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7484C2A5-48AD-4900-A762-6BE2FD8B2260}" xr6:coauthVersionLast="47" xr6:coauthVersionMax="47" xr10:uidLastSave="{00000000-0000-0000-0000-000000000000}"/>
  <bookViews>
    <workbookView xWindow="30" yWindow="630" windowWidth="28770" windowHeight="1557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B10" i="44"/>
  <c r="B11" i="44" s="1"/>
  <c r="B12" i="44" s="1"/>
  <c r="B13" i="44" s="1"/>
  <c r="B14" i="44" s="1"/>
  <c r="B15" i="44" s="1"/>
  <c r="B16" i="44" s="1"/>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43" i="56" l="1"/>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Y144" i="57" l="1"/>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Q32" i="56" l="1"/>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N63" i="56" s="1"/>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V31" i="57" l="1"/>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T32" i="56" l="1"/>
  <c r="Z32" i="56"/>
  <c r="AB32" i="56" s="1"/>
  <c r="AC32" i="56" s="1"/>
  <c r="AD32" i="56" s="1"/>
  <c r="S32" i="56"/>
  <c r="AA32" i="56" s="1"/>
  <c r="R34" i="56"/>
  <c r="Y34" i="56"/>
  <c r="Z29" i="56"/>
  <c r="AB29" i="56" s="1"/>
  <c r="AC29" i="56" s="1"/>
  <c r="AD29" i="56" s="1"/>
  <c r="S29" i="56"/>
  <c r="AA29" i="56" s="1"/>
  <c r="T29" i="56"/>
  <c r="Z31" i="56"/>
  <c r="AB31" i="56" s="1"/>
  <c r="AC31" i="56" s="1"/>
  <c r="AD31" i="56" s="1"/>
  <c r="T31" i="56"/>
  <c r="S31" i="56"/>
  <c r="AA31" i="56" s="1"/>
  <c r="Y36" i="56"/>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Z34" i="56"/>
  <c r="AB34" i="56" s="1"/>
  <c r="AC34" i="56" s="1"/>
  <c r="AD34" i="56" s="1"/>
  <c r="T34" i="56"/>
  <c r="S34" i="56"/>
  <c r="AA34" i="56" s="1"/>
  <c r="S36" i="56"/>
  <c r="AA28" i="56"/>
  <c r="AA36" i="56" s="1"/>
  <c r="V31" i="56"/>
  <c r="N31" i="56" s="1"/>
  <c r="L31" i="56"/>
  <c r="U31" i="56"/>
  <c r="M31" i="56" s="1"/>
  <c r="V35" i="56"/>
  <c r="N35" i="56" s="1"/>
  <c r="U35" i="56"/>
  <c r="M35" i="56" s="1"/>
  <c r="L35" i="56"/>
  <c r="V28" i="56"/>
  <c r="U28" i="56"/>
  <c r="L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AB36" i="56"/>
  <c r="U34" i="56"/>
  <c r="M34" i="56" s="1"/>
  <c r="V34" i="56"/>
  <c r="N34" i="56" s="1"/>
  <c r="L34" i="56"/>
  <c r="L36" i="56" s="1"/>
  <c r="M28" i="56"/>
  <c r="M36" i="56" s="1"/>
  <c r="U36" i="56"/>
  <c r="N28" i="56"/>
  <c r="N36" i="56" s="1"/>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D28" i="56" l="1"/>
  <c r="AD36" i="56" s="1"/>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9"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99" i="56" s="1"/>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7" i="56" l="1"/>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94" i="56" s="1"/>
  <c r="M57" i="56"/>
  <c r="M52" i="56"/>
  <c r="M55" i="56"/>
  <c r="M58" i="56"/>
  <c r="M53" i="56"/>
  <c r="M56" i="56"/>
  <c r="M99" i="56" s="1"/>
  <c r="M54" i="56"/>
  <c r="M97" i="56" s="1"/>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8" i="56" l="1"/>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94" i="56" s="1"/>
  <c r="N59" i="56"/>
  <c r="N52" i="56"/>
  <c r="N95" i="56" s="1"/>
  <c r="N53" i="56"/>
  <c r="N96" i="56" s="1"/>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101" i="56" l="1"/>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K167" i="57" l="1"/>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a="1"/>
  <c r="N122" i="56" s="1"/>
  <c r="H47" i="56" l="1"/>
  <c r="P40" i="56"/>
  <c r="N187" i="56"/>
  <c r="O177" i="56" a="1"/>
  <c r="O177" i="56" s="1"/>
  <c r="P177" i="56" a="1"/>
  <c r="P177" i="56" s="1"/>
  <c r="O122" i="56" a="1"/>
  <c r="O122" i="56" s="1"/>
  <c r="L148" i="56" s="1"/>
  <c r="K148" i="56"/>
  <c r="Q39" i="56"/>
  <c r="X39" i="56"/>
  <c r="X46" i="56" s="1"/>
  <c r="X77" i="56" s="1"/>
  <c r="P46" i="56"/>
  <c r="P77" i="56" s="1"/>
  <c r="P47" i="56" l="1"/>
  <c r="P87" i="56" s="1"/>
  <c r="X40" i="56"/>
  <c r="X47" i="56" s="1"/>
  <c r="X87" i="56" s="1"/>
  <c r="X89" i="56" s="1"/>
  <c r="H87" i="56"/>
  <c r="H89" i="56" s="1"/>
  <c r="H103" i="56"/>
  <c r="Y39" i="56"/>
  <c r="Y46" i="56" s="1"/>
  <c r="Y77" i="56" s="1"/>
  <c r="Q40" i="56"/>
  <c r="Y40" i="56" s="1"/>
  <c r="Y47" i="56" s="1"/>
  <c r="Y87" i="56" s="1"/>
  <c r="R39" i="56"/>
  <c r="L187" i="56"/>
  <c r="H98" i="47"/>
  <c r="M187" i="56"/>
  <c r="I98" i="47"/>
  <c r="P89" i="56"/>
  <c r="P73" i="56" s="1"/>
  <c r="P93" i="56"/>
  <c r="X93" i="56" s="1"/>
  <c r="R122" i="56" l="1" a="1"/>
  <c r="R122" i="56" s="1"/>
  <c r="O148" i="56" s="1"/>
  <c r="Q122" i="56" a="1"/>
  <c r="Q122" i="56" s="1"/>
  <c r="N148" i="56" s="1"/>
  <c r="Z39" i="56"/>
  <c r="R46" i="56"/>
  <c r="R77" i="56" s="1"/>
  <c r="J39" i="56"/>
  <c r="R40" i="56"/>
  <c r="S39" i="56"/>
  <c r="T39" i="56"/>
  <c r="Y89" i="56"/>
  <c r="K98" i="47" l="1"/>
  <c r="O187" i="56"/>
  <c r="P187" i="56"/>
  <c r="L98" i="47"/>
  <c r="R93" i="56"/>
  <c r="Z93" i="56" s="1"/>
  <c r="V39" i="56"/>
  <c r="U39" i="56"/>
  <c r="L39" i="56"/>
  <c r="I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Z89" i="56" l="1"/>
  <c r="S93" i="56"/>
  <c r="AA93" i="56" s="1"/>
  <c r="T89" i="56"/>
  <c r="T93" i="56"/>
  <c r="I46" i="56"/>
  <c r="I40" i="56"/>
  <c r="I47" i="56" s="1"/>
  <c r="V40" i="56"/>
  <c r="V47" i="56" s="1"/>
  <c r="V87" i="56" s="1"/>
  <c r="N39" i="56"/>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N40" i="56"/>
  <c r="N47" i="56" s="1"/>
  <c r="N46" i="56"/>
  <c r="I87" i="56"/>
  <c r="I103" i="56"/>
  <c r="Q47" i="56"/>
  <c r="Q87" i="56" s="1"/>
  <c r="R177" i="56" a="1"/>
  <c r="R177" i="56" s="1"/>
  <c r="Q46" i="56"/>
  <c r="Q77" i="56" s="1"/>
  <c r="I93" i="56"/>
  <c r="Q177" i="56" a="1"/>
  <c r="Q177" i="56" s="1"/>
  <c r="K87" i="56"/>
  <c r="K103" i="56"/>
  <c r="V122" i="56" s="1" a="1"/>
  <c r="V122" i="56" s="1"/>
  <c r="S148" i="56" s="1"/>
  <c r="J93" i="56"/>
  <c r="AD39" i="56"/>
  <c r="AC46" i="56"/>
  <c r="AC77" i="56" s="1"/>
  <c r="AC40" i="56"/>
  <c r="AC47" i="56" s="1"/>
  <c r="AC87" i="56" s="1"/>
  <c r="AB93" i="56"/>
  <c r="AB89" i="56"/>
  <c r="S187" i="56"/>
  <c r="O98" i="47"/>
  <c r="T122" i="56" l="1"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E148" i="56"/>
  <c r="AI122" i="56" a="1"/>
  <c r="AI122" i="56" s="1"/>
  <c r="AM148" i="56"/>
  <c r="AU122" i="56" a="1"/>
  <c r="AU122" i="56" s="1"/>
  <c r="AV122" i="56" s="1" a="1"/>
  <c r="AV122" i="56" s="1"/>
  <c r="AW122" i="56" s="1" a="1"/>
  <c r="AW122" i="56" s="1"/>
  <c r="AX122" i="56" s="1" a="1"/>
  <c r="AX122" i="56" s="1"/>
  <c r="X112" i="56" a="1"/>
  <c r="X112" i="56" s="1"/>
  <c r="AB98" i="47" l="1"/>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AF148" i="56"/>
  <c r="AJ122" i="56" a="1"/>
  <c r="AJ122" i="56" s="1"/>
  <c r="W148" i="56"/>
  <c r="AA122" i="56" a="1"/>
  <c r="AA122" i="56" s="1"/>
  <c r="AN187" i="56"/>
  <c r="AJ98" i="47"/>
  <c r="U138" i="56"/>
  <c r="R88" i="47" s="1"/>
  <c r="Y112" i="56" a="1"/>
  <c r="Y112" i="56" s="1"/>
  <c r="AG112" i="56" a="1"/>
  <c r="AG112" i="56" s="1"/>
  <c r="S98" i="47"/>
  <c r="W187" i="56"/>
  <c r="AM138" i="56" l="1"/>
  <c r="AJ88" i="47" s="1"/>
  <c r="AU112" i="56" a="1"/>
  <c r="AU112" i="56" s="1"/>
  <c r="AV112" i="56" s="1" a="1"/>
  <c r="AV112" i="56" s="1"/>
  <c r="AW112" i="56" s="1" a="1"/>
  <c r="AW112" i="56" s="1"/>
  <c r="AX112" i="56" s="1" a="1"/>
  <c r="AX112" i="56" s="1"/>
  <c r="X187" i="56"/>
  <c r="T98" i="47"/>
  <c r="AG187" i="56"/>
  <c r="AC98" i="47"/>
  <c r="AN138" i="56"/>
  <c r="AK88" i="47" s="1"/>
  <c r="AZ112" i="56" a="1"/>
  <c r="AZ112" i="56" s="1"/>
  <c r="AG148" i="56"/>
  <c r="AK122" i="56" a="1"/>
  <c r="AK122" i="56" s="1"/>
  <c r="AD138" i="56"/>
  <c r="AA88" i="47" s="1"/>
  <c r="AH112" i="56" a="1"/>
  <c r="AH112" i="56" s="1"/>
  <c r="X148" i="56"/>
  <c r="AB122" i="56" a="1"/>
  <c r="AB122" i="56" s="1"/>
  <c r="V138" i="56"/>
  <c r="S88" i="47" s="1"/>
  <c r="Z112" i="56" a="1"/>
  <c r="Z112" i="56" s="1"/>
  <c r="AE138" i="56" l="1"/>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<sst xmlns="http://schemas.openxmlformats.org/spreadsheetml/2006/main" count="4455" uniqueCount="722">
  <si>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</si>
  <si>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</si>
  <si>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</si>
  <si>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</si>
  <si>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</si>
  <si>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</si>
  <si>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</si>
  <si>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</si>
  <si>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</si>
  <si>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</si>
  <si>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</si>
  <si>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</si>
  <si>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</si>
  <si>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</si>
  <si>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</si>
  <si>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</si>
  <si>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</si>
  <si>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</si>
  <si>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</si>
  <si>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</si>
  <si>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</si>
  <si>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</si>
  <si>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</si>
  <si>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</si>
  <si>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</si>
  <si>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</si>
  <si>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</si>
  <si>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</si>
  <si>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</si>
  <si>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</si>
  <si>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</si>
  <si>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</si>
  <si>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</si>
  <si>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</si>
  <si>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</si>
  <si>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</si>
  <si>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</si>
  <si>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</si>
  <si>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</si>
  <si>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</si>
  <si>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</si>
  <si>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</si>
  <si>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</si>
  <si>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</si>
  <si>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</si>
  <si>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</si>
  <si>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</si>
  <si>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</si>
  <si>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</si>
  <si>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</si>
  <si>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</si>
  <si>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</si>
  <si>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</si>
  <si>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</si>
  <si>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</si>
  <si>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</si>
  <si>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</si>
  <si>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</si>
  <si>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</si>
  <si>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</si>
  <si>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</si>
  <si>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</si>
  <si>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</si>
  <si>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</si>
  <si>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</si>
  <si>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</si>
  <si>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</si>
  <si>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</si>
  <si>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</si>
  <si>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</si>
  <si>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</si>
  <si>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</si>
  <si>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</si>
  <si>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</si>
  <si>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</si>
  <si>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</si>
  <si>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</si>
  <si>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</si>
  <si>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</si>
  <si>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</si>
  <si>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</si>
  <si>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</si>
  <si>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</si>
  <si>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</si>
  <si>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</si>
  <si>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</si>
  <si>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</si>
  <si>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</si>
  <si>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</si>
  <si>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</si>
  <si>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</si>
  <si>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</si>
  <si>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</si>
  <si>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</si>
  <si>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</si>
  <si>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</si>
  <si>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</si>
  <si>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</si>
  <si>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</si>
  <si>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</si>
  <si>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</si>
  <si>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</si>
  <si>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</si>
  <si>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</si>
  <si>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</si>
  <si>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</si>
  <si>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</si>
  <si>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</si>
  <si>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</si>
  <si>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</si>
  <si>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</si>
  <si>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</si>
  <si>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</si>
  <si>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</si>
  <si>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</si>
  <si>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</si>
  <si>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</si>
  <si>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</si>
  <si>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</si>
  <si>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</si>
  <si>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</si>
  <si>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</si>
  <si>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</si>
  <si>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</si>
  <si>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</si>
  <si>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</si>
  <si>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</si>
  <si>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</si>
  <si>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</si>
  <si>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</si>
  <si>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</si>
  <si>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</si>
  <si>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</si>
  <si>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</si>
  <si>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</si>
  <si>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</si>
  <si>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</si>
  <si>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</si>
  <si>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</si>
  <si>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</si>
  <si>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</si>
  <si>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</si>
  <si>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</si>
  <si>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</si>
  <si>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</si>
  <si>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</si>
  <si>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</si>
  <si>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</si>
  <si>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</si>
  <si>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</si>
  <si>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</si>
  <si>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</si>
  <si>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</si>
  <si>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</si>
  <si>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</si>
  <si>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</si>
  <si>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</si>
  <si>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</si>
  <si>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</si>
  <si>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</si>
  <si>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</si>
  <si>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</si>
  <si>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</si>
  <si>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</si>
  <si>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</si>
  <si>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</si>
  <si>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</si>
  <si>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</si>
  <si>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</si>
  <si>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</si>
  <si>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</si>
  <si>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</si>
  <si>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</si>
  <si>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</si>
  <si>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</si>
  <si>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</si>
  <si>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</si>
  <si>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</si>
  <si>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</si>
  <si>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</si>
  <si>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</si>
  <si>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</si>
  <si>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</si>
  <si>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</si>
  <si>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</si>
  <si>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</si>
  <si>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</si>
  <si>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</si>
  <si>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</si>
  <si>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</si>
  <si>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</si>
  <si>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</si>
  <si>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</si>
  <si>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</si>
  <si>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</si>
  <si>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</si>
  <si>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</si>
  <si>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</si>
  <si>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</si>
  <si>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</si>
  <si>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</si>
  <si>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</si>
  <si>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</si>
  <si>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</si>
  <si>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</si>
  <si>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</si>
  <si>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</si>
  <si>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</si>
  <si>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</si>
  <si>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</si>
  <si>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</si>
  <si>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</si>
  <si>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</si>
  <si>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</si>
  <si>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</si>
  <si>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</si>
  <si>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</si>
  <si>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</si>
  <si>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</si>
  <si>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</si>
  <si>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</si>
  <si>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</si>
  <si>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</si>
  <si>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</si>
  <si>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</si>
  <si>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</si>
  <si>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</si>
  <si>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</si>
  <si>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</si>
  <si>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</si>
  <si>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</si>
  <si>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</si>
  <si>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</si>
  <si>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</si>
  <si>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</si>
  <si>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</si>
  <si>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</si>
  <si>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</si>
  <si>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</si>
  <si>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</si>
  <si>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</si>
  <si>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</si>
  <si>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</si>
  <si>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</si>
  <si>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</si>
  <si>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</si>
  <si>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</si>
  <si>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</si>
  <si>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</si>
  <si>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</si>
  <si>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</si>
  <si>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</si>
  <si>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</si>
  <si>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</si>
  <si>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</si>
  <si>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</si>
  <si>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</si>
  <si>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</si>
  <si>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</si>
  <si>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</si>
  <si>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</si>
  <si>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</si>
  <si>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</si>
  <si>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</si>
  <si>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</si>
  <si>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</si>
  <si>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</si>
  <si>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</si>
  <si>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</si>
  <si>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</si>
  <si>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</si>
  <si>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</si>
  <si>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</si>
  <si>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</si>
  <si>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</si>
  <si>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</si>
  <si>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</si>
  <si>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</si>
  <si>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</si>
  <si>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</si>
  <si>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</si>
  <si>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</si>
  <si>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</si>
  <si>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</si>
  <si>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</si>
  <si>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</si>
  <si>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</si>
  <si>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</si>
  <si>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</si>
  <si>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</si>
  <si>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</si>
  <si>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</si>
  <si>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</si>
  <si>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</si>
  <si>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</si>
  <si>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</si>
  <si>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</si>
  <si>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</si>
  <si>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</si>
  <si>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</si>
  <si>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</si>
  <si>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</si>
  <si>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</si>
  <si>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</si>
  <si>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</si>
  <si>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</si>
  <si>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</si>
  <si>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</si>
  <si>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</si>
  <si>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</si>
  <si>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</si>
  <si>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</si>
  <si>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</si>
  <si>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</si>
  <si>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</si>
  <si>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</si>
  <si>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</si>
  <si>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</si>
  <si>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</si>
  <si>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</si>
  <si>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</si>
  <si>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</si>
  <si>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</si>
  <si>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</si>
  <si>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</si>
  <si>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</si>
  <si>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</si>
  <si>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</si>
  <si>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</si>
  <si>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</si>
  <si>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</si>
  <si>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</si>
  <si>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</si>
  <si>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</si>
  <si>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</si>
  <si>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</si>
  <si>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</si>
  <si>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</si>
  <si>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</si>
  <si>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</si>
  <si>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</si>
  <si>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</si>
  <si>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</si>
  <si>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</si>
  <si>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</si>
  <si>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</si>
  <si>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</si>
  <si>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</si>
  <si>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</si>
  <si>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</si>
  <si>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</si>
  <si>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</si>
  <si>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</si>
  <si>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</si>
  <si>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</si>
  <si>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</si>
  <si>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</si>
  <si>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</si>
  <si>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</si>
  <si>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</si>
  <si>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</si>
  <si>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</si>
  <si>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</si>
  <si>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</si>
  <si>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</si>
  <si>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</si>
  <si>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</si>
  <si>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</si>
  <si>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</si>
  <si>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</si>
  <si>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</si>
  <si>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</si>
  <si>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</si>
  <si>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</si>
  <si>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</si>
  <si>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</si>
  <si>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</si>
  <si>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</si>
  <si>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</si>
  <si>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</si>
  <si>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</si>
  <si>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</si>
  <si>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</si>
  <si>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</si>
  <si>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</si>
  <si>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</si>
  <si>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</si>
  <si>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</si>
  <si>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</si>
  <si>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</si>
  <si>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</si>
  <si>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</si>
  <si>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</si>
  <si>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</si>
  <si>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</si>
  <si>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</si>
  <si>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</si>
  <si>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</si>
  <si>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</si>
  <si>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</si>
  <si>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</si>
  <si>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</si>
  <si>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</si>
  <si>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</si>
  <si>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</si>
  <si>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</si>
  <si>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</si>
  <si>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</si>
  <si>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</si>
  <si>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</si>
  <si>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</si>
  <si>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</si>
  <si>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</si>
  <si>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</si>
  <si>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</si>
  <si>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</si>
  <si>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</si>
  <si>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</si>
  <si>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</si>
  <si>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</si>
  <si>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</si>
  <si>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</si>
  <si>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</si>
  <si>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</si>
  <si>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</si>
  <si>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</si>
  <si>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</si>
  <si>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</si>
  <si>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</si>
  <si>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</si>
  <si>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</si>
  <si>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</si>
  <si>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</si>
  <si>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</si>
  <si>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</si>
  <si>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</si>
  <si>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</si>
  <si>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</si>
  <si>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</si>
  <si>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</si>
  <si>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</si>
  <si>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</si>
  <si>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</si>
  <si>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</si>
  <si>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</si>
  <si>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</si>
  <si>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</si>
  <si>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</si>
  <si>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</si>
  <si>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</si>
  <si>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</si>
  <si>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</si>
  <si>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</si>
  <si>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</si>
  <si>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</si>
  <si>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</si>
  <si>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</si>
  <si>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</si>
  <si>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</si>
  <si>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</si>
  <si>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</si>
  <si>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</si>
  <si>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</si>
  <si>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</si>
  <si>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</si>
  <si>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</si>
  <si>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</si>
  <si>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</si>
  <si>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</si>
  <si>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</si>
  <si>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</si>
  <si>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</si>
  <si>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</si>
  <si>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</si>
  <si>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</si>
  <si>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</si>
  <si>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</si>
  <si>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</si>
  <si>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</si>
  <si>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</si>
  <si>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</si>
  <si>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</si>
  <si>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</si>
  <si>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</si>
  <si>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</si>
  <si>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</si>
  <si>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</si>
  <si>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</si>
  <si>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</si>
  <si>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</si>
  <si>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</si>
  <si>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</si>
  <si>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</si>
  <si>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</si>
  <si>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</si>
  <si>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</si>
  <si>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</si>
  <si>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</si>
  <si>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</si>
  <si>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</si>
  <si>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</si>
  <si>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</si>
  <si>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</si>
  <si>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</si>
  <si>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</si>
  <si>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</si>
  <si>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</si>
  <si>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</si>
  <si>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</si>
  <si>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</si>
  <si>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</si>
  <si>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</si>
  <si>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</si>
  <si>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</si>
  <si>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</si>
  <si>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</si>
  <si>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</si>
  <si>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</si>
  <si>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</si>
  <si>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</si>
  <si>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</si>
  <si>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</si>
  <si>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</si>
  <si>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</si>
  <si>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</si>
  <si>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</si>
  <si>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</si>
  <si>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</si>
  <si>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</si>
  <si>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</si>
  <si>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</si>
  <si>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</si>
  <si>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</si>
  <si>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</si>
  <si>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</si>
  <si>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</si>
  <si>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</si>
  <si>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</si>
  <si>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</si>
  <si>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</si>
  <si>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</si>
  <si>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</si>
  <si>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</si>
  <si>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</si>
  <si>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</si>
  <si>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</si>
  <si>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</si>
  <si>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</si>
  <si>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</si>
  <si>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</si>
  <si>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</si>
  <si>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</si>
  <si>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</si>
  <si>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</si>
  <si>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</si>
  <si>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</si>
  <si>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</si>
  <si>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</si>
  <si>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</si>
  <si>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</si>
  <si>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</si>
  <si>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</si>
  <si>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</si>
  <si>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</si>
  <si>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</si>
  <si>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</si>
  <si>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</si>
  <si>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</si>
  <si>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</si>
  <si>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</si>
  <si>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</si>
  <si>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</si>
  <si>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</si>
  <si>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</si>
  <si>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</si>
  <si>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</si>
  <si>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</si>
  <si>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</si>
  <si>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</si>
  <si>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</si>
  <si>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</si>
  <si>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</si>
  <si>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</si>
  <si>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</si>
  <si>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</si>
  <si>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</si>
  <si>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</si>
  <si>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</si>
  <si>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</si>
  <si>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</si>
  <si>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</si>
  <si>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</si>
  <si>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</si>
  <si>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</si>
  <si>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</si>
  <si>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</si>
  <si>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</si>
  <si>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</si>
  <si>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</si>
  <si>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</si>
  <si>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</si>
  <si>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</si>
  <si>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</si>
  <si>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</si>
  <si>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</si>
  <si>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</si>
  <si>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</si>
  <si>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</si>
  <si>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</si>
  <si>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</si>
  <si>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</si>
  <si>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</si>
  <si>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</si>
  <si>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</si>
  <si>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</si>
  <si>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</si>
  <si>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</si>
  <si>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</si>
  <si>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</si>
  <si>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</si>
  <si>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</si>
  <si>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</si>
  <si>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</si>
  <si>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</si>
  <si>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</si>
  <si>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</si>
  <si>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</si>
  <si>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</si>
  <si>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</si>
  <si>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</si>
  <si>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</si>
  <si>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</si>
  <si>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</si>
  <si>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</si>
  <si>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</si>
  <si>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</si>
  <si>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</si>
  <si>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</si>
  <si>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</si>
  <si>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</si>
  <si>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</si>
  <si>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</si>
  <si>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</si>
  <si>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</si>
  <si>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</si>
  <si>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</si>
  <si>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</si>
  <si>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</si>
  <si>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</si>
  <si>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</si>
  <si>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</si>
  <si>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</si>
  <si>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</si>
  <si>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</si>
  <si>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</si>
  <si>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</si>
  <si>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</si>
  <si>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</si>
  <si>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</si>
  <si>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</si>
  <si>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</si>
  <si>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</si>
  <si>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</si>
  <si>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</si>
  <si>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</si>
  <si>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</si>
  <si>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</si>
  <si>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</si>
  <si>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</si>
  <si>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</si>
  <si>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</si>
  <si>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</si>
  <si>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</si>
  <si>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</si>
  <si>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</si>
  <si>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</si>
  <si>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</si>
  <si>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</si>
  <si>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</si>
  <si>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</si>
  <si>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</si>
  <si>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</si>
  <si>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</si>
  <si>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</si>
  <si>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</si>
  <si>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</si>
  <si>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</si>
  <si>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</si>
  <si>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</si>
  <si>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</si>
  <si>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</si>
  <si>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</si>
  <si>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</si>
  <si>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</si>
  <si>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</si>
  <si>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</si>
  <si>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</si>
  <si>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</si>
  <si>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</si>
  <si>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</si>
  <si>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</si>
  <si>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</si>
  <si>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</si>
  <si>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</si>
  <si>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</si>
  <si>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</si>
  <si>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</si>
  <si>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</si>
  <si>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</si>
  <si>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</si>
  <si>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</si>
  <si>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</si>
  <si>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</si>
  <si>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</si>
  <si>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</si>
  <si>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</si>
  <si>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</si>
  <si>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</si>
  <si>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</si>
  <si>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</si>
  <si>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</si>
  <si>
    <t>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</si>
</sst>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2">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174" fontId="34" fillId="0" borderId="0" xfId="0" applyNumberFormat="1" applyFon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32.254209131738634</c:v>
                </c:pt>
                <c:pt idx="3">
                  <c:v>28.341568490066454</c:v>
                </c:pt>
                <c:pt idx="4" formatCode="0.000">
                  <c:v>25.704712769032056</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20.51403967599223</c:v>
                </c:pt>
                <c:pt idx="3">
                  <c:v>24.095250122402096</c:v>
                </c:pt>
                <c:pt idx="4" formatCode="0.000">
                  <c:v>27.120422915830911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11.858701524628286</c:v>
                </c:pt>
                <c:pt idx="2">
                  <c:v>13.187841192269136</c:v>
                </c:pt>
                <c:pt idx="3">
                  <c:v>18.938487387531445</c:v>
                </c:pt>
                <c:pt idx="4" formatCode="0.000">
                  <c:v>22.692773315137032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32.254209131738634</c:v>
                </c:pt>
                <c:pt idx="3">
                  <c:v>28.341568490066454</c:v>
                </c:pt>
                <c:pt idx="4">
                  <c:v>25.704712769032056</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20.51403967599223</c:v>
                </c:pt>
                <c:pt idx="3">
                  <c:v>24.095250122402096</c:v>
                </c:pt>
                <c:pt idx="4">
                  <c:v>27.120422915830911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11.858701524628286</c:v>
                </c:pt>
                <c:pt idx="2">
                  <c:v>13.187841192269136</c:v>
                </c:pt>
                <c:pt idx="3">
                  <c:v>18.938487387531445</c:v>
                </c:pt>
                <c:pt idx="4">
                  <c:v>22.692773315137032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22.493659378069104</c:v>
                </c:pt>
                <c:pt idx="8">
                  <c:v>22.593331949408739</c:v>
                </c:pt>
                <c:pt idx="9">
                  <c:v>22.724220544378916</c:v>
                </c:pt>
                <c:pt idx="10">
                  <c:v>22.81008320080868</c:v>
                </c:pt>
                <c:pt idx="11">
                  <c:v>22.835698509863779</c:v>
                </c:pt>
                <c:pt idx="12">
                  <c:v>22.809490946032732</c:v>
                </c:pt>
                <c:pt idx="13">
                  <c:v>22.778916382493648</c:v>
                </c:pt>
                <c:pt idx="14">
                  <c:v>22.852353944883486</c:v>
                </c:pt>
                <c:pt idx="15">
                  <c:v>22.867413355958565</c:v>
                </c:pt>
                <c:pt idx="16">
                  <c:v>22.754152372733191</c:v>
                </c:pt>
                <c:pt idx="17">
                  <c:v>21.736252152189596</c:v>
                </c:pt>
                <c:pt idx="18">
                  <c:v>19.993929017798976</c:v>
                </c:pt>
                <c:pt idx="19">
                  <c:v>18.115041092634179</c:v>
                </c:pt>
                <c:pt idx="20">
                  <c:v>18.133724769222638</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4.8060182821476963E-2</c:v>
                </c:pt>
                <c:pt idx="8">
                  <c:v>4.8273144257424551E-2</c:v>
                </c:pt>
                <c:pt idx="9">
                  <c:v>4.8552802168917872E-2</c:v>
                </c:pt>
                <c:pt idx="10">
                  <c:v>4.873625719934193E-2</c:v>
                </c:pt>
                <c:pt idx="11">
                  <c:v>4.8790987130809503E-2</c:v>
                </c:pt>
                <c:pt idx="12">
                  <c:v>4.8734991781726654E-2</c:v>
                </c:pt>
                <c:pt idx="13">
                  <c:v>4.8669665856376873E-2</c:v>
                </c:pt>
                <c:pt idx="14">
                  <c:v>4.8826573303720033E-2</c:v>
                </c:pt>
                <c:pt idx="15">
                  <c:v>4.8858749395537165E-2</c:v>
                </c:pt>
                <c:pt idx="16">
                  <c:v>4.8616754819694213E-2</c:v>
                </c:pt>
                <c:pt idx="17">
                  <c:v>4.6441898791553089E-2</c:v>
                </c:pt>
                <c:pt idx="18">
                  <c:v>4.2719233352129599E-2</c:v>
                </c:pt>
                <c:pt idx="19">
                  <c:v>3.8704782183169237E-2</c:v>
                </c:pt>
                <c:pt idx="20">
                  <c:v>3.8744701917772052E-2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15.66192222926256</c:v>
                </c:pt>
                <c:pt idx="8">
                  <c:v>15.731322411530545</c:v>
                </c:pt>
                <c:pt idx="9">
                  <c:v>15.822457738187046</c:v>
                </c:pt>
                <c:pt idx="10">
                  <c:v>15.882242330137965</c:v>
                </c:pt>
                <c:pt idx="11">
                  <c:v>15.900077799749932</c:v>
                </c:pt>
                <c:pt idx="12">
                  <c:v>15.881829954006323</c:v>
                </c:pt>
                <c:pt idx="13">
                  <c:v>15.860541446507643</c:v>
                </c:pt>
                <c:pt idx="14">
                  <c:v>15.911674673499498</c:v>
                </c:pt>
                <c:pt idx="15">
                  <c:v>15.922160265066086</c:v>
                </c:pt>
                <c:pt idx="16">
                  <c:v>15.843298720971793</c:v>
                </c:pt>
                <c:pt idx="17">
                  <c:v>15.13455347755238</c:v>
                </c:pt>
                <c:pt idx="18">
                  <c:v>13.921405853574562</c:v>
                </c:pt>
                <c:pt idx="19">
                  <c:v>12.61317067196946</c:v>
                </c:pt>
                <c:pt idx="20">
                  <c:v>12.626179773101773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11.976111418238046</c:v>
                </c:pt>
                <c:pt idx="8">
                  <c:v>12.029179253917533</c:v>
                </c:pt>
                <c:pt idx="9">
                  <c:v>12.098867176651341</c:v>
                </c:pt>
                <c:pt idx="10">
                  <c:v>12.1445823145391</c:v>
                </c:pt>
                <c:pt idx="11">
                  <c:v>12.158220459853755</c:v>
                </c:pt>
                <c:pt idx="12">
                  <c:v>12.144266985269391</c:v>
                </c:pt>
                <c:pt idx="13">
                  <c:v>12.12798842546044</c:v>
                </c:pt>
                <c:pt idx="14">
                  <c:v>12.167088174179941</c:v>
                </c:pt>
                <c:pt idx="15">
                  <c:v>12.175106130791486</c:v>
                </c:pt>
                <c:pt idx="16">
                  <c:v>12.114803530327608</c:v>
                </c:pt>
                <c:pt idx="17">
                  <c:v>11.572851407332243</c:v>
                </c:pt>
                <c:pt idx="18">
                  <c:v>10.645200835527993</c:v>
                </c:pt>
                <c:pt idx="19">
                  <c:v>9.6448402114094236</c:v>
                </c:pt>
                <c:pt idx="20">
                  <c:v>9.6547878054742586</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6.342163536572885</c:v>
                </c:pt>
                <c:pt idx="8">
                  <c:v>6.3702665560470315</c:v>
                </c:pt>
                <c:pt idx="9">
                  <c:v>6.4071710392358572</c:v>
                </c:pt>
                <c:pt idx="10">
                  <c:v>6.431380306372402</c:v>
                </c:pt>
                <c:pt idx="11">
                  <c:v>6.438602629620779</c:v>
                </c:pt>
                <c:pt idx="12">
                  <c:v>6.4312133181300162</c:v>
                </c:pt>
                <c:pt idx="13">
                  <c:v>6.422592716263285</c:v>
                </c:pt>
                <c:pt idx="14">
                  <c:v>6.4432986860023727</c:v>
                </c:pt>
                <c:pt idx="15">
                  <c:v>6.4475447380207358</c:v>
                </c:pt>
                <c:pt idx="16">
                  <c:v>6.4156104197377486</c:v>
                </c:pt>
                <c:pt idx="17">
                  <c:v>6.1286100009043762</c:v>
                </c:pt>
                <c:pt idx="18">
                  <c:v>5.6373560850282773</c:v>
                </c:pt>
                <c:pt idx="19">
                  <c:v>5.1075972633087066</c:v>
                </c:pt>
                <c:pt idx="20">
                  <c:v>5.1128651892782786</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5.7566129442601586</c:v>
                </c:pt>
                <c:pt idx="8">
                  <c:v>5.782121306626526</c:v>
                </c:pt>
                <c:pt idx="9">
                  <c:v>5.8156185232153028</c:v>
                </c:pt>
                <c:pt idx="10">
                  <c:v>5.8375926302791825</c:v>
                </c:pt>
                <c:pt idx="11">
                  <c:v>5.844148140754351</c:v>
                </c:pt>
                <c:pt idx="12">
                  <c:v>5.8374410594986248</c:v>
                </c:pt>
                <c:pt idx="13">
                  <c:v>5.8296163687590736</c:v>
                </c:pt>
                <c:pt idx="14">
                  <c:v>5.8484106260714448</c:v>
                </c:pt>
                <c:pt idx="15">
                  <c:v>5.8522646544120827</c:v>
                </c:pt>
                <c:pt idx="16">
                  <c:v>5.8232787241480857</c:v>
                </c:pt>
                <c:pt idx="17">
                  <c:v>5.5627760870689649</c:v>
                </c:pt>
                <c:pt idx="18">
                  <c:v>5.1168779901903436</c:v>
                </c:pt>
                <c:pt idx="19">
                  <c:v>4.6360300157001095</c:v>
                </c:pt>
                <c:pt idx="20">
                  <c:v>4.6408115718127778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7.8285817182754709</c:v>
                </c:pt>
                <c:pt idx="8">
                  <c:v>7.8632712659692423</c:v>
                </c:pt>
                <c:pt idx="9">
                  <c:v>7.908825083802606</c:v>
                </c:pt>
                <c:pt idx="10">
                  <c:v>7.9387082971611216</c:v>
                </c:pt>
                <c:pt idx="11">
                  <c:v>7.9476233223602781</c:v>
                </c:pt>
                <c:pt idx="12">
                  <c:v>7.9385021717444602</c:v>
                </c:pt>
                <c:pt idx="13">
                  <c:v>7.9278611521956499</c:v>
                </c:pt>
                <c:pt idx="14">
                  <c:v>7.9534199974105082</c:v>
                </c:pt>
                <c:pt idx="15">
                  <c:v>7.9586612001978727</c:v>
                </c:pt>
                <c:pt idx="16">
                  <c:v>7.9192424089834672</c:v>
                </c:pt>
                <c:pt idx="17">
                  <c:v>7.5649774615314094</c:v>
                </c:pt>
                <c:pt idx="18">
                  <c:v>6.9585879538056243</c:v>
                </c:pt>
                <c:pt idx="19">
                  <c:v>6.3046691131933805</c:v>
                </c:pt>
                <c:pt idx="20">
                  <c:v>6.3111716873860519</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16.233762588757088</c:v>
                </c:pt>
                <c:pt idx="8">
                  <c:v>16.648238606119452</c:v>
                </c:pt>
                <c:pt idx="9">
                  <c:v>17.02454102047642</c:v>
                </c:pt>
                <c:pt idx="10">
                  <c:v>17.471638246551038</c:v>
                </c:pt>
                <c:pt idx="11">
                  <c:v>18.011345335802329</c:v>
                </c:pt>
                <c:pt idx="12">
                  <c:v>18.547273431583434</c:v>
                </c:pt>
                <c:pt idx="13">
                  <c:v>19.094347229163464</c:v>
                </c:pt>
                <c:pt idx="14">
                  <c:v>19.497819716912062</c:v>
                </c:pt>
                <c:pt idx="15">
                  <c:v>19.989677893884544</c:v>
                </c:pt>
                <c:pt idx="16">
                  <c:v>20.669867898646711</c:v>
                </c:pt>
                <c:pt idx="17">
                  <c:v>22.626275369601512</c:v>
                </c:pt>
                <c:pt idx="18">
                  <c:v>24.278281844105507</c:v>
                </c:pt>
                <c:pt idx="19">
                  <c:v>25.830090165052081</c:v>
                </c:pt>
                <c:pt idx="20">
                  <c:v>27.326434377608358</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6.5427514791753391E-2</c:v>
                </c:pt>
                <c:pt idx="8">
                  <c:v>6.709799232944906E-2</c:v>
                </c:pt>
                <c:pt idx="9">
                  <c:v>6.8614617427721972E-2</c:v>
                </c:pt>
                <c:pt idx="10">
                  <c:v>7.0416569391255568E-2</c:v>
                </c:pt>
                <c:pt idx="11">
                  <c:v>7.259177020327548E-2</c:v>
                </c:pt>
                <c:pt idx="12">
                  <c:v>7.4751740402563646E-2</c:v>
                </c:pt>
                <c:pt idx="13">
                  <c:v>7.6956631523007732E-2</c:v>
                </c:pt>
                <c:pt idx="14">
                  <c:v>7.8582761141197374E-2</c:v>
                </c:pt>
                <c:pt idx="15">
                  <c:v>8.0565114768297919E-2</c:v>
                </c:pt>
                <c:pt idx="16">
                  <c:v>8.3306508906253393E-2</c:v>
                </c:pt>
                <c:pt idx="17">
                  <c:v>9.1191488007354854E-2</c:v>
                </c:pt>
                <c:pt idx="18">
                  <c:v>9.7849628869999913E-2</c:v>
                </c:pt>
                <c:pt idx="19">
                  <c:v>0.10410393752565406</c:v>
                </c:pt>
                <c:pt idx="20">
                  <c:v>0.11013470719875397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9.5683766935988128</c:v>
                </c:pt>
                <c:pt idx="8">
                  <c:v>9.812673888589968</c:v>
                </c:pt>
                <c:pt idx="9">
                  <c:v>10.034471098669398</c:v>
                </c:pt>
                <c:pt idx="10">
                  <c:v>10.297995629988332</c:v>
                </c:pt>
                <c:pt idx="11">
                  <c:v>10.616105538638751</c:v>
                </c:pt>
                <c:pt idx="12">
                  <c:v>10.931988062673453</c:v>
                </c:pt>
                <c:pt idx="13">
                  <c:v>11.254439998620121</c:v>
                </c:pt>
                <c:pt idx="14">
                  <c:v>11.492251579710738</c:v>
                </c:pt>
                <c:pt idx="15">
                  <c:v>11.782158758737667</c:v>
                </c:pt>
                <c:pt idx="16">
                  <c:v>12.18307100278469</c:v>
                </c:pt>
                <c:pt idx="17">
                  <c:v>13.336201310433212</c:v>
                </c:pt>
                <c:pt idx="18">
                  <c:v>14.309913976359827</c:v>
                </c:pt>
                <c:pt idx="19">
                  <c:v>15.22456863450798</c:v>
                </c:pt>
                <c:pt idx="20">
                  <c:v>16.106532074021427</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9.4828535404208694</c:v>
                </c:pt>
                <c:pt idx="8">
                  <c:v>9.7249671814929837</c:v>
                </c:pt>
                <c:pt idx="9">
                  <c:v>9.9447819448753947</c:v>
                </c:pt>
                <c:pt idx="10">
                  <c:v>10.205951066329121</c:v>
                </c:pt>
                <c:pt idx="11">
                  <c:v>10.521217675293906</c:v>
                </c:pt>
                <c:pt idx="12">
                  <c:v>10.83427680823999</c:v>
                </c:pt>
                <c:pt idx="13">
                  <c:v>11.153846635006223</c:v>
                </c:pt>
                <c:pt idx="14">
                  <c:v>11.389532631274212</c:v>
                </c:pt>
                <c:pt idx="15">
                  <c:v>11.676848589567129</c:v>
                </c:pt>
                <c:pt idx="16">
                  <c:v>12.074177437981172</c:v>
                </c:pt>
                <c:pt idx="17">
                  <c:v>13.21700094614916</c:v>
                </c:pt>
                <c:pt idx="18">
                  <c:v>14.182010466271</c:v>
                </c:pt>
                <c:pt idx="19">
                  <c:v>15.088489845274253</c:v>
                </c:pt>
                <c:pt idx="20">
                  <c:v>15.962570203179375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4.0106086619016521</c:v>
                </c:pt>
                <c:pt idx="8">
                  <c:v>4.1130064329849407</c:v>
                </c:pt>
                <c:pt idx="9">
                  <c:v>4.2059732799659217</c:v>
                </c:pt>
                <c:pt idx="10">
                  <c:v>4.3164302364357008</c:v>
                </c:pt>
                <c:pt idx="11">
                  <c:v>4.4497667882798213</c:v>
                </c:pt>
                <c:pt idx="12">
                  <c:v>4.5821697263753158</c:v>
                </c:pt>
                <c:pt idx="13">
                  <c:v>4.7173262496568285</c:v>
                </c:pt>
                <c:pt idx="14">
                  <c:v>4.8170055596970176</c:v>
                </c:pt>
                <c:pt idx="15">
                  <c:v>4.938520867944729</c:v>
                </c:pt>
                <c:pt idx="16">
                  <c:v>5.10656422264596</c:v>
                </c:pt>
                <c:pt idx="17">
                  <c:v>5.5899016317229275</c:v>
                </c:pt>
                <c:pt idx="18">
                  <c:v>5.9980356942939768</c:v>
                </c:pt>
                <c:pt idx="19">
                  <c:v>6.3814154474209372</c:v>
                </c:pt>
                <c:pt idx="20">
                  <c:v>6.751092595725475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5.1817776120680321</c:v>
                </c:pt>
                <c:pt idx="8">
                  <c:v>5.3140773507000887</c:v>
                </c:pt>
                <c:pt idx="9">
                  <c:v>5.4341921679164322</c:v>
                </c:pt>
                <c:pt idx="10">
                  <c:v>5.5769045171838583</c:v>
                </c:pt>
                <c:pt idx="11">
                  <c:v>5.7491777099736545</c:v>
                </c:pt>
                <c:pt idx="12">
                  <c:v>5.9202446572209961</c:v>
                </c:pt>
                <c:pt idx="13">
                  <c:v>6.0948692854271842</c:v>
                </c:pt>
                <c:pt idx="14">
                  <c:v>6.2236567241167844</c:v>
                </c:pt>
                <c:pt idx="15">
                  <c:v>6.3806566602568955</c:v>
                </c:pt>
                <c:pt idx="16">
                  <c:v>6.5977716586658319</c:v>
                </c:pt>
                <c:pt idx="17">
                  <c:v>7.2222521743595394</c:v>
                </c:pt>
                <c:pt idx="18">
                  <c:v>7.7495686308971514</c:v>
                </c:pt>
                <c:pt idx="19">
                  <c:v>8.2449020800428734</c:v>
                </c:pt>
                <c:pt idx="20">
                  <c:v>8.7225315204254521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6.5757829469101186</c:v>
                </c:pt>
                <c:pt idx="8">
                  <c:v>6.7436740511426176</c:v>
                </c:pt>
                <c:pt idx="9">
                  <c:v>6.8961022381190231</c:v>
                </c:pt>
                <c:pt idx="10">
                  <c:v>7.0772071605766449</c:v>
                </c:pt>
                <c:pt idx="11">
                  <c:v>7.2958254047711879</c:v>
                </c:pt>
                <c:pt idx="12">
                  <c:v>7.512912898427655</c:v>
                </c:pt>
                <c:pt idx="13">
                  <c:v>7.7345151627923912</c:v>
                </c:pt>
                <c:pt idx="14">
                  <c:v>7.897949085764882</c:v>
                </c:pt>
                <c:pt idx="15">
                  <c:v>8.0971852514258202</c:v>
                </c:pt>
                <c:pt idx="16">
                  <c:v>8.3727086742625847</c:v>
                </c:pt>
                <c:pt idx="17">
                  <c:v>9.1651873626981253</c:v>
                </c:pt>
                <c:pt idx="18">
                  <c:v>9.834362850748688</c:v>
                </c:pt>
                <c:pt idx="19">
                  <c:v>10.462951241022479</c:v>
                </c:pt>
                <c:pt idx="20">
                  <c:v>11.069072878063652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9.7609037002438193</c:v>
                </c:pt>
                <c:pt idx="8">
                  <c:v>10.010116442478727</c:v>
                </c:pt>
                <c:pt idx="9">
                  <c:v>10.236376473609861</c:v>
                </c:pt>
                <c:pt idx="10">
                  <c:v>10.505203428821272</c:v>
                </c:pt>
                <c:pt idx="11">
                  <c:v>10.829714083434958</c:v>
                </c:pt>
                <c:pt idx="12">
                  <c:v>11.151952535831526</c:v>
                </c:pt>
                <c:pt idx="13">
                  <c:v>11.480892584443767</c:v>
                </c:pt>
                <c:pt idx="14">
                  <c:v>11.723489214589101</c:v>
                </c:pt>
                <c:pt idx="15">
                  <c:v>12.019229667448185</c:v>
                </c:pt>
                <c:pt idx="16">
                  <c:v>12.428208737953382</c:v>
                </c:pt>
                <c:pt idx="17">
                  <c:v>13.604541385299894</c:v>
                </c:pt>
                <c:pt idx="18">
                  <c:v>14.59784629669366</c:v>
                </c:pt>
                <c:pt idx="19">
                  <c:v>15.530904883646684</c:v>
                </c:pt>
                <c:pt idx="20">
                  <c:v>16.430614466149407</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17.418889821575402</c:v>
                </c:pt>
                <c:pt idx="7">
                  <c:v>17.619453912518825</c:v>
                </c:pt>
                <c:pt idx="8">
                  <c:v>17.822327332873478</c:v>
                </c:pt>
                <c:pt idx="9">
                  <c:v>18.027536672655074</c:v>
                </c:pt>
                <c:pt idx="10">
                  <c:v>18.235108828041341</c:v>
                </c:pt>
                <c:pt idx="11">
                  <c:v>18.445071004897208</c:v>
                </c:pt>
                <c:pt idx="12">
                  <c:v>18.626689437236294</c:v>
                </c:pt>
                <c:pt idx="13">
                  <c:v>18.810096166023605</c:v>
                </c:pt>
                <c:pt idx="14">
                  <c:v>18.995308799627111</c:v>
                </c:pt>
                <c:pt idx="15">
                  <c:v>19.182345119794668</c:v>
                </c:pt>
                <c:pt idx="16">
                  <c:v>19.371223083361162</c:v>
                </c:pt>
                <c:pt idx="17">
                  <c:v>22.843793314150872</c:v>
                </c:pt>
                <c:pt idx="18">
                  <c:v>27.818174233122541</c:v>
                </c:pt>
                <c:pt idx="19">
                  <c:v>32.764550484939228</c:v>
                </c:pt>
                <c:pt idx="20">
                  <c:v>33.33273185950673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6.1874153084479362</c:v>
                </c:pt>
                <c:pt idx="7">
                  <c:v>6.2586582716528119</c:v>
                </c:pt>
                <c:pt idx="8">
                  <c:v>6.3307215385795468</c:v>
                </c:pt>
                <c:pt idx="9">
                  <c:v>6.4036145543461691</c:v>
                </c:pt>
                <c:pt idx="10">
                  <c:v>6.4773468728234178</c:v>
                </c:pt>
                <c:pt idx="11">
                  <c:v>6.5519281578869428</c:v>
                </c:pt>
                <c:pt idx="12">
                  <c:v>6.6164413777340121</c:v>
                </c:pt>
                <c:pt idx="13">
                  <c:v>6.6815898236450346</c:v>
                </c:pt>
                <c:pt idx="14">
                  <c:v>6.7473797503404116</c:v>
                </c:pt>
                <c:pt idx="15">
                  <c:v>6.8138174741273252</c:v>
                </c:pt>
                <c:pt idx="16">
                  <c:v>6.8809093735061397</c:v>
                </c:pt>
                <c:pt idx="17">
                  <c:v>8.1144113030628411</c:v>
                </c:pt>
                <c:pt idx="18">
                  <c:v>9.8813758434765262</c:v>
                </c:pt>
                <c:pt idx="19">
                  <c:v>11.638392763345067</c:v>
                </c:pt>
                <c:pt idx="20">
                  <c:v>11.840218147797495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3.9219471003616984</c:v>
                </c:pt>
                <c:pt idx="7">
                  <c:v>3.967105073284745</c:v>
                </c:pt>
                <c:pt idx="8">
                  <c:v>4.0127830028686891</c:v>
                </c:pt>
                <c:pt idx="9">
                  <c:v>4.058986875983881</c:v>
                </c:pt>
                <c:pt idx="10">
                  <c:v>4.105722748434526</c:v>
                </c:pt>
                <c:pt idx="11">
                  <c:v>4.1529967457524002</c:v>
                </c:pt>
                <c:pt idx="12">
                  <c:v>4.1938890122160331</c:v>
                </c:pt>
                <c:pt idx="13">
                  <c:v>4.2351839222546319</c:v>
                </c:pt>
                <c:pt idx="14">
                  <c:v>4.2768854404772165</c:v>
                </c:pt>
                <c:pt idx="15">
                  <c:v>4.3189975705301258</c:v>
                </c:pt>
                <c:pt idx="16">
                  <c:v>4.3615243554813858</c:v>
                </c:pt>
                <c:pt idx="17">
                  <c:v>5.1433903002661667</c:v>
                </c:pt>
                <c:pt idx="18">
                  <c:v>6.2633961686706465</c:v>
                </c:pt>
                <c:pt idx="19">
                  <c:v>7.3770966511251537</c:v>
                </c:pt>
                <c:pt idx="20">
                  <c:v>7.5050254294393968</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26.577193898501935</c:v>
                </c:pt>
                <c:pt idx="7">
                  <c:v>26.883208276495058</c:v>
                </c:pt>
                <c:pt idx="8">
                  <c:v>27.192746156626747</c:v>
                </c:pt>
                <c:pt idx="9">
                  <c:v>27.505848109106164</c:v>
                </c:pt>
                <c:pt idx="10">
                  <c:v>27.822555171274825</c:v>
                </c:pt>
                <c:pt idx="11">
                  <c:v>28.142908852985251</c:v>
                </c:pt>
                <c:pt idx="12">
                  <c:v>28.420016541320194</c:v>
                </c:pt>
                <c:pt idx="13">
                  <c:v>28.69985275609622</c:v>
                </c:pt>
                <c:pt idx="14">
                  <c:v>28.982444363607023</c:v>
                </c:pt>
                <c:pt idx="15">
                  <c:v>29.267818494683873</c:v>
                </c:pt>
                <c:pt idx="16">
                  <c:v>29.556002547300313</c:v>
                </c:pt>
                <c:pt idx="17">
                  <c:v>34.854340919907159</c:v>
                </c:pt>
                <c:pt idx="18">
                  <c:v>42.444094776939217</c:v>
                </c:pt>
                <c:pt idx="19">
                  <c:v>49.991119994163292</c:v>
                </c:pt>
                <c:pt idx="20">
                  <c:v>50.858033254197458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4.7910464755723412</c:v>
                </c:pt>
                <c:pt idx="7">
                  <c:v>4.8462114080613592</c:v>
                </c:pt>
                <c:pt idx="8">
                  <c:v>4.9020115190634712</c:v>
                </c:pt>
                <c:pt idx="9">
                  <c:v>4.9584541221332366</c:v>
                </c:pt>
                <c:pt idx="10">
                  <c:v>5.0155466150347374</c:v>
                </c:pt>
                <c:pt idx="11">
                  <c:v>5.0732964807111838</c:v>
                </c:pt>
                <c:pt idx="12">
                  <c:v>5.1232504306511721</c:v>
                </c:pt>
                <c:pt idx="13">
                  <c:v>5.1736962495611873</c:v>
                </c:pt>
                <c:pt idx="14">
                  <c:v>5.2246387806034607</c:v>
                </c:pt>
                <c:pt idx="15">
                  <c:v>5.2760829146281711</c:v>
                </c:pt>
                <c:pt idx="16">
                  <c:v>5.3280335906429919</c:v>
                </c:pt>
                <c:pt idx="17">
                  <c:v>6.2831602109856508</c:v>
                </c:pt>
                <c:pt idx="18">
                  <c:v>7.6513582083387366</c:v>
                </c:pt>
                <c:pt idx="19">
                  <c:v>9.0118535528105657</c:v>
                </c:pt>
                <c:pt idx="20">
                  <c:v>9.1681312145898897</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6.9027493293839814</c:v>
                </c:pt>
                <c:pt idx="7">
                  <c:v>6.982228771440238</c:v>
                </c:pt>
                <c:pt idx="8">
                  <c:v>7.0626233534513361</c:v>
                </c:pt>
                <c:pt idx="9">
                  <c:v>7.1439436124959874</c:v>
                </c:pt>
                <c:pt idx="10">
                  <c:v>7.22620020697864</c:v>
                </c:pt>
                <c:pt idx="11">
                  <c:v>7.3094039180264412</c:v>
                </c:pt>
                <c:pt idx="12">
                  <c:v>7.3813755835501293</c:v>
                </c:pt>
                <c:pt idx="13">
                  <c:v>7.4540559143352185</c:v>
                </c:pt>
                <c:pt idx="14">
                  <c:v>7.5274518882173478</c:v>
                </c:pt>
                <c:pt idx="15">
                  <c:v>7.6015705517390559</c:v>
                </c:pt>
                <c:pt idx="16">
                  <c:v>7.6764190208262839</c:v>
                </c:pt>
                <c:pt idx="17">
                  <c:v>9.0525274914207969</c:v>
                </c:pt>
                <c:pt idx="18">
                  <c:v>11.023772783414191</c:v>
                </c:pt>
                <c:pt idx="19">
                  <c:v>12.983920399298272</c:v>
                </c:pt>
                <c:pt idx="20">
                  <c:v>13.209079042727224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11.176113370113185</c:v>
                </c:pt>
                <c:pt idx="7">
                  <c:v>11.304797060136931</c:v>
                </c:pt>
                <c:pt idx="8">
                  <c:v>11.434962436282651</c:v>
                </c:pt>
                <c:pt idx="9">
                  <c:v>11.566626558938994</c:v>
                </c:pt>
                <c:pt idx="10">
                  <c:v>11.699806684930849</c:v>
                </c:pt>
                <c:pt idx="11">
                  <c:v>11.834520269781155</c:v>
                </c:pt>
                <c:pt idx="12">
                  <c:v>11.951048258115391</c:v>
                </c:pt>
                <c:pt idx="13">
                  <c:v>12.068723633226249</c:v>
                </c:pt>
                <c:pt idx="14">
                  <c:v>12.187557692797951</c:v>
                </c:pt>
                <c:pt idx="15">
                  <c:v>12.307561845756785</c:v>
                </c:pt>
                <c:pt idx="16">
                  <c:v>12.428747613366419</c:v>
                </c:pt>
                <c:pt idx="17">
                  <c:v>14.656779306690252</c:v>
                </c:pt>
                <c:pt idx="18">
                  <c:v>17.848385985762015</c:v>
                </c:pt>
                <c:pt idx="19">
                  <c:v>21.022024623344205</c:v>
                </c:pt>
                <c:pt idx="20">
                  <c:v>21.386574805473941</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31.884958043426654</c:v>
                </c:pt>
                <c:pt idx="8">
                  <c:v>32.026244781250348</c:v>
                </c:pt>
                <c:pt idx="9">
                  <c:v>32.211780504399783</c:v>
                </c:pt>
                <c:pt idx="10">
                  <c:v>32.333491567581852</c:v>
                </c:pt>
                <c:pt idx="11">
                  <c:v>32.369801491225829</c:v>
                </c:pt>
                <c:pt idx="12">
                  <c:v>32.332652041279587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16.111377753807741</c:v>
                </c:pt>
                <c:pt idx="8">
                  <c:v>16.522729074803628</c:v>
                </c:pt>
                <c:pt idx="9">
                  <c:v>16.896194580057092</c:v>
                </c:pt>
                <c:pt idx="10">
                  <c:v>17.339921181489377</c:v>
                </c:pt>
                <c:pt idx="11">
                  <c:v>17.875559468903884</c:v>
                </c:pt>
                <c:pt idx="12">
                  <c:v>18.407447252330517</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11.858701524628286</c:v>
                </c:pt>
                <c:pt idx="7">
                  <c:v>11.995244651969873</c:v>
                </c:pt>
                <c:pt idx="8">
                  <c:v>12.133359960345405</c:v>
                </c:pt>
                <c:pt idx="9">
                  <c:v>12.273065552117494</c:v>
                </c:pt>
                <c:pt idx="10">
                  <c:v>12.414379738082467</c:v>
                </c:pt>
                <c:pt idx="11">
                  <c:v>12.557321039870308</c:v>
                </c:pt>
                <c:pt idx="12">
                  <c:v>12.680966048395044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7.0177246205987096</c:v>
                </c:pt>
                <c:pt idx="10">
                  <c:v>9.2115315361432799</c:v>
                </c:pt>
                <c:pt idx="11">
                  <c:v>11.237366293783904</c:v>
                </c:pt>
                <c:pt idx="12">
                  <c:v>13.376449748852771</c:v>
                </c:pt>
                <c:pt idx="13">
                  <c:v>15.482461365249058</c:v>
                </c:pt>
                <c:pt idx="14">
                  <c:v>17.619823782803849</c:v>
                </c:pt>
                <c:pt idx="15">
                  <c:v>19.801428961592816</c:v>
                </c:pt>
                <c:pt idx="16">
                  <c:v>21.556319509814401</c:v>
                </c:pt>
                <c:pt idx="17">
                  <c:v>23.607180569623537</c:v>
                </c:pt>
                <c:pt idx="18">
                  <c:v>25.888746281650754</c:v>
                </c:pt>
                <c:pt idx="19">
                  <c:v>25.888746281650754</c:v>
                </c:pt>
                <c:pt idx="20">
                  <c:v>25.888746281650754</c:v>
                </c:pt>
                <c:pt idx="21">
                  <c:v>25.888746281650754</c:v>
                </c:pt>
                <c:pt idx="22">
                  <c:v>25.888746281650754</c:v>
                </c:pt>
                <c:pt idx="23">
                  <c:v>25.888746281650754</c:v>
                </c:pt>
                <c:pt idx="24">
                  <c:v>25.888746281650754</c:v>
                </c:pt>
                <c:pt idx="25">
                  <c:v>25.888746281650754</c:v>
                </c:pt>
                <c:pt idx="26">
                  <c:v>25.888746281650754</c:v>
                </c:pt>
                <c:pt idx="27">
                  <c:v>25.888746281650754</c:v>
                </c:pt>
                <c:pt idx="28">
                  <c:v>25.888746281650754</c:v>
                </c:pt>
                <c:pt idx="29">
                  <c:v>25.888746281650754</c:v>
                </c:pt>
                <c:pt idx="30">
                  <c:v>25.888746281650754</c:v>
                </c:pt>
                <c:pt idx="31">
                  <c:v>25.888746281650754</c:v>
                </c:pt>
                <c:pt idx="32">
                  <c:v>25.888746281650754</c:v>
                </c:pt>
                <c:pt idx="33">
                  <c:v>25.888746281650754</c:v>
                </c:pt>
                <c:pt idx="34">
                  <c:v>25.888746281650754</c:v>
                </c:pt>
                <c:pt idx="35">
                  <c:v>25.888746281650754</c:v>
                </c:pt>
                <c:pt idx="36">
                  <c:v>25.888746281650754</c:v>
                </c:pt>
                <c:pt idx="37">
                  <c:v>25.888746281650754</c:v>
                </c:pt>
                <c:pt idx="38">
                  <c:v>25.888746281650754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2.2444193817901059</c:v>
                </c:pt>
                <c:pt idx="20">
                  <c:v>4.4782880083873025</c:v>
                </c:pt>
                <c:pt idx="21">
                  <c:v>6.9112110798504034</c:v>
                </c:pt>
                <c:pt idx="22">
                  <c:v>9.5693070732879306</c:v>
                </c:pt>
                <c:pt idx="23">
                  <c:v>12.261535637731726</c:v>
                </c:pt>
                <c:pt idx="24">
                  <c:v>15.103346983919685</c:v>
                </c:pt>
                <c:pt idx="25">
                  <c:v>17.988404960776535</c:v>
                </c:pt>
                <c:pt idx="26">
                  <c:v>20.884454042520055</c:v>
                </c:pt>
                <c:pt idx="27">
                  <c:v>23.852718327145489</c:v>
                </c:pt>
                <c:pt idx="28">
                  <c:v>26.882652937473857</c:v>
                </c:pt>
                <c:pt idx="29">
                  <c:v>26.882652937473857</c:v>
                </c:pt>
                <c:pt idx="30">
                  <c:v>26.882652937473857</c:v>
                </c:pt>
                <c:pt idx="31">
                  <c:v>26.882652937473857</c:v>
                </c:pt>
                <c:pt idx="32">
                  <c:v>26.882652937473857</c:v>
                </c:pt>
                <c:pt idx="33">
                  <c:v>26.882652937473857</c:v>
                </c:pt>
                <c:pt idx="34">
                  <c:v>26.882652937473857</c:v>
                </c:pt>
                <c:pt idx="35">
                  <c:v>26.882652937473857</c:v>
                </c:pt>
                <c:pt idx="36">
                  <c:v>26.882652937473857</c:v>
                </c:pt>
                <c:pt idx="37">
                  <c:v>26.882652937473857</c:v>
                </c:pt>
                <c:pt idx="38">
                  <c:v>26.882652937473857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3.1999926934421907</c:v>
                </c:pt>
                <c:pt idx="30">
                  <c:v>6.3618112152004329</c:v>
                </c:pt>
                <c:pt idx="31">
                  <c:v>9.4873464608876432</c:v>
                </c:pt>
                <c:pt idx="32">
                  <c:v>12.578340244297372</c:v>
                </c:pt>
                <c:pt idx="33">
                  <c:v>15.63640115926183</c:v>
                </c:pt>
                <c:pt idx="34">
                  <c:v>17.509671881984168</c:v>
                </c:pt>
                <c:pt idx="35">
                  <c:v>19.378121517046772</c:v>
                </c:pt>
                <c:pt idx="36">
                  <c:v>21.241834666912901</c:v>
                </c:pt>
                <c:pt idx="37">
                  <c:v>23.100893522947764</c:v>
                </c:pt>
                <c:pt idx="38">
                  <c:v>24.972075795888578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6.0629306057069314</c:v>
                </c:pt>
                <c:pt idx="10">
                  <c:v>7.9582599054952645</c:v>
                </c:pt>
                <c:pt idx="11">
                  <c:v>9.7084704392845413</c:v>
                </c:pt>
                <c:pt idx="12">
                  <c:v>11.556521659452242</c:v>
                </c:pt>
                <c:pt idx="13">
                  <c:v>13.376000618137008</c:v>
                </c:pt>
                <c:pt idx="14">
                  <c:v>15.222564955934455</c:v>
                </c:pt>
                <c:pt idx="15">
                  <c:v>17.107352621900169</c:v>
                </c:pt>
                <c:pt idx="16">
                  <c:v>18.623482163838613</c:v>
                </c:pt>
                <c:pt idx="17">
                  <c:v>20.395314055200085</c:v>
                </c:pt>
                <c:pt idx="18">
                  <c:v>22.366462159783474</c:v>
                </c:pt>
                <c:pt idx="19">
                  <c:v>24.286127307762559</c:v>
                </c:pt>
                <c:pt idx="20">
                  <c:v>26.196768332534987</c:v>
                </c:pt>
                <c:pt idx="21">
                  <c:v>28.277661799190458</c:v>
                </c:pt>
                <c:pt idx="22">
                  <c:v>30.551146995399684</c:v>
                </c:pt>
                <c:pt idx="23">
                  <c:v>32.853825981104428</c:v>
                </c:pt>
                <c:pt idx="24">
                  <c:v>35.284444003150512</c:v>
                </c:pt>
                <c:pt idx="25">
                  <c:v>37.752051123729672</c:v>
                </c:pt>
                <c:pt idx="26">
                  <c:v>40.229059001208327</c:v>
                </c:pt>
                <c:pt idx="27">
                  <c:v>42.767832968060212</c:v>
                </c:pt>
                <c:pt idx="28">
                  <c:v>45.359353928578678</c:v>
                </c:pt>
                <c:pt idx="29">
                  <c:v>58.465782030659902</c:v>
                </c:pt>
                <c:pt idx="30">
                  <c:v>66.290942511202857</c:v>
                </c:pt>
                <c:pt idx="31" formatCode="0.00">
                  <c:v>66.290942511202857</c:v>
                </c:pt>
                <c:pt idx="32" formatCode="0.00">
                  <c:v>66.290942511202857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0.5781994905364658</c:v>
                </c:pt>
                <c:pt idx="10">
                  <c:v>0.75895010551215414</c:v>
                </c:pt>
                <c:pt idx="11">
                  <c:v>0.92586127517257621</c:v>
                </c:pt>
                <c:pt idx="12">
                  <c:v>1.1021031528184229</c:v>
                </c:pt>
                <c:pt idx="13">
                  <c:v>1.2756201985129751</c:v>
                </c:pt>
                <c:pt idx="14">
                  <c:v>1.4517202776318585</c:v>
                </c:pt>
                <c:pt idx="15">
                  <c:v>1.6314655755913958</c:v>
                </c:pt>
                <c:pt idx="16">
                  <c:v>1.7760532982202746</c:v>
                </c:pt>
                <c:pt idx="17">
                  <c:v>1.9450264175789469</c:v>
                </c:pt>
                <c:pt idx="18">
                  <c:v>2.1330075943335087</c:v>
                </c:pt>
                <c:pt idx="19">
                  <c:v>2.3160790300377769</c:v>
                </c:pt>
                <c:pt idx="20">
                  <c:v>2.4982898681564953</c:v>
                </c:pt>
                <c:pt idx="21">
                  <c:v>2.6967370582246661</c:v>
                </c:pt>
                <c:pt idx="22">
                  <c:v>2.9135510163051079</c:v>
                </c:pt>
                <c:pt idx="23">
                  <c:v>3.1331490791874836</c:v>
                </c:pt>
                <c:pt idx="24">
                  <c:v>3.3649482194766591</c:v>
                </c:pt>
                <c:pt idx="25">
                  <c:v>3.600274874645701</c:v>
                </c:pt>
                <c:pt idx="26">
                  <c:v>3.8364980455764157</c:v>
                </c:pt>
                <c:pt idx="27">
                  <c:v>4.0786116222746669</c:v>
                </c:pt>
                <c:pt idx="28">
                  <c:v>4.3257554866091716</c:v>
                </c:pt>
                <c:pt idx="29">
                  <c:v>5.5756675413905707</c:v>
                </c:pt>
                <c:pt idx="30">
                  <c:v>6.3219244421304843</c:v>
                </c:pt>
                <c:pt idx="31" formatCode="0.00">
                  <c:v>6.3219244421304843</c:v>
                </c:pt>
                <c:pt idx="32" formatCode="0.00">
                  <c:v>6.3219244421304843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0.41598677935869943</c:v>
                </c:pt>
                <c:pt idx="10">
                  <c:v>0.54602817064577602</c:v>
                </c:pt>
                <c:pt idx="11">
                  <c:v>0.66611274533402287</c:v>
                </c:pt>
                <c:pt idx="12">
                  <c:v>0.79291031653562161</c:v>
                </c:pt>
                <c:pt idx="13">
                  <c:v>0.91774750194258603</c:v>
                </c:pt>
                <c:pt idx="14">
                  <c:v>1.0444430559104885</c:v>
                </c:pt>
                <c:pt idx="15">
                  <c:v>1.1737611698605421</c:v>
                </c:pt>
                <c:pt idx="16">
                  <c:v>1.2777850959546155</c:v>
                </c:pt>
                <c:pt idx="17">
                  <c:v>1.3993531444753609</c:v>
                </c:pt>
                <c:pt idx="18">
                  <c:v>1.5345965778890345</c:v>
                </c:pt>
                <c:pt idx="19">
                  <c:v>1.6663076882888954</c:v>
                </c:pt>
                <c:pt idx="20">
                  <c:v>1.7973996400353913</c:v>
                </c:pt>
                <c:pt idx="21">
                  <c:v>1.9401728676503951</c:v>
                </c:pt>
                <c:pt idx="22">
                  <c:v>2.0961601032292663</c:v>
                </c:pt>
                <c:pt idx="23">
                  <c:v>2.2541503685736588</c:v>
                </c:pt>
                <c:pt idx="24">
                  <c:v>2.4209187234498346</c:v>
                </c:pt>
                <c:pt idx="25">
                  <c:v>2.5902249559582686</c:v>
                </c:pt>
                <c:pt idx="26">
                  <c:v>2.7601761885236842</c:v>
                </c:pt>
                <c:pt idx="27">
                  <c:v>2.934365285294203</c:v>
                </c:pt>
                <c:pt idx="28">
                  <c:v>3.1121734325607906</c:v>
                </c:pt>
                <c:pt idx="29">
                  <c:v>4.011425159101937</c:v>
                </c:pt>
                <c:pt idx="30">
                  <c:v>4.54832117819904</c:v>
                </c:pt>
                <c:pt idx="31" formatCode="0.00">
                  <c:v>4.54832117819904</c:v>
                </c:pt>
                <c:pt idx="32" formatCode="0.00">
                  <c:v>4.54832117819904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5.2761495710624482</c:v>
                </c:pt>
                <c:pt idx="10">
                  <c:v>6.9255236976090133</c:v>
                </c:pt>
                <c:pt idx="11">
                  <c:v>8.4486109894921047</c:v>
                </c:pt>
                <c:pt idx="12">
                  <c:v>10.056842270155483</c:v>
                </c:pt>
                <c:pt idx="13">
                  <c:v>11.640209085930284</c:v>
                </c:pt>
                <c:pt idx="14">
                  <c:v>13.247146435607112</c:v>
                </c:pt>
                <c:pt idx="15">
                  <c:v>14.887346906641415</c:v>
                </c:pt>
                <c:pt idx="16">
                  <c:v>16.206729685795114</c:v>
                </c:pt>
                <c:pt idx="17">
                  <c:v>17.748632551185334</c:v>
                </c:pt>
                <c:pt idx="18">
                  <c:v>19.463986544633457</c:v>
                </c:pt>
                <c:pt idx="19">
                  <c:v>21.134538478307192</c:v>
                </c:pt>
                <c:pt idx="20">
                  <c:v>22.797237341101109</c:v>
                </c:pt>
                <c:pt idx="21">
                  <c:v>24.608095139998969</c:v>
                </c:pt>
                <c:pt idx="22">
                  <c:v>26.586552213465257</c:v>
                </c:pt>
                <c:pt idx="23">
                  <c:v>28.590414624703268</c:v>
                </c:pt>
                <c:pt idx="24">
                  <c:v>30.705613538964926</c:v>
                </c:pt>
                <c:pt idx="25">
                  <c:v>32.853001509815094</c:v>
                </c:pt>
                <c:pt idx="26">
                  <c:v>35.008570309823398</c:v>
                </c:pt>
                <c:pt idx="27">
                  <c:v>37.217889869513172</c:v>
                </c:pt>
                <c:pt idx="28">
                  <c:v>39.473111493090471</c:v>
                </c:pt>
                <c:pt idx="29">
                  <c:v>50.878730245161556</c:v>
                </c:pt>
                <c:pt idx="30">
                  <c:v>57.688426710110214</c:v>
                </c:pt>
                <c:pt idx="31" formatCode="0.00">
                  <c:v>57.688426710110214</c:v>
                </c:pt>
                <c:pt idx="32" formatCode="0.00">
                  <c:v>57.688426710110214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1.2834980162736389</c:v>
                </c:pt>
                <c:pt idx="10">
                  <c:v>1.6847316035711446</c:v>
                </c:pt>
                <c:pt idx="11">
                  <c:v>2.055244131962163</c:v>
                </c:pt>
                <c:pt idx="12">
                  <c:v>2.4464691400176122</c:v>
                </c:pt>
                <c:pt idx="13">
                  <c:v>2.8316455152717421</c:v>
                </c:pt>
                <c:pt idx="14">
                  <c:v>3.2225557563115736</c:v>
                </c:pt>
                <c:pt idx="15">
                  <c:v>3.6215577221409267</c:v>
                </c:pt>
                <c:pt idx="16">
                  <c:v>3.9425162463338586</c:v>
                </c:pt>
                <c:pt idx="17">
                  <c:v>4.3176059291338245</c:v>
                </c:pt>
                <c:pt idx="18">
                  <c:v>4.7348900523650732</c:v>
                </c:pt>
                <c:pt idx="19">
                  <c:v>5.1412754408142805</c:v>
                </c:pt>
                <c:pt idx="20">
                  <c:v>5.5457504586873414</c:v>
                </c:pt>
                <c:pt idx="21">
                  <c:v>5.9862672335313549</c:v>
                </c:pt>
                <c:pt idx="22">
                  <c:v>6.4675549026686774</c:v>
                </c:pt>
                <c:pt idx="23">
                  <c:v>6.9550227795869928</c:v>
                </c:pt>
                <c:pt idx="24">
                  <c:v>7.4695748357623657</c:v>
                </c:pt>
                <c:pt idx="25">
                  <c:v>7.9919573352791602</c:v>
                </c:pt>
                <c:pt idx="26">
                  <c:v>8.5163299372095658</c:v>
                </c:pt>
                <c:pt idx="27">
                  <c:v>9.0537781717571235</c:v>
                </c:pt>
                <c:pt idx="28">
                  <c:v>9.6023927326472176</c:v>
                </c:pt>
                <c:pt idx="29">
                  <c:v>12.376970830839532</c:v>
                </c:pt>
                <c:pt idx="30">
                  <c:v>14.033525821646439</c:v>
                </c:pt>
                <c:pt idx="31" formatCode="0.00">
                  <c:v>14.033525821646439</c:v>
                </c:pt>
                <c:pt idx="32" formatCode="0.00">
                  <c:v>14.033525821646439</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0.48639196151648739</c:v>
                </c:pt>
                <c:pt idx="10">
                  <c:v>0.63844267688769329</c:v>
                </c:pt>
                <c:pt idx="11">
                  <c:v>0.7788513983392108</c:v>
                </c:pt>
                <c:pt idx="12">
                  <c:v>0.92710928160018846</c:v>
                </c:pt>
                <c:pt idx="13">
                  <c:v>1.0730749865052787</c:v>
                </c:pt>
                <c:pt idx="14">
                  <c:v>1.2212135862580578</c:v>
                </c:pt>
                <c:pt idx="15">
                  <c:v>1.3724186106118299</c:v>
                </c:pt>
                <c:pt idx="16">
                  <c:v>1.4940484410971731</c:v>
                </c:pt>
                <c:pt idx="17">
                  <c:v>1.6361917122580818</c:v>
                </c:pt>
                <c:pt idx="18">
                  <c:v>1.794324908129624</c:v>
                </c:pt>
                <c:pt idx="19">
                  <c:v>1.9483279402444069</c:v>
                </c:pt>
                <c:pt idx="20">
                  <c:v>2.1016070219673906</c:v>
                </c:pt>
                <c:pt idx="21">
                  <c:v>2.2685444192057327</c:v>
                </c:pt>
                <c:pt idx="22">
                  <c:v>2.4509322768239654</c:v>
                </c:pt>
                <c:pt idx="23">
                  <c:v>2.6356621742015616</c:v>
                </c:pt>
                <c:pt idx="24">
                  <c:v>2.8306558405198765</c:v>
                </c:pt>
                <c:pt idx="25">
                  <c:v>3.0286169167196926</c:v>
                </c:pt>
                <c:pt idx="26">
                  <c:v>3.2273321583364423</c:v>
                </c:pt>
                <c:pt idx="27">
                  <c:v>3.4310025167637264</c:v>
                </c:pt>
                <c:pt idx="28">
                  <c:v>3.6389044449354233</c:v>
                </c:pt>
                <c:pt idx="29">
                  <c:v>4.6903532718518246</c:v>
                </c:pt>
                <c:pt idx="30">
                  <c:v>5.3181181932794219</c:v>
                </c:pt>
                <c:pt idx="31" formatCode="0.00">
                  <c:v>5.3181181932794219</c:v>
                </c:pt>
                <c:pt idx="32" formatCode="0.00">
                  <c:v>5.3181181932794219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0.85685368212062407</c:v>
                </c:pt>
                <c:pt idx="10">
                  <c:v>1.1247142259681944</c:v>
                </c:pt>
                <c:pt idx="11">
                  <c:v>1.3720656205152517</c:v>
                </c:pt>
                <c:pt idx="12">
                  <c:v>1.633244511670245</c:v>
                </c:pt>
                <c:pt idx="13">
                  <c:v>1.8903853807777609</c:v>
                </c:pt>
                <c:pt idx="14">
                  <c:v>2.151354135825863</c:v>
                </c:pt>
                <c:pt idx="15">
                  <c:v>2.4177248658616155</c:v>
                </c:pt>
                <c:pt idx="16">
                  <c:v>2.6319943775988914</c:v>
                </c:pt>
                <c:pt idx="17">
                  <c:v>2.8824014462172869</c:v>
                </c:pt>
                <c:pt idx="18">
                  <c:v>3.1609772078840215</c:v>
                </c:pt>
                <c:pt idx="19">
                  <c:v>3.4322770556731785</c:v>
                </c:pt>
                <c:pt idx="20">
                  <c:v>3.7023015543448219</c:v>
                </c:pt>
                <c:pt idx="21">
                  <c:v>3.9963872605750996</c:v>
                </c:pt>
                <c:pt idx="22">
                  <c:v>4.3176913110923438</c:v>
                </c:pt>
                <c:pt idx="23">
                  <c:v>4.6431212221300342</c:v>
                </c:pt>
                <c:pt idx="24">
                  <c:v>4.9866323287982413</c:v>
                </c:pt>
                <c:pt idx="25">
                  <c:v>5.3353709809123027</c:v>
                </c:pt>
                <c:pt idx="26">
                  <c:v>5.6854382105226122</c:v>
                </c:pt>
                <c:pt idx="27">
                  <c:v>6.0442346347339315</c:v>
                </c:pt>
                <c:pt idx="28">
                  <c:v>6.4104856149484926</c:v>
                </c:pt>
                <c:pt idx="29">
                  <c:v>8.2627732146361161</c:v>
                </c:pt>
                <c:pt idx="30">
                  <c:v>9.3686769445298239</c:v>
                </c:pt>
                <c:pt idx="31" formatCode="0.00">
                  <c:v>9.3686769445298239</c:v>
                </c:pt>
                <c:pt idx="32" formatCode="0.00">
                  <c:v>9.3686769445298239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8.7721557757483879</c:v>
                </c:pt>
                <c:pt idx="10">
                  <c:v>11.514414420179094</c:v>
                </c:pt>
                <c:pt idx="11">
                  <c:v>14.046707867229884</c:v>
                </c:pt>
                <c:pt idx="12">
                  <c:v>16.720562186065962</c:v>
                </c:pt>
                <c:pt idx="13">
                  <c:v>19.353076706561325</c:v>
                </c:pt>
                <c:pt idx="14">
                  <c:v>22.024779728504811</c:v>
                </c:pt>
                <c:pt idx="15">
                  <c:v>24.751786201991024</c:v>
                </c:pt>
                <c:pt idx="16">
                  <c:v>26.945399387267997</c:v>
                </c:pt>
                <c:pt idx="17">
                  <c:v>29.508975712029425</c:v>
                </c:pt>
                <c:pt idx="18">
                  <c:v>32.360932852063442</c:v>
                </c:pt>
                <c:pt idx="19">
                  <c:v>35.166457079301082</c:v>
                </c:pt>
                <c:pt idx="20">
                  <c:v>37.958792862547568</c:v>
                </c:pt>
                <c:pt idx="21">
                  <c:v>40.999946701876439</c:v>
                </c:pt>
                <c:pt idx="22">
                  <c:v>44.322566693673352</c:v>
                </c:pt>
                <c:pt idx="23">
                  <c:v>47.687852399228106</c:v>
                </c:pt>
                <c:pt idx="24">
                  <c:v>51.240116581963051</c:v>
                </c:pt>
                <c:pt idx="25">
                  <c:v>54.846439053034118</c:v>
                </c:pt>
                <c:pt idx="26">
                  <c:v>58.466500405213509</c:v>
                </c:pt>
                <c:pt idx="27">
                  <c:v>62.176830760995315</c:v>
                </c:pt>
                <c:pt idx="28">
                  <c:v>65.964249023905765</c:v>
                </c:pt>
                <c:pt idx="29">
                  <c:v>69.964239890708498</c:v>
                </c:pt>
                <c:pt idx="30">
                  <c:v>73.916513042906303</c:v>
                </c:pt>
                <c:pt idx="31">
                  <c:v>77.82343210001531</c:v>
                </c:pt>
                <c:pt idx="32">
                  <c:v>81.687174329277468</c:v>
                </c:pt>
                <c:pt idx="33">
                  <c:v>85.509750472983043</c:v>
                </c:pt>
                <c:pt idx="34">
                  <c:v>87.851338876385981</c:v>
                </c:pt>
                <c:pt idx="35">
                  <c:v>90.186900920214214</c:v>
                </c:pt>
                <c:pt idx="36">
                  <c:v>92.516542357546882</c:v>
                </c:pt>
                <c:pt idx="37">
                  <c:v>94.840365927590454</c:v>
                </c:pt>
                <c:pt idx="38">
                  <c:v>97.179343768766486</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116.98773936246459</c:v>
                </c:pt>
                <c:pt idx="10">
                  <c:v>116.2587382841717</c:v>
                </c:pt>
                <c:pt idx="11">
                  <c:v>115.49345751437906</c:v>
                </c:pt>
                <c:pt idx="12">
                  <c:v>114.75263691618099</c:v>
                </c:pt>
                <c:pt idx="13">
                  <c:v>114.00467325261219</c:v>
                </c:pt>
                <c:pt idx="14">
                  <c:v>113.26348093382158</c:v>
                </c:pt>
                <c:pt idx="15">
                  <c:v>112.53184444707304</c:v>
                </c:pt>
                <c:pt idx="16">
                  <c:v>111.70804342931768</c:v>
                </c:pt>
                <c:pt idx="17">
                  <c:v>110.94816799891805</c:v>
                </c:pt>
                <c:pt idx="18">
                  <c:v>110.23812162182392</c:v>
                </c:pt>
                <c:pt idx="19">
                  <c:v>109.52005214484132</c:v>
                </c:pt>
                <c:pt idx="20">
                  <c:v>108.79970384886707</c:v>
                </c:pt>
                <c:pt idx="21">
                  <c:v>108.12234859377241</c:v>
                </c:pt>
                <c:pt idx="22">
                  <c:v>107.49362761381758</c:v>
                </c:pt>
                <c:pt idx="23">
                  <c:v>106.87227880292731</c:v>
                </c:pt>
                <c:pt idx="24">
                  <c:v>106.28323782949694</c:v>
                </c:pt>
                <c:pt idx="25">
                  <c:v>105.70353753751432</c:v>
                </c:pt>
                <c:pt idx="26">
                  <c:v>105.12621117404169</c:v>
                </c:pt>
                <c:pt idx="27">
                  <c:v>104.56448230788553</c:v>
                </c:pt>
                <c:pt idx="28">
                  <c:v>104.01607338962495</c:v>
                </c:pt>
                <c:pt idx="29">
                  <c:v>101.37915542054967</c:v>
                </c:pt>
                <c:pt idx="30">
                  <c:v>97.381366594553597</c:v>
                </c:pt>
                <c:pt idx="31" formatCode="0.00">
                  <c:v>97.381366594553597</c:v>
                </c:pt>
                <c:pt idx="32" formatCode="0.00">
                  <c:v>97.381366594553597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11.156692315547762</c:v>
                </c:pt>
                <c:pt idx="10">
                  <c:v>11.087170152178002</c:v>
                </c:pt>
                <c:pt idx="11">
                  <c:v>11.014188127479425</c:v>
                </c:pt>
                <c:pt idx="12">
                  <c:v>10.943538779777201</c:v>
                </c:pt>
                <c:pt idx="13">
                  <c:v>10.872208224087155</c:v>
                </c:pt>
                <c:pt idx="14">
                  <c:v>10.801523426753192</c:v>
                </c:pt>
                <c:pt idx="15">
                  <c:v>10.731749934129391</c:v>
                </c:pt>
                <c:pt idx="16">
                  <c:v>10.653187047672928</c:v>
                </c:pt>
                <c:pt idx="17">
                  <c:v>10.580720510398912</c:v>
                </c:pt>
                <c:pt idx="18">
                  <c:v>10.513005987473868</c:v>
                </c:pt>
                <c:pt idx="19">
                  <c:v>10.444526330891566</c:v>
                </c:pt>
                <c:pt idx="20">
                  <c:v>10.375829351686649</c:v>
                </c:pt>
                <c:pt idx="21">
                  <c:v>10.311232461357857</c:v>
                </c:pt>
                <c:pt idx="22">
                  <c:v>10.251273643759436</c:v>
                </c:pt>
                <c:pt idx="23">
                  <c:v>10.19201788292918</c:v>
                </c:pt>
                <c:pt idx="24">
                  <c:v>10.135843202252158</c:v>
                </c:pt>
                <c:pt idx="25">
                  <c:v>10.080559308160959</c:v>
                </c:pt>
                <c:pt idx="26">
                  <c:v>10.02550180693887</c:v>
                </c:pt>
                <c:pt idx="27">
                  <c:v>9.9719317819207038</c:v>
                </c:pt>
                <c:pt idx="28">
                  <c:v>9.919632031558157</c:v>
                </c:pt>
                <c:pt idx="29">
                  <c:v>9.6681588207530318</c:v>
                </c:pt>
                <c:pt idx="30">
                  <c:v>9.2869043395805928</c:v>
                </c:pt>
                <c:pt idx="31" formatCode="0.00">
                  <c:v>9.2869043395805928</c:v>
                </c:pt>
                <c:pt idx="32" formatCode="0.00">
                  <c:v>9.2869043395805928</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8.0267045900275917</c:v>
                </c:pt>
                <c:pt idx="10">
                  <c:v>7.9766867306078204</c:v>
                </c:pt>
                <c:pt idx="11">
                  <c:v>7.9241796670383415</c:v>
                </c:pt>
                <c:pt idx="12">
                  <c:v>7.8733508525972002</c:v>
                </c:pt>
                <c:pt idx="13">
                  <c:v>7.8220319417074</c:v>
                </c:pt>
                <c:pt idx="14">
                  <c:v>7.7711776229578344</c:v>
                </c:pt>
                <c:pt idx="15">
                  <c:v>7.7209789442038073</c:v>
                </c:pt>
                <c:pt idx="16">
                  <c:v>7.664456718485785</c:v>
                </c:pt>
                <c:pt idx="17">
                  <c:v>7.6123205233744304</c:v>
                </c:pt>
                <c:pt idx="18">
                  <c:v>7.5636031744863086</c:v>
                </c:pt>
                <c:pt idx="19">
                  <c:v>7.5143353486588742</c:v>
                </c:pt>
                <c:pt idx="20">
                  <c:v>7.4649111696361441</c:v>
                </c:pt>
                <c:pt idx="21">
                  <c:v>7.4184368077519274</c:v>
                </c:pt>
                <c:pt idx="22">
                  <c:v>7.3752993165656564</c:v>
                </c:pt>
                <c:pt idx="23">
                  <c:v>7.3326676409767408</c:v>
                </c:pt>
                <c:pt idx="24">
                  <c:v>7.2922526546635282</c:v>
                </c:pt>
                <c:pt idx="25">
                  <c:v>7.252478546540277</c:v>
                </c:pt>
                <c:pt idx="26">
                  <c:v>7.2128673172192963</c:v>
                </c:pt>
                <c:pt idx="27">
                  <c:v>7.1743262556268776</c:v>
                </c:pt>
                <c:pt idx="28">
                  <c:v>7.1366990956748779</c:v>
                </c:pt>
                <c:pt idx="29">
                  <c:v>6.9557761914351035</c:v>
                </c:pt>
                <c:pt idx="30">
                  <c:v>6.6814818927807664</c:v>
                </c:pt>
                <c:pt idx="31" formatCode="0.00">
                  <c:v>6.6814818927807664</c:v>
                </c:pt>
                <c:pt idx="32" formatCode="0.00">
                  <c:v>6.6814818927807664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101.80634597332043</c:v>
                </c:pt>
                <c:pt idx="10">
                  <c:v>101.17194670724297</c:v>
                </c:pt>
                <c:pt idx="11">
                  <c:v>100.50597573249964</c:v>
                </c:pt>
                <c:pt idx="12">
                  <c:v>99.861290754951369</c:v>
                </c:pt>
                <c:pt idx="13">
                  <c:v>99.210389661180926</c:v>
                </c:pt>
                <c:pt idx="14">
                  <c:v>98.565381200886037</c:v>
                </c:pt>
                <c:pt idx="15">
                  <c:v>97.928688520930493</c:v>
                </c:pt>
                <c:pt idx="16">
                  <c:v>97.211791418004793</c:v>
                </c:pt>
                <c:pt idx="17">
                  <c:v>96.550524336638262</c:v>
                </c:pt>
                <c:pt idx="18">
                  <c:v>95.932620037286171</c:v>
                </c:pt>
                <c:pt idx="19">
                  <c:v>95.307733788479567</c:v>
                </c:pt>
                <c:pt idx="20">
                  <c:v>94.680864440965934</c:v>
                </c:pt>
                <c:pt idx="21">
                  <c:v>94.091408966205833</c:v>
                </c:pt>
                <c:pt idx="22">
                  <c:v>93.544276540579148</c:v>
                </c:pt>
                <c:pt idx="23">
                  <c:v>93.003559604288796</c:v>
                </c:pt>
                <c:pt idx="24">
                  <c:v>92.490957946539751</c:v>
                </c:pt>
                <c:pt idx="25">
                  <c:v>91.986484838434251</c:v>
                </c:pt>
                <c:pt idx="26">
                  <c:v>91.484077596277785</c:v>
                </c:pt>
                <c:pt idx="27">
                  <c:v>90.99524377828331</c:v>
                </c:pt>
                <c:pt idx="28">
                  <c:v>90.518001390563469</c:v>
                </c:pt>
                <c:pt idx="29">
                  <c:v>88.223273887271986</c:v>
                </c:pt>
                <c:pt idx="30">
                  <c:v>84.744274510366196</c:v>
                </c:pt>
                <c:pt idx="31" formatCode="0.00">
                  <c:v>84.744274510366196</c:v>
                </c:pt>
                <c:pt idx="32" formatCode="0.00">
                  <c:v>84.744274510366196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24.765833746921647</c:v>
                </c:pt>
                <c:pt idx="10">
                  <c:v>24.611507151632971</c:v>
                </c:pt>
                <c:pt idx="11">
                  <c:v>24.449500291617667</c:v>
                </c:pt>
                <c:pt idx="12">
                  <c:v>24.292671551518477</c:v>
                </c:pt>
                <c:pt idx="13">
                  <c:v>24.134330653218953</c:v>
                </c:pt>
                <c:pt idx="14">
                  <c:v>23.977423221365857</c:v>
                </c:pt>
                <c:pt idx="15">
                  <c:v>23.822538720710138</c:v>
                </c:pt>
                <c:pt idx="16">
                  <c:v>23.648143359645321</c:v>
                </c:pt>
                <c:pt idx="17">
                  <c:v>23.487280788232255</c:v>
                </c:pt>
                <c:pt idx="18">
                  <c:v>23.336966826927014</c:v>
                </c:pt>
                <c:pt idx="19">
                  <c:v>23.184954407654669</c:v>
                </c:pt>
                <c:pt idx="20">
                  <c:v>23.032459571570161</c:v>
                </c:pt>
                <c:pt idx="21">
                  <c:v>22.889066189266202</c:v>
                </c:pt>
                <c:pt idx="22">
                  <c:v>22.755968487339338</c:v>
                </c:pt>
                <c:pt idx="23">
                  <c:v>22.624431443943031</c:v>
                </c:pt>
                <c:pt idx="24">
                  <c:v>22.499733839753056</c:v>
                </c:pt>
                <c:pt idx="25">
                  <c:v>22.377013620245247</c:v>
                </c:pt>
                <c:pt idx="26">
                  <c:v>22.254795951851992</c:v>
                </c:pt>
                <c:pt idx="27">
                  <c:v>22.135880210887311</c:v>
                </c:pt>
                <c:pt idx="28">
                  <c:v>22.019784249302056</c:v>
                </c:pt>
                <c:pt idx="29">
                  <c:v>21.461559324346013</c:v>
                </c:pt>
                <c:pt idx="30">
                  <c:v>20.615243514163886</c:v>
                </c:pt>
                <c:pt idx="31" formatCode="0.00">
                  <c:v>20.615243514163886</c:v>
                </c:pt>
                <c:pt idx="32" formatCode="0.00">
                  <c:v>20.615243514163886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9.3852131456573122</c:v>
                </c:pt>
                <c:pt idx="10">
                  <c:v>9.3267298332992983</c:v>
                </c:pt>
                <c:pt idx="11">
                  <c:v>9.2653360224613639</c:v>
                </c:pt>
                <c:pt idx="12">
                  <c:v>9.2059045020757928</c:v>
                </c:pt>
                <c:pt idx="13">
                  <c:v>9.1458999371012499</c:v>
                </c:pt>
                <c:pt idx="14">
                  <c:v>9.0864385958386311</c:v>
                </c:pt>
                <c:pt idx="15">
                  <c:v>9.0277438607262592</c:v>
                </c:pt>
                <c:pt idx="16">
                  <c:v>8.9616553271467794</c:v>
                </c:pt>
                <c:pt idx="17">
                  <c:v>8.9006951537361925</c:v>
                </c:pt>
                <c:pt idx="18">
                  <c:v>8.8437324615032633</c:v>
                </c:pt>
                <c:pt idx="19">
                  <c:v>8.7861261248768905</c:v>
                </c:pt>
                <c:pt idx="20">
                  <c:v>8.7283369724950113</c:v>
                </c:pt>
                <c:pt idx="21">
                  <c:v>8.6739968896877162</c:v>
                </c:pt>
                <c:pt idx="22">
                  <c:v>8.6235584382894857</c:v>
                </c:pt>
                <c:pt idx="23">
                  <c:v>8.5737114110729138</c:v>
                </c:pt>
                <c:pt idx="24">
                  <c:v>8.5264562446999577</c:v>
                </c:pt>
                <c:pt idx="25">
                  <c:v>8.4799504242566712</c:v>
                </c:pt>
                <c:pt idx="26">
                  <c:v>8.4336350496257424</c:v>
                </c:pt>
                <c:pt idx="27">
                  <c:v>8.388570967118687</c:v>
                </c:pt>
                <c:pt idx="28">
                  <c:v>8.3445754628299156</c:v>
                </c:pt>
                <c:pt idx="29">
                  <c:v>8.1330316094120114</c:v>
                </c:pt>
                <c:pt idx="30">
                  <c:v>7.812313383316102</c:v>
                </c:pt>
                <c:pt idx="31" formatCode="0.00">
                  <c:v>7.812313383316102</c:v>
                </c:pt>
                <c:pt idx="32" formatCode="0.00">
                  <c:v>7.812313383316102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9.0752545630833961</c:v>
                </c:pt>
                <c:pt idx="10">
                  <c:v>9.1612738063505574</c:v>
                </c:pt>
                <c:pt idx="11">
                  <c:v>9.2339145188094101</c:v>
                </c:pt>
                <c:pt idx="12">
                  <c:v>9.3155751855657538</c:v>
                </c:pt>
                <c:pt idx="13">
                  <c:v>9.3946017692806585</c:v>
                </c:pt>
                <c:pt idx="14">
                  <c:v>9.4761253600257653</c:v>
                </c:pt>
                <c:pt idx="15">
                  <c:v>9.5611727677629403</c:v>
                </c:pt>
                <c:pt idx="16">
                  <c:v>9.6122335023357017</c:v>
                </c:pt>
                <c:pt idx="17">
                  <c:v>9.6868674924826976</c:v>
                </c:pt>
                <c:pt idx="18">
                  <c:v>9.7798764879629303</c:v>
                </c:pt>
                <c:pt idx="19">
                  <c:v>9.8699268781022891</c:v>
                </c:pt>
                <c:pt idx="20">
                  <c:v>9.9591369289547043</c:v>
                </c:pt>
                <c:pt idx="21">
                  <c:v>10.064201131211737</c:v>
                </c:pt>
                <c:pt idx="22">
                  <c:v>10.187199751359351</c:v>
                </c:pt>
                <c:pt idx="23">
                  <c:v>10.31291693902716</c:v>
                </c:pt>
                <c:pt idx="24">
                  <c:v>10.450547993129318</c:v>
                </c:pt>
                <c:pt idx="25">
                  <c:v>10.591623525101967</c:v>
                </c:pt>
                <c:pt idx="26">
                  <c:v>10.733574469030852</c:v>
                </c:pt>
                <c:pt idx="27">
                  <c:v>10.881277159729207</c:v>
                </c:pt>
                <c:pt idx="28">
                  <c:v>11.033891726078087</c:v>
                </c:pt>
                <c:pt idx="29">
                  <c:v>11.835731143096631</c:v>
                </c:pt>
                <c:pt idx="30">
                  <c:v>12.135734631174998</c:v>
                </c:pt>
                <c:pt idx="31" formatCode="0.00">
                  <c:v>12.135734631174998</c:v>
                </c:pt>
                <c:pt idx="32" formatCode="0.00">
                  <c:v>12.135734631174998</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3.1359499880917268</c:v>
                </c:pt>
                <c:pt idx="10">
                  <c:v>3.1656738975450907</c:v>
                </c:pt>
                <c:pt idx="11">
                  <c:v>3.1907748619077823</c:v>
                </c:pt>
                <c:pt idx="12">
                  <c:v>3.2189926672775431</c:v>
                </c:pt>
                <c:pt idx="13">
                  <c:v>3.2463002664789791</c:v>
                </c:pt>
                <c:pt idx="14">
                  <c:v>3.2744707052968911</c:v>
                </c:pt>
                <c:pt idx="15">
                  <c:v>3.3038587974354336</c:v>
                </c:pt>
                <c:pt idx="16">
                  <c:v>3.3215028104889917</c:v>
                </c:pt>
                <c:pt idx="17">
                  <c:v>3.347292551028588</c:v>
                </c:pt>
                <c:pt idx="18">
                  <c:v>3.3794317661041773</c:v>
                </c:pt>
                <c:pt idx="19">
                  <c:v>3.4105486364819964</c:v>
                </c:pt>
                <c:pt idx="20">
                  <c:v>3.4413751280105425</c:v>
                </c:pt>
                <c:pt idx="21">
                  <c:v>3.4776800141739637</c:v>
                </c:pt>
                <c:pt idx="22">
                  <c:v>3.5201821300877412</c:v>
                </c:pt>
                <c:pt idx="23">
                  <c:v>3.5636236457421342</c:v>
                </c:pt>
                <c:pt idx="24">
                  <c:v>3.6111819923948447</c:v>
                </c:pt>
                <c:pt idx="25">
                  <c:v>3.6599305767716732</c:v>
                </c:pt>
                <c:pt idx="26">
                  <c:v>3.7089816593423151</c:v>
                </c:pt>
                <c:pt idx="27">
                  <c:v>3.7600202553306628</c:v>
                </c:pt>
                <c:pt idx="28">
                  <c:v>3.8127561476626775</c:v>
                </c:pt>
                <c:pt idx="29">
                  <c:v>4.0898313848113359</c:v>
                </c:pt>
                <c:pt idx="30">
                  <c:v>4.1934974504106233</c:v>
                </c:pt>
                <c:pt idx="31" formatCode="0.00">
                  <c:v>4.1934974504106233</c:v>
                </c:pt>
                <c:pt idx="32" formatCode="0.00">
                  <c:v>4.1934974504106233</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16.533485496492435</c:v>
                </c:pt>
                <c:pt idx="10">
                  <c:v>16.430458214996388</c:v>
                </c:pt>
                <c:pt idx="11">
                  <c:v>16.322303646175214</c:v>
                </c:pt>
                <c:pt idx="12">
                  <c:v>16.217605951506023</c:v>
                </c:pt>
                <c:pt idx="13">
                  <c:v>16.111898751324958</c:v>
                </c:pt>
                <c:pt idx="14">
                  <c:v>16.007148522629045</c:v>
                </c:pt>
                <c:pt idx="15">
                  <c:v>15.903748787680041</c:v>
                </c:pt>
                <c:pt idx="16">
                  <c:v>15.787323748156419</c:v>
                </c:pt>
                <c:pt idx="17">
                  <c:v>15.679933097853077</c:v>
                </c:pt>
                <c:pt idx="18">
                  <c:v>15.579584620811822</c:v>
                </c:pt>
                <c:pt idx="19">
                  <c:v>15.478102265926902</c:v>
                </c:pt>
                <c:pt idx="20">
                  <c:v>15.37629785318402</c:v>
                </c:pt>
                <c:pt idx="21">
                  <c:v>15.280569502955947</c:v>
                </c:pt>
                <c:pt idx="22">
                  <c:v>15.19171447199226</c:v>
                </c:pt>
                <c:pt idx="23">
                  <c:v>15.103901324998386</c:v>
                </c:pt>
                <c:pt idx="24">
                  <c:v>15.020654136497063</c:v>
                </c:pt>
                <c:pt idx="25">
                  <c:v>14.938727035229542</c:v>
                </c:pt>
                <c:pt idx="26">
                  <c:v>14.857135433329759</c:v>
                </c:pt>
                <c:pt idx="27">
                  <c:v>14.777748173500942</c:v>
                </c:pt>
                <c:pt idx="28">
                  <c:v>14.700243377309302</c:v>
                </c:pt>
                <c:pt idx="29">
                  <c:v>14.327576589877262</c:v>
                </c:pt>
                <c:pt idx="30">
                  <c:v>13.762582480812078</c:v>
                </c:pt>
                <c:pt idx="31" formatCode="0.00">
                  <c:v>13.762582480812078</c:v>
                </c:pt>
                <c:pt idx="32" formatCode="0.00">
                  <c:v>13.762582480812078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17.606790705410827</c:v>
                </c:pt>
                <c:pt idx="3">
                  <c:v>18.357999640095333</c:v>
                </c:pt>
                <c:pt idx="4">
                  <c:v>19.927747261963425</c:v>
                </c:pt>
                <c:pt idx="5">
                  <c:v>23.558724646536248</c:v>
                </c:pt>
                <c:pt idx="6">
                  <c:v>28.743417847027079</c:v>
                </c:pt>
                <c:pt idx="8">
                  <c:v>18.931145021834784</c:v>
                </c:pt>
                <c:pt idx="9">
                  <c:v>19.166790908504293</c:v>
                </c:pt>
                <c:pt idx="10">
                  <c:v>17.606790705410827</c:v>
                </c:pt>
                <c:pt idx="11">
                  <c:v>18.357999640095333</c:v>
                </c:pt>
                <c:pt idx="12">
                  <c:v>19.927747261963425</c:v>
                </c:pt>
                <c:pt idx="13">
                  <c:v>23.558724646536248</c:v>
                </c:pt>
                <c:pt idx="14">
                  <c:v>28.743417847027079</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5.4634277979896115</c:v>
                </c:pt>
                <c:pt idx="3">
                  <c:v>5.6550888467559126</c:v>
                </c:pt>
                <c:pt idx="4">
                  <c:v>6.1836259749974651</c:v>
                </c:pt>
                <c:pt idx="5">
                  <c:v>7.3103266388867905</c:v>
                </c:pt>
                <c:pt idx="6">
                  <c:v>8.9191489069281928</c:v>
                </c:pt>
                <c:pt idx="8">
                  <c:v>5.725786025053389</c:v>
                </c:pt>
                <c:pt idx="9">
                  <c:v>5.9036614240138503</c:v>
                </c:pt>
                <c:pt idx="10">
                  <c:v>5.4634277979896115</c:v>
                </c:pt>
                <c:pt idx="11">
                  <c:v>5.6550888467559126</c:v>
                </c:pt>
                <c:pt idx="12">
                  <c:v>5.8744446762475926</c:v>
                </c:pt>
                <c:pt idx="13">
                  <c:v>6.5975697915953289</c:v>
                </c:pt>
                <c:pt idx="14">
                  <c:v>7.6470552940775596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2.2888514377199698</c:v>
                </c:pt>
                <c:pt idx="3">
                  <c:v>2.3263659016998677</c:v>
                </c:pt>
                <c:pt idx="4">
                  <c:v>2.5905716569373451</c:v>
                </c:pt>
                <c:pt idx="5">
                  <c:v>3.0625922509263552</c:v>
                </c:pt>
                <c:pt idx="6">
                  <c:v>3.7365931341442993</c:v>
                </c:pt>
                <c:pt idx="8">
                  <c:v>2.3987639372378653</c:v>
                </c:pt>
                <c:pt idx="9">
                  <c:v>2.4286226095077832</c:v>
                </c:pt>
                <c:pt idx="10">
                  <c:v>2.2888514377199698</c:v>
                </c:pt>
                <c:pt idx="11">
                  <c:v>2.3263659016998677</c:v>
                </c:pt>
                <c:pt idx="12">
                  <c:v>2.4610430740904778</c:v>
                </c:pt>
                <c:pt idx="13">
                  <c:v>2.7639895064610354</c:v>
                </c:pt>
                <c:pt idx="14">
                  <c:v>3.2036615383869682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15.317404257557079</c:v>
                </c:pt>
                <c:pt idx="3">
                  <c:v>15.568457777595965</c:v>
                </c:pt>
                <c:pt idx="4">
                  <c:v>17.336570068962928</c:v>
                </c:pt>
                <c:pt idx="5">
                  <c:v>20.495416526566199</c:v>
                </c:pt>
                <c:pt idx="6">
                  <c:v>25.005951298750421</c:v>
                </c:pt>
                <c:pt idx="8">
                  <c:v>16.052958413816011</c:v>
                </c:pt>
                <c:pt idx="9">
                  <c:v>16.252778002896829</c:v>
                </c:pt>
                <c:pt idx="10">
                  <c:v>15.317404257557079</c:v>
                </c:pt>
                <c:pt idx="11">
                  <c:v>15.568457777595965</c:v>
                </c:pt>
                <c:pt idx="12">
                  <c:v>16.469741565514781</c:v>
                </c:pt>
                <c:pt idx="13">
                  <c:v>18.497113415225993</c:v>
                </c:pt>
                <c:pt idx="14">
                  <c:v>21.439477494766138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5.1087435825246841</c:v>
                </c:pt>
                <c:pt idx="3">
                  <c:v>5.1924763115042767</c:v>
                </c:pt>
                <c:pt idx="4">
                  <c:v>5.7821866938784634</c:v>
                </c:pt>
                <c:pt idx="5">
                  <c:v>6.8357422635501157</c:v>
                </c:pt>
                <c:pt idx="6">
                  <c:v>8.3401202367162846</c:v>
                </c:pt>
                <c:pt idx="8">
                  <c:v>5.3540695863437202</c:v>
                </c:pt>
                <c:pt idx="9">
                  <c:v>5.4207144973361112</c:v>
                </c:pt>
                <c:pt idx="10">
                  <c:v>5.1087435825246841</c:v>
                </c:pt>
                <c:pt idx="11">
                  <c:v>5.1924763115042767</c:v>
                </c:pt>
                <c:pt idx="12">
                  <c:v>5.4930773591845394</c:v>
                </c:pt>
                <c:pt idx="13">
                  <c:v>6.1692573928539796</c:v>
                </c:pt>
                <c:pt idx="14">
                  <c:v>7.150610587954624</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3.0796627952108402</c:v>
                </c:pt>
                <c:pt idx="3">
                  <c:v>3.130138722611465</c:v>
                </c:pt>
                <c:pt idx="4">
                  <c:v>3.4856290883365419</c:v>
                </c:pt>
                <c:pt idx="5">
                  <c:v>4.1207355167945368</c:v>
                </c:pt>
                <c:pt idx="6">
                  <c:v>5.0276075879907536</c:v>
                </c:pt>
                <c:pt idx="8">
                  <c:v>3.2275506965029748</c:v>
                </c:pt>
                <c:pt idx="9">
                  <c:v>3.2677257120538581</c:v>
                </c:pt>
                <c:pt idx="10">
                  <c:v>3.0796627952108402</c:v>
                </c:pt>
                <c:pt idx="11">
                  <c:v>3.130138722611465</c:v>
                </c:pt>
                <c:pt idx="12">
                  <c:v>3.3113476339197145</c:v>
                </c:pt>
                <c:pt idx="13">
                  <c:v>3.7189638039070689</c:v>
                </c:pt>
                <c:pt idx="14">
                  <c:v>4.3105450557535718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101.16763821591697</c:v>
                </c:pt>
                <c:pt idx="3">
                  <c:v>102.82578415638176</c:v>
                </c:pt>
                <c:pt idx="4">
                  <c:v>114.5037252494281</c:v>
                </c:pt>
                <c:pt idx="5">
                  <c:v>135.36711895693389</c:v>
                </c:pt>
                <c:pt idx="6">
                  <c:v>165.15807715845253</c:v>
                </c:pt>
                <c:pt idx="8">
                  <c:v>106.02579012712634</c:v>
                </c:pt>
                <c:pt idx="9">
                  <c:v>107.34554872046687</c:v>
                </c:pt>
                <c:pt idx="10">
                  <c:v>101.16763821591697</c:v>
                </c:pt>
                <c:pt idx="11">
                  <c:v>102.82578415638176</c:v>
                </c:pt>
                <c:pt idx="12">
                  <c:v>108.7785389869567</c:v>
                </c:pt>
                <c:pt idx="13">
                  <c:v>122.16882485863285</c:v>
                </c:pt>
                <c:pt idx="14">
                  <c:v>141.60240640372825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35.548036416756844</c:v>
                </c:pt>
                <c:pt idx="3">
                  <c:v>36.130671667667215</c:v>
                </c:pt>
                <c:pt idx="4">
                  <c:v>40.234037947330343</c:v>
                </c:pt>
                <c:pt idx="5">
                  <c:v>47.564966022459267</c:v>
                </c:pt>
                <c:pt idx="6">
                  <c:v>58.032839798236004</c:v>
                </c:pt>
                <c:pt idx="8">
                  <c:v>37.255081911772038</c:v>
                </c:pt>
                <c:pt idx="9">
                  <c:v>37.718815447166712</c:v>
                </c:pt>
                <c:pt idx="10">
                  <c:v>35.548036416756844</c:v>
                </c:pt>
                <c:pt idx="11">
                  <c:v>36.130671667667215</c:v>
                </c:pt>
                <c:pt idx="12">
                  <c:v>38.222336049963822</c:v>
                </c:pt>
                <c:pt idx="13">
                  <c:v>42.927381835269486</c:v>
                </c:pt>
                <c:pt idx="14">
                  <c:v>49.755906022012582</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1.3082845961447382</c:v>
                </c:pt>
                <c:pt idx="3">
                  <c:v>1.3297274886578572</c:v>
                </c:pt>
                <c:pt idx="4">
                  <c:v>1.4807448566239945</c:v>
                </c:pt>
                <c:pt idx="5">
                  <c:v>1.7505471085316449</c:v>
                </c:pt>
                <c:pt idx="6">
                  <c:v>2.1357992742119003</c:v>
                </c:pt>
                <c:pt idx="8">
                  <c:v>1.3711094818814338</c:v>
                </c:pt>
                <c:pt idx="9">
                  <c:v>1.3881764004014847</c:v>
                </c:pt>
                <c:pt idx="10">
                  <c:v>1.3082845961447382</c:v>
                </c:pt>
                <c:pt idx="11">
                  <c:v>1.3297274886578572</c:v>
                </c:pt>
                <c:pt idx="12">
                  <c:v>1.4067076137927945</c:v>
                </c:pt>
                <c:pt idx="13">
                  <c:v>1.5798687654498094</c:v>
                </c:pt>
                <c:pt idx="14">
                  <c:v>1.831180902727428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1.1634771681537723</c:v>
                </c:pt>
                <c:pt idx="3">
                  <c:v>1.182546654970102</c:v>
                </c:pt>
                <c:pt idx="4">
                  <c:v>1.3168486716269112</c:v>
                </c:pt>
                <c:pt idx="5">
                  <c:v>1.5567878721158968</c:v>
                </c:pt>
                <c:pt idx="6">
                  <c:v>1.8993984173073826</c:v>
                </c:pt>
                <c:pt idx="8">
                  <c:v>1.219348283935394</c:v>
                </c:pt>
                <c:pt idx="9">
                  <c:v>1.2345261512643642</c:v>
                </c:pt>
                <c:pt idx="10">
                  <c:v>1.1634771681537723</c:v>
                </c:pt>
                <c:pt idx="11">
                  <c:v>1.182546654970102</c:v>
                </c:pt>
                <c:pt idx="12">
                  <c:v>1.2510062380455655</c:v>
                </c:pt>
                <c:pt idx="13">
                  <c:v>1.4050010545845966</c:v>
                </c:pt>
                <c:pt idx="14">
                  <c:v>1.6284967180389167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22.121138481142395</c:v>
                </c:pt>
                <c:pt idx="3">
                  <c:v>22.483705766667843</c:v>
                </c:pt>
                <c:pt idx="4">
                  <c:v>25.037183901074442</c:v>
                </c:pt>
                <c:pt idx="5">
                  <c:v>29.599137007119356</c:v>
                </c:pt>
                <c:pt idx="6">
                  <c:v>36.113175720321564</c:v>
                </c:pt>
                <c:pt idx="8">
                  <c:v>23.183413464382845</c:v>
                </c:pt>
                <c:pt idx="9">
                  <c:v>23.471989565592747</c:v>
                </c:pt>
                <c:pt idx="10">
                  <c:v>22.121138481142395</c:v>
                </c:pt>
                <c:pt idx="11">
                  <c:v>22.483705766667843</c:v>
                </c:pt>
                <c:pt idx="12">
                  <c:v>34.373699612730675</c:v>
                </c:pt>
                <c:pt idx="13">
                  <c:v>51.122642892612411</c:v>
                </c:pt>
                <c:pt idx="14">
                  <c:v>74.527277902762606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25.238207994394276</c:v>
                </c:pt>
                <c:pt idx="3">
                  <c:v>26.123582816217233</c:v>
                </c:pt>
                <c:pt idx="4">
                  <c:v>28.565150723498565</c:v>
                </c:pt>
                <c:pt idx="5">
                  <c:v>33.769924494486169</c:v>
                </c:pt>
                <c:pt idx="6">
                  <c:v>41.201850480912334</c:v>
                </c:pt>
                <c:pt idx="8">
                  <c:v>26.450167179818607</c:v>
                </c:pt>
                <c:pt idx="9">
                  <c:v>27.271859436409219</c:v>
                </c:pt>
                <c:pt idx="10">
                  <c:v>25.238207994394276</c:v>
                </c:pt>
                <c:pt idx="11">
                  <c:v>26.123582816217233</c:v>
                </c:pt>
                <c:pt idx="12">
                  <c:v>28.874332022248439</c:v>
                </c:pt>
                <c:pt idx="13">
                  <c:v>34.482681341777635</c:v>
                </c:pt>
                <c:pt idx="14">
                  <c:v>42.473944093762967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76.525600127976475</c:v>
                </c:pt>
                <c:pt idx="5">
                  <c:v>81.267220992864438</c:v>
                </c:pt>
                <c:pt idx="6">
                  <c:v>87.210753351355379</c:v>
                </c:pt>
                <c:pt idx="8">
                  <c:v>82</c:v>
                </c:pt>
                <c:pt idx="9">
                  <c:v>82</c:v>
                </c:pt>
                <c:pt idx="10">
                  <c:v>82</c:v>
                </c:pt>
                <c:pt idx="11">
                  <c:v>86.036801673044508</c:v>
                </c:pt>
                <c:pt idx="12">
                  <c:v>76.525600127976475</c:v>
                </c:pt>
                <c:pt idx="13">
                  <c:v>81.267220992864438</c:v>
                </c:pt>
                <c:pt idx="14">
                  <c:v>87.210753351355379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164.98209846998489</c:v>
                </c:pt>
                <c:pt idx="1">
                  <c:v>186.7303142331246</c:v>
                </c:pt>
                <c:pt idx="2">
                  <c:v>220.75390651787791</c:v>
                </c:pt>
                <c:pt idx="3">
                  <c:v>269.33638690580955</c:v>
                </c:pt>
                <c:pt idx="5">
                  <c:v>190.61046946456293</c:v>
                </c:pt>
                <c:pt idx="6">
                  <c:v>215.73705989511714</c:v>
                </c:pt>
                <c:pt idx="7">
                  <c:v>255.04588769165267</c:v>
                </c:pt>
                <c:pt idx="8">
                  <c:v>311.17518584202935</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22.121138481142395</c:v>
                </c:pt>
                <c:pt idx="1">
                  <c:v>25.037183901074442</c:v>
                </c:pt>
                <c:pt idx="2">
                  <c:v>29.599137007119356</c:v>
                </c:pt>
                <c:pt idx="3">
                  <c:v>36.113175720321564</c:v>
                </c:pt>
                <c:pt idx="5">
                  <c:v>22.525850653068453</c:v>
                </c:pt>
                <c:pt idx="6">
                  <c:v>25.49524590742886</c:v>
                </c:pt>
                <c:pt idx="7">
                  <c:v>30.140661171235053</c:v>
                </c:pt>
                <c:pt idx="8">
                  <c:v>36.773875972859564</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187.10323695112729</c:v>
                </c:pt>
                <c:pt idx="1">
                  <c:v>211.76749813419906</c:v>
                </c:pt>
                <c:pt idx="2">
                  <c:v>250.35304352499728</c:v>
                </c:pt>
                <c:pt idx="3">
                  <c:v>305.44956262613113</c:v>
                </c:pt>
                <c:pt idx="5">
                  <c:v>213.13632011763139</c:v>
                </c:pt>
                <c:pt idx="6">
                  <c:v>241.23230580254599</c:v>
                </c:pt>
                <c:pt idx="7">
                  <c:v>285.18654886288772</c:v>
                </c:pt>
                <c:pt idx="8">
                  <c:v>347.94906181488892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65.732634342403131</c:v>
                </c:pt>
                <c:pt idx="30">
                  <c:v>72.248687530230939</c:v>
                </c:pt>
                <c:pt idx="31">
                  <c:v>72.248687530230939</c:v>
                </c:pt>
                <c:pt idx="32">
                  <c:v>72.248687530230939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5.1744956791953021</c:v>
                </c:pt>
                <c:pt idx="30">
                  <c:v>5.6874416367570735</c:v>
                </c:pt>
                <c:pt idx="31">
                  <c:v>5.6874416367570735</c:v>
                </c:pt>
                <c:pt idx="32">
                  <c:v>5.6874416367570735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1.4213745953280001</c:v>
                </c:pt>
                <c:pt idx="30">
                  <c:v>1.5622749647661054</c:v>
                </c:pt>
                <c:pt idx="31">
                  <c:v>1.5622749647661054</c:v>
                </c:pt>
                <c:pt idx="32">
                  <c:v>1.5622749647661054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4.6755021505973309</c:v>
                </c:pt>
                <c:pt idx="30">
                  <c:v>5.138983053163904</c:v>
                </c:pt>
                <c:pt idx="31">
                  <c:v>5.138983053163904</c:v>
                </c:pt>
                <c:pt idx="32">
                  <c:v>5.138983053163904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0.84800019749209421</c:v>
                </c:pt>
                <c:pt idx="30">
                  <c:v>0.93206216222887761</c:v>
                </c:pt>
                <c:pt idx="31">
                  <c:v>0.93206216222887761</c:v>
                </c:pt>
                <c:pt idx="32">
                  <c:v>0.93206216222887761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0.42227776229846853</c:v>
                </c:pt>
                <c:pt idx="30">
                  <c:v>0.46413801005364969</c:v>
                </c:pt>
                <c:pt idx="31">
                  <c:v>0.46413801005364969</c:v>
                </c:pt>
                <c:pt idx="32">
                  <c:v>0.46413801005364969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9.4409601541926857</c:v>
                </c:pt>
                <c:pt idx="30">
                  <c:v>10.376839251756834</c:v>
                </c:pt>
                <c:pt idx="31">
                  <c:v>10.376839251756834</c:v>
                </c:pt>
                <c:pt idx="32">
                  <c:v>10.376839251756834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3.1546778310045442</c:v>
                </c:pt>
                <c:pt idx="30">
                  <c:v>3.4673999475442514</c:v>
                </c:pt>
                <c:pt idx="31">
                  <c:v>3.4673999475442514</c:v>
                </c:pt>
                <c:pt idx="32">
                  <c:v>3.4673999475442514</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0.17318852501321796</c:v>
                </c:pt>
                <c:pt idx="30">
                  <c:v>0.1903566432819786</c:v>
                </c:pt>
                <c:pt idx="31">
                  <c:v>0.1903566432819786</c:v>
                </c:pt>
                <c:pt idx="32">
                  <c:v>0.1903566432819786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4.1679726427683444E-2</c:v>
                </c:pt>
                <c:pt idx="30">
                  <c:v>4.5811423216864169E-2</c:v>
                </c:pt>
                <c:pt idx="31">
                  <c:v>4.5811423216864169E-2</c:v>
                </c:pt>
                <c:pt idx="32">
                  <c:v>4.5811423216864169E-2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33.457268572047312</c:v>
                </c:pt>
                <c:pt idx="30">
                  <c:v>36.773875972859564</c:v>
                </c:pt>
                <c:pt idx="31">
                  <c:v>36.773875972859564</c:v>
                </c:pt>
                <c:pt idx="32">
                  <c:v>36.773875972859564</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38.171701870835776</c:v>
                </c:pt>
                <c:pt idx="30">
                  <c:v>41.955649405398859</c:v>
                </c:pt>
                <c:pt idx="31">
                  <c:v>41.955649405398859</c:v>
                </c:pt>
                <c:pt idx="32">
                  <c:v>41.955649405398859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107.99345485518191</c:v>
                </c:pt>
                <c:pt idx="30">
                  <c:v>110.25023416965195</c:v>
                </c:pt>
                <c:pt idx="31">
                  <c:v>110.25023416965195</c:v>
                </c:pt>
                <c:pt idx="32">
                  <c:v>110.25023416965195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60.519791792140886</c:v>
                </c:pt>
                <c:pt idx="30">
                  <c:v>61.823002429706449</c:v>
                </c:pt>
                <c:pt idx="31">
                  <c:v>63.126213067272012</c:v>
                </c:pt>
                <c:pt idx="32">
                  <c:v>64.429423704837575</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4.7641389131458842</c:v>
                </c:pt>
                <c:pt idx="30">
                  <c:v>4.8667281046582387</c:v>
                </c:pt>
                <c:pt idx="31">
                  <c:v>4.9693172961705931</c:v>
                </c:pt>
                <c:pt idx="32">
                  <c:v>5.0719064876829476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1.3086542997775161</c:v>
                </c:pt>
                <c:pt idx="30">
                  <c:v>1.3368343736651371</c:v>
                </c:pt>
                <c:pt idx="31">
                  <c:v>1.3650144475527581</c:v>
                </c:pt>
                <c:pt idx="32">
                  <c:v>1.3931945214403791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4.3047174285440724</c:v>
                </c:pt>
                <c:pt idx="30">
                  <c:v>4.397413609057387</c:v>
                </c:pt>
                <c:pt idx="31">
                  <c:v>4.4901097895707016</c:v>
                </c:pt>
                <c:pt idx="32">
                  <c:v>4.5828059700840162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0.7807506257026674</c:v>
                </c:pt>
                <c:pt idx="30">
                  <c:v>0.7975630186500241</c:v>
                </c:pt>
                <c:pt idx="31">
                  <c:v>0.8143754115973808</c:v>
                </c:pt>
                <c:pt idx="32">
                  <c:v>0.83118780454473751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0.38878956409432347</c:v>
                </c:pt>
                <c:pt idx="30">
                  <c:v>0.39716161364535973</c:v>
                </c:pt>
                <c:pt idx="31">
                  <c:v>0.405533663196396</c:v>
                </c:pt>
                <c:pt idx="32">
                  <c:v>0.41390571274743226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8.6922568761413626</c:v>
                </c:pt>
                <c:pt idx="30">
                  <c:v>8.8794326956541934</c:v>
                </c:pt>
                <c:pt idx="31">
                  <c:v>9.0666085151670242</c:v>
                </c:pt>
                <c:pt idx="32">
                  <c:v>9.253784334679855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2.9045001377727799</c:v>
                </c:pt>
                <c:pt idx="30">
                  <c:v>2.967044561080721</c:v>
                </c:pt>
                <c:pt idx="31">
                  <c:v>3.0295889843886621</c:v>
                </c:pt>
                <c:pt idx="32">
                  <c:v>3.0921334076966032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0.15945403039820943</c:v>
                </c:pt>
                <c:pt idx="30">
                  <c:v>0.16288765405196157</c:v>
                </c:pt>
                <c:pt idx="31">
                  <c:v>0.1663212777057137</c:v>
                </c:pt>
                <c:pt idx="32">
                  <c:v>0.16975490135946583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3.8374368996338865E-2</c:v>
                </c:pt>
                <c:pt idx="30">
                  <c:v>3.920070835417501E-2</c:v>
                </c:pt>
                <c:pt idx="31">
                  <c:v>4.0027047712011155E-2</c:v>
                </c:pt>
                <c:pt idx="32">
                  <c:v>4.08533870698473E-2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30.803982651397504</c:v>
                </c:pt>
                <c:pt idx="30">
                  <c:v>31.467304131559956</c:v>
                </c:pt>
                <c:pt idx="31">
                  <c:v>32.130625611722408</c:v>
                </c:pt>
                <c:pt idx="32">
                  <c:v>32.79394709188486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35.144543843185332</c:v>
                </c:pt>
                <c:pt idx="30">
                  <c:v>35.901333350097943</c:v>
                </c:pt>
                <c:pt idx="31">
                  <c:v>36.658122857010554</c:v>
                </c:pt>
                <c:pt idx="32">
                  <c:v>37.414912363923165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106.18803140360583</c:v>
                </c:pt>
                <c:pt idx="30">
                  <c:v>106.63938726649985</c:v>
                </c:pt>
                <c:pt idx="31">
                  <c:v>107.09074312939387</c:v>
                </c:pt>
                <c:pt idx="32">
                  <c:v>107.54209899228789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338.13903217659106</c:v>
                </c:pt>
                <c:pt idx="3">
                  <c:v>347.63003276160134</c:v>
                </c:pt>
                <c:pt idx="4">
                  <c:v>383.31050494308016</c:v>
                </c:pt>
                <c:pt idx="5">
                  <c:v>455.78790932828474</c:v>
                </c:pt>
                <c:pt idx="6">
                  <c:v>537.33909537007798</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317.41166344892201</c:v>
                </c:pt>
                <c:pt idx="3">
                  <c:v>326.34334742386937</c:v>
                </c:pt>
                <c:pt idx="4">
                  <c:v>342.969622222635</c:v>
                </c:pt>
                <c:pt idx="5">
                  <c:v>396.25924029777093</c:v>
                </c:pt>
                <c:pt idx="6">
                  <c:v>471.52473321235414</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31.884958043426654</c:v>
                </c:pt>
                <c:pt idx="6">
                  <c:v>32.254209131738634</c:v>
                </c:pt>
                <c:pt idx="7">
                  <c:v>28.341568490066454</c:v>
                </c:pt>
                <c:pt idx="8">
                  <c:v>25.704712769032056</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16.111377753807741</c:v>
                </c:pt>
                <c:pt idx="6">
                  <c:v>20.51403967599223</c:v>
                </c:pt>
                <c:pt idx="7">
                  <c:v>24.095250122402096</c:v>
                </c:pt>
                <c:pt idx="8">
                  <c:v>27.120422915830911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11.858701524628286</c:v>
                </c:pt>
                <c:pt idx="5">
                  <c:v>11.995244651969873</c:v>
                </c:pt>
                <c:pt idx="6">
                  <c:v>13.187841192269136</c:v>
                </c:pt>
                <c:pt idx="7">
                  <c:v>18.938487387531445</c:v>
                </c:pt>
                <c:pt idx="8">
                  <c:v>22.692773315137032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78.02635471042575</c:v>
                </c:pt>
                <c:pt idx="4">
                  <c:v>73.830281696947097</c:v>
                </c:pt>
                <c:pt idx="5">
                  <c:v>85.976579061976025</c:v>
                </c:pt>
                <c:pt idx="6">
                  <c:v>118.58993312253462</c:v>
                </c:pt>
                <c:pt idx="7">
                  <c:v>142.87031418418192</c:v>
                </c:pt>
                <c:pt idx="9">
                  <c:v>80.780869704812559</c:v>
                </c:pt>
                <c:pt idx="10">
                  <c:v>80.152552888362095</c:v>
                </c:pt>
                <c:pt idx="11">
                  <c:v>84.125623680017213</c:v>
                </c:pt>
                <c:pt idx="12">
                  <c:v>78.02635471042575</c:v>
                </c:pt>
                <c:pt idx="13">
                  <c:v>73.830281696947097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16.580600375965474</c:v>
                </c:pt>
                <c:pt idx="4">
                  <c:v>15.688934860601259</c:v>
                </c:pt>
                <c:pt idx="5">
                  <c:v>18.270023050669909</c:v>
                </c:pt>
                <c:pt idx="6">
                  <c:v>25.20036078853861</c:v>
                </c:pt>
                <c:pt idx="7">
                  <c:v>30.359941764138664</c:v>
                </c:pt>
                <c:pt idx="9">
                  <c:v>13.247884240663684</c:v>
                </c:pt>
                <c:pt idx="10">
                  <c:v>17.032417488776947</c:v>
                </c:pt>
                <c:pt idx="11">
                  <c:v>17.87669503200366</c:v>
                </c:pt>
                <c:pt idx="12">
                  <c:v>16.580600375965474</c:v>
                </c:pt>
                <c:pt idx="13">
                  <c:v>15.688934860601259</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2.9259883016409658</c:v>
                </c:pt>
                <c:pt idx="4">
                  <c:v>2.7686355636355162</c:v>
                </c:pt>
                <c:pt idx="5">
                  <c:v>3.224121714824101</c:v>
                </c:pt>
                <c:pt idx="6">
                  <c:v>4.4471224920950485</c:v>
                </c:pt>
                <c:pt idx="7">
                  <c:v>5.3576367819068222</c:v>
                </c:pt>
                <c:pt idx="9">
                  <c:v>2.838832337285075</c:v>
                </c:pt>
                <c:pt idx="10">
                  <c:v>3.0057207333135785</c:v>
                </c:pt>
                <c:pt idx="11">
                  <c:v>3.1547108880006456</c:v>
                </c:pt>
                <c:pt idx="12">
                  <c:v>2.9259883016409658</c:v>
                </c:pt>
                <c:pt idx="13">
                  <c:v>2.7686355636355162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0.79435718580761816</c:v>
                </c:pt>
                <c:pt idx="5">
                  <c:v>0.83773071618820505</c:v>
                </c:pt>
                <c:pt idx="6">
                  <c:v>0.79565516930352387</c:v>
                </c:pt>
                <c:pt idx="7">
                  <c:v>0.75439327026065839</c:v>
                </c:pt>
                <c:pt idx="9">
                  <c:v>1.1267099528419922</c:v>
                </c:pt>
                <c:pt idx="10">
                  <c:v>0.74009062785460766</c:v>
                </c:pt>
                <c:pt idx="11">
                  <c:v>0.7570387419116027</c:v>
                </c:pt>
                <c:pt idx="12">
                  <c:v>0.76938135993676271</c:v>
                </c:pt>
                <c:pt idx="13">
                  <c:v>0.79435718580761816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7.5046051699730336</c:v>
                </c:pt>
                <c:pt idx="5">
                  <c:v>7.914371992946001</c:v>
                </c:pt>
                <c:pt idx="6">
                  <c:v>7.5168677312338215</c:v>
                </c:pt>
                <c:pt idx="7">
                  <c:v>7.127050321116017</c:v>
                </c:pt>
                <c:pt idx="9">
                  <c:v>6.7748466130043186</c:v>
                </c:pt>
                <c:pt idx="10">
                  <c:v>6.9919276256051859</c:v>
                </c:pt>
                <c:pt idx="11">
                  <c:v>7.1520431336484673</c:v>
                </c:pt>
                <c:pt idx="12">
                  <c:v>7.26864870693153</c:v>
                </c:pt>
                <c:pt idx="13">
                  <c:v>7.5046051699730336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0.29500934311049404</c:v>
                </c:pt>
                <c:pt idx="5">
                  <c:v>0.58121734308255912</c:v>
                </c:pt>
                <c:pt idx="6">
                  <c:v>1.1272777500280511</c:v>
                </c:pt>
                <c:pt idx="7">
                  <c:v>1.6817220446385417</c:v>
                </c:pt>
                <c:pt idx="9">
                  <c:v>3.2055500417449041E-2</c:v>
                </c:pt>
                <c:pt idx="10">
                  <c:v>6.2982743372587108E-2</c:v>
                </c:pt>
                <c:pt idx="11">
                  <c:v>0.10097884850612647</c:v>
                </c:pt>
                <c:pt idx="12">
                  <c:v>0.10218816836006109</c:v>
                </c:pt>
                <c:pt idx="13">
                  <c:v>0.29500934311049404</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0.41599756293850598</c:v>
                </c:pt>
                <c:pt idx="5">
                  <c:v>0.42019184721105818</c:v>
                </c:pt>
                <c:pt idx="6">
                  <c:v>0.46124716529071547</c:v>
                </c:pt>
                <c:pt idx="7">
                  <c:v>0.48422755578611015</c:v>
                </c:pt>
                <c:pt idx="9" formatCode="0%">
                  <c:v>0.41283463855351005</c:v>
                </c:pt>
                <c:pt idx="10" formatCode="0%">
                  <c:v>0.41283463855351005</c:v>
                </c:pt>
                <c:pt idx="11" formatCode="0%">
                  <c:v>0.41283463855351005</c:v>
                </c:pt>
                <c:pt idx="12" formatCode="0%">
                  <c:v>0.41206830801822453</c:v>
                </c:pt>
                <c:pt idx="13" formatCode="0%">
                  <c:v>0.41599756293850598</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1.0342876495241162</c:v>
                </c:pt>
                <c:pt idx="5">
                  <c:v>1.0760003594837677</c:v>
                </c:pt>
                <c:pt idx="6">
                  <c:v>1.4965276715260003</c:v>
                </c:pt>
                <c:pt idx="7">
                  <c:v>1.7947694201308328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7.6073333610950842</c:v>
                      </c:pt>
                      <c:pt idx="4">
                        <c:v>7.1854281891775926</c:v>
                      </c:pt>
                      <c:pt idx="5">
                        <c:v>8.3787837364386704</c:v>
                      </c:pt>
                      <c:pt idx="6">
                        <c:v>11.471426882946728</c:v>
                      </c:pt>
                      <c:pt idx="7">
                        <c:v>13.778392988754977</c:v>
                      </c:pt>
                      <c:pt idx="9">
                        <c:v>7.3537235564325982</c:v>
                      </c:pt>
                      <c:pt idx="10">
                        <c:v>7.7805837827843094</c:v>
                      </c:pt>
                      <c:pt idx="11">
                        <c:v>8.1652244220031474</c:v>
                      </c:pt>
                      <c:pt idx="12">
                        <c:v>7.6073333610950842</c:v>
                      </c:pt>
                      <c:pt idx="13">
                        <c:v>7.1854281891775926</c:v>
                      </c:pt>
                      <c:pt idx="14">
                        <c:v>7.9806005010754033</c:v>
                      </c:pt>
                      <c:pt idx="15">
                        <c:v>9.7099638411459974</c:v>
                      </c:pt>
                      <c:pt idx="16">
                        <c:v>10.533538451264622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119.77394386636637</c:v>
                </c:pt>
                <c:pt idx="5">
                  <c:v>127.03578602732014</c:v>
                </c:pt>
                <c:pt idx="6">
                  <c:v>160.71982770829354</c:v>
                </c:pt>
                <c:pt idx="7">
                  <c:v>182.45199279491408</c:v>
                </c:pt>
                <c:pt idx="9">
                  <c:v>134.31337985641542</c:v>
                </c:pt>
                <c:pt idx="10">
                  <c:v>137.65597351760064</c:v>
                </c:pt>
                <c:pt idx="11">
                  <c:v>139.89972614401438</c:v>
                </c:pt>
                <c:pt idx="12">
                  <c:v>130.78159343428689</c:v>
                </c:pt>
                <c:pt idx="13">
                  <c:v>119.77394386636637</c:v>
                </c:pt>
                <c:pt idx="14">
                  <c:v>120.99869020548978</c:v>
                </c:pt>
                <c:pt idx="15">
                  <c:v>136.04094168291201</c:v>
                </c:pt>
                <c:pt idx="16">
                  <c:v>139.48397924079998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0.7022493976225278</c:v>
                </c:pt>
                <c:pt idx="5">
                  <c:v>0.70932980834188786</c:v>
                </c:pt>
                <c:pt idx="6">
                  <c:v>0.77863567683540702</c:v>
                </c:pt>
                <c:pt idx="7">
                  <c:v>0.81742909011534715</c:v>
                </c:pt>
                <c:pt idx="9">
                  <c:v>0.69691003522723105</c:v>
                </c:pt>
                <c:pt idx="10">
                  <c:v>0.69691003522723105</c:v>
                </c:pt>
                <c:pt idx="11">
                  <c:v>0.69691003522723105</c:v>
                </c:pt>
                <c:pt idx="12">
                  <c:v>0.69561638544480764</c:v>
                </c:pt>
                <c:pt idx="13">
                  <c:v>0.7022493976225278</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0.28775060237747219</c:v>
                </c:pt>
                <c:pt idx="5">
                  <c:v>0.25567019165811211</c:v>
                </c:pt>
                <c:pt idx="6">
                  <c:v>0.18136432316459294</c:v>
                </c:pt>
                <c:pt idx="7">
                  <c:v>0.13757090988465281</c:v>
                </c:pt>
                <c:pt idx="9" formatCode="0%">
                  <c:v>0.29308996477276894</c:v>
                </c:pt>
                <c:pt idx="10" formatCode="0%">
                  <c:v>0.29308996477276894</c:v>
                </c:pt>
                <c:pt idx="11" formatCode="0%">
                  <c:v>0.29308996477276894</c:v>
                </c:pt>
                <c:pt idx="12" formatCode="0%">
                  <c:v>0.29438361455519235</c:v>
                </c:pt>
                <c:pt idx="13" formatCode="0%">
                  <c:v>0.28775060237747219</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78.02635471042575</c:v>
                </c:pt>
                <c:pt idx="9">
                  <c:v>73.830281696947097</c:v>
                </c:pt>
                <c:pt idx="10">
                  <c:v>75.179870293061427</c:v>
                </c:pt>
                <c:pt idx="11">
                  <c:v>76.529458889175757</c:v>
                </c:pt>
                <c:pt idx="12">
                  <c:v>77.879047485290087</c:v>
                </c:pt>
                <c:pt idx="13">
                  <c:v>79.228636081404417</c:v>
                </c:pt>
                <c:pt idx="14">
                  <c:v>80.578224677518747</c:v>
                </c:pt>
                <c:pt idx="15">
                  <c:v>81.927813273633078</c:v>
                </c:pt>
                <c:pt idx="16">
                  <c:v>83.277401869747408</c:v>
                </c:pt>
                <c:pt idx="17">
                  <c:v>84.626990465861738</c:v>
                </c:pt>
                <c:pt idx="18">
                  <c:v>85.976579061976025</c:v>
                </c:pt>
                <c:pt idx="19">
                  <c:v>89.237914468031889</c:v>
                </c:pt>
                <c:pt idx="20">
                  <c:v>92.499249874087752</c:v>
                </c:pt>
                <c:pt idx="21">
                  <c:v>95.760585280143616</c:v>
                </c:pt>
                <c:pt idx="22">
                  <c:v>99.021920686199479</c:v>
                </c:pt>
                <c:pt idx="23">
                  <c:v>102.28325609225534</c:v>
                </c:pt>
                <c:pt idx="24">
                  <c:v>105.54459149831121</c:v>
                </c:pt>
                <c:pt idx="25">
                  <c:v>108.80592690436707</c:v>
                </c:pt>
                <c:pt idx="26">
                  <c:v>112.06726231042293</c:v>
                </c:pt>
                <c:pt idx="27">
                  <c:v>115.3285977164788</c:v>
                </c:pt>
                <c:pt idx="28">
                  <c:v>118.58993312253462</c:v>
                </c:pt>
                <c:pt idx="29">
                  <c:v>130.73012365335828</c:v>
                </c:pt>
                <c:pt idx="30">
                  <c:v>142.87031418418192</c:v>
                </c:pt>
                <c:pt idx="31">
                  <c:v>142.87031418418192</c:v>
                </c:pt>
                <c:pt idx="32">
                  <c:v>142.87031418418192</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16.580600375965474</c:v>
                </c:pt>
                <c:pt idx="9">
                  <c:v>15.688934860601259</c:v>
                </c:pt>
                <c:pt idx="10">
                  <c:v>15.975722437275554</c:v>
                </c:pt>
                <c:pt idx="11">
                  <c:v>16.26251001394985</c:v>
                </c:pt>
                <c:pt idx="12">
                  <c:v>16.549297590624143</c:v>
                </c:pt>
                <c:pt idx="13">
                  <c:v>16.836085167298435</c:v>
                </c:pt>
                <c:pt idx="14">
                  <c:v>17.122872743972728</c:v>
                </c:pt>
                <c:pt idx="15">
                  <c:v>17.409660320647021</c:v>
                </c:pt>
                <c:pt idx="16">
                  <c:v>17.696447897321313</c:v>
                </c:pt>
                <c:pt idx="17">
                  <c:v>17.983235473995606</c:v>
                </c:pt>
                <c:pt idx="18">
                  <c:v>18.270023050669909</c:v>
                </c:pt>
                <c:pt idx="19">
                  <c:v>18.963056824456778</c:v>
                </c:pt>
                <c:pt idx="20">
                  <c:v>19.656090598243647</c:v>
                </c:pt>
                <c:pt idx="21">
                  <c:v>20.349124372030516</c:v>
                </c:pt>
                <c:pt idx="22">
                  <c:v>21.042158145817385</c:v>
                </c:pt>
                <c:pt idx="23">
                  <c:v>21.735191919604254</c:v>
                </c:pt>
                <c:pt idx="24">
                  <c:v>22.428225693391123</c:v>
                </c:pt>
                <c:pt idx="25">
                  <c:v>23.121259467177993</c:v>
                </c:pt>
                <c:pt idx="26">
                  <c:v>23.814293240964862</c:v>
                </c:pt>
                <c:pt idx="27">
                  <c:v>24.507327014751731</c:v>
                </c:pt>
                <c:pt idx="28">
                  <c:v>25.20036078853861</c:v>
                </c:pt>
                <c:pt idx="29">
                  <c:v>27.780151276338636</c:v>
                </c:pt>
                <c:pt idx="30">
                  <c:v>30.359941764138664</c:v>
                </c:pt>
                <c:pt idx="31">
                  <c:v>30.359941764138664</c:v>
                </c:pt>
                <c:pt idx="32">
                  <c:v>30.359941764138664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2.9259883016409658</c:v>
                </c:pt>
                <c:pt idx="9">
                  <c:v>2.7686355636355162</c:v>
                </c:pt>
                <c:pt idx="10">
                  <c:v>2.8192451359898034</c:v>
                </c:pt>
                <c:pt idx="11">
                  <c:v>2.8698547083440906</c:v>
                </c:pt>
                <c:pt idx="12">
                  <c:v>2.9204642806983778</c:v>
                </c:pt>
                <c:pt idx="13">
                  <c:v>2.971073853052665</c:v>
                </c:pt>
                <c:pt idx="14">
                  <c:v>3.0216834254069522</c:v>
                </c:pt>
                <c:pt idx="15">
                  <c:v>3.0722929977612394</c:v>
                </c:pt>
                <c:pt idx="16">
                  <c:v>3.1229025701155266</c:v>
                </c:pt>
                <c:pt idx="17">
                  <c:v>3.1735121424698138</c:v>
                </c:pt>
                <c:pt idx="18">
                  <c:v>3.224121714824101</c:v>
                </c:pt>
                <c:pt idx="19">
                  <c:v>3.3464217925511957</c:v>
                </c:pt>
                <c:pt idx="20">
                  <c:v>3.4687218702782903</c:v>
                </c:pt>
                <c:pt idx="21">
                  <c:v>3.5910219480053849</c:v>
                </c:pt>
                <c:pt idx="22">
                  <c:v>3.7133220257324795</c:v>
                </c:pt>
                <c:pt idx="23">
                  <c:v>3.8356221034595741</c:v>
                </c:pt>
                <c:pt idx="24">
                  <c:v>3.9579221811866687</c:v>
                </c:pt>
                <c:pt idx="25">
                  <c:v>4.0802222589137633</c:v>
                </c:pt>
                <c:pt idx="26">
                  <c:v>4.2025223366408584</c:v>
                </c:pt>
                <c:pt idx="27">
                  <c:v>4.3248224143679534</c:v>
                </c:pt>
                <c:pt idx="28">
                  <c:v>4.4471224920950485</c:v>
                </c:pt>
                <c:pt idx="29">
                  <c:v>4.9023796370009354</c:v>
                </c:pt>
                <c:pt idx="30">
                  <c:v>5.3576367819068222</c:v>
                </c:pt>
                <c:pt idx="31">
                  <c:v>5.3576367819068222</c:v>
                </c:pt>
                <c:pt idx="32">
                  <c:v>5.3576367819068222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0.79435718580761816</c:v>
                </c:pt>
                <c:pt idx="10">
                  <c:v>0.79917646696101674</c:v>
                </c:pt>
                <c:pt idx="11">
                  <c:v>0.80399574811441532</c:v>
                </c:pt>
                <c:pt idx="12">
                  <c:v>0.8088150292678139</c:v>
                </c:pt>
                <c:pt idx="13">
                  <c:v>0.81363431042121248</c:v>
                </c:pt>
                <c:pt idx="14">
                  <c:v>0.81845359157461106</c:v>
                </c:pt>
                <c:pt idx="15">
                  <c:v>0.82327287272800964</c:v>
                </c:pt>
                <c:pt idx="16">
                  <c:v>0.82809215388140822</c:v>
                </c:pt>
                <c:pt idx="17">
                  <c:v>0.8329114350348068</c:v>
                </c:pt>
                <c:pt idx="18">
                  <c:v>0.83773071618820505</c:v>
                </c:pt>
                <c:pt idx="19">
                  <c:v>0.83352316149973693</c:v>
                </c:pt>
                <c:pt idx="20">
                  <c:v>0.82931560681126881</c:v>
                </c:pt>
                <c:pt idx="21">
                  <c:v>0.82510805212280069</c:v>
                </c:pt>
                <c:pt idx="22">
                  <c:v>0.82090049743433258</c:v>
                </c:pt>
                <c:pt idx="23">
                  <c:v>0.81669294274586446</c:v>
                </c:pt>
                <c:pt idx="24">
                  <c:v>0.81248538805739634</c:v>
                </c:pt>
                <c:pt idx="25">
                  <c:v>0.80827783336892822</c:v>
                </c:pt>
                <c:pt idx="26">
                  <c:v>0.8040702786804601</c:v>
                </c:pt>
                <c:pt idx="27">
                  <c:v>0.79986272399199199</c:v>
                </c:pt>
                <c:pt idx="28">
                  <c:v>0.79565516930352387</c:v>
                </c:pt>
                <c:pt idx="29">
                  <c:v>0.77502421978209113</c:v>
                </c:pt>
                <c:pt idx="30">
                  <c:v>0.75439327026065839</c:v>
                </c:pt>
                <c:pt idx="31">
                  <c:v>0.75439327026065839</c:v>
                </c:pt>
                <c:pt idx="32">
                  <c:v>0.75439327026065839</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7.5046051699730336</c:v>
                </c:pt>
                <c:pt idx="10">
                  <c:v>7.5501348169700302</c:v>
                </c:pt>
                <c:pt idx="11">
                  <c:v>7.5956644639670268</c:v>
                </c:pt>
                <c:pt idx="12">
                  <c:v>7.6411941109640233</c:v>
                </c:pt>
                <c:pt idx="13">
                  <c:v>7.6867237579610199</c:v>
                </c:pt>
                <c:pt idx="14">
                  <c:v>7.7322534049580165</c:v>
                </c:pt>
                <c:pt idx="15">
                  <c:v>7.7777830519550131</c:v>
                </c:pt>
                <c:pt idx="16">
                  <c:v>7.8233126989520096</c:v>
                </c:pt>
                <c:pt idx="17">
                  <c:v>7.8688423459490062</c:v>
                </c:pt>
                <c:pt idx="18">
                  <c:v>7.914371992946001</c:v>
                </c:pt>
                <c:pt idx="19">
                  <c:v>7.874621566774783</c:v>
                </c:pt>
                <c:pt idx="20">
                  <c:v>7.8348711406035649</c:v>
                </c:pt>
                <c:pt idx="21">
                  <c:v>7.7951207144323469</c:v>
                </c:pt>
                <c:pt idx="22">
                  <c:v>7.7553702882611288</c:v>
                </c:pt>
                <c:pt idx="23">
                  <c:v>7.7156198620899108</c:v>
                </c:pt>
                <c:pt idx="24">
                  <c:v>7.6758694359186928</c:v>
                </c:pt>
                <c:pt idx="25">
                  <c:v>7.6361190097474747</c:v>
                </c:pt>
                <c:pt idx="26">
                  <c:v>7.5963685835762567</c:v>
                </c:pt>
                <c:pt idx="27">
                  <c:v>7.5566181574050386</c:v>
                </c:pt>
                <c:pt idx="28">
                  <c:v>7.5168677312338215</c:v>
                </c:pt>
                <c:pt idx="29">
                  <c:v>7.3219590261749197</c:v>
                </c:pt>
                <c:pt idx="30">
                  <c:v>7.127050321116017</c:v>
                </c:pt>
                <c:pt idx="31">
                  <c:v>7.127050321116017</c:v>
                </c:pt>
                <c:pt idx="32">
                  <c:v>7.127050321116017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0.29500934311049404</c:v>
                </c:pt>
                <c:pt idx="10">
                  <c:v>0.32681023199627907</c:v>
                </c:pt>
                <c:pt idx="11">
                  <c:v>0.35861112088206409</c:v>
                </c:pt>
                <c:pt idx="12">
                  <c:v>0.39041200976784912</c:v>
                </c:pt>
                <c:pt idx="13">
                  <c:v>0.42221289865363415</c:v>
                </c:pt>
                <c:pt idx="14">
                  <c:v>0.45401378753941918</c:v>
                </c:pt>
                <c:pt idx="15">
                  <c:v>0.48581467642520421</c:v>
                </c:pt>
                <c:pt idx="16">
                  <c:v>0.51761556531098918</c:v>
                </c:pt>
                <c:pt idx="17">
                  <c:v>0.54941645419677421</c:v>
                </c:pt>
                <c:pt idx="18">
                  <c:v>0.58121734308255912</c:v>
                </c:pt>
                <c:pt idx="19">
                  <c:v>0.63582338377710834</c:v>
                </c:pt>
                <c:pt idx="20">
                  <c:v>0.69042942447165756</c:v>
                </c:pt>
                <c:pt idx="21">
                  <c:v>0.74503546516620678</c:v>
                </c:pt>
                <c:pt idx="22">
                  <c:v>0.799641505860756</c:v>
                </c:pt>
                <c:pt idx="23">
                  <c:v>0.85424754655530521</c:v>
                </c:pt>
                <c:pt idx="24">
                  <c:v>0.90885358724985443</c:v>
                </c:pt>
                <c:pt idx="25">
                  <c:v>0.96345962794440365</c:v>
                </c:pt>
                <c:pt idx="26">
                  <c:v>1.0180656686389529</c:v>
                </c:pt>
                <c:pt idx="27">
                  <c:v>1.0726717093335021</c:v>
                </c:pt>
                <c:pt idx="28">
                  <c:v>1.1272777500280511</c:v>
                </c:pt>
                <c:pt idx="29">
                  <c:v>1.4044998973332965</c:v>
                </c:pt>
                <c:pt idx="30">
                  <c:v>1.6817220446385417</c:v>
                </c:pt>
                <c:pt idx="31">
                  <c:v>1.6817220446385417</c:v>
                </c:pt>
                <c:pt idx="32">
                  <c:v>1.6817220446385417</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9.2585550372847329</c:v>
                </c:pt>
                <c:pt idx="10">
                  <c:v>9.3147257128902226</c:v>
                </c:pt>
                <c:pt idx="11">
                  <c:v>9.3708963884957122</c:v>
                </c:pt>
                <c:pt idx="12">
                  <c:v>9.4270670641012018</c:v>
                </c:pt>
                <c:pt idx="13">
                  <c:v>9.4832377397066914</c:v>
                </c:pt>
                <c:pt idx="14">
                  <c:v>9.539408415312181</c:v>
                </c:pt>
                <c:pt idx="15">
                  <c:v>9.5955790909176706</c:v>
                </c:pt>
                <c:pt idx="16">
                  <c:v>9.6517497665231602</c:v>
                </c:pt>
                <c:pt idx="17">
                  <c:v>9.7079204421286498</c:v>
                </c:pt>
                <c:pt idx="18">
                  <c:v>9.7640911177341394</c:v>
                </c:pt>
                <c:pt idx="19">
                  <c:v>9.7150503620746296</c:v>
                </c:pt>
                <c:pt idx="20">
                  <c:v>9.6660096064151197</c:v>
                </c:pt>
                <c:pt idx="21">
                  <c:v>9.6169688507556099</c:v>
                </c:pt>
                <c:pt idx="22">
                  <c:v>9.5679280950961001</c:v>
                </c:pt>
                <c:pt idx="23">
                  <c:v>9.5188873394365903</c:v>
                </c:pt>
                <c:pt idx="24">
                  <c:v>9.4698465837770804</c:v>
                </c:pt>
                <c:pt idx="25">
                  <c:v>9.4208058281175706</c:v>
                </c:pt>
                <c:pt idx="26">
                  <c:v>9.3717650724580608</c:v>
                </c:pt>
                <c:pt idx="27">
                  <c:v>9.322724316798551</c:v>
                </c:pt>
                <c:pt idx="28">
                  <c:v>9.2736835611390358</c:v>
                </c:pt>
                <c:pt idx="29">
                  <c:v>9.0332214805682831</c:v>
                </c:pt>
                <c:pt idx="30">
                  <c:v>8.7927593999975322</c:v>
                </c:pt>
                <c:pt idx="31">
                  <c:v>8.7927593999975322</c:v>
                </c:pt>
                <c:pt idx="32">
                  <c:v>8.7927593999975322</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0.6424825297712935</c:v>
                </c:pt>
                <c:pt idx="9">
                  <c:v>0.60909671887827688</c:v>
                </c:pt>
                <c:pt idx="10">
                  <c:v>0.61960103073728401</c:v>
                </c:pt>
                <c:pt idx="11">
                  <c:v>0.63010534259629114</c:v>
                </c:pt>
                <c:pt idx="12">
                  <c:v>0.64060965445529827</c:v>
                </c:pt>
                <c:pt idx="13">
                  <c:v>0.6511139663143054</c:v>
                </c:pt>
                <c:pt idx="14">
                  <c:v>0.66161827817331254</c:v>
                </c:pt>
                <c:pt idx="15">
                  <c:v>0.67212259003231967</c:v>
                </c:pt>
                <c:pt idx="16">
                  <c:v>0.6826269018913268</c:v>
                </c:pt>
                <c:pt idx="17">
                  <c:v>0.69313121375033393</c:v>
                </c:pt>
                <c:pt idx="18">
                  <c:v>0.70363552560934139</c:v>
                </c:pt>
                <c:pt idx="19">
                  <c:v>0.72631962344220113</c:v>
                </c:pt>
                <c:pt idx="20">
                  <c:v>0.74900372127506087</c:v>
                </c:pt>
                <c:pt idx="21">
                  <c:v>0.77168781910792061</c:v>
                </c:pt>
                <c:pt idx="22">
                  <c:v>0.79437191694078035</c:v>
                </c:pt>
                <c:pt idx="23">
                  <c:v>0.81705601477364009</c:v>
                </c:pt>
                <c:pt idx="24">
                  <c:v>0.83974011260649983</c:v>
                </c:pt>
                <c:pt idx="25">
                  <c:v>0.86242421043935957</c:v>
                </c:pt>
                <c:pt idx="26">
                  <c:v>0.88510830827221931</c:v>
                </c:pt>
                <c:pt idx="27">
                  <c:v>0.90779240610507905</c:v>
                </c:pt>
                <c:pt idx="28">
                  <c:v>0.93047650393793924</c:v>
                </c:pt>
                <c:pt idx="29">
                  <c:v>1.0088843446768594</c:v>
                </c:pt>
                <c:pt idx="30">
                  <c:v>1.0872921854157795</c:v>
                </c:pt>
                <c:pt idx="31">
                  <c:v>1.0872921854157795</c:v>
                </c:pt>
                <c:pt idx="32">
                  <c:v>1.0872921854157795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0.47611502972371544</c:v>
                </c:pt>
                <c:pt idx="4">
                  <c:v>0.48977280447471261</c:v>
                </c:pt>
                <c:pt idx="5">
                  <c:v>0.55931710621897179</c:v>
                </c:pt>
                <c:pt idx="6">
                  <c:v>0.59446541087846427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0.52388497027628456</c:v>
                </c:pt>
                <c:pt idx="4">
                  <c:v>0.51022719552528739</c:v>
                </c:pt>
                <c:pt idx="5">
                  <c:v>0.44068289378102821</c:v>
                </c:pt>
                <c:pt idx="6">
                  <c:v>0.40553458912153573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78.02635471042575</c:v>
                </c:pt>
                <c:pt idx="3">
                  <c:v>73.830281696947097</c:v>
                </c:pt>
                <c:pt idx="4">
                  <c:v>85.976579061976025</c:v>
                </c:pt>
                <c:pt idx="5">
                  <c:v>118.58993312253462</c:v>
                </c:pt>
                <c:pt idx="6">
                  <c:v>142.87031418418192</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78.02635471042575</c:v>
                </c:pt>
                <c:pt idx="3">
                  <c:v>73.830281696947097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ow r="31">
          <cell r="R31">
            <v>4.5246489747494749</v>
          </cell>
        </row>
      </sheetData>
      <sheetData sheetId="56" refreshError="1"/>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refreshError="1"/>
      <sheetData sheetId="59">
        <row r="47">
          <cell r="P47">
            <v>0.04</v>
          </cell>
        </row>
      </sheetData>
      <sheetData sheetId="60" refreshError="1"/>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refreshError="1"/>
      <sheetData sheetId="63" refreshError="1"/>
      <sheetData sheetId="64" refreshError="1"/>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row r="5">
          <cell r="J5" t="b">
            <v>0</v>
          </cell>
        </row>
      </sheetData>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row r="4">
          <cell r="B4" t="b">
            <v>1</v>
          </cell>
        </row>
      </sheetData>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4">
          <cell r="F4">
            <v>0.33</v>
          </cell>
        </row>
      </sheetData>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refreshError="1"/>
      <sheetData sheetId="1" refreshError="1"/>
      <sheetData sheetId="2" refreshError="1"/>
      <sheetData sheetId="3" refreshError="1"/>
      <sheetData sheetId="4" refreshError="1"/>
      <sheetData sheetId="5" refreshError="1"/>
      <sheetData sheetId="6">
        <row r="3">
          <cell r="C3" t="b">
            <v>0</v>
          </cell>
        </row>
      </sheetData>
      <sheetData sheetId="7" refreshError="1"/>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row r="2">
          <cell r="B2" t="b">
            <v>1</v>
          </cell>
        </row>
      </sheetData>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44615.586823032405</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1833.8485148656764</v>
      </c>
      <c r="C6" s="366">
        <v>1877.4547235892826</v>
      </c>
      <c r="D6" s="366">
        <v>1919.3663381205481</v>
      </c>
      <c r="E6" s="366">
        <v>1929.5152806000135</v>
      </c>
      <c r="F6" s="366">
        <v>1939.8375046206856</v>
      </c>
      <c r="G6" s="366">
        <v>1970.7360707101657</v>
      </c>
      <c r="H6" s="366">
        <v>1998.7493796059421</v>
      </c>
      <c r="I6" s="366">
        <v>2002.7619563220867</v>
      </c>
      <c r="J6" s="366">
        <v>1865.8629491628901</v>
      </c>
      <c r="K6" s="366">
        <v>1906.927293486485</v>
      </c>
      <c r="L6" s="366">
        <v>1947.7112617111623</v>
      </c>
      <c r="M6" s="366">
        <v>1982.5584185884061</v>
      </c>
      <c r="N6" s="366">
        <v>2022.1198146036018</v>
      </c>
      <c r="O6" s="366">
        <v>2060.8267654308302</v>
      </c>
      <c r="P6" s="366">
        <v>2101.1787551509592</v>
      </c>
      <c r="Q6" s="366">
        <v>2143.7299566640777</v>
      </c>
      <c r="R6" s="366">
        <v>2169.5623421409709</v>
      </c>
      <c r="S6" s="366">
        <v>2207.5727934370989</v>
      </c>
      <c r="T6" s="366">
        <v>2255.4000171192856</v>
      </c>
      <c r="U6" s="366">
        <v>2302.2591611768617</v>
      </c>
      <c r="V6" s="366">
        <v>2349.2131621735653</v>
      </c>
      <c r="W6" s="366">
        <v>2405.1340467339182</v>
      </c>
      <c r="X6" s="366">
        <v>2471.4592762244406</v>
      </c>
      <c r="Y6" s="366">
        <v>2540.2788276089127</v>
      </c>
      <c r="Z6" s="366">
        <v>2616.77414448647</v>
      </c>
      <c r="AA6" s="366">
        <v>2696.4813192706106</v>
      </c>
      <c r="AB6" s="366">
        <v>2778.0252624276095</v>
      </c>
      <c r="AC6" s="366">
        <v>2864.2831398724275</v>
      </c>
      <c r="AD6" s="366">
        <v>2954.9295489609262</v>
      </c>
      <c r="AE6" s="366">
        <v>3051.7772325728311</v>
      </c>
      <c r="AF6" s="366">
        <v>3144.8297580883427</v>
      </c>
      <c r="AG6" s="366">
        <v>3242.6865394756692</v>
      </c>
      <c r="AH6" s="366">
        <v>3345.7547591048201</v>
      </c>
      <c r="AI6" s="366">
        <v>3456.9616016231685</v>
      </c>
      <c r="AJ6" s="366">
        <v>3555.383044114215</v>
      </c>
      <c r="AK6" s="366">
        <v>3584.328878347419</v>
      </c>
      <c r="AL6" s="366">
        <v>3602.783108067897</v>
      </c>
      <c r="AM6" s="366">
        <v>3631.3572599275572</v>
      </c>
      <c r="AN6" s="366">
        <v>3656.2891240913787</v>
      </c>
    </row>
    <row r="7" spans="1:40">
      <c r="A7" s="35" t="s">
        <v>638</v>
      </c>
      <c r="B7" s="366">
        <v>69.817113338464623</v>
      </c>
      <c r="C7" s="366">
        <v>72.367974872619655</v>
      </c>
      <c r="D7" s="366">
        <v>75.075117194359777</v>
      </c>
      <c r="E7" s="366">
        <v>73.413481783258945</v>
      </c>
      <c r="F7" s="366">
        <v>72.345725876296598</v>
      </c>
      <c r="G7" s="366">
        <v>75.123480395602243</v>
      </c>
      <c r="H7" s="366">
        <v>73.919106607711015</v>
      </c>
      <c r="I7" s="366">
        <v>72.133019715755523</v>
      </c>
      <c r="J7" s="366">
        <v>70.917293291158629</v>
      </c>
      <c r="K7" s="366">
        <v>72.545978754654726</v>
      </c>
      <c r="L7" s="366">
        <v>73.999009645743953</v>
      </c>
      <c r="M7" s="366">
        <v>75.18727195342872</v>
      </c>
      <c r="N7" s="366">
        <v>76.613751218529686</v>
      </c>
      <c r="O7" s="366">
        <v>78.015516848251849</v>
      </c>
      <c r="P7" s="366">
        <v>79.30367146184868</v>
      </c>
      <c r="Q7" s="366">
        <v>80.525163933771665</v>
      </c>
      <c r="R7" s="366">
        <v>82.82330396072031</v>
      </c>
      <c r="S7" s="366">
        <v>84.433516200741948</v>
      </c>
      <c r="T7" s="366">
        <v>85.831398895676784</v>
      </c>
      <c r="U7" s="366">
        <v>88.765419468175395</v>
      </c>
      <c r="V7" s="366">
        <v>91.082472306660065</v>
      </c>
      <c r="W7" s="366">
        <v>92.730764861465317</v>
      </c>
      <c r="X7" s="366">
        <v>94.461974603485558</v>
      </c>
      <c r="Y7" s="366">
        <v>95.987228692274954</v>
      </c>
      <c r="Z7" s="366">
        <v>97.587249537914431</v>
      </c>
      <c r="AA7" s="366">
        <v>99.15463063636129</v>
      </c>
      <c r="AB7" s="366">
        <v>100.65346677869722</v>
      </c>
      <c r="AC7" s="366">
        <v>102.27077327468338</v>
      </c>
      <c r="AD7" s="366">
        <v>104.03137572971771</v>
      </c>
      <c r="AE7" s="366">
        <v>106.09629750063422</v>
      </c>
      <c r="AF7" s="366">
        <v>107.91801667543436</v>
      </c>
      <c r="AG7" s="366">
        <v>109.87285540907396</v>
      </c>
      <c r="AH7" s="366">
        <v>112.01453730978874</v>
      </c>
      <c r="AI7" s="366">
        <v>114.34489349552278</v>
      </c>
      <c r="AJ7" s="366">
        <v>115.98690901169945</v>
      </c>
      <c r="AK7" s="366">
        <v>114.99421105679444</v>
      </c>
      <c r="AL7" s="366">
        <v>114.06511145128999</v>
      </c>
      <c r="AM7" s="366">
        <v>113.88243796345863</v>
      </c>
      <c r="AN7" s="366">
        <v>113.33365511475654</v>
      </c>
    </row>
    <row r="8" spans="1:40">
      <c r="A8" s="35" t="s">
        <v>387</v>
      </c>
      <c r="B8" s="366">
        <v>153.34115259115552</v>
      </c>
      <c r="C8" s="366">
        <v>157.29509602011217</v>
      </c>
      <c r="D8" s="366">
        <v>159.06270614444861</v>
      </c>
      <c r="E8" s="366">
        <v>163.43435763064133</v>
      </c>
      <c r="F8" s="366">
        <v>161.62108683885731</v>
      </c>
      <c r="G8" s="366">
        <v>166.98151507893388</v>
      </c>
      <c r="H8" s="366">
        <v>167.65977044450878</v>
      </c>
      <c r="I8" s="366">
        <v>165.66033105876866</v>
      </c>
      <c r="J8" s="366">
        <v>157.32129904991606</v>
      </c>
      <c r="K8" s="366">
        <v>159.44697443842335</v>
      </c>
      <c r="L8" s="366">
        <v>161.19378139131769</v>
      </c>
      <c r="M8" s="366">
        <v>163.08327233278629</v>
      </c>
      <c r="N8" s="366">
        <v>165.34914764088924</v>
      </c>
      <c r="O8" s="366">
        <v>167.66016233654884</v>
      </c>
      <c r="P8" s="366">
        <v>169.89003263513612</v>
      </c>
      <c r="Q8" s="366">
        <v>172.38055815806078</v>
      </c>
      <c r="R8" s="366">
        <v>177.64162189939489</v>
      </c>
      <c r="S8" s="366">
        <v>181.77822676887931</v>
      </c>
      <c r="T8" s="366">
        <v>185.19381182928993</v>
      </c>
      <c r="U8" s="366">
        <v>192.67500342279243</v>
      </c>
      <c r="V8" s="366">
        <v>199.48274265658566</v>
      </c>
      <c r="W8" s="366">
        <v>204.34429246800866</v>
      </c>
      <c r="X8" s="366">
        <v>209.04448876122177</v>
      </c>
      <c r="Y8" s="366">
        <v>213.10750077857816</v>
      </c>
      <c r="Z8" s="366">
        <v>217.31417713774002</v>
      </c>
      <c r="AA8" s="366">
        <v>222.08660461923833</v>
      </c>
      <c r="AB8" s="366">
        <v>226.47202222556473</v>
      </c>
      <c r="AC8" s="366">
        <v>230.9447327938324</v>
      </c>
      <c r="AD8" s="366">
        <v>235.47597723837242</v>
      </c>
      <c r="AE8" s="366">
        <v>239.56563553920142</v>
      </c>
      <c r="AF8" s="366">
        <v>242.93833878791156</v>
      </c>
      <c r="AG8" s="366">
        <v>246.37808634024069</v>
      </c>
      <c r="AH8" s="366">
        <v>249.95495656023886</v>
      </c>
      <c r="AI8" s="366">
        <v>253.88031552635502</v>
      </c>
      <c r="AJ8" s="366">
        <v>256.4460491762772</v>
      </c>
      <c r="AK8" s="366">
        <v>254.4821847622101</v>
      </c>
      <c r="AL8" s="366">
        <v>252.09284290830843</v>
      </c>
      <c r="AM8" s="366">
        <v>250.55703036965895</v>
      </c>
      <c r="AN8" s="366">
        <v>248.10019853987464</v>
      </c>
    </row>
    <row r="9" spans="1:40" s="361" customFormat="1">
      <c r="A9" s="35" t="s">
        <v>522</v>
      </c>
      <c r="B9" s="366">
        <v>93.096909428329667</v>
      </c>
      <c r="C9" s="366">
        <v>94.541800988832833</v>
      </c>
      <c r="D9" s="366">
        <v>95.975694720525041</v>
      </c>
      <c r="E9" s="366">
        <v>95.388364847232936</v>
      </c>
      <c r="F9" s="366">
        <v>96.225599029384128</v>
      </c>
      <c r="G9" s="366">
        <v>97.089685196891452</v>
      </c>
      <c r="H9" s="366">
        <v>97.925400390321798</v>
      </c>
      <c r="I9" s="366">
        <v>96.404713516960541</v>
      </c>
      <c r="J9" s="366">
        <v>93.602976342226299</v>
      </c>
      <c r="K9" s="366">
        <v>95.480923744587955</v>
      </c>
      <c r="L9" s="366">
        <v>97.061589752106812</v>
      </c>
      <c r="M9" s="366">
        <v>98.7075479970255</v>
      </c>
      <c r="N9" s="366">
        <v>100.64535601797741</v>
      </c>
      <c r="O9" s="366">
        <v>102.57709252188704</v>
      </c>
      <c r="P9" s="366">
        <v>104.36444259945513</v>
      </c>
      <c r="Q9" s="366">
        <v>106.17464109319855</v>
      </c>
      <c r="R9" s="366">
        <v>110.03228343132051</v>
      </c>
      <c r="S9" s="366">
        <v>112.38796804455612</v>
      </c>
      <c r="T9" s="366">
        <v>114.2252299128801</v>
      </c>
      <c r="U9" s="366">
        <v>118.6459614633815</v>
      </c>
      <c r="V9" s="366">
        <v>122.01163517664432</v>
      </c>
      <c r="W9" s="366">
        <v>124.12419315247949</v>
      </c>
      <c r="X9" s="366">
        <v>126.31869310757338</v>
      </c>
      <c r="Y9" s="366">
        <v>128.3920288398287</v>
      </c>
      <c r="Z9" s="366">
        <v>130.76761610841291</v>
      </c>
      <c r="AA9" s="366">
        <v>133.34359041500008</v>
      </c>
      <c r="AB9" s="366">
        <v>135.93324426451491</v>
      </c>
      <c r="AC9" s="366">
        <v>138.71240496623335</v>
      </c>
      <c r="AD9" s="366">
        <v>141.61792234711103</v>
      </c>
      <c r="AE9" s="366">
        <v>144.69719799991051</v>
      </c>
      <c r="AF9" s="366">
        <v>147.44441956252595</v>
      </c>
      <c r="AG9" s="366">
        <v>150.3682381927313</v>
      </c>
      <c r="AH9" s="366">
        <v>153.44298902834851</v>
      </c>
      <c r="AI9" s="366">
        <v>156.76208646740457</v>
      </c>
      <c r="AJ9" s="366">
        <v>159.04620360324509</v>
      </c>
      <c r="AK9" s="366">
        <v>158.15226177525739</v>
      </c>
      <c r="AL9" s="366">
        <v>157.41025747746372</v>
      </c>
      <c r="AM9" s="366">
        <v>157.47444097771148</v>
      </c>
      <c r="AN9" s="366">
        <v>157.42901066417022</v>
      </c>
    </row>
    <row r="10" spans="1:40">
      <c r="A10" s="35" t="s">
        <v>523</v>
      </c>
      <c r="B10" s="366">
        <v>235.49788622818622</v>
      </c>
      <c r="C10" s="366">
        <v>241.0361528403092</v>
      </c>
      <c r="D10" s="366">
        <v>245.13677954477768</v>
      </c>
      <c r="E10" s="366">
        <v>245.92227640991371</v>
      </c>
      <c r="F10" s="366">
        <v>246.7754910789065</v>
      </c>
      <c r="G10" s="366">
        <v>249.38183852027663</v>
      </c>
      <c r="H10" s="366">
        <v>251.16148008952953</v>
      </c>
      <c r="I10" s="366">
        <v>247.76900392083002</v>
      </c>
      <c r="J10" s="366">
        <v>228.27290926511913</v>
      </c>
      <c r="K10" s="366">
        <v>233.18614413369914</v>
      </c>
      <c r="L10" s="366">
        <v>238.01388801027113</v>
      </c>
      <c r="M10" s="366">
        <v>242.72478391549672</v>
      </c>
      <c r="N10" s="366">
        <v>248.01468878669678</v>
      </c>
      <c r="O10" s="366">
        <v>253.38531448416566</v>
      </c>
      <c r="P10" s="366">
        <v>258.6969669598526</v>
      </c>
      <c r="Q10" s="366">
        <v>264.16065060412728</v>
      </c>
      <c r="R10" s="366">
        <v>271.39476587568794</v>
      </c>
      <c r="S10" s="366">
        <v>277.28786696529818</v>
      </c>
      <c r="T10" s="366">
        <v>283.34240043376633</v>
      </c>
      <c r="U10" s="366">
        <v>292.23943301801859</v>
      </c>
      <c r="V10" s="366">
        <v>299.74826875620414</v>
      </c>
      <c r="W10" s="366">
        <v>306.79725377894943</v>
      </c>
      <c r="X10" s="366">
        <v>314.98693600525894</v>
      </c>
      <c r="Y10" s="366">
        <v>323.61152870645395</v>
      </c>
      <c r="Z10" s="366">
        <v>332.98817775746375</v>
      </c>
      <c r="AA10" s="366">
        <v>342.18359940712537</v>
      </c>
      <c r="AB10" s="366">
        <v>352.09227365770892</v>
      </c>
      <c r="AC10" s="366">
        <v>362.57413931209715</v>
      </c>
      <c r="AD10" s="366">
        <v>373.56887568562331</v>
      </c>
      <c r="AE10" s="366">
        <v>385.55214987590102</v>
      </c>
      <c r="AF10" s="366">
        <v>396.8371984374507</v>
      </c>
      <c r="AG10" s="366">
        <v>408.7204178298685</v>
      </c>
      <c r="AH10" s="366">
        <v>421.26116250982403</v>
      </c>
      <c r="AI10" s="366">
        <v>434.81523783880289</v>
      </c>
      <c r="AJ10" s="366">
        <v>445.67311129496591</v>
      </c>
      <c r="AK10" s="366">
        <v>446.85658431429516</v>
      </c>
      <c r="AL10" s="366">
        <v>446.84445230423341</v>
      </c>
      <c r="AM10" s="366">
        <v>448.56330525741373</v>
      </c>
      <c r="AN10" s="366">
        <v>449.24003890648294</v>
      </c>
    </row>
    <row r="11" spans="1:40">
      <c r="A11" s="35" t="s">
        <v>524</v>
      </c>
      <c r="B11" s="366">
        <v>17.781500762507537</v>
      </c>
      <c r="C11" s="366">
        <v>17.822242134014363</v>
      </c>
      <c r="D11" s="366">
        <v>17.811551514680762</v>
      </c>
      <c r="E11" s="366">
        <v>17.502931086627036</v>
      </c>
      <c r="F11" s="366">
        <v>17.607113234200412</v>
      </c>
      <c r="G11" s="366">
        <v>18.42701750567208</v>
      </c>
      <c r="H11" s="366">
        <v>17.958180936430608</v>
      </c>
      <c r="I11" s="366">
        <v>18.256627368815931</v>
      </c>
      <c r="J11" s="366">
        <v>17.650636046871476</v>
      </c>
      <c r="K11" s="366">
        <v>18.033788726821466</v>
      </c>
      <c r="L11" s="366">
        <v>18.356997647477137</v>
      </c>
      <c r="M11" s="366">
        <v>18.654134202108033</v>
      </c>
      <c r="N11" s="366">
        <v>18.989816529239839</v>
      </c>
      <c r="O11" s="366">
        <v>19.419828216177056</v>
      </c>
      <c r="P11" s="366">
        <v>19.76986253838216</v>
      </c>
      <c r="Q11" s="366">
        <v>20.128867143094716</v>
      </c>
      <c r="R11" s="366">
        <v>20.5860712278131</v>
      </c>
      <c r="S11" s="366">
        <v>20.922971139657051</v>
      </c>
      <c r="T11" s="366">
        <v>21.258040458014268</v>
      </c>
      <c r="U11" s="366">
        <v>21.746316567313414</v>
      </c>
      <c r="V11" s="366">
        <v>21.994193947643872</v>
      </c>
      <c r="W11" s="366">
        <v>22.186872890321379</v>
      </c>
      <c r="X11" s="366">
        <v>22.482604512483451</v>
      </c>
      <c r="Y11" s="366">
        <v>22.823439237163655</v>
      </c>
      <c r="Z11" s="366">
        <v>23.267742738791487</v>
      </c>
      <c r="AA11" s="366">
        <v>23.769173490971138</v>
      </c>
      <c r="AB11" s="366">
        <v>24.262578107854807</v>
      </c>
      <c r="AC11" s="366">
        <v>24.798908108489847</v>
      </c>
      <c r="AD11" s="366">
        <v>25.378933950724772</v>
      </c>
      <c r="AE11" s="366">
        <v>26.10737683436907</v>
      </c>
      <c r="AF11" s="366">
        <v>26.798189314574461</v>
      </c>
      <c r="AG11" s="366">
        <v>27.535242633138168</v>
      </c>
      <c r="AH11" s="366">
        <v>28.319206431081724</v>
      </c>
      <c r="AI11" s="366">
        <v>29.168425824167574</v>
      </c>
      <c r="AJ11" s="366">
        <v>29.671439335175965</v>
      </c>
      <c r="AK11" s="366">
        <v>29.553123097160224</v>
      </c>
      <c r="AL11" s="366">
        <v>29.385412000336906</v>
      </c>
      <c r="AM11" s="366">
        <v>29.365733789948152</v>
      </c>
      <c r="AN11" s="366">
        <v>29.371204144211593</v>
      </c>
    </row>
    <row r="12" spans="1:40">
      <c r="A12" s="35" t="s">
        <v>525</v>
      </c>
      <c r="B12" s="366">
        <v>51.325216984636292</v>
      </c>
      <c r="C12" s="366">
        <v>51.553674716511978</v>
      </c>
      <c r="D12" s="366">
        <v>51.801171469907928</v>
      </c>
      <c r="E12" s="366">
        <v>51.81785289635728</v>
      </c>
      <c r="F12" s="366">
        <v>51.840209048157682</v>
      </c>
      <c r="G12" s="366">
        <v>51.959788525473115</v>
      </c>
      <c r="H12" s="366">
        <v>52.268336505220752</v>
      </c>
      <c r="I12" s="366">
        <v>52.11097287405682</v>
      </c>
      <c r="J12" s="366">
        <v>51.043628223440486</v>
      </c>
      <c r="K12" s="366">
        <v>50.743536748907786</v>
      </c>
      <c r="L12" s="366">
        <v>51.099586934592338</v>
      </c>
      <c r="M12" s="366">
        <v>51.543471502083122</v>
      </c>
      <c r="N12" s="366">
        <v>51.95772453156431</v>
      </c>
      <c r="O12" s="366">
        <v>52.382787212578961</v>
      </c>
      <c r="P12" s="366">
        <v>52.658072653642193</v>
      </c>
      <c r="Q12" s="366">
        <v>53.064413274069011</v>
      </c>
      <c r="R12" s="366">
        <v>53.653442029586714</v>
      </c>
      <c r="S12" s="366">
        <v>53.877702165475945</v>
      </c>
      <c r="T12" s="366">
        <v>54.226249991541238</v>
      </c>
      <c r="U12" s="366">
        <v>41.844566458805545</v>
      </c>
      <c r="V12" s="366">
        <v>34.769131963682739</v>
      </c>
      <c r="W12" s="366">
        <v>33.789584735956858</v>
      </c>
      <c r="X12" s="366">
        <v>34.217909406917293</v>
      </c>
      <c r="Y12" s="366">
        <v>34.967686227506789</v>
      </c>
      <c r="Z12" s="366">
        <v>35.830770620396507</v>
      </c>
      <c r="AA12" s="366">
        <v>36.755715142449276</v>
      </c>
      <c r="AB12" s="366">
        <v>37.485242619981676</v>
      </c>
      <c r="AC12" s="366">
        <v>38.265507704169224</v>
      </c>
      <c r="AD12" s="366">
        <v>39.087708434578133</v>
      </c>
      <c r="AE12" s="366">
        <v>39.877247291121257</v>
      </c>
      <c r="AF12" s="366">
        <v>40.780710608846277</v>
      </c>
      <c r="AG12" s="366">
        <v>41.716243029397788</v>
      </c>
      <c r="AH12" s="366">
        <v>42.696404653534771</v>
      </c>
      <c r="AI12" s="366">
        <v>43.752725572384904</v>
      </c>
      <c r="AJ12" s="366">
        <v>45.091900978068004</v>
      </c>
      <c r="AK12" s="366">
        <v>47.649330676412617</v>
      </c>
      <c r="AL12" s="366">
        <v>50.186292305121</v>
      </c>
      <c r="AM12" s="366">
        <v>52.799740427296165</v>
      </c>
      <c r="AN12" s="366">
        <v>55.454822526596743</v>
      </c>
    </row>
    <row r="13" spans="1:40">
      <c r="A13" s="35" t="s">
        <v>526</v>
      </c>
      <c r="B13" s="366">
        <v>11.315554625964344</v>
      </c>
      <c r="C13" s="366">
        <v>11.614084668858816</v>
      </c>
      <c r="D13" s="366">
        <v>11.835889394402066</v>
      </c>
      <c r="E13" s="366">
        <v>11.928491224151754</v>
      </c>
      <c r="F13" s="366">
        <v>12.015396570051204</v>
      </c>
      <c r="G13" s="366">
        <v>12.202435551400663</v>
      </c>
      <c r="H13" s="366">
        <v>12.306328217016434</v>
      </c>
      <c r="I13" s="366">
        <v>12.173116031809924</v>
      </c>
      <c r="J13" s="366">
        <v>11.308362384199548</v>
      </c>
      <c r="K13" s="366">
        <v>11.5680701887797</v>
      </c>
      <c r="L13" s="366">
        <v>11.806341507934505</v>
      </c>
      <c r="M13" s="366">
        <v>12.035112571543733</v>
      </c>
      <c r="N13" s="366">
        <v>12.298401269325268</v>
      </c>
      <c r="O13" s="366">
        <v>12.564548404732431</v>
      </c>
      <c r="P13" s="366">
        <v>12.828652648500094</v>
      </c>
      <c r="Q13" s="366">
        <v>13.103587244874273</v>
      </c>
      <c r="R13" s="366">
        <v>13.4168666242621</v>
      </c>
      <c r="S13" s="366">
        <v>13.696710416354644</v>
      </c>
      <c r="T13" s="366">
        <v>14.002747711210437</v>
      </c>
      <c r="U13" s="366">
        <v>14.418012232727987</v>
      </c>
      <c r="V13" s="366">
        <v>14.767234823533906</v>
      </c>
      <c r="W13" s="366">
        <v>15.117137749350224</v>
      </c>
      <c r="X13" s="366">
        <v>15.536626432956091</v>
      </c>
      <c r="Y13" s="366">
        <v>15.973916530313948</v>
      </c>
      <c r="Z13" s="366">
        <v>16.451705392520768</v>
      </c>
      <c r="AA13" s="366">
        <v>16.930423382803355</v>
      </c>
      <c r="AB13" s="366">
        <v>17.430049106535453</v>
      </c>
      <c r="AC13" s="366">
        <v>17.959021823221526</v>
      </c>
      <c r="AD13" s="366">
        <v>18.516999488079179</v>
      </c>
      <c r="AE13" s="366">
        <v>19.119331957286168</v>
      </c>
      <c r="AF13" s="366">
        <v>19.682904489885622</v>
      </c>
      <c r="AG13" s="366">
        <v>20.278295265953837</v>
      </c>
      <c r="AH13" s="366">
        <v>20.911778679097928</v>
      </c>
      <c r="AI13" s="366">
        <v>21.598187437644171</v>
      </c>
      <c r="AJ13" s="366">
        <v>22.077835520189442</v>
      </c>
      <c r="AK13" s="366">
        <v>22.045486782796285</v>
      </c>
      <c r="AL13" s="366">
        <v>21.970047264946327</v>
      </c>
      <c r="AM13" s="366">
        <v>21.996336064064455</v>
      </c>
      <c r="AN13" s="366">
        <v>21.982684058779537</v>
      </c>
    </row>
    <row r="14" spans="1:40">
      <c r="A14" s="35" t="s">
        <v>388</v>
      </c>
      <c r="B14" s="366">
        <v>13.345629432699663</v>
      </c>
      <c r="C14" s="366">
        <v>13.491401465310945</v>
      </c>
      <c r="D14" s="366">
        <v>13.569819447850303</v>
      </c>
      <c r="E14" s="366">
        <v>13.611388773077055</v>
      </c>
      <c r="F14" s="366">
        <v>13.557641069818859</v>
      </c>
      <c r="G14" s="366">
        <v>13.62718963205503</v>
      </c>
      <c r="H14" s="366">
        <v>13.645975461665881</v>
      </c>
      <c r="I14" s="366">
        <v>13.434978035959899</v>
      </c>
      <c r="J14" s="366">
        <v>12.726006406993426</v>
      </c>
      <c r="K14" s="366">
        <v>12.811661583117305</v>
      </c>
      <c r="L14" s="366">
        <v>12.921988953006226</v>
      </c>
      <c r="M14" s="366">
        <v>13.057965431765997</v>
      </c>
      <c r="N14" s="366">
        <v>13.210084821845095</v>
      </c>
      <c r="O14" s="366">
        <v>13.381793689850952</v>
      </c>
      <c r="P14" s="366">
        <v>13.548403966694691</v>
      </c>
      <c r="Q14" s="366">
        <v>13.716513190162694</v>
      </c>
      <c r="R14" s="366">
        <v>14.144961050424335</v>
      </c>
      <c r="S14" s="366">
        <v>14.400802389012268</v>
      </c>
      <c r="T14" s="366">
        <v>14.60046406855043</v>
      </c>
      <c r="U14" s="366">
        <v>15.141476743728072</v>
      </c>
      <c r="V14" s="366">
        <v>15.588363001903284</v>
      </c>
      <c r="W14" s="366">
        <v>15.896909208005962</v>
      </c>
      <c r="X14" s="366">
        <v>16.215037053396902</v>
      </c>
      <c r="Y14" s="366">
        <v>16.58134595099623</v>
      </c>
      <c r="Z14" s="366">
        <v>16.915484331569523</v>
      </c>
      <c r="AA14" s="366">
        <v>17.136547591345153</v>
      </c>
      <c r="AB14" s="366">
        <v>17.461338039073539</v>
      </c>
      <c r="AC14" s="366">
        <v>17.795975754237695</v>
      </c>
      <c r="AD14" s="366">
        <v>18.139778352059082</v>
      </c>
      <c r="AE14" s="366">
        <v>18.500656444366264</v>
      </c>
      <c r="AF14" s="366">
        <v>18.82710493690924</v>
      </c>
      <c r="AG14" s="366">
        <v>19.16672282197489</v>
      </c>
      <c r="AH14" s="366">
        <v>19.524360100208614</v>
      </c>
      <c r="AI14" s="366">
        <v>19.913486197612563</v>
      </c>
      <c r="AJ14" s="366">
        <v>20.165541381820841</v>
      </c>
      <c r="AK14" s="366">
        <v>20.073475024273488</v>
      </c>
      <c r="AL14" s="366">
        <v>19.927221277122626</v>
      </c>
      <c r="AM14" s="366">
        <v>19.834259955770733</v>
      </c>
      <c r="AN14" s="366">
        <v>19.759521837740699</v>
      </c>
    </row>
    <row r="15" spans="1:40">
      <c r="A15" s="35" t="s">
        <v>527</v>
      </c>
      <c r="B15" s="366">
        <v>10.11236273018249</v>
      </c>
      <c r="C15" s="366">
        <v>9.4665292710213365</v>
      </c>
      <c r="D15" s="366">
        <v>9.0786812697272445</v>
      </c>
      <c r="E15" s="366">
        <v>9.1132164267332616</v>
      </c>
      <c r="F15" s="366">
        <v>8.8779167146962887</v>
      </c>
      <c r="G15" s="366">
        <v>8.6652341946291234</v>
      </c>
      <c r="H15" s="366">
        <v>8.5405487117773617</v>
      </c>
      <c r="I15" s="366">
        <v>7.9081108835376499</v>
      </c>
      <c r="J15" s="366">
        <v>6.8324732429843875</v>
      </c>
      <c r="K15" s="366">
        <v>6.8103822151936289</v>
      </c>
      <c r="L15" s="366">
        <v>6.6833254389172154</v>
      </c>
      <c r="M15" s="366">
        <v>6.7173018509760105</v>
      </c>
      <c r="N15" s="366">
        <v>6.7758067020977206</v>
      </c>
      <c r="O15" s="366">
        <v>6.9208534911041939</v>
      </c>
      <c r="P15" s="366">
        <v>7.0771388076885344</v>
      </c>
      <c r="Q15" s="366">
        <v>7.2410714041726667</v>
      </c>
      <c r="R15" s="366">
        <v>8.2172739795028527</v>
      </c>
      <c r="S15" s="366">
        <v>8.8822013839089085</v>
      </c>
      <c r="T15" s="366">
        <v>9.3634123130956457</v>
      </c>
      <c r="U15" s="366">
        <v>10.915035395508156</v>
      </c>
      <c r="V15" s="366">
        <v>12.575962781800477</v>
      </c>
      <c r="W15" s="366">
        <v>13.889878506432741</v>
      </c>
      <c r="X15" s="366">
        <v>15.061054265069448</v>
      </c>
      <c r="Y15" s="366">
        <v>16.073643198359036</v>
      </c>
      <c r="Z15" s="366">
        <v>16.958388359541132</v>
      </c>
      <c r="AA15" s="366">
        <v>17.684586698375853</v>
      </c>
      <c r="AB15" s="366">
        <v>18.284331169440303</v>
      </c>
      <c r="AC15" s="366">
        <v>18.804083555813261</v>
      </c>
      <c r="AD15" s="366">
        <v>19.258584695388873</v>
      </c>
      <c r="AE15" s="366">
        <v>19.64900168146842</v>
      </c>
      <c r="AF15" s="366">
        <v>19.885277944737513</v>
      </c>
      <c r="AG15" s="366">
        <v>20.083791040918985</v>
      </c>
      <c r="AH15" s="366">
        <v>20.261998812376532</v>
      </c>
      <c r="AI15" s="366">
        <v>20.454200455974419</v>
      </c>
      <c r="AJ15" s="366">
        <v>20.047096610362576</v>
      </c>
      <c r="AK15" s="366">
        <v>18.925901125996212</v>
      </c>
      <c r="AL15" s="366">
        <v>17.671827582300892</v>
      </c>
      <c r="AM15" s="366">
        <v>16.486123355889237</v>
      </c>
      <c r="AN15" s="366">
        <v>15.516860252661576</v>
      </c>
    </row>
    <row r="16" spans="1:40">
      <c r="A16" s="35" t="s">
        <v>599</v>
      </c>
      <c r="B16" s="366">
        <v>9.6805813796887319E-5</v>
      </c>
      <c r="C16" s="366">
        <v>1.0126815771585538E-4</v>
      </c>
      <c r="D16" s="366">
        <v>1.10176023906505E-4</v>
      </c>
      <c r="E16" s="366">
        <v>1.0951546948170645E-4</v>
      </c>
      <c r="F16" s="366">
        <v>1.0337504419461997E-4</v>
      </c>
      <c r="G16" s="366">
        <v>1.0320055920357134E-4</v>
      </c>
      <c r="H16" s="366">
        <v>1.0536419335223814E-4</v>
      </c>
      <c r="I16" s="366">
        <v>9.0831893626507819E-5</v>
      </c>
      <c r="J16" s="366">
        <v>8.5627508222985518E-5</v>
      </c>
      <c r="K16" s="366">
        <v>8.5927969310129821E-5</v>
      </c>
      <c r="L16" s="366">
        <v>7.4305631956497983E-5</v>
      </c>
      <c r="M16" s="366">
        <v>7.4662729163429896E-5</v>
      </c>
      <c r="N16" s="366">
        <v>7.3684858428494786E-5</v>
      </c>
      <c r="O16" s="366">
        <v>7.7398448752332975E-5</v>
      </c>
      <c r="P16" s="366">
        <v>8.0153935880626553E-5</v>
      </c>
      <c r="Q16" s="366">
        <v>8.0977983848335341E-5</v>
      </c>
      <c r="R16" s="366">
        <v>1.2596864255958411E-4</v>
      </c>
      <c r="S16" s="366">
        <v>1.551603199177912E-4</v>
      </c>
      <c r="T16" s="366">
        <v>1.7659126555819837E-4</v>
      </c>
      <c r="U16" s="366">
        <v>2.9075874018283647E-4</v>
      </c>
      <c r="V16" s="366">
        <v>4.764184832642621E-4</v>
      </c>
      <c r="W16" s="366">
        <v>4.080620405404035E-4</v>
      </c>
      <c r="X16" s="366">
        <v>8.2559703939004176E-4</v>
      </c>
      <c r="Y16" s="366">
        <v>1.5964515454804284E-3</v>
      </c>
      <c r="Z16" s="366">
        <v>3.0631692121243477E-3</v>
      </c>
      <c r="AA16" s="366">
        <v>5.7858855315439548E-3</v>
      </c>
      <c r="AB16" s="366">
        <v>0.20858782604570203</v>
      </c>
      <c r="AC16" s="366">
        <v>0.41717518727648212</v>
      </c>
      <c r="AD16" s="366">
        <v>0.62576254850726221</v>
      </c>
      <c r="AE16" s="366">
        <v>1.2552825063515225</v>
      </c>
      <c r="AF16" s="366">
        <v>1.8848024641957817</v>
      </c>
      <c r="AG16" s="366">
        <v>2.5143224220400411</v>
      </c>
      <c r="AH16" s="366">
        <v>3.1438423798843025</v>
      </c>
      <c r="AI16" s="366">
        <v>3.7733623377285617</v>
      </c>
      <c r="AJ16" s="366">
        <v>9.5682972466055194</v>
      </c>
      <c r="AK16" s="366">
        <v>15.36323215548248</v>
      </c>
      <c r="AL16" s="366">
        <v>21.158167064359439</v>
      </c>
      <c r="AM16" s="366">
        <v>26.953101973236407</v>
      </c>
      <c r="AN16" s="366">
        <v>32.748036882113347</v>
      </c>
    </row>
    <row r="17" spans="1:40">
      <c r="A17" s="35" t="s">
        <v>528</v>
      </c>
      <c r="B17" s="366">
        <v>84.250557323842997</v>
      </c>
      <c r="C17" s="366">
        <v>84.160454070480995</v>
      </c>
      <c r="D17" s="366">
        <v>81.611189664266561</v>
      </c>
      <c r="E17" s="366">
        <v>78.711986139598736</v>
      </c>
      <c r="F17" s="366">
        <v>76.803238240131122</v>
      </c>
      <c r="G17" s="366">
        <v>71.282427377900319</v>
      </c>
      <c r="H17" s="366">
        <v>76.235815807322567</v>
      </c>
      <c r="I17" s="366">
        <v>70.138693931178665</v>
      </c>
      <c r="J17" s="366">
        <v>67.036278475055298</v>
      </c>
      <c r="K17" s="366">
        <v>70.044781427421569</v>
      </c>
      <c r="L17" s="366">
        <v>69.028289952732976</v>
      </c>
      <c r="M17" s="366">
        <v>69.880307025905111</v>
      </c>
      <c r="N17" s="366">
        <v>70.941655179828089</v>
      </c>
      <c r="O17" s="366">
        <v>71.209519742848713</v>
      </c>
      <c r="P17" s="366">
        <v>71.720690670048668</v>
      </c>
      <c r="Q17" s="366">
        <v>71.95101721350764</v>
      </c>
      <c r="R17" s="366">
        <v>72.19443640281861</v>
      </c>
      <c r="S17" s="366">
        <v>73.082071264019575</v>
      </c>
      <c r="T17" s="366">
        <v>74.512262578805462</v>
      </c>
      <c r="U17" s="366">
        <v>73.796227913979507</v>
      </c>
      <c r="V17" s="366">
        <v>75.152966281071357</v>
      </c>
      <c r="W17" s="366">
        <v>77.543468010112932</v>
      </c>
      <c r="X17" s="366">
        <v>80.455387325571067</v>
      </c>
      <c r="Y17" s="366">
        <v>82.803682075037187</v>
      </c>
      <c r="Z17" s="366">
        <v>85.131864835645061</v>
      </c>
      <c r="AA17" s="366">
        <v>86.607380411840595</v>
      </c>
      <c r="AB17" s="366">
        <v>88.881372985591511</v>
      </c>
      <c r="AC17" s="366">
        <v>91.13445353961329</v>
      </c>
      <c r="AD17" s="366">
        <v>93.389929005345223</v>
      </c>
      <c r="AE17" s="366">
        <v>96.911161082997154</v>
      </c>
      <c r="AF17" s="366">
        <v>99.669420879334552</v>
      </c>
      <c r="AG17" s="366">
        <v>102.44198977412883</v>
      </c>
      <c r="AH17" s="366">
        <v>105.29721801900538</v>
      </c>
      <c r="AI17" s="366">
        <v>108.23195070584454</v>
      </c>
      <c r="AJ17" s="366">
        <v>122.82453437575053</v>
      </c>
      <c r="AK17" s="366">
        <v>136.24129067134956</v>
      </c>
      <c r="AL17" s="366">
        <v>148.80361113044671</v>
      </c>
      <c r="AM17" s="366">
        <v>161.79056968159065</v>
      </c>
      <c r="AN17" s="366">
        <v>174.3602264728915</v>
      </c>
    </row>
    <row r="18" spans="1:40">
      <c r="A18" s="35" t="s">
        <v>593</v>
      </c>
      <c r="B18" s="366">
        <v>21.151207305916124</v>
      </c>
      <c r="C18" s="366">
        <v>22.342194988036134</v>
      </c>
      <c r="D18" s="366">
        <v>23.923754392554557</v>
      </c>
      <c r="E18" s="366">
        <v>24.789879308526761</v>
      </c>
      <c r="F18" s="366">
        <v>25.548330824635048</v>
      </c>
      <c r="G18" s="366">
        <v>27.569057572497883</v>
      </c>
      <c r="H18" s="366">
        <v>29.547379307142442</v>
      </c>
      <c r="I18" s="366">
        <v>30.533667540982584</v>
      </c>
      <c r="J18" s="366">
        <v>29.713649052000413</v>
      </c>
      <c r="K18" s="366">
        <v>30.846694720855684</v>
      </c>
      <c r="L18" s="366">
        <v>32.036018827413415</v>
      </c>
      <c r="M18" s="366">
        <v>33.290781753899552</v>
      </c>
      <c r="N18" s="366">
        <v>34.827427042930374</v>
      </c>
      <c r="O18" s="366">
        <v>36.501267325685568</v>
      </c>
      <c r="P18" s="366">
        <v>38.312517224298766</v>
      </c>
      <c r="Q18" s="366">
        <v>40.392124120056565</v>
      </c>
      <c r="R18" s="366">
        <v>43.379191903757608</v>
      </c>
      <c r="S18" s="366">
        <v>46.492973836427282</v>
      </c>
      <c r="T18" s="366">
        <v>49.821150742627104</v>
      </c>
      <c r="U18" s="366">
        <v>54.776860396849607</v>
      </c>
      <c r="V18" s="366">
        <v>60.14832339671117</v>
      </c>
      <c r="W18" s="366">
        <v>65.496416723749803</v>
      </c>
      <c r="X18" s="366">
        <v>71.413021829395163</v>
      </c>
      <c r="Y18" s="366">
        <v>77.288135719823771</v>
      </c>
      <c r="Z18" s="366">
        <v>83.602515537905916</v>
      </c>
      <c r="AA18" s="366">
        <v>90.499611633529767</v>
      </c>
      <c r="AB18" s="366">
        <v>97.425517750712487</v>
      </c>
      <c r="AC18" s="366">
        <v>104.75892948997901</v>
      </c>
      <c r="AD18" s="366">
        <v>112.45548484142107</v>
      </c>
      <c r="AE18" s="366">
        <v>120.31323752993077</v>
      </c>
      <c r="AF18" s="366">
        <v>127.40089048050228</v>
      </c>
      <c r="AG18" s="366">
        <v>134.67923130962012</v>
      </c>
      <c r="AH18" s="366">
        <v>142.17563565922708</v>
      </c>
      <c r="AI18" s="366">
        <v>149.98847357389343</v>
      </c>
      <c r="AJ18" s="366">
        <v>156.41757921850956</v>
      </c>
      <c r="AK18" s="366">
        <v>156.01319224986943</v>
      </c>
      <c r="AL18" s="366">
        <v>155.20499861795147</v>
      </c>
      <c r="AM18" s="366">
        <v>155.37009359553272</v>
      </c>
      <c r="AN18" s="366">
        <v>155.66550801154938</v>
      </c>
    </row>
    <row r="19" spans="1:40">
      <c r="A19" s="35" t="s">
        <v>594</v>
      </c>
      <c r="B19" s="366">
        <v>135.95535691222275</v>
      </c>
      <c r="C19" s="366">
        <v>138.77652893237959</v>
      </c>
      <c r="D19" s="366">
        <v>141.26235203147854</v>
      </c>
      <c r="E19" s="366">
        <v>141.33006387397722</v>
      </c>
      <c r="F19" s="366">
        <v>141.48131323482446</v>
      </c>
      <c r="G19" s="366">
        <v>143.5683179806187</v>
      </c>
      <c r="H19" s="366">
        <v>145.05709295089559</v>
      </c>
      <c r="I19" s="366">
        <v>143.96467544800089</v>
      </c>
      <c r="J19" s="366">
        <v>134.04085379940105</v>
      </c>
      <c r="K19" s="366">
        <v>136.78680925609484</v>
      </c>
      <c r="L19" s="366">
        <v>139.63544833619173</v>
      </c>
      <c r="M19" s="366">
        <v>141.7713809769599</v>
      </c>
      <c r="N19" s="366">
        <v>144.2851220773459</v>
      </c>
      <c r="O19" s="366">
        <v>146.67557401024825</v>
      </c>
      <c r="P19" s="366">
        <v>149.12974140731728</v>
      </c>
      <c r="Q19" s="366">
        <v>151.70633913609782</v>
      </c>
      <c r="R19" s="366">
        <v>151.87343732078097</v>
      </c>
      <c r="S19" s="366">
        <v>153.6464733602464</v>
      </c>
      <c r="T19" s="366">
        <v>156.44305246937233</v>
      </c>
      <c r="U19" s="366">
        <v>156.10810430457019</v>
      </c>
      <c r="V19" s="366">
        <v>156.89904478178497</v>
      </c>
      <c r="W19" s="366">
        <v>159.77345648655634</v>
      </c>
      <c r="X19" s="366">
        <v>163.69747622820341</v>
      </c>
      <c r="Y19" s="366">
        <v>167.87682908692335</v>
      </c>
      <c r="Z19" s="366">
        <v>172.50044602613352</v>
      </c>
      <c r="AA19" s="366">
        <v>177.3258211834561</v>
      </c>
      <c r="AB19" s="366">
        <v>182.18998941791313</v>
      </c>
      <c r="AC19" s="366">
        <v>187.34822423960631</v>
      </c>
      <c r="AD19" s="366">
        <v>192.76789359387047</v>
      </c>
      <c r="AE19" s="366">
        <v>198.8436399241933</v>
      </c>
      <c r="AF19" s="366">
        <v>204.60382975933317</v>
      </c>
      <c r="AG19" s="366">
        <v>210.69280638432593</v>
      </c>
      <c r="AH19" s="366">
        <v>217.12973575344151</v>
      </c>
      <c r="AI19" s="366">
        <v>224.07295002507365</v>
      </c>
      <c r="AJ19" s="366">
        <v>231.97478538050754</v>
      </c>
      <c r="AK19" s="366">
        <v>235.34380094672574</v>
      </c>
      <c r="AL19" s="366">
        <v>238.41587830749813</v>
      </c>
      <c r="AM19" s="366">
        <v>242.69608109432306</v>
      </c>
      <c r="AN19" s="366">
        <v>247.03139260018872</v>
      </c>
    </row>
    <row r="20" spans="1:40">
      <c r="A20" s="35" t="s">
        <v>595</v>
      </c>
      <c r="B20" s="366">
        <v>11.263564724198003</v>
      </c>
      <c r="C20" s="366">
        <v>11.499648689651414</v>
      </c>
      <c r="D20" s="366">
        <v>11.815819137031728</v>
      </c>
      <c r="E20" s="366">
        <v>11.922478465396653</v>
      </c>
      <c r="F20" s="366">
        <v>11.961490251620873</v>
      </c>
      <c r="G20" s="366">
        <v>12.171067939056325</v>
      </c>
      <c r="H20" s="366">
        <v>12.402798508823384</v>
      </c>
      <c r="I20" s="366">
        <v>12.399880575600001</v>
      </c>
      <c r="J20" s="366">
        <v>11.714069011732617</v>
      </c>
      <c r="K20" s="366">
        <v>12.029911742913695</v>
      </c>
      <c r="L20" s="366">
        <v>12.301624005153437</v>
      </c>
      <c r="M20" s="366">
        <v>12.476505026743405</v>
      </c>
      <c r="N20" s="366">
        <v>12.69621874041008</v>
      </c>
      <c r="O20" s="366">
        <v>12.906202525395946</v>
      </c>
      <c r="P20" s="366">
        <v>13.119949755675227</v>
      </c>
      <c r="Q20" s="366">
        <v>13.340972109232425</v>
      </c>
      <c r="R20" s="366">
        <v>13.358073319426783</v>
      </c>
      <c r="S20" s="366">
        <v>13.572365168448647</v>
      </c>
      <c r="T20" s="366">
        <v>13.840560101930711</v>
      </c>
      <c r="U20" s="366">
        <v>13.832901379082937</v>
      </c>
      <c r="V20" s="366">
        <v>13.998172940004213</v>
      </c>
      <c r="W20" s="366">
        <v>14.325681230229085</v>
      </c>
      <c r="X20" s="366">
        <v>14.68670662736997</v>
      </c>
      <c r="Y20" s="366">
        <v>15.045168202698582</v>
      </c>
      <c r="Z20" s="366">
        <v>15.415280634057739</v>
      </c>
      <c r="AA20" s="366">
        <v>15.767682220244875</v>
      </c>
      <c r="AB20" s="366">
        <v>16.119336618742039</v>
      </c>
      <c r="AC20" s="366">
        <v>16.487604338795634</v>
      </c>
      <c r="AD20" s="366">
        <v>16.871171132852265</v>
      </c>
      <c r="AE20" s="366">
        <v>17.287195377127635</v>
      </c>
      <c r="AF20" s="366">
        <v>17.678518010035948</v>
      </c>
      <c r="AG20" s="366">
        <v>18.073788445162194</v>
      </c>
      <c r="AH20" s="366">
        <v>18.49374124952389</v>
      </c>
      <c r="AI20" s="366">
        <v>18.93437259429631</v>
      </c>
      <c r="AJ20" s="366">
        <v>19.447574145697047</v>
      </c>
      <c r="AK20" s="366">
        <v>19.64365777370995</v>
      </c>
      <c r="AL20" s="366">
        <v>19.693700707176685</v>
      </c>
      <c r="AM20" s="366">
        <v>19.730604382869544</v>
      </c>
      <c r="AN20" s="366">
        <v>19.831154814196218</v>
      </c>
    </row>
    <row r="21" spans="1:40">
      <c r="A21" s="35" t="s">
        <v>596</v>
      </c>
      <c r="B21" s="366">
        <v>1.1351531206548122</v>
      </c>
      <c r="C21" s="366">
        <v>1.1449166320368496</v>
      </c>
      <c r="D21" s="366">
        <v>1.1248625312845302</v>
      </c>
      <c r="E21" s="366">
        <v>1.1028149150236626</v>
      </c>
      <c r="F21" s="366">
        <v>1.1029311924834411</v>
      </c>
      <c r="G21" s="366">
        <v>1.1081581639538045</v>
      </c>
      <c r="H21" s="366">
        <v>1.0808319523639232</v>
      </c>
      <c r="I21" s="366">
        <v>1.0547496877538689</v>
      </c>
      <c r="J21" s="366">
        <v>0.94787904125884004</v>
      </c>
      <c r="K21" s="366">
        <v>0.94873484338477176</v>
      </c>
      <c r="L21" s="366">
        <v>0.96535228397081152</v>
      </c>
      <c r="M21" s="366">
        <v>0.98110511680136392</v>
      </c>
      <c r="N21" s="366">
        <v>0.99441001056809608</v>
      </c>
      <c r="O21" s="366">
        <v>1.0064234309923865</v>
      </c>
      <c r="P21" s="366">
        <v>1.0205847644487922</v>
      </c>
      <c r="Q21" s="366">
        <v>1.037050425783909</v>
      </c>
      <c r="R21" s="366">
        <v>1.0207049423436969</v>
      </c>
      <c r="S21" s="366">
        <v>1.0137241735747191</v>
      </c>
      <c r="T21" s="366">
        <v>1.0262958743998007</v>
      </c>
      <c r="U21" s="366">
        <v>0.99342542449753002</v>
      </c>
      <c r="V21" s="366">
        <v>0.9660622676036088</v>
      </c>
      <c r="W21" s="366">
        <v>0.96849094581550421</v>
      </c>
      <c r="X21" s="366">
        <v>0.9909885700013813</v>
      </c>
      <c r="Y21" s="366">
        <v>1.0183283513738801</v>
      </c>
      <c r="Z21" s="366">
        <v>1.0540130617531267</v>
      </c>
      <c r="AA21" s="366">
        <v>1.0960927689469704</v>
      </c>
      <c r="AB21" s="366">
        <v>1.1419326012546831</v>
      </c>
      <c r="AC21" s="366">
        <v>1.191338532923653</v>
      </c>
      <c r="AD21" s="366">
        <v>1.243666632475263</v>
      </c>
      <c r="AE21" s="366">
        <v>1.3016481216946032</v>
      </c>
      <c r="AF21" s="366">
        <v>1.3573872914731266</v>
      </c>
      <c r="AG21" s="366">
        <v>1.4200950592241486</v>
      </c>
      <c r="AH21" s="366">
        <v>1.4852276776399893</v>
      </c>
      <c r="AI21" s="366">
        <v>1.558208354803964</v>
      </c>
      <c r="AJ21" s="366">
        <v>1.6509398459798998</v>
      </c>
      <c r="AK21" s="366">
        <v>1.7103424738451882</v>
      </c>
      <c r="AL21" s="366">
        <v>1.7972359435281571</v>
      </c>
      <c r="AM21" s="366">
        <v>1.9156527083491794</v>
      </c>
      <c r="AN21" s="366">
        <v>2.0120866111158509</v>
      </c>
    </row>
    <row r="22" spans="1:40">
      <c r="A22" s="35" t="s">
        <v>529</v>
      </c>
      <c r="B22" s="366">
        <v>27.516308224731567</v>
      </c>
      <c r="C22" s="366">
        <v>26.877456534580045</v>
      </c>
      <c r="D22" s="366">
        <v>26.263545794714862</v>
      </c>
      <c r="E22" s="366">
        <v>25.649635054849679</v>
      </c>
      <c r="F22" s="366">
        <v>25.629381292310814</v>
      </c>
      <c r="G22" s="366">
        <v>25.609127529771957</v>
      </c>
      <c r="H22" s="366">
        <v>25.61140359495937</v>
      </c>
      <c r="I22" s="366">
        <v>25.591149819740195</v>
      </c>
      <c r="J22" s="366">
        <v>16.078947245483558</v>
      </c>
      <c r="K22" s="366">
        <v>19.047412063220758</v>
      </c>
      <c r="L22" s="366">
        <v>21.794490319456713</v>
      </c>
      <c r="M22" s="366">
        <v>21.774236556917852</v>
      </c>
      <c r="N22" s="366">
        <v>21.753982794378977</v>
      </c>
      <c r="O22" s="366">
        <v>21.17609035416206</v>
      </c>
      <c r="P22" s="366">
        <v>21.129610086370629</v>
      </c>
      <c r="Q22" s="366">
        <v>21.116481046686825</v>
      </c>
      <c r="R22" s="366">
        <v>9.2510889139226595</v>
      </c>
      <c r="S22" s="366">
        <v>5.9544420749326408</v>
      </c>
      <c r="T22" s="366">
        <v>5.9155156449138309</v>
      </c>
      <c r="U22" s="366">
        <v>3.2874718820799789</v>
      </c>
      <c r="V22" s="366">
        <v>1.6576046593923166</v>
      </c>
      <c r="W22" s="366">
        <v>1.6468002810547113</v>
      </c>
      <c r="X22" s="366">
        <v>1.6468002810547109</v>
      </c>
      <c r="Y22" s="366">
        <v>1.6468002810547111</v>
      </c>
      <c r="Z22" s="366">
        <v>1.6468002810547122</v>
      </c>
      <c r="AA22" s="366">
        <v>1.6468002810547082</v>
      </c>
      <c r="AB22" s="366">
        <v>1.5392995556616023</v>
      </c>
      <c r="AC22" s="366">
        <v>1.4317988302684956</v>
      </c>
      <c r="AD22" s="366">
        <v>1.3242981048753892</v>
      </c>
      <c r="AE22" s="366">
        <v>1.1591725855069441</v>
      </c>
      <c r="AF22" s="366">
        <v>0.99404706613849825</v>
      </c>
      <c r="AG22" s="366">
        <v>0.82892154677005281</v>
      </c>
      <c r="AH22" s="366">
        <v>0.66379602740160726</v>
      </c>
      <c r="AI22" s="366">
        <v>0.49867050803316187</v>
      </c>
      <c r="AJ22" s="366">
        <v>0.53163314961236907</v>
      </c>
      <c r="AK22" s="366">
        <v>0.56459579119157621</v>
      </c>
      <c r="AL22" s="366">
        <v>0.59755843277078335</v>
      </c>
      <c r="AM22" s="366">
        <v>0.63052107434999061</v>
      </c>
      <c r="AN22" s="366">
        <v>0.66348371592919753</v>
      </c>
    </row>
    <row r="23" spans="1:40">
      <c r="A23" s="35" t="s">
        <v>600</v>
      </c>
      <c r="B23" s="366">
        <v>66.420365481476281</v>
      </c>
      <c r="C23" s="366">
        <v>67.567645948584683</v>
      </c>
      <c r="D23" s="366">
        <v>64.548907728606252</v>
      </c>
      <c r="E23" s="366">
        <v>61.530169508627765</v>
      </c>
      <c r="F23" s="366">
        <v>61.287385065190257</v>
      </c>
      <c r="G23" s="366">
        <v>61.440218063669356</v>
      </c>
      <c r="H23" s="366">
        <v>61.120384988516065</v>
      </c>
      <c r="I23" s="366">
        <v>60.506677277916346</v>
      </c>
      <c r="J23" s="366">
        <v>58.429463120319063</v>
      </c>
      <c r="K23" s="366">
        <v>59.60780625436508</v>
      </c>
      <c r="L23" s="366">
        <v>59.441300003581489</v>
      </c>
      <c r="M23" s="366">
        <v>59.495277075055647</v>
      </c>
      <c r="N23" s="366">
        <v>59.934119779912699</v>
      </c>
      <c r="O23" s="366">
        <v>60.248812498575859</v>
      </c>
      <c r="P23" s="366">
        <v>60.312118945656621</v>
      </c>
      <c r="Q23" s="366">
        <v>60.057819843329746</v>
      </c>
      <c r="R23" s="366">
        <v>59.916400569303775</v>
      </c>
      <c r="S23" s="366">
        <v>59.423999441521175</v>
      </c>
      <c r="T23" s="366">
        <v>59.021222155377579</v>
      </c>
      <c r="U23" s="366">
        <v>56.599669935625748</v>
      </c>
      <c r="V23" s="366">
        <v>55.402437006505941</v>
      </c>
      <c r="W23" s="366">
        <v>55.350969398666649</v>
      </c>
      <c r="X23" s="366">
        <v>55.36257546075754</v>
      </c>
      <c r="Y23" s="366">
        <v>54.195314919049913</v>
      </c>
      <c r="Z23" s="366">
        <v>53.962531693664332</v>
      </c>
      <c r="AA23" s="366">
        <v>52.939348857638763</v>
      </c>
      <c r="AB23" s="366">
        <v>52.283895604981829</v>
      </c>
      <c r="AC23" s="366">
        <v>51.628442352324889</v>
      </c>
      <c r="AD23" s="366">
        <v>50.97298909966797</v>
      </c>
      <c r="AE23" s="366">
        <v>50.389007263764753</v>
      </c>
      <c r="AF23" s="366">
        <v>49.805025427861544</v>
      </c>
      <c r="AG23" s="366">
        <v>49.22104359195832</v>
      </c>
      <c r="AH23" s="366">
        <v>48.637061756055104</v>
      </c>
      <c r="AI23" s="366">
        <v>48.053079920151902</v>
      </c>
      <c r="AJ23" s="366">
        <v>45.149996665222318</v>
      </c>
      <c r="AK23" s="366">
        <v>42.246913410292734</v>
      </c>
      <c r="AL23" s="366">
        <v>39.343830155363136</v>
      </c>
      <c r="AM23" s="366">
        <v>36.440746900433574</v>
      </c>
      <c r="AN23" s="366">
        <v>33.537663645503976</v>
      </c>
    </row>
    <row r="24" spans="1:40">
      <c r="A24" s="35" t="s">
        <v>719</v>
      </c>
      <c r="B24" s="366">
        <v>52.1075754534438</v>
      </c>
      <c r="C24" s="366">
        <v>52.28069092302141</v>
      </c>
      <c r="D24" s="366">
        <v>51.702629081866057</v>
      </c>
      <c r="E24" s="366">
        <v>52.069572850800249</v>
      </c>
      <c r="F24" s="366">
        <v>50.708414223602205</v>
      </c>
      <c r="G24" s="366">
        <v>51.542494522443121</v>
      </c>
      <c r="H24" s="366">
        <v>50.967953576978843</v>
      </c>
      <c r="I24" s="366">
        <v>49.252003726787109</v>
      </c>
      <c r="J24" s="366">
        <v>45.715438316215995</v>
      </c>
      <c r="K24" s="366">
        <v>46.290989229357713</v>
      </c>
      <c r="L24" s="366">
        <v>46.56268401062286</v>
      </c>
      <c r="M24" s="366">
        <v>47.07297965892198</v>
      </c>
      <c r="N24" s="366">
        <v>47.678457237619526</v>
      </c>
      <c r="O24" s="366">
        <v>48.448093016976784</v>
      </c>
      <c r="P24" s="366">
        <v>49.216363725910362</v>
      </c>
      <c r="Q24" s="366">
        <v>49.978981417031349</v>
      </c>
      <c r="R24" s="366">
        <v>52.43852505687142</v>
      </c>
      <c r="S24" s="366">
        <v>54.05905694123382</v>
      </c>
      <c r="T24" s="366">
        <v>55.242555306147274</v>
      </c>
      <c r="U24" s="366">
        <v>58.661267297851921</v>
      </c>
      <c r="V24" s="366">
        <v>61.865327143684262</v>
      </c>
      <c r="W24" s="366">
        <v>64.127982446078548</v>
      </c>
      <c r="X24" s="366">
        <v>66.274755845869024</v>
      </c>
      <c r="Y24" s="366">
        <v>68.295567579923244</v>
      </c>
      <c r="Z24" s="366">
        <v>70.209062525653536</v>
      </c>
      <c r="AA24" s="366">
        <v>71.907571161031328</v>
      </c>
      <c r="AB24" s="366">
        <v>73.512511616086542</v>
      </c>
      <c r="AC24" s="366">
        <v>75.089476829054618</v>
      </c>
      <c r="AD24" s="366">
        <v>76.651655594325973</v>
      </c>
      <c r="AE24" s="366">
        <v>78.321068475965447</v>
      </c>
      <c r="AF24" s="366">
        <v>79.730178759610226</v>
      </c>
      <c r="AG24" s="366">
        <v>81.161774183138945</v>
      </c>
      <c r="AH24" s="366">
        <v>82.651736080290235</v>
      </c>
      <c r="AI24" s="366">
        <v>84.278176070420585</v>
      </c>
      <c r="AJ24" s="366">
        <v>85.151051917824304</v>
      </c>
      <c r="AK24" s="366">
        <v>84.058307005892885</v>
      </c>
      <c r="AL24" s="366">
        <v>82.633096920339767</v>
      </c>
      <c r="AM24" s="366">
        <v>81.485955423726409</v>
      </c>
      <c r="AN24" s="366">
        <v>80.610309222349997</v>
      </c>
    </row>
    <row r="25" spans="1:40">
      <c r="A25" s="35" t="s">
        <v>720</v>
      </c>
      <c r="B25" s="366">
        <v>2.7977959321554886</v>
      </c>
      <c r="C25" s="366">
        <v>2.8571493001215535</v>
      </c>
      <c r="D25" s="366">
        <v>2.8963540698009163</v>
      </c>
      <c r="E25" s="366">
        <v>2.9069934510623749</v>
      </c>
      <c r="F25" s="366">
        <v>2.9222304634201657</v>
      </c>
      <c r="G25" s="366">
        <v>2.9475422741676454</v>
      </c>
      <c r="H25" s="366">
        <v>2.9752221166798249</v>
      </c>
      <c r="I25" s="366">
        <v>2.9393299738597527</v>
      </c>
      <c r="J25" s="366">
        <v>2.7632626433327809</v>
      </c>
      <c r="K25" s="366">
        <v>2.8067192146508644</v>
      </c>
      <c r="L25" s="366">
        <v>2.8523351345739205</v>
      </c>
      <c r="M25" s="366">
        <v>2.9047343657834368</v>
      </c>
      <c r="N25" s="366">
        <v>2.9624041202468634</v>
      </c>
      <c r="O25" s="366">
        <v>3.0215095140729855</v>
      </c>
      <c r="P25" s="366">
        <v>3.0794313115042762</v>
      </c>
      <c r="Q25" s="366">
        <v>3.137053875439427</v>
      </c>
      <c r="R25" s="366">
        <v>3.2339395251658423</v>
      </c>
      <c r="S25" s="366">
        <v>3.2991875929132473</v>
      </c>
      <c r="T25" s="366">
        <v>3.3611164351014859</v>
      </c>
      <c r="U25" s="366">
        <v>3.4125367112475735</v>
      </c>
      <c r="V25" s="366">
        <v>3.4653726904704962</v>
      </c>
      <c r="W25" s="366">
        <v>3.5290377181859021</v>
      </c>
      <c r="X25" s="366">
        <v>3.6069942295346467</v>
      </c>
      <c r="Y25" s="366">
        <v>3.6910924718883003</v>
      </c>
      <c r="Z25" s="366">
        <v>3.7873558241018199</v>
      </c>
      <c r="AA25" s="366">
        <v>3.8874215618835914</v>
      </c>
      <c r="AB25" s="366">
        <v>3.9910648527083832</v>
      </c>
      <c r="AC25" s="366">
        <v>4.1023253705091403</v>
      </c>
      <c r="AD25" s="366">
        <v>4.2177143566754589</v>
      </c>
      <c r="AE25" s="366">
        <v>4.3407134443818123</v>
      </c>
      <c r="AF25" s="366">
        <v>4.4579059978915829</v>
      </c>
      <c r="AG25" s="366">
        <v>4.5803459412959917</v>
      </c>
      <c r="AH25" s="366">
        <v>4.7102090864348343</v>
      </c>
      <c r="AI25" s="366">
        <v>4.8540422970791113</v>
      </c>
      <c r="AJ25" s="366">
        <v>4.9706478754714158</v>
      </c>
      <c r="AK25" s="366">
        <v>4.9987038892684144</v>
      </c>
      <c r="AL25" s="366">
        <v>5.0083202947745962</v>
      </c>
      <c r="AM25" s="366">
        <v>5.0292414011554563</v>
      </c>
      <c r="AN25" s="366">
        <v>5.0381882975939751</v>
      </c>
    </row>
    <row r="26" spans="1:40">
      <c r="A26" s="35" t="s">
        <v>713</v>
      </c>
      <c r="B26" s="366">
        <v>1.485041128390221</v>
      </c>
      <c r="C26" s="366">
        <v>1.5003237527082398</v>
      </c>
      <c r="D26" s="366">
        <v>1.5119695396647159</v>
      </c>
      <c r="E26" s="366">
        <v>1.5080593953017898</v>
      </c>
      <c r="F26" s="366">
        <v>1.5061127175877029</v>
      </c>
      <c r="G26" s="366">
        <v>1.5135422055999144</v>
      </c>
      <c r="H26" s="366">
        <v>1.5188054965477609</v>
      </c>
      <c r="I26" s="366">
        <v>1.5059460783425025</v>
      </c>
      <c r="J26" s="366">
        <v>1.4521391423188983</v>
      </c>
      <c r="K26" s="366">
        <v>1.460892754297461</v>
      </c>
      <c r="L26" s="366">
        <v>1.4753373525260083</v>
      </c>
      <c r="M26" s="366">
        <v>1.4874332945710909</v>
      </c>
      <c r="N26" s="366">
        <v>1.4999492240018795</v>
      </c>
      <c r="O26" s="366">
        <v>1.5123168053761025</v>
      </c>
      <c r="P26" s="366">
        <v>1.5229524096857185</v>
      </c>
      <c r="Q26" s="366">
        <v>1.5351494009037727</v>
      </c>
      <c r="R26" s="366">
        <v>1.538233215960956</v>
      </c>
      <c r="S26" s="366">
        <v>1.5445787732210587</v>
      </c>
      <c r="T26" s="366">
        <v>1.5561065057962997</v>
      </c>
      <c r="U26" s="366">
        <v>1.4118850912424046</v>
      </c>
      <c r="V26" s="366">
        <v>1.3702738408621233</v>
      </c>
      <c r="W26" s="366">
        <v>1.4098826364018218</v>
      </c>
      <c r="X26" s="366">
        <v>1.4727602846710346</v>
      </c>
      <c r="Y26" s="366">
        <v>1.5443185393399355</v>
      </c>
      <c r="Z26" s="366">
        <v>1.6230311566877367</v>
      </c>
      <c r="AA26" s="366">
        <v>1.7096188161846311</v>
      </c>
      <c r="AB26" s="366">
        <v>1.8020300306380879</v>
      </c>
      <c r="AC26" s="366">
        <v>1.9025986836880218</v>
      </c>
      <c r="AD26" s="366">
        <v>2.0118315379447909</v>
      </c>
      <c r="AE26" s="366">
        <v>2.1394936708686338</v>
      </c>
      <c r="AF26" s="366">
        <v>2.275940755928425</v>
      </c>
      <c r="AG26" s="366">
        <v>2.4237506038124446</v>
      </c>
      <c r="AH26" s="366">
        <v>2.5842449895630151</v>
      </c>
      <c r="AI26" s="366">
        <v>2.7593573968956764</v>
      </c>
      <c r="AJ26" s="366">
        <v>3.0486119341386821</v>
      </c>
      <c r="AK26" s="366">
        <v>3.3461775632103001</v>
      </c>
      <c r="AL26" s="366">
        <v>3.6571206943025372</v>
      </c>
      <c r="AM26" s="366">
        <v>3.9926111095261367</v>
      </c>
      <c r="AN26" s="366">
        <v>4.3494310246465249</v>
      </c>
    </row>
    <row r="27" spans="1:40">
      <c r="A27" s="35"/>
    </row>
    <row r="28" spans="1:40">
      <c r="A28" s="35"/>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0.5015360015408401</v>
      </c>
      <c r="D62" s="24">
        <v>0.49809788706575547</v>
      </c>
      <c r="E62" s="24">
        <v>0.49757048363365125</v>
      </c>
      <c r="F62" s="24">
        <v>0.50078213526575477</v>
      </c>
      <c r="G62" s="24">
        <v>0.49764652378903129</v>
      </c>
      <c r="H62" s="24">
        <v>0.49609273816351745</v>
      </c>
      <c r="I62" s="24">
        <v>0.50152754832852431</v>
      </c>
      <c r="J62" s="24">
        <v>0.51748350868667314</v>
      </c>
      <c r="K62" s="24">
        <v>0.53149054925172556</v>
      </c>
      <c r="L62" s="24">
        <v>0.52776883760187987</v>
      </c>
      <c r="M62" s="24">
        <v>0.52478387740474608</v>
      </c>
      <c r="N62" s="24">
        <v>0.52077051337059255</v>
      </c>
      <c r="O62" s="24">
        <v>0.51542068683031439</v>
      </c>
      <c r="P62" s="24">
        <v>0.50980934910068398</v>
      </c>
      <c r="Q62" s="24">
        <v>0.50416178175165549</v>
      </c>
      <c r="R62" s="24">
        <v>0.50085551472963108</v>
      </c>
      <c r="S62" s="24">
        <v>0.49629879191154713</v>
      </c>
      <c r="T62" s="24">
        <v>0.48902548849907007</v>
      </c>
      <c r="U62" s="24">
        <v>0.48251315298725878</v>
      </c>
      <c r="V62" s="24">
        <v>0.47660727430535549</v>
      </c>
      <c r="W62" s="24">
        <v>0.46875626480708765</v>
      </c>
      <c r="X62" s="24">
        <v>0.45843979308134009</v>
      </c>
      <c r="Y62" s="24">
        <v>0.44771556474819763</v>
      </c>
      <c r="Z62" s="24">
        <v>0.43708087352702624</v>
      </c>
      <c r="AA62" s="24">
        <v>0.42728241311394233</v>
      </c>
      <c r="AB62" s="24">
        <v>0.4175313304395134</v>
      </c>
      <c r="AC62" s="24">
        <v>0.40731856145525858</v>
      </c>
      <c r="AD62" s="24">
        <v>0.39707806632824039</v>
      </c>
      <c r="AE62" s="24">
        <v>0.38659128501696294</v>
      </c>
      <c r="AF62" s="24">
        <v>0.37677781321066051</v>
      </c>
      <c r="AG62" s="24">
        <v>0.36758448260414978</v>
      </c>
      <c r="AH62" s="24">
        <v>0.35829210475182305</v>
      </c>
      <c r="AI62" s="24">
        <v>0.34879634404116377</v>
      </c>
      <c r="AJ62" s="24">
        <v>0.34091926222056329</v>
      </c>
      <c r="AK62" s="24">
        <v>0.33855471432983131</v>
      </c>
      <c r="AL62" s="24">
        <v>0.33973851565301566</v>
      </c>
      <c r="AM62" s="24">
        <v>0.34010993414974999</v>
      </c>
      <c r="AN62" s="24">
        <v>0.3403790320655205</v>
      </c>
    </row>
    <row r="63" spans="1:40">
      <c r="A63" s="35" t="s">
        <v>276</v>
      </c>
      <c r="B63" s="24">
        <v>0.30001919918083497</v>
      </c>
      <c r="C63" s="24">
        <v>0.29636695807916047</v>
      </c>
      <c r="D63" s="24">
        <v>0.29885087718476833</v>
      </c>
      <c r="E63" s="24">
        <v>0.30208234929409605</v>
      </c>
      <c r="F63" s="24">
        <v>0.29926906254980523</v>
      </c>
      <c r="G63" s="24">
        <v>0.30065606697691105</v>
      </c>
      <c r="H63" s="24">
        <v>0.30395845965204238</v>
      </c>
      <c r="I63" s="24">
        <v>0.29852364948703553</v>
      </c>
      <c r="J63" s="24">
        <v>0.28256768912888669</v>
      </c>
      <c r="K63" s="24">
        <v>0.26856064856383433</v>
      </c>
      <c r="L63" s="24">
        <v>0.27228236021367996</v>
      </c>
      <c r="M63" s="24">
        <v>0.2752673204108137</v>
      </c>
      <c r="N63" s="24">
        <v>0.27928068444496718</v>
      </c>
      <c r="O63" s="24">
        <v>0.2846305109852455</v>
      </c>
      <c r="P63" s="24">
        <v>0.29024184871487591</v>
      </c>
      <c r="Q63" s="24">
        <v>0.29588941606390429</v>
      </c>
      <c r="R63" s="24">
        <v>0.2991956830859287</v>
      </c>
      <c r="S63" s="24">
        <v>0.30375240590401276</v>
      </c>
      <c r="T63" s="24">
        <v>0.31102570931648976</v>
      </c>
      <c r="U63" s="24">
        <v>0.31753804482830106</v>
      </c>
      <c r="V63" s="24">
        <v>0.32114614171886835</v>
      </c>
      <c r="W63" s="24">
        <v>0.32207804767936304</v>
      </c>
      <c r="X63" s="24">
        <v>0.32379961389384776</v>
      </c>
      <c r="Y63" s="24">
        <v>0.32630096053654006</v>
      </c>
      <c r="Z63" s="24">
        <v>0.32847191012245325</v>
      </c>
      <c r="AA63" s="24">
        <v>0.33124198708055219</v>
      </c>
      <c r="AB63" s="24">
        <v>0.33311429899559142</v>
      </c>
      <c r="AC63" s="24">
        <v>0.33535335930472471</v>
      </c>
      <c r="AD63" s="24">
        <v>0.33758524443176613</v>
      </c>
      <c r="AE63" s="24">
        <v>0.33967961598959856</v>
      </c>
      <c r="AF63" s="24">
        <v>0.34233600119479518</v>
      </c>
      <c r="AG63" s="24">
        <v>0.34435380693552364</v>
      </c>
      <c r="AH63" s="24">
        <v>0.34633310410054785</v>
      </c>
      <c r="AI63" s="24">
        <v>0.34821403956932301</v>
      </c>
      <c r="AJ63" s="24">
        <v>0.35124585354951632</v>
      </c>
      <c r="AK63" s="24">
        <v>0.35538520154889036</v>
      </c>
      <c r="AL63" s="24">
        <v>0.35690735644481114</v>
      </c>
      <c r="AM63" s="24">
        <v>0.35756908437769508</v>
      </c>
      <c r="AN63" s="24">
        <v>0.35912571302564689</v>
      </c>
    </row>
    <row r="64" spans="1:40">
      <c r="A64" s="35" t="s">
        <v>277</v>
      </c>
      <c r="B64" s="24">
        <v>0.19994880218444014</v>
      </c>
      <c r="C64" s="24">
        <v>0.20209704037999948</v>
      </c>
      <c r="D64" s="24">
        <v>0.20305123574947626</v>
      </c>
      <c r="E64" s="24">
        <v>0.2003471670722527</v>
      </c>
      <c r="F64" s="24">
        <v>0.19994880218444017</v>
      </c>
      <c r="G64" s="24">
        <v>0.20169740923405768</v>
      </c>
      <c r="H64" s="24">
        <v>0.19994880218444014</v>
      </c>
      <c r="I64" s="24">
        <v>0.19994880218444017</v>
      </c>
      <c r="J64" s="24">
        <v>0.19994880218444014</v>
      </c>
      <c r="K64" s="24">
        <v>0.19994880218444017</v>
      </c>
      <c r="L64" s="24">
        <v>0.19994880218444017</v>
      </c>
      <c r="M64" s="24">
        <v>0.19994880218444017</v>
      </c>
      <c r="N64" s="24">
        <v>0.19994880218444017</v>
      </c>
      <c r="O64" s="24">
        <v>0.19994880218444019</v>
      </c>
      <c r="P64" s="24">
        <v>0.19994880218444017</v>
      </c>
      <c r="Q64" s="24">
        <v>0.19994880218444014</v>
      </c>
      <c r="R64" s="24">
        <v>0.19994880218444014</v>
      </c>
      <c r="S64" s="24">
        <v>0.19994880218444019</v>
      </c>
      <c r="T64" s="24">
        <v>0.19994880218444017</v>
      </c>
      <c r="U64" s="24">
        <v>0.19994880218444017</v>
      </c>
      <c r="V64" s="24">
        <v>0.20224658397577622</v>
      </c>
      <c r="W64" s="24">
        <v>0.2091656875135493</v>
      </c>
      <c r="X64" s="24">
        <v>0.21776059302481215</v>
      </c>
      <c r="Y64" s="24">
        <v>0.22598347471526237</v>
      </c>
      <c r="Z64" s="24">
        <v>0.23444721635052046</v>
      </c>
      <c r="AA64" s="24">
        <v>0.24147559980550545</v>
      </c>
      <c r="AB64" s="24">
        <v>0.24935437056489521</v>
      </c>
      <c r="AC64" s="24">
        <v>0.25732807924001672</v>
      </c>
      <c r="AD64" s="24">
        <v>0.26533668923999348</v>
      </c>
      <c r="AE64" s="24">
        <v>0.27372909899343856</v>
      </c>
      <c r="AF64" s="24">
        <v>0.2808861855945442</v>
      </c>
      <c r="AG64" s="24">
        <v>0.28806171046032653</v>
      </c>
      <c r="AH64" s="24">
        <v>0.29537479114762905</v>
      </c>
      <c r="AI64" s="24">
        <v>0.30298961638951338</v>
      </c>
      <c r="AJ64" s="24">
        <v>0.30783488422992022</v>
      </c>
      <c r="AK64" s="24">
        <v>0.30606008412127839</v>
      </c>
      <c r="AL64" s="24">
        <v>0.30335412790217309</v>
      </c>
      <c r="AM64" s="24">
        <v>0.30232098147255493</v>
      </c>
      <c r="AN64" s="24">
        <v>0.30049525490883272</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0.2925530891535566</v>
      </c>
      <c r="B72" s="185">
        <v>0.33921602281844832</v>
      </c>
      <c r="C72" s="185">
        <v>0.33899044263757006</v>
      </c>
      <c r="D72" s="185">
        <v>0.33493623464401978</v>
      </c>
      <c r="E72" s="185">
        <v>0.28769019524524087</v>
      </c>
      <c r="F72" s="185">
        <v>0.33514675313825565</v>
      </c>
      <c r="G72" s="185">
        <v>0.28705714002189087</v>
      </c>
      <c r="H72" s="185">
        <v>0.28016346996424524</v>
      </c>
      <c r="I72" s="185">
        <v>0.25864967288636836</v>
      </c>
      <c r="J72" s="185">
        <v>0.26265712866551255</v>
      </c>
      <c r="K72" s="185">
        <v>0.26417488087244606</v>
      </c>
      <c r="L72" s="185">
        <v>0.26506134189817931</v>
      </c>
      <c r="M72" s="185">
        <v>0.26683583425053309</v>
      </c>
      <c r="N72" s="185">
        <v>0.26903857006320198</v>
      </c>
      <c r="O72" s="185">
        <v>0.27145422034621791</v>
      </c>
      <c r="P72" s="185">
        <v>0.27385909140969344</v>
      </c>
      <c r="Q72" s="185">
        <v>0.2739461434127467</v>
      </c>
      <c r="R72" s="185">
        <v>0.27632670278877203</v>
      </c>
      <c r="S72" s="185">
        <v>0.28038904662272707</v>
      </c>
      <c r="T72" s="185">
        <v>0.28181672899469074</v>
      </c>
      <c r="U72" s="185">
        <v>0.32828249239889545</v>
      </c>
      <c r="V72" s="185">
        <v>0.33429201185227203</v>
      </c>
      <c r="W72" s="185">
        <v>0.34185162425033133</v>
      </c>
      <c r="X72" s="24">
        <v>0.3492323391223589</v>
      </c>
      <c r="Y72" s="24">
        <v>0.35731076852017313</v>
      </c>
      <c r="Z72" s="24">
        <v>0.36407549802516298</v>
      </c>
      <c r="AA72" s="24">
        <v>0.37233332359847399</v>
      </c>
      <c r="AB72" s="24">
        <v>0.38093216949304692</v>
      </c>
      <c r="AC72" s="24">
        <v>0.38997195806237567</v>
      </c>
      <c r="AD72" s="24">
        <v>0.39992029005333601</v>
      </c>
      <c r="AE72" s="24">
        <v>0.40861694972605278</v>
      </c>
      <c r="AF72" s="24">
        <v>0.41795144482316599</v>
      </c>
      <c r="AG72" s="24">
        <v>0.42790114517485295</v>
      </c>
      <c r="AH72" s="24">
        <v>0.47861500623643044</v>
      </c>
      <c r="AI72" s="24">
        <v>0.4850503194802378</v>
      </c>
      <c r="AJ72" s="24">
        <v>0.48019157678769797</v>
      </c>
      <c r="AK72" s="24">
        <v>0.47471852298272232</v>
      </c>
      <c r="AL72" s="24">
        <v>0.47204825507521503</v>
      </c>
      <c r="AM72" s="24">
        <v>0.46768914357941788</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c r="AB106" s="185" t="s">
        <v>395</v>
      </c>
      <c r="AC106" s="185" t="s">
        <v>395</v>
      </c>
      <c r="AD106" s="185" t="s">
        <v>395</v>
      </c>
    </row>
    <row r="107" spans="1:47">
      <c r="A107" s="35" t="s">
        <v>275</v>
      </c>
      <c r="B107" s="35" t="s">
        <v>534</v>
      </c>
      <c r="C107" s="185" t="s">
        <v>395</v>
      </c>
      <c r="D107" s="185" t="s">
        <v>395</v>
      </c>
      <c r="G107" s="185" t="s">
        <v>395</v>
      </c>
      <c r="J107" s="185" t="s">
        <v>395</v>
      </c>
      <c r="K107" s="185" t="s">
        <v>395</v>
      </c>
      <c r="L107" s="185" t="s">
        <v>395</v>
      </c>
      <c r="M107" s="185" t="s">
        <v>395</v>
      </c>
      <c r="N107" s="185" t="s">
        <v>395</v>
      </c>
      <c r="O107" s="185" t="s">
        <v>395</v>
      </c>
      <c r="P107" s="185" t="s">
        <v>395</v>
      </c>
      <c r="Q107" s="185" t="s">
        <v>395</v>
      </c>
      <c r="R107" s="185" t="s">
        <v>395</v>
      </c>
      <c r="S107" s="185" t="s">
        <v>395</v>
      </c>
    </row>
    <row r="108" spans="1:47">
      <c r="A108" s="35" t="s">
        <v>276</v>
      </c>
      <c r="B108" s="35" t="s">
        <v>533</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E109" s="185" t="s">
        <v>395</v>
      </c>
      <c r="F109" s="185" t="s">
        <v>395</v>
      </c>
      <c r="H109" s="185" t="s">
        <v>395</v>
      </c>
      <c r="I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c r="AH111" s="185" t="s">
        <v>395</v>
      </c>
      <c r="AI111" s="185" t="s">
        <v>395</v>
      </c>
    </row>
    <row r="112" spans="1:47">
      <c r="A112" s="35" t="s">
        <v>276</v>
      </c>
      <c r="B112" s="35" t="s">
        <v>537</v>
      </c>
      <c r="C112" s="185" t="s">
        <v>395</v>
      </c>
      <c r="G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c r="U112" s="185" t="s">
        <v>395</v>
      </c>
      <c r="V112" s="185" t="s">
        <v>395</v>
      </c>
    </row>
    <row r="113" spans="1:41">
      <c r="A113" s="35" t="s">
        <v>277</v>
      </c>
      <c r="B113" s="35" t="s">
        <v>536</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H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90.967625329630494</v>
      </c>
      <c r="C131" s="185">
        <v>92.482122835507511</v>
      </c>
      <c r="D131" s="185">
        <v>93.296845912659506</v>
      </c>
      <c r="E131" s="185">
        <v>93.728730124254383</v>
      </c>
      <c r="F131" s="185">
        <v>93.170318739896317</v>
      </c>
      <c r="G131" s="185">
        <v>93.892893037291827</v>
      </c>
      <c r="H131" s="185">
        <v>94.088068281690965</v>
      </c>
      <c r="I131" s="185">
        <v>91.895912013757794</v>
      </c>
      <c r="J131" s="185">
        <v>84.530056269188947</v>
      </c>
      <c r="K131" s="185">
        <v>85.419970118102583</v>
      </c>
      <c r="L131" s="185">
        <v>86.566215550326945</v>
      </c>
      <c r="M131" s="185">
        <v>87.978942218471616</v>
      </c>
      <c r="N131" s="185">
        <v>89.55938555004451</v>
      </c>
      <c r="O131" s="185">
        <v>91.34335362453308</v>
      </c>
      <c r="P131" s="185">
        <v>93.074349922061515</v>
      </c>
      <c r="Q131" s="185">
        <v>94.820919514982904</v>
      </c>
      <c r="R131" s="185">
        <v>99.27227554083268</v>
      </c>
      <c r="S131" s="185">
        <v>101.93033732573554</v>
      </c>
      <c r="T131" s="185">
        <v>104.00472093871645</v>
      </c>
      <c r="U131" s="185">
        <v>109.62556831613702</v>
      </c>
      <c r="V131" s="185">
        <v>114.26848994721462</v>
      </c>
      <c r="W131" s="185">
        <v>117.47412858186556</v>
      </c>
      <c r="X131" s="185">
        <v>120.77931559040096</v>
      </c>
      <c r="Y131" s="185">
        <v>124.58507930142849</v>
      </c>
      <c r="Z131" s="185">
        <v>128.05660765244957</v>
      </c>
      <c r="AA131" s="185">
        <v>130.35334283253735</v>
      </c>
      <c r="AB131" s="185">
        <v>133.72775090112083</v>
      </c>
      <c r="AC131" s="185">
        <v>137.20446708535596</v>
      </c>
      <c r="AD131" s="185">
        <v>140.77640175339346</v>
      </c>
      <c r="AE131" s="185">
        <v>144.52574215109729</v>
      </c>
      <c r="AF131" s="185">
        <v>147.91737646460129</v>
      </c>
      <c r="AG131" s="185">
        <v>151.4458340889436</v>
      </c>
      <c r="AH131" s="185">
        <v>155.16150407166222</v>
      </c>
      <c r="AI131" s="185">
        <v>159.20432691931677</v>
      </c>
      <c r="AJ131" s="185">
        <v>161.82305247996499</v>
      </c>
      <c r="AK131" s="185">
        <v>160.86652970681777</v>
      </c>
      <c r="AL131" s="185">
        <v>159.34702743112538</v>
      </c>
      <c r="AM131" s="185">
        <v>158.38120643783577</v>
      </c>
      <c r="AN131" s="185">
        <v>157.60471528707944</v>
      </c>
    </row>
    <row r="132" spans="1:40">
      <c r="A132" s="35" t="s">
        <v>713</v>
      </c>
      <c r="B132" s="35">
        <v>8.9365799535127532</v>
      </c>
      <c r="C132" s="197">
        <v>9.0598644843951579</v>
      </c>
      <c r="D132" s="198">
        <v>9.1538107433496982</v>
      </c>
      <c r="E132" s="198">
        <v>9.1222677109859784</v>
      </c>
      <c r="F132" s="198">
        <v>9.1065639127530105</v>
      </c>
      <c r="G132" s="198">
        <v>9.1664973983391231</v>
      </c>
      <c r="H132" s="198">
        <v>9.2089562288318536</v>
      </c>
      <c r="I132" s="198">
        <v>9.105219638317962</v>
      </c>
      <c r="J132" s="198">
        <v>8.6711604919403165</v>
      </c>
      <c r="K132" s="198">
        <v>8.7417756509500997</v>
      </c>
      <c r="L132" s="35">
        <v>8.8582998472749175</v>
      </c>
      <c r="M132" s="198">
        <v>8.9558774955620972</v>
      </c>
      <c r="N132" s="179">
        <v>9.0568431711112076</v>
      </c>
      <c r="O132" s="179">
        <v>9.1566121267658556</v>
      </c>
      <c r="P132" s="185">
        <v>9.2424092687145674</v>
      </c>
      <c r="Q132" s="185">
        <v>9.34080207803866</v>
      </c>
      <c r="R132" s="185">
        <v>9.3656791334933747</v>
      </c>
      <c r="S132" s="185">
        <v>9.4168685780364072</v>
      </c>
      <c r="T132" s="185">
        <v>9.5098624953834907</v>
      </c>
      <c r="U132" s="185">
        <v>8.346432114155709</v>
      </c>
      <c r="V132" s="185">
        <v>7.7064344440729453</v>
      </c>
      <c r="W132" s="185">
        <v>7.6912046812181618</v>
      </c>
      <c r="X132" s="185">
        <v>7.8302088569704873</v>
      </c>
      <c r="Y132" s="185">
        <v>8.0024164407161678</v>
      </c>
      <c r="Z132" s="185">
        <v>8.1918329825639393</v>
      </c>
      <c r="AA132" s="185">
        <v>8.4002216750999317</v>
      </c>
      <c r="AB132" s="185">
        <v>8.6065776639209872</v>
      </c>
      <c r="AC132" s="185">
        <v>8.8248272104100209</v>
      </c>
      <c r="AD132" s="185">
        <v>9.0536671266726607</v>
      </c>
      <c r="AE132" s="185">
        <v>9.3659416858316451</v>
      </c>
      <c r="AF132" s="185">
        <v>9.6773269712285757</v>
      </c>
      <c r="AG132" s="185">
        <v>10.001442389001056</v>
      </c>
      <c r="AH132" s="185">
        <v>10.341057366033787</v>
      </c>
      <c r="AI132" s="185">
        <v>10.703086637305075</v>
      </c>
      <c r="AJ132" s="185">
        <v>11.880837692742963</v>
      </c>
      <c r="AK132" s="185">
        <v>13.010068335175934</v>
      </c>
      <c r="AL132" s="185">
        <v>14.120092585832598</v>
      </c>
      <c r="AM132" s="185">
        <v>15.288304549931254</v>
      </c>
      <c r="AN132" s="185">
        <v>16.474762987567711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73.373258209293297</v>
      </c>
      <c r="M7" s="10">
        <f t="shared" si="1"/>
        <v>74.842858765907593</v>
      </c>
      <c r="N7" s="10">
        <f t="shared" si="1"/>
        <v>76.04467144551846</v>
      </c>
      <c r="O7" s="10">
        <f t="shared" si="1"/>
        <v>77.487417594170296</v>
      </c>
      <c r="P7" s="10">
        <f t="shared" si="1"/>
        <v>78.905168285030157</v>
      </c>
      <c r="Q7" s="10">
        <f t="shared" si="1"/>
        <v>80.208012394371892</v>
      </c>
      <c r="R7" s="10">
        <f t="shared" si="1"/>
        <v>81.443434179033702</v>
      </c>
      <c r="S7" s="10">
        <f t="shared" si="1"/>
        <v>83.767781089683055</v>
      </c>
      <c r="T7" s="10">
        <f t="shared" si="1"/>
        <v>85.396355415745091</v>
      </c>
      <c r="U7" s="10">
        <f t="shared" si="1"/>
        <v>86.810178892696598</v>
      </c>
      <c r="V7" s="10">
        <f t="shared" si="1"/>
        <v>89.777657624844878</v>
      </c>
      <c r="W7" s="10">
        <f t="shared" si="1"/>
        <v>92.121133019637909</v>
      </c>
      <c r="X7" s="10">
        <f t="shared" si="1"/>
        <v>93.788221910080665</v>
      </c>
      <c r="Y7" s="10">
        <f t="shared" si="1"/>
        <v>95.539173535466858</v>
      </c>
      <c r="Z7" s="10">
        <f t="shared" si="1"/>
        <v>97.081820888396052</v>
      </c>
      <c r="AA7" s="10">
        <f t="shared" si="1"/>
        <v>98.700087602315392</v>
      </c>
      <c r="AB7" s="10">
        <f t="shared" si="1"/>
        <v>100.28534236106145</v>
      </c>
      <c r="AC7" s="10">
        <f t="shared" si="1"/>
        <v>101.8012705099801</v>
      </c>
      <c r="AD7" s="10">
        <f t="shared" si="1"/>
        <v>103.43701999149006</v>
      </c>
      <c r="AE7" s="10">
        <f t="shared" si="1"/>
        <v>105.21769951025472</v>
      </c>
      <c r="AF7" s="10">
        <f t="shared" si="1"/>
        <v>115.64882767293039</v>
      </c>
      <c r="AG7" s="10">
        <f t="shared" si="1"/>
        <v>114.62605761597051</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1970.1569507284728</v>
      </c>
      <c r="M8" s="10">
        <f t="shared" si="2"/>
        <v>2012.2932286823268</v>
      </c>
      <c r="N8" s="10">
        <f t="shared" si="2"/>
        <v>2048.2958432389128</v>
      </c>
      <c r="O8" s="10">
        <f t="shared" si="2"/>
        <v>2089.1690110865216</v>
      </c>
      <c r="P8" s="10">
        <f t="shared" si="2"/>
        <v>2129.1594021592423</v>
      </c>
      <c r="Q8" s="10">
        <f t="shared" si="2"/>
        <v>2170.8493781191987</v>
      </c>
      <c r="R8" s="10">
        <f t="shared" si="2"/>
        <v>2214.8114870623481</v>
      </c>
      <c r="S8" s="10">
        <f t="shared" si="2"/>
        <v>2241.5004195533961</v>
      </c>
      <c r="T8" s="10">
        <f t="shared" si="2"/>
        <v>2280.7712166504766</v>
      </c>
      <c r="U8" s="10">
        <f t="shared" si="2"/>
        <v>2330.1842894474094</v>
      </c>
      <c r="V8" s="10">
        <f t="shared" si="2"/>
        <v>2378.5971831563402</v>
      </c>
      <c r="W8" s="10">
        <f t="shared" si="2"/>
        <v>2427.108079058949</v>
      </c>
      <c r="X8" s="10">
        <f t="shared" si="2"/>
        <v>2484.883181331481</v>
      </c>
      <c r="Y8" s="10">
        <f t="shared" si="2"/>
        <v>2553.4076145050731</v>
      </c>
      <c r="Z8" s="10">
        <f t="shared" si="2"/>
        <v>2624.5090759867212</v>
      </c>
      <c r="AA8" s="10">
        <f t="shared" si="2"/>
        <v>2703.5408150358562</v>
      </c>
      <c r="AB8" s="10">
        <f t="shared" si="2"/>
        <v>2785.8909103752494</v>
      </c>
      <c r="AC8" s="10">
        <f t="shared" si="2"/>
        <v>2870.1386774240082</v>
      </c>
      <c r="AD8" s="10">
        <f t="shared" si="2"/>
        <v>2959.2566828054737</v>
      </c>
      <c r="AE8" s="10">
        <f t="shared" si="2"/>
        <v>3052.9087342152397</v>
      </c>
      <c r="AF8" s="10">
        <f t="shared" si="2"/>
        <v>3571.5871030337144</v>
      </c>
      <c r="AG8" s="10">
        <f t="shared" si="2"/>
        <v>3777.5239026188915</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52.916060468586252</v>
      </c>
      <c r="M9" s="10">
        <f t="shared" si="4"/>
        <v>53.287354516314231</v>
      </c>
      <c r="N9" s="10">
        <f t="shared" si="4"/>
        <v>53.7502434696531</v>
      </c>
      <c r="O9" s="10">
        <f t="shared" si="4"/>
        <v>54.182232246190111</v>
      </c>
      <c r="P9" s="10">
        <f t="shared" si="4"/>
        <v>54.625493476537734</v>
      </c>
      <c r="Q9" s="10">
        <f t="shared" si="4"/>
        <v>54.912564933884212</v>
      </c>
      <c r="R9" s="10">
        <f t="shared" si="4"/>
        <v>55.336302541054671</v>
      </c>
      <c r="S9" s="10">
        <f t="shared" si="4"/>
        <v>55.950549856903855</v>
      </c>
      <c r="T9" s="10">
        <f t="shared" si="4"/>
        <v>56.184411421779174</v>
      </c>
      <c r="U9" s="10">
        <f t="shared" si="4"/>
        <v>56.547881905350906</v>
      </c>
      <c r="V9" s="10">
        <f t="shared" si="4"/>
        <v>43.636091429192518</v>
      </c>
      <c r="W9" s="10">
        <f t="shared" si="4"/>
        <v>36.257730684688475</v>
      </c>
      <c r="X9" s="10">
        <f t="shared" si="4"/>
        <v>35.2362453162037</v>
      </c>
      <c r="Y9" s="10">
        <f t="shared" si="4"/>
        <v>35.682908194687776</v>
      </c>
      <c r="Z9" s="10">
        <f t="shared" si="4"/>
        <v>36.464785811389611</v>
      </c>
      <c r="AA9" s="10">
        <f t="shared" si="4"/>
        <v>37.364822128322693</v>
      </c>
      <c r="AB9" s="10">
        <f t="shared" si="4"/>
        <v>38.329367041721646</v>
      </c>
      <c r="AC9" s="10">
        <f t="shared" si="4"/>
        <v>39.090128364008287</v>
      </c>
      <c r="AD9" s="10">
        <f t="shared" si="4"/>
        <v>39.903799562779888</v>
      </c>
      <c r="AE9" s="10">
        <f t="shared" si="4"/>
        <v>40.761201832214134</v>
      </c>
      <c r="AF9" s="10">
        <f t="shared" si="4"/>
        <v>45.625946088663461</v>
      </c>
      <c r="AG9" s="10">
        <f t="shared" si="4"/>
        <v>57.829054301290384</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1.4608533760255042</v>
      </c>
      <c r="M10" s="10">
        <f t="shared" ref="M10" si="7">M48/L48*L10</f>
        <v>1.4752975849008183</v>
      </c>
      <c r="N10" s="10">
        <f t="shared" ref="N10" si="8">N48/M48*M10</f>
        <v>1.4873932009005468</v>
      </c>
      <c r="O10" s="10">
        <f t="shared" ref="O10" si="9">O48/N48*N10</f>
        <v>1.4999087929652477</v>
      </c>
      <c r="P10" s="10">
        <f t="shared" ref="P10" si="10">P48/O48*O10</f>
        <v>1.5122760409720954</v>
      </c>
      <c r="Q10" s="10">
        <f t="shared" ref="Q10" si="11">Q48/P48*P10</f>
        <v>1.5229113585996688</v>
      </c>
      <c r="R10" s="10">
        <f t="shared" ref="R10" si="12">R48/Q48*Q10</f>
        <v>1.5351080210485948</v>
      </c>
      <c r="S10" s="10">
        <f t="shared" ref="S10" si="13">S48/R48*R10</f>
        <v>1.5381917529817379</v>
      </c>
      <c r="T10" s="10">
        <f t="shared" ref="T10" si="14">T48/S48*S10</f>
        <v>1.5445371391977454</v>
      </c>
      <c r="U10" s="10">
        <f t="shared" ref="U10" si="15">U48/T48*T10</f>
        <v>1.5560645610436827</v>
      </c>
      <c r="V10" s="10">
        <f t="shared" ref="V10" si="16">V48/U48*U10</f>
        <v>1.4118470339689113</v>
      </c>
      <c r="W10" s="10">
        <f t="shared" ref="W10" si="17">W48/V48*V10</f>
        <v>1.3702369052172569</v>
      </c>
      <c r="X10" s="10">
        <f t="shared" ref="X10" si="18">X48/W48*W10</f>
        <v>1.4098446331043724</v>
      </c>
      <c r="Y10" s="10">
        <f t="shared" ref="Y10" si="19">Y48/X48*X10</f>
        <v>1.4727205865105459</v>
      </c>
      <c r="Z10" s="10">
        <f t="shared" ref="Z10" si="20">Z48/Y48*Y10</f>
        <v>1.5442769123312101</v>
      </c>
      <c r="AA10" s="10">
        <f t="shared" ref="AA10" si="21">AA48/Z48*Z10</f>
        <v>1.6229874079853805</v>
      </c>
      <c r="AB10" s="10">
        <f t="shared" ref="AB10" si="22">AB48/AA48*AA10</f>
        <v>1.7095727335173798</v>
      </c>
      <c r="AC10" s="10">
        <f t="shared" ref="AC10" si="23">AC48/AB48*AB10</f>
        <v>1.8019814570323855</v>
      </c>
      <c r="AD10" s="10">
        <f t="shared" ref="AD10" si="24">AD48/AC48*AC10</f>
        <v>1.9025473992606261</v>
      </c>
      <c r="AE10" s="10">
        <f t="shared" ref="AE10" si="25">AE48/AD48*AD10</f>
        <v>2.0117773091527051</v>
      </c>
      <c r="AF10" s="10">
        <f t="shared" ref="AF10" si="26">AF48/AE48*AE10</f>
        <v>2.7592830185912587</v>
      </c>
      <c r="AG10" s="10">
        <f t="shared" ref="AG10" si="27">AG48/AF48*AF10</f>
        <v>4.3493137860078619</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101.79921749603639</v>
      </c>
      <c r="M11" s="10">
        <f t="shared" si="28"/>
        <v>103.48448148780967</v>
      </c>
      <c r="N11" s="10">
        <f t="shared" si="28"/>
        <v>105.23935832385799</v>
      </c>
      <c r="O11" s="10">
        <f t="shared" si="28"/>
        <v>107.30539761688095</v>
      </c>
      <c r="P11" s="10">
        <f t="shared" si="28"/>
        <v>109.36496362016521</v>
      </c>
      <c r="Q11" s="10">
        <f t="shared" si="28"/>
        <v>111.27058866181889</v>
      </c>
      <c r="R11" s="10">
        <f t="shared" si="28"/>
        <v>113.20057407616746</v>
      </c>
      <c r="S11" s="10">
        <f t="shared" si="28"/>
        <v>117.31348957802082</v>
      </c>
      <c r="T11" s="10">
        <f t="shared" si="28"/>
        <v>119.82505776242931</v>
      </c>
      <c r="U11" s="10">
        <f t="shared" si="28"/>
        <v>121.7838974258473</v>
      </c>
      <c r="V11" s="10">
        <f t="shared" si="28"/>
        <v>126.49716364648953</v>
      </c>
      <c r="W11" s="10">
        <f t="shared" si="28"/>
        <v>130.08555530547321</v>
      </c>
      <c r="X11" s="10">
        <f t="shared" si="28"/>
        <v>132.33790834544075</v>
      </c>
      <c r="Y11" s="10">
        <f t="shared" si="28"/>
        <v>134.67762574094101</v>
      </c>
      <c r="Z11" s="10">
        <f t="shared" si="28"/>
        <v>136.88816106959743</v>
      </c>
      <c r="AA11" s="10">
        <f t="shared" si="28"/>
        <v>139.42094893497591</v>
      </c>
      <c r="AB11" s="10">
        <f t="shared" si="28"/>
        <v>142.16738412240605</v>
      </c>
      <c r="AC11" s="10">
        <f t="shared" si="28"/>
        <v>144.92840407411293</v>
      </c>
      <c r="AD11" s="10">
        <f t="shared" si="28"/>
        <v>147.89147118359622</v>
      </c>
      <c r="AE11" s="10">
        <f t="shared" si="28"/>
        <v>150.98925641853691</v>
      </c>
      <c r="AF11" s="10">
        <f t="shared" si="28"/>
        <v>167.13556079658625</v>
      </c>
      <c r="AG11" s="10">
        <f t="shared" si="28"/>
        <v>167.84661760979353</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1.0035089318068425E-4</v>
      </c>
      <c r="M12" s="10">
        <f t="shared" si="29"/>
        <v>8.67777581043187E-5</v>
      </c>
      <c r="N12" s="10">
        <f t="shared" si="29"/>
        <v>8.7194793720959542E-5</v>
      </c>
      <c r="O12" s="10">
        <f t="shared" si="29"/>
        <v>8.6052788359331357E-5</v>
      </c>
      <c r="P12" s="10">
        <f t="shared" si="29"/>
        <v>9.0389701111910246E-5</v>
      </c>
      <c r="Q12" s="10">
        <f t="shared" si="29"/>
        <v>9.3607694004005062E-5</v>
      </c>
      <c r="R12" s="10">
        <f t="shared" si="29"/>
        <v>9.4570057600482554E-5</v>
      </c>
      <c r="S12" s="10">
        <f t="shared" si="29"/>
        <v>1.4711235346419853E-4</v>
      </c>
      <c r="T12" s="10">
        <f t="shared" si="29"/>
        <v>1.8120382472620005E-4</v>
      </c>
      <c r="U12" s="10">
        <f t="shared" si="29"/>
        <v>2.0623193319876951E-4</v>
      </c>
      <c r="V12" s="10">
        <f t="shared" si="29"/>
        <v>3.3956230447073347E-4</v>
      </c>
      <c r="W12" s="10">
        <f t="shared" si="29"/>
        <v>5.5638485009233761E-4</v>
      </c>
      <c r="X12" s="10">
        <f t="shared" si="29"/>
        <v>4.7655484669454018E-4</v>
      </c>
      <c r="Y12" s="10">
        <f t="shared" si="29"/>
        <v>9.6417267829407825E-4</v>
      </c>
      <c r="Z12" s="10">
        <f t="shared" si="29"/>
        <v>1.864414343721242E-3</v>
      </c>
      <c r="AA12" s="10">
        <f t="shared" si="29"/>
        <v>3.5773191065509502E-3</v>
      </c>
      <c r="AB12" s="10">
        <f t="shared" si="29"/>
        <v>6.7570406422159703E-3</v>
      </c>
      <c r="AC12" s="10">
        <f t="shared" si="29"/>
        <v>0.24359908442332728</v>
      </c>
      <c r="AD12" s="10">
        <f t="shared" si="29"/>
        <v>0.48719762601301198</v>
      </c>
      <c r="AE12" s="10">
        <f t="shared" si="29"/>
        <v>0.73079616760269661</v>
      </c>
      <c r="AF12" s="10">
        <f t="shared" si="29"/>
        <v>4.4067174393329527</v>
      </c>
      <c r="AG12" s="10">
        <f t="shared" si="29"/>
        <v>38.244762181836542</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12.682793600937968</v>
      </c>
      <c r="M13" s="10">
        <f t="shared" si="30"/>
        <v>12.79201122675158</v>
      </c>
      <c r="N13" s="10">
        <f t="shared" si="30"/>
        <v>12.926619966102381</v>
      </c>
      <c r="O13" s="10">
        <f t="shared" si="30"/>
        <v>13.077209240924947</v>
      </c>
      <c r="P13" s="10">
        <f t="shared" si="30"/>
        <v>13.247190950029621</v>
      </c>
      <c r="Q13" s="10">
        <f t="shared" si="30"/>
        <v>13.412125352901205</v>
      </c>
      <c r="R13" s="10">
        <f t="shared" si="30"/>
        <v>13.57854362502199</v>
      </c>
      <c r="S13" s="10">
        <f t="shared" si="30"/>
        <v>14.002681879471554</v>
      </c>
      <c r="T13" s="10">
        <f t="shared" si="30"/>
        <v>14.255949800330024</v>
      </c>
      <c r="U13" s="10">
        <f t="shared" si="30"/>
        <v>14.453603153501328</v>
      </c>
      <c r="V13" s="10">
        <f t="shared" si="30"/>
        <v>14.98917397312173</v>
      </c>
      <c r="W13" s="10">
        <f t="shared" si="30"/>
        <v>15.431565160147809</v>
      </c>
      <c r="X13" s="10">
        <f t="shared" si="30"/>
        <v>15.737007808860088</v>
      </c>
      <c r="Y13" s="10">
        <f t="shared" si="30"/>
        <v>16.051935718532729</v>
      </c>
      <c r="Z13" s="10">
        <f t="shared" si="30"/>
        <v>16.41456004421438</v>
      </c>
      <c r="AA13" s="10">
        <f t="shared" si="30"/>
        <v>16.745337444746653</v>
      </c>
      <c r="AB13" s="10">
        <f t="shared" si="30"/>
        <v>16.964177107213185</v>
      </c>
      <c r="AC13" s="10">
        <f t="shared" si="30"/>
        <v>17.285700602457826</v>
      </c>
      <c r="AD13" s="10">
        <f t="shared" si="30"/>
        <v>17.616972314950548</v>
      </c>
      <c r="AE13" s="10">
        <f t="shared" si="30"/>
        <v>17.957316723780458</v>
      </c>
      <c r="AF13" s="10">
        <f t="shared" si="30"/>
        <v>19.713183468119301</v>
      </c>
      <c r="AG13" s="10">
        <f t="shared" si="30"/>
        <v>19.56076778140396</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121.85613116383027</v>
      </c>
      <c r="M14" s="10">
        <f t="shared" si="31"/>
        <v>123.19111502237935</v>
      </c>
      <c r="N14" s="10">
        <f t="shared" si="31"/>
        <v>124.63514402830688</v>
      </c>
      <c r="O14" s="10">
        <f t="shared" si="31"/>
        <v>126.36682190879064</v>
      </c>
      <c r="P14" s="10">
        <f t="shared" si="31"/>
        <v>128.1329972211017</v>
      </c>
      <c r="Q14" s="10">
        <f t="shared" si="31"/>
        <v>129.83715854833918</v>
      </c>
      <c r="R14" s="10">
        <f t="shared" si="31"/>
        <v>131.74052363793876</v>
      </c>
      <c r="S14" s="10">
        <f t="shared" si="31"/>
        <v>135.76125137882707</v>
      </c>
      <c r="T14" s="10">
        <f t="shared" si="31"/>
        <v>138.92262002394676</v>
      </c>
      <c r="U14" s="10">
        <f t="shared" si="31"/>
        <v>141.53295479253376</v>
      </c>
      <c r="V14" s="10">
        <f t="shared" si="31"/>
        <v>147.25039827046973</v>
      </c>
      <c r="W14" s="10">
        <f t="shared" si="31"/>
        <v>152.45316093137322</v>
      </c>
      <c r="X14" s="10">
        <f t="shared" si="31"/>
        <v>156.16856320580794</v>
      </c>
      <c r="Y14" s="10">
        <f t="shared" si="31"/>
        <v>159.76065228757798</v>
      </c>
      <c r="Z14" s="10">
        <f t="shared" si="31"/>
        <v>162.86577815811245</v>
      </c>
      <c r="AA14" s="10">
        <f t="shared" si="31"/>
        <v>166.08069840348702</v>
      </c>
      <c r="AB14" s="10">
        <f t="shared" si="31"/>
        <v>169.72798961866096</v>
      </c>
      <c r="AC14" s="10">
        <f t="shared" si="31"/>
        <v>173.07951149561609</v>
      </c>
      <c r="AD14" s="10">
        <f t="shared" si="31"/>
        <v>176.4977463513371</v>
      </c>
      <c r="AE14" s="10">
        <f t="shared" si="31"/>
        <v>179.96071527447893</v>
      </c>
      <c r="AF14" s="10">
        <f t="shared" si="31"/>
        <v>194.02609010082918</v>
      </c>
      <c r="AG14" s="10">
        <f t="shared" si="31"/>
        <v>189.60867988575581</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81.16353257777871</v>
      </c>
      <c r="M15" s="10">
        <f t="shared" si="32"/>
        <v>81.639904083282005</v>
      </c>
      <c r="N15" s="10">
        <f t="shared" si="32"/>
        <v>82.53462243267424</v>
      </c>
      <c r="O15" s="10">
        <f t="shared" si="32"/>
        <v>83.596226429517898</v>
      </c>
      <c r="P15" s="10">
        <f t="shared" si="32"/>
        <v>84.945654464883177</v>
      </c>
      <c r="Q15" s="10">
        <f t="shared" si="32"/>
        <v>86.292689076827429</v>
      </c>
      <c r="R15" s="10">
        <f t="shared" si="32"/>
        <v>87.629812064435427</v>
      </c>
      <c r="S15" s="10">
        <f t="shared" si="32"/>
        <v>91.942211813543096</v>
      </c>
      <c r="T15" s="10">
        <f t="shared" si="32"/>
        <v>94.783544318625133</v>
      </c>
      <c r="U15" s="10">
        <f t="shared" si="32"/>
        <v>96.858611403937743</v>
      </c>
      <c r="V15" s="10">
        <f t="shared" si="32"/>
        <v>102.85275295787949</v>
      </c>
      <c r="W15" s="10">
        <f t="shared" si="32"/>
        <v>108.47053775806778</v>
      </c>
      <c r="X15" s="10">
        <f t="shared" si="32"/>
        <v>112.43772663014516</v>
      </c>
      <c r="Y15" s="10">
        <f t="shared" si="32"/>
        <v>116.20173590434102</v>
      </c>
      <c r="Z15" s="10">
        <f t="shared" si="32"/>
        <v>119.74489239637055</v>
      </c>
      <c r="AA15" s="10">
        <f t="shared" si="32"/>
        <v>123.09988679054307</v>
      </c>
      <c r="AB15" s="10">
        <f t="shared" si="32"/>
        <v>126.07793852925371</v>
      </c>
      <c r="AC15" s="10">
        <f t="shared" si="32"/>
        <v>128.89193406224734</v>
      </c>
      <c r="AD15" s="10">
        <f t="shared" si="32"/>
        <v>131.65687967191226</v>
      </c>
      <c r="AE15" s="10">
        <f t="shared" si="32"/>
        <v>134.39589971054659</v>
      </c>
      <c r="AF15" s="10">
        <f t="shared" si="32"/>
        <v>147.7677319703773</v>
      </c>
      <c r="AG15" s="10">
        <f t="shared" si="32"/>
        <v>141.3367389116778</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5.7762633725014734</v>
      </c>
      <c r="M16" s="10">
        <f t="shared" si="33"/>
        <v>5.6684994644206261</v>
      </c>
      <c r="N16" s="10">
        <f t="shared" si="33"/>
        <v>5.6973167463738168</v>
      </c>
      <c r="O16" s="10">
        <f t="shared" si="33"/>
        <v>5.7469379596875223</v>
      </c>
      <c r="P16" s="10">
        <f t="shared" si="33"/>
        <v>5.8699601966433113</v>
      </c>
      <c r="Q16" s="10">
        <f t="shared" si="33"/>
        <v>6.0025144529715311</v>
      </c>
      <c r="R16" s="10">
        <f t="shared" si="33"/>
        <v>6.141554792075822</v>
      </c>
      <c r="S16" s="10">
        <f t="shared" si="33"/>
        <v>6.969526409798168</v>
      </c>
      <c r="T16" s="10">
        <f t="shared" si="33"/>
        <v>7.5334882683374058</v>
      </c>
      <c r="U16" s="10">
        <f t="shared" si="33"/>
        <v>7.9416299815157929</v>
      </c>
      <c r="V16" s="10">
        <f t="shared" si="33"/>
        <v>9.2576476873755507</v>
      </c>
      <c r="W16" s="10">
        <f t="shared" si="33"/>
        <v>10.666372443589864</v>
      </c>
      <c r="X16" s="10">
        <f t="shared" si="33"/>
        <v>11.780777338195518</v>
      </c>
      <c r="Y16" s="10">
        <f t="shared" si="33"/>
        <v>12.774116540550772</v>
      </c>
      <c r="Z16" s="10">
        <f t="shared" si="33"/>
        <v>13.632949449181393</v>
      </c>
      <c r="AA16" s="10">
        <f t="shared" si="33"/>
        <v>14.383350954860871</v>
      </c>
      <c r="AB16" s="10">
        <f t="shared" si="33"/>
        <v>14.999280095581376</v>
      </c>
      <c r="AC16" s="10">
        <f t="shared" si="33"/>
        <v>15.507956688407724</v>
      </c>
      <c r="AD16" s="10">
        <f t="shared" si="33"/>
        <v>15.948787551832472</v>
      </c>
      <c r="AE16" s="10">
        <f t="shared" si="33"/>
        <v>16.334275209108714</v>
      </c>
      <c r="AF16" s="10">
        <f t="shared" si="33"/>
        <v>17.348343334396663</v>
      </c>
      <c r="AG16" s="10">
        <f t="shared" si="33"/>
        <v>13.160710911894792</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14.628413741912381</v>
      </c>
      <c r="M17" s="10">
        <f t="shared" si="34"/>
        <v>14.929719956565926</v>
      </c>
      <c r="N17" s="10">
        <f t="shared" si="34"/>
        <v>15.219012614376656</v>
      </c>
      <c r="O17" s="10">
        <f t="shared" si="34"/>
        <v>15.551954578063334</v>
      </c>
      <c r="P17" s="10">
        <f t="shared" si="34"/>
        <v>15.888511181664947</v>
      </c>
      <c r="Q17" s="10">
        <f t="shared" si="34"/>
        <v>16.222484444774601</v>
      </c>
      <c r="R17" s="10">
        <f t="shared" si="34"/>
        <v>16.57015324018251</v>
      </c>
      <c r="S17" s="10">
        <f t="shared" si="34"/>
        <v>16.966310966035493</v>
      </c>
      <c r="T17" s="10">
        <f t="shared" si="34"/>
        <v>17.320187689380933</v>
      </c>
      <c r="U17" s="10">
        <f t="shared" si="34"/>
        <v>17.707187430612485</v>
      </c>
      <c r="V17" s="10">
        <f t="shared" si="34"/>
        <v>18.232310561261194</v>
      </c>
      <c r="W17" s="10">
        <f t="shared" si="34"/>
        <v>18.673920308000675</v>
      </c>
      <c r="X17" s="10">
        <f t="shared" si="34"/>
        <v>19.116390373000058</v>
      </c>
      <c r="Y17" s="10">
        <f t="shared" si="34"/>
        <v>19.646855171682621</v>
      </c>
      <c r="Z17" s="10">
        <f t="shared" si="34"/>
        <v>20.199830764413413</v>
      </c>
      <c r="AA17" s="10">
        <f t="shared" si="34"/>
        <v>20.80401910729001</v>
      </c>
      <c r="AB17" s="10">
        <f t="shared" si="34"/>
        <v>21.409382379924956</v>
      </c>
      <c r="AC17" s="10">
        <f t="shared" si="34"/>
        <v>22.041184546023892</v>
      </c>
      <c r="AD17" s="10">
        <f t="shared" si="34"/>
        <v>22.710097478915038</v>
      </c>
      <c r="AE17" s="10">
        <f t="shared" si="34"/>
        <v>23.41568864555585</v>
      </c>
      <c r="AF17" s="10">
        <f t="shared" si="34"/>
        <v>27.312007686440406</v>
      </c>
      <c r="AG17" s="10">
        <f t="shared" si="34"/>
        <v>27.798223240508442</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2.8067571588093512</v>
      </c>
      <c r="M18" s="10">
        <f t="shared" ref="M18" si="36">M56/L56*L18</f>
        <v>2.8523736954160022</v>
      </c>
      <c r="N18" s="10">
        <f t="shared" ref="N18" si="37">N56/M56*M18</f>
        <v>2.904773635012992</v>
      </c>
      <c r="O18" s="10">
        <f t="shared" ref="O18" si="38">O56/N56*N18</f>
        <v>2.9624441691163237</v>
      </c>
      <c r="P18" s="10">
        <f t="shared" ref="P18" si="39">P56/O56*O18</f>
        <v>3.0215503619908217</v>
      </c>
      <c r="Q18" s="10">
        <f t="shared" ref="Q18" si="40">Q56/P56*P18</f>
        <v>3.0794729424693976</v>
      </c>
      <c r="R18" s="10">
        <f t="shared" ref="R18" si="41">R56/Q56*Q18</f>
        <v>3.137096285406483</v>
      </c>
      <c r="S18" s="10">
        <f t="shared" ref="S18" si="42">S56/R56*R18</f>
        <v>3.2339832449341883</v>
      </c>
      <c r="T18" s="10">
        <f t="shared" ref="T18" si="43">T56/S56*S18</f>
        <v>3.2992321947730439</v>
      </c>
      <c r="U18" s="10">
        <f t="shared" ref="U18" si="44">U56/T56*T18</f>
        <v>3.3611618741799796</v>
      </c>
      <c r="V18" s="10">
        <f t="shared" ref="V18" si="45">V56/U56*U18</f>
        <v>3.4125828454790046</v>
      </c>
      <c r="W18" s="10">
        <f t="shared" ref="W18" si="46">W56/V56*V18</f>
        <v>3.4654195389938165</v>
      </c>
      <c r="X18" s="10">
        <f t="shared" ref="X18" si="47">X56/W56*W18</f>
        <v>3.5290854273994863</v>
      </c>
      <c r="Y18" s="10">
        <f t="shared" ref="Y18" si="48">Y56/X56*X18</f>
        <v>3.6070429926456806</v>
      </c>
      <c r="Z18" s="10">
        <f t="shared" ref="Z18" si="49">Z56/Y56*Y18</f>
        <v>3.6911423719271106</v>
      </c>
      <c r="AA18" s="10">
        <f t="shared" ref="AA18" si="50">AA56/Z56*Z18</f>
        <v>3.7874070255290535</v>
      </c>
      <c r="AB18" s="10">
        <f t="shared" ref="AB18" si="51">AB56/AA56*AA18</f>
        <v>3.8874741161038631</v>
      </c>
      <c r="AC18" s="10">
        <f t="shared" ref="AC18" si="52">AC56/AB56*AB18</f>
        <v>3.9911188080867879</v>
      </c>
      <c r="AD18" s="10">
        <f t="shared" ref="AD18" si="53">AD56/AC56*AC18</f>
        <v>4.1023808300232982</v>
      </c>
      <c r="AE18" s="10">
        <f t="shared" ref="AE18" si="54">AE56/AD56*AD18</f>
        <v>4.2177713761383133</v>
      </c>
      <c r="AF18" s="10">
        <f t="shared" ref="AF18" si="55">AF56/AE56*AE18</f>
        <v>4.8541079190869203</v>
      </c>
      <c r="AG18" s="10">
        <f t="shared" ref="AG18" si="56">AG56/AF56*AF18</f>
        <v>5.0382564090795308</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238.216218598198</v>
      </c>
      <c r="M19" s="10">
        <f t="shared" si="57"/>
        <v>243.14810207227868</v>
      </c>
      <c r="N19" s="10">
        <f t="shared" si="57"/>
        <v>247.96061703933066</v>
      </c>
      <c r="O19" s="10">
        <f t="shared" si="57"/>
        <v>253.36463081486164</v>
      </c>
      <c r="P19" s="10">
        <f t="shared" si="57"/>
        <v>258.85110665119527</v>
      </c>
      <c r="Q19" s="10">
        <f t="shared" si="57"/>
        <v>264.27733715029569</v>
      </c>
      <c r="R19" s="10">
        <f t="shared" si="57"/>
        <v>269.85887829285042</v>
      </c>
      <c r="S19" s="10">
        <f t="shared" si="57"/>
        <v>277.24904116593518</v>
      </c>
      <c r="T19" s="10">
        <f t="shared" si="57"/>
        <v>283.26926274727822</v>
      </c>
      <c r="U19" s="10">
        <f t="shared" si="57"/>
        <v>289.45439897650357</v>
      </c>
      <c r="V19" s="10">
        <f t="shared" si="57"/>
        <v>298.54335006679798</v>
      </c>
      <c r="W19" s="10">
        <f t="shared" si="57"/>
        <v>306.21415942071906</v>
      </c>
      <c r="X19" s="10">
        <f t="shared" si="57"/>
        <v>313.41519858756999</v>
      </c>
      <c r="Y19" s="10">
        <f t="shared" si="57"/>
        <v>321.78154101636267</v>
      </c>
      <c r="Z19" s="10">
        <f t="shared" si="57"/>
        <v>330.59217540401448</v>
      </c>
      <c r="AA19" s="10">
        <f t="shared" si="57"/>
        <v>340.1710888010868</v>
      </c>
      <c r="AB19" s="10">
        <f t="shared" si="57"/>
        <v>349.56486552798555</v>
      </c>
      <c r="AC19" s="10">
        <f t="shared" si="57"/>
        <v>359.68728047705724</v>
      </c>
      <c r="AD19" s="10">
        <f t="shared" si="57"/>
        <v>370.39525118140165</v>
      </c>
      <c r="AE19" s="10">
        <f t="shared" si="57"/>
        <v>381.6271557746856</v>
      </c>
      <c r="AF19" s="10">
        <f t="shared" si="57"/>
        <v>444.19466744751043</v>
      </c>
      <c r="AG19" s="10">
        <f t="shared" si="57"/>
        <v>458.93062689801616</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30.396116031008418</v>
      </c>
      <c r="M20" s="10">
        <f t="shared" si="58"/>
        <v>34.779940413326585</v>
      </c>
      <c r="N20" s="10">
        <f t="shared" si="58"/>
        <v>34.74761918700186</v>
      </c>
      <c r="O20" s="10">
        <f t="shared" si="58"/>
        <v>34.715297960677113</v>
      </c>
      <c r="P20" s="10">
        <f t="shared" si="58"/>
        <v>33.793089441851912</v>
      </c>
      <c r="Q20" s="10">
        <f t="shared" si="58"/>
        <v>33.718915606149118</v>
      </c>
      <c r="R20" s="10">
        <f t="shared" si="58"/>
        <v>33.697964108261637</v>
      </c>
      <c r="S20" s="10">
        <f t="shared" si="58"/>
        <v>14.763011957080574</v>
      </c>
      <c r="T20" s="10">
        <f t="shared" si="58"/>
        <v>9.5021786481458026</v>
      </c>
      <c r="U20" s="10">
        <f t="shared" si="58"/>
        <v>9.4400593282299301</v>
      </c>
      <c r="V20" s="10">
        <f t="shared" si="58"/>
        <v>5.2461917894521557</v>
      </c>
      <c r="W20" s="10">
        <f t="shared" si="58"/>
        <v>2.6452277817687651</v>
      </c>
      <c r="X20" s="10">
        <f t="shared" si="58"/>
        <v>2.6279860096843093</v>
      </c>
      <c r="Y20" s="10">
        <f t="shared" si="58"/>
        <v>2.6279860096843088</v>
      </c>
      <c r="Z20" s="10">
        <f t="shared" si="58"/>
        <v>2.6279860096843093</v>
      </c>
      <c r="AA20" s="10">
        <f t="shared" si="58"/>
        <v>2.6279860096843111</v>
      </c>
      <c r="AB20" s="10">
        <f t="shared" si="58"/>
        <v>2.6279860096843048</v>
      </c>
      <c r="AC20" s="10">
        <f t="shared" si="58"/>
        <v>2.4564349080637364</v>
      </c>
      <c r="AD20" s="10">
        <f t="shared" si="58"/>
        <v>2.2848838064431671</v>
      </c>
      <c r="AE20" s="10">
        <f t="shared" si="58"/>
        <v>2.1133327048225983</v>
      </c>
      <c r="AF20" s="10">
        <f t="shared" si="58"/>
        <v>0.79578509527214392</v>
      </c>
      <c r="AG20" s="10">
        <f t="shared" si="58"/>
        <v>1.0587962263393385</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18.635946347980276</v>
      </c>
      <c r="M21" s="10">
        <f t="shared" si="59"/>
        <v>18.969947383246332</v>
      </c>
      <c r="N21" s="10">
        <f t="shared" si="59"/>
        <v>19.277005482573475</v>
      </c>
      <c r="O21" s="10">
        <f t="shared" si="59"/>
        <v>19.623896417870359</v>
      </c>
      <c r="P21" s="10">
        <f t="shared" si="59"/>
        <v>20.068266419546593</v>
      </c>
      <c r="Q21" s="10">
        <f t="shared" si="59"/>
        <v>20.429988570525552</v>
      </c>
      <c r="R21" s="10">
        <f t="shared" si="59"/>
        <v>20.800980526428333</v>
      </c>
      <c r="S21" s="10">
        <f t="shared" si="59"/>
        <v>21.273450894244991</v>
      </c>
      <c r="T21" s="10">
        <f t="shared" si="59"/>
        <v>21.621600070043264</v>
      </c>
      <c r="U21" s="10">
        <f t="shared" si="59"/>
        <v>21.967857527882522</v>
      </c>
      <c r="V21" s="10">
        <f t="shared" si="59"/>
        <v>22.47243743140362</v>
      </c>
      <c r="W21" s="10">
        <f t="shared" si="59"/>
        <v>22.728591566881867</v>
      </c>
      <c r="X21" s="10">
        <f t="shared" si="59"/>
        <v>22.927704160054429</v>
      </c>
      <c r="Y21" s="10">
        <f t="shared" si="59"/>
        <v>23.233310415484091</v>
      </c>
      <c r="Z21" s="10">
        <f t="shared" si="59"/>
        <v>23.585525789573612</v>
      </c>
      <c r="AA21" s="10">
        <f t="shared" si="59"/>
        <v>24.044664817094837</v>
      </c>
      <c r="AB21" s="10">
        <f t="shared" si="59"/>
        <v>24.562838603890356</v>
      </c>
      <c r="AC21" s="10">
        <f t="shared" si="59"/>
        <v>25.072718258541855</v>
      </c>
      <c r="AD21" s="10">
        <f t="shared" si="59"/>
        <v>25.626956597919833</v>
      </c>
      <c r="AE21" s="10">
        <f t="shared" si="59"/>
        <v>26.226349805862629</v>
      </c>
      <c r="AF21" s="10">
        <f t="shared" si="59"/>
        <v>30.142374791480528</v>
      </c>
      <c r="AG21" s="10">
        <f t="shared" si="59"/>
        <v>30.351923985502829</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12.593643383489907</v>
      </c>
      <c r="M22" s="10">
        <f t="shared" si="60"/>
        <v>12.878088307666866</v>
      </c>
      <c r="N22" s="10">
        <f t="shared" si="60"/>
        <v>13.06116439895588</v>
      </c>
      <c r="O22" s="10">
        <f t="shared" si="60"/>
        <v>13.291174079451686</v>
      </c>
      <c r="P22" s="10">
        <f t="shared" si="60"/>
        <v>13.510997878739753</v>
      </c>
      <c r="Q22" s="10">
        <f t="shared" si="60"/>
        <v>13.734761481488677</v>
      </c>
      <c r="R22" s="10">
        <f t="shared" si="60"/>
        <v>13.966141125825519</v>
      </c>
      <c r="S22" s="10">
        <f t="shared" si="60"/>
        <v>13.984043712911474</v>
      </c>
      <c r="T22" s="10">
        <f t="shared" si="60"/>
        <v>14.208377455688906</v>
      </c>
      <c r="U22" s="10">
        <f t="shared" si="60"/>
        <v>14.489140226165711</v>
      </c>
      <c r="V22" s="10">
        <f t="shared" si="60"/>
        <v>14.481122609213978</v>
      </c>
      <c r="W22" s="10">
        <f t="shared" si="60"/>
        <v>14.654138932538322</v>
      </c>
      <c r="X22" s="10">
        <f t="shared" si="60"/>
        <v>14.996994532842965</v>
      </c>
      <c r="Y22" s="10">
        <f t="shared" si="60"/>
        <v>15.374937879489156</v>
      </c>
      <c r="Z22" s="10">
        <f t="shared" si="60"/>
        <v>15.750197261506795</v>
      </c>
      <c r="AA22" s="10">
        <f t="shared" si="60"/>
        <v>16.137653468330527</v>
      </c>
      <c r="AB22" s="10">
        <f t="shared" si="60"/>
        <v>16.506568885090026</v>
      </c>
      <c r="AC22" s="10">
        <f t="shared" si="60"/>
        <v>16.874702100324761</v>
      </c>
      <c r="AD22" s="10">
        <f t="shared" si="60"/>
        <v>17.260227151141347</v>
      </c>
      <c r="AE22" s="10">
        <f t="shared" si="60"/>
        <v>17.661768203256145</v>
      </c>
      <c r="AF22" s="10">
        <f t="shared" si="60"/>
        <v>19.821652996178845</v>
      </c>
      <c r="AG22" s="10">
        <f t="shared" si="60"/>
        <v>20.760459174597116</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142.87415719814214</v>
      </c>
      <c r="M23" s="10">
        <f t="shared" si="61"/>
        <v>145.84956769235544</v>
      </c>
      <c r="N23" s="10">
        <f t="shared" si="61"/>
        <v>148.0805545655883</v>
      </c>
      <c r="O23" s="10">
        <f t="shared" si="61"/>
        <v>150.70616329997713</v>
      </c>
      <c r="P23" s="10">
        <f t="shared" si="61"/>
        <v>153.20299619704886</v>
      </c>
      <c r="Q23" s="10">
        <f t="shared" si="61"/>
        <v>155.76638005245357</v>
      </c>
      <c r="R23" s="10">
        <f t="shared" si="61"/>
        <v>158.45764268910847</v>
      </c>
      <c r="S23" s="10">
        <f t="shared" si="61"/>
        <v>158.63217715215924</v>
      </c>
      <c r="T23" s="10">
        <f t="shared" si="61"/>
        <v>160.48411763675878</v>
      </c>
      <c r="U23" s="10">
        <f t="shared" si="61"/>
        <v>163.40515136382115</v>
      </c>
      <c r="V23" s="10">
        <f t="shared" si="61"/>
        <v>163.05529718554598</v>
      </c>
      <c r="W23" s="10">
        <f t="shared" si="61"/>
        <v>163.88143645065878</v>
      </c>
      <c r="X23" s="10">
        <f t="shared" si="61"/>
        <v>166.88376651445026</v>
      </c>
      <c r="Y23" s="10">
        <f t="shared" si="61"/>
        <v>170.9824147427824</v>
      </c>
      <c r="Z23" s="10">
        <f t="shared" si="61"/>
        <v>175.34775903709453</v>
      </c>
      <c r="AA23" s="10">
        <f t="shared" si="61"/>
        <v>180.17713825128416</v>
      </c>
      <c r="AB23" s="10">
        <f t="shared" si="61"/>
        <v>185.2172544183085</v>
      </c>
      <c r="AC23" s="10">
        <f t="shared" si="61"/>
        <v>190.29789004938678</v>
      </c>
      <c r="AD23" s="10">
        <f t="shared" si="61"/>
        <v>195.6856789508717</v>
      </c>
      <c r="AE23" s="10">
        <f t="shared" si="61"/>
        <v>201.34653686176409</v>
      </c>
      <c r="AF23" s="10">
        <f t="shared" si="61"/>
        <v>234.04474495633698</v>
      </c>
      <c r="AG23" s="10">
        <f t="shared" si="61"/>
        <v>258.02489444107505</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31.180299475150697</v>
      </c>
      <c r="M24" s="10">
        <f t="shared" si="62"/>
        <v>32.382486035204202</v>
      </c>
      <c r="N24" s="10">
        <f t="shared" si="62"/>
        <v>33.650819131252327</v>
      </c>
      <c r="O24" s="10">
        <f t="shared" si="62"/>
        <v>35.204083127043297</v>
      </c>
      <c r="P24" s="10">
        <f t="shared" si="62"/>
        <v>36.896025870412529</v>
      </c>
      <c r="Q24" s="10">
        <f t="shared" si="62"/>
        <v>38.726864304616392</v>
      </c>
      <c r="R24" s="10">
        <f t="shared" si="62"/>
        <v>40.828961997322374</v>
      </c>
      <c r="S24" s="10">
        <f t="shared" si="62"/>
        <v>43.848334701309426</v>
      </c>
      <c r="T24" s="10">
        <f t="shared" si="62"/>
        <v>46.995791958547159</v>
      </c>
      <c r="U24" s="10">
        <f t="shared" si="62"/>
        <v>50.359962855321683</v>
      </c>
      <c r="V24" s="10">
        <f t="shared" si="62"/>
        <v>55.369268148121193</v>
      </c>
      <c r="W24" s="10">
        <f t="shared" si="62"/>
        <v>60.798823128679224</v>
      </c>
      <c r="X24" s="10">
        <f t="shared" si="62"/>
        <v>66.204755695106684</v>
      </c>
      <c r="Y24" s="10">
        <f t="shared" si="62"/>
        <v>72.185348453574861</v>
      </c>
      <c r="Z24" s="10">
        <f t="shared" si="62"/>
        <v>78.124001272358953</v>
      </c>
      <c r="AA24" s="10">
        <f t="shared" si="62"/>
        <v>84.506670647776147</v>
      </c>
      <c r="AB24" s="10">
        <f t="shared" si="62"/>
        <v>91.478358334789334</v>
      </c>
      <c r="AC24" s="10">
        <f t="shared" si="62"/>
        <v>98.479167621643938</v>
      </c>
      <c r="AD24" s="10">
        <f t="shared" si="62"/>
        <v>105.89188967417292</v>
      </c>
      <c r="AE24" s="10">
        <f t="shared" si="62"/>
        <v>113.67168271056538</v>
      </c>
      <c r="AF24" s="10">
        <f t="shared" si="62"/>
        <v>151.61058797955369</v>
      </c>
      <c r="AG24" s="10">
        <f t="shared" si="62"/>
        <v>157.34901913072585</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0.97688119141636476</v>
      </c>
      <c r="M25" s="10">
        <f t="shared" si="63"/>
        <v>0.99399162566590316</v>
      </c>
      <c r="N25" s="10">
        <f t="shared" si="63"/>
        <v>1.0102118016307611</v>
      </c>
      <c r="O25" s="10">
        <f t="shared" si="63"/>
        <v>1.0239114149264459</v>
      </c>
      <c r="P25" s="10">
        <f t="shared" si="63"/>
        <v>1.0362812404249988</v>
      </c>
      <c r="Q25" s="10">
        <f t="shared" si="63"/>
        <v>1.0508627016155492</v>
      </c>
      <c r="R25" s="10">
        <f t="shared" si="63"/>
        <v>1.0678168537421027</v>
      </c>
      <c r="S25" s="10">
        <f t="shared" si="63"/>
        <v>1.050986444857378</v>
      </c>
      <c r="T25" s="10">
        <f t="shared" si="63"/>
        <v>1.0437985759184532</v>
      </c>
      <c r="U25" s="10">
        <f t="shared" si="63"/>
        <v>1.0567432444586338</v>
      </c>
      <c r="V25" s="10">
        <f t="shared" si="63"/>
        <v>1.0228976189007462</v>
      </c>
      <c r="W25" s="10">
        <f t="shared" si="63"/>
        <v>0.99472267255632718</v>
      </c>
      <c r="X25" s="10">
        <f t="shared" si="63"/>
        <v>0.99722340295718281</v>
      </c>
      <c r="Y25" s="10">
        <f t="shared" si="63"/>
        <v>1.0203884696478176</v>
      </c>
      <c r="Z25" s="10">
        <f t="shared" si="63"/>
        <v>1.048539346983518</v>
      </c>
      <c r="AA25" s="10">
        <f t="shared" si="63"/>
        <v>1.0852827243704584</v>
      </c>
      <c r="AB25" s="10">
        <f t="shared" si="63"/>
        <v>1.1286108205024801</v>
      </c>
      <c r="AC25" s="10">
        <f t="shared" si="63"/>
        <v>1.1758105942973629</v>
      </c>
      <c r="AD25" s="10">
        <f t="shared" si="63"/>
        <v>1.226682263793162</v>
      </c>
      <c r="AE25" s="10">
        <f t="shared" si="63"/>
        <v>1.2805627938390047</v>
      </c>
      <c r="AF25" s="10">
        <f t="shared" si="63"/>
        <v>1.6044361021728484</v>
      </c>
      <c r="AG25" s="10">
        <f t="shared" si="63"/>
        <v>2.0717796754330937</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59.474712092892034</v>
      </c>
      <c r="M26" s="10">
        <f t="shared" si="64"/>
        <v>59.308577622437575</v>
      </c>
      <c r="N26" s="10">
        <f t="shared" si="64"/>
        <v>59.36243417222979</v>
      </c>
      <c r="O26" s="10">
        <f t="shared" si="64"/>
        <v>59.800297015463144</v>
      </c>
      <c r="P26" s="10">
        <f t="shared" si="64"/>
        <v>60.114287078448399</v>
      </c>
      <c r="Q26" s="10">
        <f t="shared" si="64"/>
        <v>60.177452172927559</v>
      </c>
      <c r="R26" s="10">
        <f t="shared" si="64"/>
        <v>59.923720877535956</v>
      </c>
      <c r="S26" s="10">
        <f t="shared" si="64"/>
        <v>59.782617368858105</v>
      </c>
      <c r="T26" s="10">
        <f t="shared" si="64"/>
        <v>59.291315689609661</v>
      </c>
      <c r="U26" s="10">
        <f t="shared" si="64"/>
        <v>58.889437737102519</v>
      </c>
      <c r="V26" s="10">
        <f t="shared" si="64"/>
        <v>56.473292434370514</v>
      </c>
      <c r="W26" s="10">
        <f t="shared" si="64"/>
        <v>55.278732724125916</v>
      </c>
      <c r="X26" s="10">
        <f t="shared" si="64"/>
        <v>55.227380034760209</v>
      </c>
      <c r="Y26" s="10">
        <f t="shared" si="64"/>
        <v>55.238960182475132</v>
      </c>
      <c r="Z26" s="10">
        <f t="shared" si="64"/>
        <v>54.074305936365036</v>
      </c>
      <c r="AA26" s="10">
        <f t="shared" si="64"/>
        <v>53.842042476596319</v>
      </c>
      <c r="AB26" s="10">
        <f t="shared" si="64"/>
        <v>52.821144234991372</v>
      </c>
      <c r="AC26" s="10">
        <f t="shared" si="64"/>
        <v>52.167154498718098</v>
      </c>
      <c r="AD26" s="10">
        <f t="shared" si="64"/>
        <v>51.513164762444816</v>
      </c>
      <c r="AE26" s="10">
        <f t="shared" si="64"/>
        <v>50.859175026171556</v>
      </c>
      <c r="AF26" s="10">
        <f t="shared" si="64"/>
        <v>47.94578551057613</v>
      </c>
      <c r="AG26" s="10">
        <f t="shared" si="64"/>
        <v>33.462779708295905</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75.657578985146031</v>
      </c>
      <c r="M27" s="10">
        <f t="shared" si="65"/>
        <v>74.559634463559263</v>
      </c>
      <c r="N27" s="10">
        <f t="shared" si="65"/>
        <v>75.479924993368485</v>
      </c>
      <c r="O27" s="10">
        <f t="shared" si="65"/>
        <v>76.626320629842425</v>
      </c>
      <c r="P27" s="10">
        <f t="shared" si="65"/>
        <v>76.915649597983375</v>
      </c>
      <c r="Q27" s="10">
        <f t="shared" si="65"/>
        <v>77.467781448656837</v>
      </c>
      <c r="R27" s="10">
        <f t="shared" si="65"/>
        <v>77.716564417195031</v>
      </c>
      <c r="S27" s="10">
        <f t="shared" si="65"/>
        <v>77.97948916571292</v>
      </c>
      <c r="T27" s="10">
        <f t="shared" si="65"/>
        <v>78.938251592445113</v>
      </c>
      <c r="U27" s="10">
        <f t="shared" si="65"/>
        <v>80.483046367404924</v>
      </c>
      <c r="V27" s="10">
        <f t="shared" si="65"/>
        <v>79.70963472836219</v>
      </c>
      <c r="W27" s="10">
        <f t="shared" si="65"/>
        <v>81.175090656392882</v>
      </c>
      <c r="X27" s="10">
        <f t="shared" si="65"/>
        <v>83.757147016530041</v>
      </c>
      <c r="Y27" s="10">
        <f t="shared" si="65"/>
        <v>86.902402967338091</v>
      </c>
      <c r="Z27" s="10">
        <f t="shared" si="65"/>
        <v>89.438870236812392</v>
      </c>
      <c r="AA27" s="10">
        <f t="shared" si="65"/>
        <v>91.9536139124003</v>
      </c>
      <c r="AB27" s="10">
        <f t="shared" si="65"/>
        <v>93.54736485251135</v>
      </c>
      <c r="AC27" s="10">
        <f t="shared" si="65"/>
        <v>96.003575997069831</v>
      </c>
      <c r="AD27" s="10">
        <f t="shared" si="65"/>
        <v>98.437199409149812</v>
      </c>
      <c r="AE27" s="10">
        <f t="shared" si="65"/>
        <v>100.87340964094972</v>
      </c>
      <c r="AF27" s="10">
        <f t="shared" si="65"/>
        <v>116.90474568371125</v>
      </c>
      <c r="AG27" s="10">
        <f t="shared" si="65"/>
        <v>188.33198330284705</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3048.6258855485016</v>
      </c>
      <c r="M28" s="127">
        <f t="shared" si="66"/>
        <v>3109.3272668795735</v>
      </c>
      <c r="N28" s="127">
        <f t="shared" si="66"/>
        <v>3161.3654370684153</v>
      </c>
      <c r="O28" s="127">
        <f t="shared" si="66"/>
        <v>3221.3014224357307</v>
      </c>
      <c r="P28" s="127">
        <f t="shared" si="66"/>
        <v>3279.0619587236129</v>
      </c>
      <c r="Q28" s="127">
        <f t="shared" si="66"/>
        <v>3338.9603373825794</v>
      </c>
      <c r="R28" s="127">
        <f t="shared" si="66"/>
        <v>3401.4433549830414</v>
      </c>
      <c r="S28" s="127">
        <f t="shared" si="66"/>
        <v>3437.5096971990174</v>
      </c>
      <c r="T28" s="127">
        <f t="shared" si="66"/>
        <v>3495.1914762632823</v>
      </c>
      <c r="U28" s="127">
        <f t="shared" si="66"/>
        <v>3568.2834647274522</v>
      </c>
      <c r="V28" s="127">
        <f t="shared" si="66"/>
        <v>3632.2886407608953</v>
      </c>
      <c r="W28" s="127">
        <f t="shared" si="66"/>
        <v>3704.4751908333092</v>
      </c>
      <c r="X28" s="127">
        <f t="shared" si="66"/>
        <v>3793.4635848285216</v>
      </c>
      <c r="Y28" s="127">
        <f t="shared" si="66"/>
        <v>3898.1706354875278</v>
      </c>
      <c r="Z28" s="127">
        <f t="shared" si="66"/>
        <v>4003.628498561392</v>
      </c>
      <c r="AA28" s="127">
        <f t="shared" si="66"/>
        <v>4120.1000792636432</v>
      </c>
      <c r="AB28" s="127">
        <f t="shared" si="66"/>
        <v>4238.9105672090891</v>
      </c>
      <c r="AC28" s="127">
        <f t="shared" si="66"/>
        <v>4361.016201621509</v>
      </c>
      <c r="AD28" s="127">
        <f t="shared" si="66"/>
        <v>4489.733516564922</v>
      </c>
      <c r="AE28" s="127">
        <f t="shared" si="66"/>
        <v>4624.5611059145276</v>
      </c>
      <c r="AF28" s="127">
        <f t="shared" si="66"/>
        <v>5365.2496830918644</v>
      </c>
      <c r="AG28" s="127">
        <f t="shared" si="66"/>
        <v>5707.2653477969425</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2.4181850079642242E-2</v>
      </c>
      <c r="M29" s="249">
        <f t="shared" si="67"/>
        <v>1.9911062757426823E-2</v>
      </c>
      <c r="N29" s="249">
        <f t="shared" si="67"/>
        <v>1.6736150852677989E-2</v>
      </c>
      <c r="O29" s="249">
        <f t="shared" si="67"/>
        <v>1.8958891833427138E-2</v>
      </c>
      <c r="P29" s="249">
        <f t="shared" si="67"/>
        <v>1.7930807680893057E-2</v>
      </c>
      <c r="Q29" s="249">
        <f t="shared" si="67"/>
        <v>1.8266924935533169E-2</v>
      </c>
      <c r="R29" s="249">
        <f t="shared" si="67"/>
        <v>1.8713315309831557E-2</v>
      </c>
      <c r="S29" s="249">
        <f t="shared" si="67"/>
        <v>1.0603246460988203E-2</v>
      </c>
      <c r="T29" s="249">
        <f t="shared" si="67"/>
        <v>1.6780106572867437E-2</v>
      </c>
      <c r="U29" s="249">
        <f t="shared" si="67"/>
        <v>2.0912155731826365E-2</v>
      </c>
      <c r="V29" s="249">
        <f t="shared" si="67"/>
        <v>1.793724536353003E-2</v>
      </c>
      <c r="W29" s="249">
        <f t="shared" si="67"/>
        <v>1.9873572067580003E-2</v>
      </c>
      <c r="X29" s="249">
        <f t="shared" si="67"/>
        <v>2.402186258809702E-2</v>
      </c>
      <c r="Y29" s="249">
        <f t="shared" si="67"/>
        <v>2.7601965411706786E-2</v>
      </c>
      <c r="Z29" s="249">
        <f t="shared" si="67"/>
        <v>2.7053167481642326E-2</v>
      </c>
      <c r="AA29" s="249">
        <f t="shared" si="67"/>
        <v>2.9091505554049935E-2</v>
      </c>
      <c r="AB29" s="249">
        <f t="shared" si="67"/>
        <v>2.8836796597105918E-2</v>
      </c>
      <c r="AC29" s="249">
        <f t="shared" si="67"/>
        <v>2.8805900119005079E-2</v>
      </c>
      <c r="AD29" s="249">
        <f t="shared" si="67"/>
        <v>2.9515440666226578E-2</v>
      </c>
      <c r="AE29" s="249">
        <f t="shared" si="67"/>
        <v>3.0030198641446626E-2</v>
      </c>
      <c r="AF29" s="249">
        <f>(AF28/AE28)^(1/5)-1</f>
        <v>3.0158103249047441E-2</v>
      </c>
      <c r="AG29" s="249">
        <f>(AG28/AF28)^(1/5)-1</f>
        <v>1.2436107469256719E-2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0.53149054925172556</v>
      </c>
      <c r="M31" s="24">
        <f t="shared" ref="M31:AG33" si="68">M81/SUM(M$81:M$83)</f>
        <v>0.52776883760187987</v>
      </c>
      <c r="N31" s="24">
        <f t="shared" si="68"/>
        <v>0.52478387740474608</v>
      </c>
      <c r="O31" s="24">
        <f t="shared" si="68"/>
        <v>0.52077051337059255</v>
      </c>
      <c r="P31" s="24">
        <f t="shared" si="68"/>
        <v>0.51542068683031428</v>
      </c>
      <c r="Q31" s="24">
        <f t="shared" si="68"/>
        <v>0.50980934910068398</v>
      </c>
      <c r="R31" s="24">
        <f t="shared" si="68"/>
        <v>0.50416178175165549</v>
      </c>
      <c r="S31" s="24">
        <f t="shared" si="68"/>
        <v>0.50085551472963108</v>
      </c>
      <c r="T31" s="24">
        <f t="shared" si="68"/>
        <v>0.49629879191154713</v>
      </c>
      <c r="U31" s="24">
        <f t="shared" si="68"/>
        <v>0.48902548849907007</v>
      </c>
      <c r="V31" s="24">
        <f t="shared" si="68"/>
        <v>0.48251315298725878</v>
      </c>
      <c r="W31" s="24">
        <f t="shared" si="68"/>
        <v>0.47660727430535549</v>
      </c>
      <c r="X31" s="24">
        <f t="shared" si="68"/>
        <v>0.46875626480708771</v>
      </c>
      <c r="Y31" s="24">
        <f t="shared" si="68"/>
        <v>0.45843979308134014</v>
      </c>
      <c r="Z31" s="24">
        <f t="shared" si="68"/>
        <v>0.44771556474819763</v>
      </c>
      <c r="AA31" s="24">
        <f t="shared" si="68"/>
        <v>0.43708087352702635</v>
      </c>
      <c r="AB31" s="24">
        <f t="shared" si="68"/>
        <v>0.42728241311394238</v>
      </c>
      <c r="AC31" s="24">
        <f t="shared" si="68"/>
        <v>0.4175313304395134</v>
      </c>
      <c r="AD31" s="24">
        <f t="shared" si="68"/>
        <v>0.40731856145525858</v>
      </c>
      <c r="AE31" s="24">
        <f t="shared" si="68"/>
        <v>0.39707806632824039</v>
      </c>
      <c r="AF31" s="24">
        <f t="shared" si="68"/>
        <v>0.34879634404116372</v>
      </c>
      <c r="AG31" s="24">
        <f t="shared" si="68"/>
        <v>0.3403790320655205</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0.26856064856383433</v>
      </c>
      <c r="M32" s="24">
        <f t="shared" si="69"/>
        <v>0.27228236021367996</v>
      </c>
      <c r="N32" s="24">
        <f t="shared" si="69"/>
        <v>0.2752673204108137</v>
      </c>
      <c r="O32" s="24">
        <f t="shared" si="69"/>
        <v>0.27928068444496718</v>
      </c>
      <c r="P32" s="24">
        <f t="shared" si="69"/>
        <v>0.28463051098524544</v>
      </c>
      <c r="Q32" s="24">
        <f t="shared" si="69"/>
        <v>0.29024184871487591</v>
      </c>
      <c r="R32" s="24">
        <f t="shared" si="69"/>
        <v>0.29588941606390423</v>
      </c>
      <c r="S32" s="24">
        <f t="shared" si="69"/>
        <v>0.29919568308592864</v>
      </c>
      <c r="T32" s="24">
        <f t="shared" si="69"/>
        <v>0.3037524059040127</v>
      </c>
      <c r="U32" s="24">
        <f t="shared" si="69"/>
        <v>0.31102570931648965</v>
      </c>
      <c r="V32" s="24">
        <f t="shared" si="69"/>
        <v>0.31753804482830095</v>
      </c>
      <c r="W32" s="24">
        <f t="shared" si="69"/>
        <v>0.32114614171886824</v>
      </c>
      <c r="X32" s="24">
        <f t="shared" si="69"/>
        <v>0.32207804767936299</v>
      </c>
      <c r="Y32" s="24">
        <f t="shared" si="69"/>
        <v>0.3237996138938477</v>
      </c>
      <c r="Z32" s="24">
        <f t="shared" si="69"/>
        <v>0.32630096053653995</v>
      </c>
      <c r="AA32" s="24">
        <f t="shared" si="69"/>
        <v>0.32847191012245319</v>
      </c>
      <c r="AB32" s="24">
        <f t="shared" si="68"/>
        <v>0.33124198708055214</v>
      </c>
      <c r="AC32" s="24">
        <f t="shared" si="68"/>
        <v>0.33311429899559131</v>
      </c>
      <c r="AD32" s="24">
        <f t="shared" si="68"/>
        <v>0.3353533593047246</v>
      </c>
      <c r="AE32" s="24">
        <f t="shared" si="68"/>
        <v>0.33758524443176602</v>
      </c>
      <c r="AF32" s="24">
        <f t="shared" si="68"/>
        <v>0.3482140395693229</v>
      </c>
      <c r="AG32" s="24">
        <f t="shared" si="68"/>
        <v>0.35912571302564689</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0.19994880218444017</v>
      </c>
      <c r="L33" s="24">
        <f t="shared" si="69"/>
        <v>0.19994880218444019</v>
      </c>
      <c r="M33" s="24">
        <f t="shared" si="68"/>
        <v>0.19994880218444019</v>
      </c>
      <c r="N33" s="24">
        <f t="shared" si="68"/>
        <v>0.19994880218444019</v>
      </c>
      <c r="O33" s="24">
        <f t="shared" si="68"/>
        <v>0.19994880218444019</v>
      </c>
      <c r="P33" s="24">
        <f t="shared" si="68"/>
        <v>0.19994880218444019</v>
      </c>
      <c r="Q33" s="24">
        <f t="shared" si="68"/>
        <v>0.19994880218444022</v>
      </c>
      <c r="R33" s="24">
        <f t="shared" si="68"/>
        <v>0.19994880218444019</v>
      </c>
      <c r="S33" s="24">
        <f t="shared" si="68"/>
        <v>0.19994880218444019</v>
      </c>
      <c r="T33" s="24">
        <f t="shared" si="68"/>
        <v>0.19994880218444025</v>
      </c>
      <c r="U33" s="24">
        <f t="shared" si="68"/>
        <v>0.19994880218444022</v>
      </c>
      <c r="V33" s="24">
        <f t="shared" si="68"/>
        <v>0.19994880218444022</v>
      </c>
      <c r="W33" s="24">
        <f t="shared" si="68"/>
        <v>0.20224658397577627</v>
      </c>
      <c r="X33" s="24">
        <f t="shared" si="68"/>
        <v>0.20916568751354941</v>
      </c>
      <c r="Y33" s="24">
        <f t="shared" si="68"/>
        <v>0.21776059302481227</v>
      </c>
      <c r="Z33" s="24">
        <f t="shared" si="68"/>
        <v>0.22598347471526245</v>
      </c>
      <c r="AA33" s="24">
        <f t="shared" si="68"/>
        <v>0.23444721635052057</v>
      </c>
      <c r="AB33" s="24">
        <f t="shared" si="68"/>
        <v>0.24147559980550554</v>
      </c>
      <c r="AC33" s="24">
        <f t="shared" si="68"/>
        <v>0.24935437056489523</v>
      </c>
      <c r="AD33" s="24">
        <f t="shared" si="68"/>
        <v>0.25732807924001677</v>
      </c>
      <c r="AE33" s="24">
        <f t="shared" si="68"/>
        <v>0.26533668923999354</v>
      </c>
      <c r="AF33" s="24">
        <f t="shared" si="68"/>
        <v>0.30298961638951338</v>
      </c>
      <c r="AG33" s="24">
        <f t="shared" si="68"/>
        <v>0.30049525490883278</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31.884958043426654</v>
      </c>
      <c r="M34" s="10">
        <f t="shared" si="70"/>
        <v>32.026244781250348</v>
      </c>
      <c r="N34" s="10">
        <f t="shared" si="70"/>
        <v>32.211780504399783</v>
      </c>
      <c r="O34" s="10">
        <f t="shared" si="70"/>
        <v>32.333491567581852</v>
      </c>
      <c r="P34" s="10">
        <f t="shared" si="70"/>
        <v>32.369801491225829</v>
      </c>
      <c r="Q34" s="10">
        <f t="shared" si="70"/>
        <v>32.332652041279587</v>
      </c>
      <c r="R34" s="10">
        <f t="shared" si="70"/>
        <v>32.289312331219328</v>
      </c>
      <c r="S34" s="10">
        <f t="shared" si="70"/>
        <v>32.393410715401963</v>
      </c>
      <c r="T34" s="10">
        <f t="shared" si="70"/>
        <v>32.414757561738391</v>
      </c>
      <c r="U34" s="10">
        <f t="shared" si="70"/>
        <v>32.254209131738634</v>
      </c>
      <c r="V34" s="10">
        <f t="shared" si="70"/>
        <v>32.096281417766257</v>
      </c>
      <c r="W34" s="10">
        <f t="shared" si="70"/>
        <v>31.973994079503576</v>
      </c>
      <c r="X34" s="10">
        <f t="shared" si="70"/>
        <v>31.715675777749674</v>
      </c>
      <c r="Y34" s="10">
        <f t="shared" si="70"/>
        <v>31.282384747429994</v>
      </c>
      <c r="Z34" s="10">
        <f t="shared" si="70"/>
        <v>30.811326705232663</v>
      </c>
      <c r="AA34" s="10">
        <f t="shared" si="70"/>
        <v>30.299674564048264</v>
      </c>
      <c r="AB34" s="10">
        <f t="shared" si="70"/>
        <v>29.83727346192854</v>
      </c>
      <c r="AC34" s="10">
        <f t="shared" si="70"/>
        <v>29.369810320524707</v>
      </c>
      <c r="AD34" s="10">
        <f t="shared" si="70"/>
        <v>28.861189678647314</v>
      </c>
      <c r="AE34" s="10">
        <f t="shared" si="70"/>
        <v>28.341568490066454</v>
      </c>
      <c r="AF34" s="10">
        <f t="shared" si="70"/>
        <v>25.67822849477027</v>
      </c>
      <c r="AG34" s="10">
        <f t="shared" si="70"/>
        <v>25.704712769032056</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16.111377753807741</v>
      </c>
      <c r="M35" s="10">
        <f t="shared" si="71"/>
        <v>16.522729074803628</v>
      </c>
      <c r="N35" s="10">
        <f t="shared" si="71"/>
        <v>16.896194580057092</v>
      </c>
      <c r="O35" s="10">
        <f t="shared" si="71"/>
        <v>17.339921181489377</v>
      </c>
      <c r="P35" s="10">
        <f t="shared" si="71"/>
        <v>17.875559468903884</v>
      </c>
      <c r="Q35" s="10">
        <f t="shared" si="71"/>
        <v>18.407447252330517</v>
      </c>
      <c r="R35" s="10">
        <f t="shared" si="71"/>
        <v>18.950396711140904</v>
      </c>
      <c r="S35" s="10">
        <f t="shared" si="71"/>
        <v>19.350827457115237</v>
      </c>
      <c r="T35" s="10">
        <f t="shared" si="71"/>
        <v>19.838977560775806</v>
      </c>
      <c r="U35" s="10">
        <f t="shared" si="71"/>
        <v>20.51403967599223</v>
      </c>
      <c r="V35" s="10">
        <f t="shared" si="71"/>
        <v>21.122305961109308</v>
      </c>
      <c r="W35" s="10">
        <f t="shared" si="71"/>
        <v>21.544624657566054</v>
      </c>
      <c r="X35" s="10">
        <f t="shared" si="71"/>
        <v>21.791544353083225</v>
      </c>
      <c r="Y35" s="10">
        <f t="shared" si="71"/>
        <v>22.094993182887624</v>
      </c>
      <c r="Z35" s="10">
        <f t="shared" si="71"/>
        <v>22.455697971941092</v>
      </c>
      <c r="AA35" s="10">
        <f t="shared" si="71"/>
        <v>22.770595976504648</v>
      </c>
      <c r="AB35" s="10">
        <f t="shared" si="71"/>
        <v>23.130738470060699</v>
      </c>
      <c r="AC35" s="10">
        <f t="shared" si="71"/>
        <v>23.431783589165601</v>
      </c>
      <c r="AD35" s="10">
        <f t="shared" si="71"/>
        <v>23.761983440394644</v>
      </c>
      <c r="AE35" s="10">
        <f t="shared" si="71"/>
        <v>24.095250122402096</v>
      </c>
      <c r="AF35" s="10">
        <f t="shared" si="71"/>
        <v>25.635359503919577</v>
      </c>
      <c r="AG35" s="10">
        <f t="shared" si="71"/>
        <v>27.120422915830911</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11.858701524628286</v>
      </c>
      <c r="L36" s="10">
        <f t="shared" si="72"/>
        <v>11.995244651969873</v>
      </c>
      <c r="M36" s="10">
        <f t="shared" si="72"/>
        <v>12.133359960345405</v>
      </c>
      <c r="N36" s="10">
        <f t="shared" si="72"/>
        <v>12.273065552117494</v>
      </c>
      <c r="O36" s="10">
        <f t="shared" si="72"/>
        <v>12.414379738082467</v>
      </c>
      <c r="P36" s="10">
        <f t="shared" si="72"/>
        <v>12.557321039870308</v>
      </c>
      <c r="Q36" s="10">
        <f t="shared" si="72"/>
        <v>12.680966048395044</v>
      </c>
      <c r="R36" s="10">
        <f t="shared" si="72"/>
        <v>12.805828521065559</v>
      </c>
      <c r="S36" s="10">
        <f t="shared" si="72"/>
        <v>12.931920445579244</v>
      </c>
      <c r="T36" s="10">
        <f t="shared" si="72"/>
        <v>13.059253927669738</v>
      </c>
      <c r="U36" s="10">
        <f t="shared" si="72"/>
        <v>13.187841192269136</v>
      </c>
      <c r="V36" s="10">
        <f t="shared" si="72"/>
        <v>13.300389811812099</v>
      </c>
      <c r="W36" s="10">
        <f t="shared" si="72"/>
        <v>13.568049476513478</v>
      </c>
      <c r="X36" s="10">
        <f t="shared" si="72"/>
        <v>14.15198393506256</v>
      </c>
      <c r="Y36" s="10">
        <f t="shared" si="72"/>
        <v>14.859248164397554</v>
      </c>
      <c r="Z36" s="10">
        <f t="shared" si="72"/>
        <v>15.551951322826255</v>
      </c>
      <c r="AA36" s="10">
        <f t="shared" si="72"/>
        <v>16.252539948830641</v>
      </c>
      <c r="AB36" s="10">
        <f t="shared" si="72"/>
        <v>16.862321697894817</v>
      </c>
      <c r="AC36" s="10">
        <f t="shared" si="72"/>
        <v>17.539978517003135</v>
      </c>
      <c r="AD36" s="10">
        <f t="shared" si="72"/>
        <v>18.233380963670857</v>
      </c>
      <c r="AE36" s="10">
        <f t="shared" si="72"/>
        <v>18.938487387531445</v>
      </c>
      <c r="AF36" s="10">
        <f t="shared" si="72"/>
        <v>22.305958001310124</v>
      </c>
      <c r="AG36" s="10">
        <f t="shared" si="72"/>
        <v>22.692773315137032</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0.30403883153953531</v>
      </c>
      <c r="M37" s="24">
        <f t="shared" si="73"/>
        <v>0.30579570602418055</v>
      </c>
      <c r="N37" s="186">
        <f t="shared" si="73"/>
        <v>0.30682182922836931</v>
      </c>
      <c r="O37" s="186">
        <f t="shared" si="73"/>
        <v>0.30887589333897092</v>
      </c>
      <c r="P37" s="186">
        <f t="shared" si="73"/>
        <v>0.31142567078486311</v>
      </c>
      <c r="Q37" s="186">
        <f t="shared" si="73"/>
        <v>0.31422190743447492</v>
      </c>
      <c r="R37" s="186">
        <f t="shared" si="73"/>
        <v>0.31700566659554258</v>
      </c>
      <c r="S37" s="186">
        <f t="shared" si="73"/>
        <v>0.31710643366562352</v>
      </c>
      <c r="T37" s="186">
        <f t="shared" si="73"/>
        <v>0.3198620508261954</v>
      </c>
      <c r="U37" s="186">
        <f t="shared" si="73"/>
        <v>0.32456441804867581</v>
      </c>
      <c r="V37" s="186">
        <f t="shared" si="73"/>
        <v>0.32621703217107489</v>
      </c>
      <c r="W37" s="186">
        <f t="shared" si="73"/>
        <v>0.38000348938159972</v>
      </c>
      <c r="X37" s="186">
        <f t="shared" si="73"/>
        <v>0.38695981027797838</v>
      </c>
      <c r="Y37" s="186">
        <f t="shared" si="73"/>
        <v>0.39571044168888025</v>
      </c>
      <c r="Z37" s="186">
        <f t="shared" si="73"/>
        <v>0.40425399021931224</v>
      </c>
      <c r="AA37" s="186">
        <f t="shared" si="73"/>
        <v>0.4136051783909987</v>
      </c>
      <c r="AB37" s="186">
        <f t="shared" si="73"/>
        <v>0.42143569289036847</v>
      </c>
      <c r="AC37" s="186">
        <f t="shared" si="73"/>
        <v>0.43099454115435026</v>
      </c>
      <c r="AD37" s="186">
        <f t="shared" si="73"/>
        <v>0.440948137585018</v>
      </c>
      <c r="AE37" s="186">
        <f t="shared" si="73"/>
        <v>0.45141214733014562</v>
      </c>
      <c r="AF37" s="186">
        <f t="shared" si="73"/>
        <v>0.55402093212830616</v>
      </c>
      <c r="AG37" s="186">
        <f t="shared" si="73"/>
        <v>0.54137369680415137</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1.5493759317085187E-2</v>
      </c>
      <c r="M38" s="109">
        <f t="shared" ref="M38" si="75">(M37/L37)^(1/(M$5-L$5))-1</f>
        <v>5.7784542709531372E-3</v>
      </c>
      <c r="N38" s="109">
        <f t="shared" ref="N38" si="76">(N37/M37)^(1/(N$5-M$5))-1</f>
        <v>3.3555840843220164E-3</v>
      </c>
      <c r="O38" s="109">
        <f t="shared" ref="O38" si="77">(O37/N37)^(1/(O$5-N$5))-1</f>
        <v>6.6946478865841375E-3</v>
      </c>
      <c r="P38" s="109">
        <f t="shared" ref="P38" si="78">(P37/O37)^(1/(P$5-O$5))-1</f>
        <v>8.2550224892234958E-3</v>
      </c>
      <c r="Q38" s="109">
        <f t="shared" ref="Q38" si="79">(Q37/P37)^(1/(Q$5-P$5))-1</f>
        <v>8.9788251641704786E-3</v>
      </c>
      <c r="R38" s="109">
        <f t="shared" ref="R38" si="80">(R37/Q37)^(1/(R$5-Q$5))-1</f>
        <v>8.8592141260810386E-3</v>
      </c>
      <c r="S38" s="109">
        <f t="shared" ref="S38" si="81">(S37/R37)^(1/(S$5-R$5))-1</f>
        <v>3.1787151050988172E-4</v>
      </c>
      <c r="T38" s="109">
        <f t="shared" ref="T38" si="82">(T37/S37)^(1/(T$5-S$5))-1</f>
        <v>8.6898809611588579E-3</v>
      </c>
      <c r="U38" s="109">
        <f t="shared" ref="U38" si="83">(U37/T37)^(1/(U$5-T$5))-1</f>
        <v>1.470123514288213E-2</v>
      </c>
      <c r="V38" s="109">
        <f t="shared" ref="V38" si="84">(V37/U37)^(1/(V$5-U$5))-1</f>
        <v>5.0917908140850621E-3</v>
      </c>
      <c r="W38" s="109">
        <f t="shared" ref="W38" si="85">(W37/V37)^(1/(W$5-V$5))-1</f>
        <v>0.16487936528807023</v>
      </c>
      <c r="X38" s="109">
        <f t="shared" ref="X38" si="86">(X37/W37)^(1/(X$5-W$5))-1</f>
        <v>1.8305939526237047E-2</v>
      </c>
      <c r="Y38" s="109">
        <f t="shared" ref="Y38" si="87">(Y37/X37)^(1/(Y$5-X$5))-1</f>
        <v>2.2613799103880394E-2</v>
      </c>
      <c r="Z38" s="109">
        <f t="shared" ref="Z38" si="88">(Z37/Y37)^(1/(Z$5-Y$5))-1</f>
        <v>2.1590404574537869E-2</v>
      </c>
      <c r="AA38" s="109">
        <f t="shared" ref="AA38" si="89">(AA37/Z37)^(1/(AA$5-Z$5))-1</f>
        <v>2.3131962572869869E-2</v>
      </c>
      <c r="AB38" s="109">
        <f t="shared" ref="AB38" si="90">(AB37/AA37)^(1/(AB$5-AA$5))-1</f>
        <v>1.8932341538449693E-2</v>
      </c>
      <c r="AC38" s="109">
        <f t="shared" ref="AC38" si="91">(AC37/AB37)^(1/(AC$5-AB$5))-1</f>
        <v>2.2681629546903226E-2</v>
      </c>
      <c r="AD38" s="109">
        <f t="shared" ref="AD38" si="92">(AD37/AC37)^(1/(AD$5-AC$5))-1</f>
        <v>2.309448375844525E-2</v>
      </c>
      <c r="AE38" s="109">
        <f t="shared" ref="AE38" si="93">(AE37/AD37)^(1/(AE$5-AD$5))-1</f>
        <v>2.3730704028906535E-2</v>
      </c>
      <c r="AF38" s="109">
        <f t="shared" ref="AF38" si="94">(AF37/AE37)^(1/(AF$5-AE$5))-1</f>
        <v>4.1814952780703463E-2</v>
      </c>
      <c r="AG38" s="109">
        <f t="shared" ref="AG38" si="95">(AG37/AF37)^(1/(AG$5-AF$5))-1</f>
        <v>-4.6078864302870892E-3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72.367974872619655</v>
      </c>
      <c r="E45" s="10">
        <f>INDEX(DriversGams!$A$5:$AN$24,MATCH(Drivers!$A45,DriversGams!$A$5:$A$24,0),MATCH(Drivers!E$3,DriversGams!$A$5:$AN$5,0))</f>
        <v>75.075117194359777</v>
      </c>
      <c r="F45" s="10">
        <f>INDEX(DriversGams!$A$5:$AN$24,MATCH(Drivers!$A45,DriversGams!$A$5:$A$24,0),MATCH(Drivers!F$3,DriversGams!$A$5:$AN$5,0))</f>
        <v>73.413481783258945</v>
      </c>
      <c r="G45" s="10">
        <f>INDEX(DriversGams!$A$5:$AN$24,MATCH(Drivers!$A45,DriversGams!$A$5:$A$24,0),MATCH(Drivers!G$3,DriversGams!$A$5:$AN$5,0))</f>
        <v>72.345725876296598</v>
      </c>
      <c r="H45" s="10">
        <f>INDEX(DriversGams!$A$5:$AN$24,MATCH(Drivers!$A45,DriversGams!$A$5:$A$24,0),MATCH(Drivers!H$3,DriversGams!$A$5:$AN$5,0))</f>
        <v>75.123480395602243</v>
      </c>
      <c r="I45" s="10">
        <f>INDEX(DriversGams!$A$5:$AN$24,MATCH(Drivers!$A45,DriversGams!$A$5:$A$24,0),MATCH(Drivers!I$3,DriversGams!$A$5:$AN$5,0))</f>
        <v>73.919106607711015</v>
      </c>
      <c r="J45" s="10">
        <f>INDEX(DriversGams!$A$5:$AN$24,MATCH(Drivers!$A45,DriversGams!$A$5:$A$24,0),MATCH(Drivers!J$3,DriversGams!$A$5:$AN$5,0))</f>
        <v>72.133019715755523</v>
      </c>
      <c r="K45" s="10">
        <f>INDEX(DriversGams!$A$5:$AN$24,MATCH(Drivers!$A45,DriversGams!$A$5:$A$24,0),MATCH(Drivers!K$3,DriversGams!$A$5:$AN$5,0))</f>
        <v>70.917293291158629</v>
      </c>
      <c r="L45" s="10">
        <f>INDEX(DriversGams!$A$5:$AN$24,MATCH(Drivers!$A45,DriversGams!$A$5:$A$24,0),MATCH(Drivers!L$3,DriversGams!$A$5:$AN$5,0))</f>
        <v>72.545978754654726</v>
      </c>
      <c r="M45" s="10">
        <f>INDEX(DriversGams!$A$5:$AN$24,MATCH(Drivers!$A45,DriversGams!$A$5:$A$24,0),MATCH(Drivers!M$3,DriversGams!$A$5:$AN$5,0))</f>
        <v>73.999009645743953</v>
      </c>
      <c r="N45" s="10">
        <f>INDEX(DriversGams!$A$5:$AN$24,MATCH(Drivers!$A45,DriversGams!$A$5:$A$24,0),MATCH(Drivers!N$3,DriversGams!$A$5:$AN$5,0))</f>
        <v>75.18727195342872</v>
      </c>
      <c r="O45" s="10">
        <f>INDEX(DriversGams!$A$5:$AN$24,MATCH(Drivers!$A45,DriversGams!$A$5:$A$24,0),MATCH(Drivers!O$3,DriversGams!$A$5:$AN$5,0))</f>
        <v>76.613751218529686</v>
      </c>
      <c r="P45" s="10">
        <f>INDEX(DriversGams!$A$5:$AN$24,MATCH(Drivers!$A45,DriversGams!$A$5:$A$24,0),MATCH(Drivers!P$3,DriversGams!$A$5:$AN$5,0))</f>
        <v>78.015516848251849</v>
      </c>
      <c r="Q45" s="10">
        <f>INDEX(DriversGams!$A$5:$AN$24,MATCH(Drivers!$A45,DriversGams!$A$5:$A$24,0),MATCH(Drivers!Q$3,DriversGams!$A$5:$AN$5,0))</f>
        <v>79.30367146184868</v>
      </c>
      <c r="R45" s="10">
        <f>INDEX(DriversGams!$A$5:$AN$24,MATCH(Drivers!$A45,DriversGams!$A$5:$A$24,0),MATCH(Drivers!R$3,DriversGams!$A$5:$AN$5,0))</f>
        <v>80.525163933771665</v>
      </c>
      <c r="S45" s="10">
        <f>INDEX(DriversGams!$A$5:$AN$24,MATCH(Drivers!$A45,DriversGams!$A$5:$A$24,0),MATCH(Drivers!S$3,DriversGams!$A$5:$AN$5,0))</f>
        <v>82.82330396072031</v>
      </c>
      <c r="T45" s="10">
        <f>INDEX(DriversGams!$A$5:$AN$24,MATCH(Drivers!$A45,DriversGams!$A$5:$A$24,0),MATCH(Drivers!T$3,DriversGams!$A$5:$AN$5,0))</f>
        <v>84.433516200741948</v>
      </c>
      <c r="U45" s="10">
        <f>INDEX(DriversGams!$A$5:$AN$24,MATCH(Drivers!$A45,DriversGams!$A$5:$A$24,0),MATCH(Drivers!U$3,DriversGams!$A$5:$AN$5,0))</f>
        <v>85.831398895676784</v>
      </c>
      <c r="V45" s="10">
        <f>INDEX(DriversGams!$A$5:$AN$24,MATCH(Drivers!$A45,DriversGams!$A$5:$A$24,0),MATCH(Drivers!V$3,DriversGams!$A$5:$AN$5,0))</f>
        <v>88.765419468175395</v>
      </c>
      <c r="W45" s="10">
        <f>INDEX(DriversGams!$A$5:$AN$24,MATCH(Drivers!$A45,DriversGams!$A$5:$A$24,0),MATCH(Drivers!W$3,DriversGams!$A$5:$AN$5,0))</f>
        <v>91.082472306660065</v>
      </c>
      <c r="X45" s="10">
        <f>INDEX(DriversGams!$A$5:$AN$24,MATCH(Drivers!$A45,DriversGams!$A$5:$A$24,0),MATCH(Drivers!X$3,DriversGams!$A$5:$AN$5,0))</f>
        <v>92.730764861465317</v>
      </c>
      <c r="Y45" s="10">
        <f>INDEX(DriversGams!$A$5:$AN$24,MATCH(Drivers!$A45,DriversGams!$A$5:$A$24,0),MATCH(Drivers!Y$3,DriversGams!$A$5:$AN$5,0))</f>
        <v>94.461974603485558</v>
      </c>
      <c r="Z45" s="10">
        <f>INDEX(DriversGams!$A$5:$AN$24,MATCH(Drivers!$A45,DriversGams!$A$5:$A$24,0),MATCH(Drivers!Z$3,DriversGams!$A$5:$AN$5,0))</f>
        <v>95.987228692274954</v>
      </c>
      <c r="AA45" s="10">
        <f>INDEX(DriversGams!$A$5:$AN$24,MATCH(Drivers!$A45,DriversGams!$A$5:$A$24,0),MATCH(Drivers!AA$3,DriversGams!$A$5:$AN$5,0))</f>
        <v>97.587249537914431</v>
      </c>
      <c r="AB45" s="10">
        <f>INDEX(DriversGams!$A$5:$AN$24,MATCH(Drivers!$A45,DriversGams!$A$5:$A$24,0),MATCH(Drivers!AB$3,DriversGams!$A$5:$AN$5,0))</f>
        <v>99.15463063636129</v>
      </c>
      <c r="AC45" s="10">
        <f>INDEX(DriversGams!$A$5:$AN$24,MATCH(Drivers!$A45,DriversGams!$A$5:$A$24,0),MATCH(Drivers!AC$3,DriversGams!$A$5:$AN$5,0))</f>
        <v>100.65346677869722</v>
      </c>
      <c r="AD45" s="10">
        <f>INDEX(DriversGams!$A$5:$AN$24,MATCH(Drivers!$A45,DriversGams!$A$5:$A$24,0),MATCH(Drivers!AD$3,DriversGams!$A$5:$AN$5,0))</f>
        <v>102.27077327468338</v>
      </c>
      <c r="AE45" s="10">
        <f>INDEX(DriversGams!$A$5:$AN$24,MATCH(Drivers!$A45,DriversGams!$A$5:$A$24,0),MATCH(Drivers!AE$3,DriversGams!$A$5:$AN$5,0))</f>
        <v>104.03137572971771</v>
      </c>
      <c r="AF45" s="10">
        <f>INDEX(DriversGams!$A$5:$AN$24,MATCH(Drivers!$A45,DriversGams!$A$5:$A$24,0),MATCH(Drivers!AF$3,DriversGams!$A$5:$AN$5,0))</f>
        <v>114.34489349552278</v>
      </c>
      <c r="AG45" s="10">
        <f>INDEX(DriversGams!$A$5:$AN$24,MATCH(Drivers!$A45,DriversGams!$A$5:$A$24,0),MATCH(Drivers!AG$3,DriversGams!$A$5:$AN$5,0))</f>
        <v>113.33365511475654</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1877.4547235892826</v>
      </c>
      <c r="E46" s="10">
        <f>INDEX(DriversGams!$A$5:$AN$24,MATCH(Drivers!$A46,DriversGams!$A$5:$A$24,0),MATCH(Drivers!E$3,DriversGams!$A$5:$AN$5,0))</f>
        <v>1919.3663381205481</v>
      </c>
      <c r="F46" s="10">
        <f>INDEX(DriversGams!$A$5:$AN$24,MATCH(Drivers!$A46,DriversGams!$A$5:$A$24,0),MATCH(Drivers!F$3,DriversGams!$A$5:$AN$5,0))</f>
        <v>1929.5152806000135</v>
      </c>
      <c r="G46" s="10">
        <f>INDEX(DriversGams!$A$5:$AN$24,MATCH(Drivers!$A46,DriversGams!$A$5:$A$24,0),MATCH(Drivers!G$3,DriversGams!$A$5:$AN$5,0))</f>
        <v>1939.8375046206856</v>
      </c>
      <c r="H46" s="10">
        <f>INDEX(DriversGams!$A$5:$AN$24,MATCH(Drivers!$A46,DriversGams!$A$5:$A$24,0),MATCH(Drivers!H$3,DriversGams!$A$5:$AN$5,0))</f>
        <v>1970.7360707101657</v>
      </c>
      <c r="I46" s="10">
        <f>INDEX(DriversGams!$A$5:$AN$24,MATCH(Drivers!$A46,DriversGams!$A$5:$A$24,0),MATCH(Drivers!I$3,DriversGams!$A$5:$AN$5,0))</f>
        <v>1998.7493796059421</v>
      </c>
      <c r="J46" s="10">
        <f>INDEX(DriversGams!$A$5:$AN$24,MATCH(Drivers!$A46,DriversGams!$A$5:$A$24,0),MATCH(Drivers!J$3,DriversGams!$A$5:$AN$5,0))</f>
        <v>2002.7619563220867</v>
      </c>
      <c r="K46" s="10">
        <f>INDEX(DriversGams!$A$5:$AN$24,MATCH(Drivers!$A46,DriversGams!$A$5:$A$24,0),MATCH(Drivers!K$3,DriversGams!$A$5:$AN$5,0))</f>
        <v>1865.8629491628901</v>
      </c>
      <c r="L46" s="10">
        <f>INDEX(DriversGams!$A$5:$AN$24,MATCH(Drivers!$A46,DriversGams!$A$5:$A$24,0),MATCH(Drivers!L$3,DriversGams!$A$5:$AN$5,0))</f>
        <v>1906.927293486485</v>
      </c>
      <c r="M46" s="10">
        <f>INDEX(DriversGams!$A$5:$AN$24,MATCH(Drivers!$A46,DriversGams!$A$5:$A$24,0),MATCH(Drivers!M$3,DriversGams!$A$5:$AN$5,0))</f>
        <v>1947.7112617111623</v>
      </c>
      <c r="N46" s="10">
        <f>INDEX(DriversGams!$A$5:$AN$24,MATCH(Drivers!$A46,DriversGams!$A$5:$A$24,0),MATCH(Drivers!N$3,DriversGams!$A$5:$AN$5,0))</f>
        <v>1982.5584185884061</v>
      </c>
      <c r="O46" s="10">
        <f>INDEX(DriversGams!$A$5:$AN$24,MATCH(Drivers!$A46,DriversGams!$A$5:$A$24,0),MATCH(Drivers!O$3,DriversGams!$A$5:$AN$5,0))</f>
        <v>2022.1198146036018</v>
      </c>
      <c r="P46" s="10">
        <f>INDEX(DriversGams!$A$5:$AN$24,MATCH(Drivers!$A46,DriversGams!$A$5:$A$24,0),MATCH(Drivers!P$3,DriversGams!$A$5:$AN$5,0))</f>
        <v>2060.8267654308302</v>
      </c>
      <c r="Q46" s="10">
        <f>INDEX(DriversGams!$A$5:$AN$24,MATCH(Drivers!$A46,DriversGams!$A$5:$A$24,0),MATCH(Drivers!Q$3,DriversGams!$A$5:$AN$5,0))</f>
        <v>2101.1787551509592</v>
      </c>
      <c r="R46" s="10">
        <f>INDEX(DriversGams!$A$5:$AN$24,MATCH(Drivers!$A46,DriversGams!$A$5:$A$24,0),MATCH(Drivers!R$3,DriversGams!$A$5:$AN$5,0))</f>
        <v>2143.7299566640777</v>
      </c>
      <c r="S46" s="10">
        <f>INDEX(DriversGams!$A$5:$AN$24,MATCH(Drivers!$A46,DriversGams!$A$5:$A$24,0),MATCH(Drivers!S$3,DriversGams!$A$5:$AN$5,0))</f>
        <v>2169.5623421409709</v>
      </c>
      <c r="T46" s="10">
        <f>INDEX(DriversGams!$A$5:$AN$24,MATCH(Drivers!$A46,DriversGams!$A$5:$A$24,0),MATCH(Drivers!T$3,DriversGams!$A$5:$AN$5,0))</f>
        <v>2207.5727934370989</v>
      </c>
      <c r="U46" s="10">
        <f>INDEX(DriversGams!$A$5:$AN$24,MATCH(Drivers!$A46,DriversGams!$A$5:$A$24,0),MATCH(Drivers!U$3,DriversGams!$A$5:$AN$5,0))</f>
        <v>2255.4000171192856</v>
      </c>
      <c r="V46" s="10">
        <f>INDEX(DriversGams!$A$5:$AN$24,MATCH(Drivers!$A46,DriversGams!$A$5:$A$24,0),MATCH(Drivers!V$3,DriversGams!$A$5:$AN$5,0))</f>
        <v>2302.2591611768617</v>
      </c>
      <c r="W46" s="10">
        <f>INDEX(DriversGams!$A$5:$AN$24,MATCH(Drivers!$A46,DriversGams!$A$5:$A$24,0),MATCH(Drivers!W$3,DriversGams!$A$5:$AN$5,0))</f>
        <v>2349.2131621735653</v>
      </c>
      <c r="X46" s="10">
        <f>INDEX(DriversGams!$A$5:$AN$24,MATCH(Drivers!$A46,DriversGams!$A$5:$A$24,0),MATCH(Drivers!X$3,DriversGams!$A$5:$AN$5,0))</f>
        <v>2405.1340467339182</v>
      </c>
      <c r="Y46" s="10">
        <f>INDEX(DriversGams!$A$5:$AN$24,MATCH(Drivers!$A46,DriversGams!$A$5:$A$24,0),MATCH(Drivers!Y$3,DriversGams!$A$5:$AN$5,0))</f>
        <v>2471.4592762244406</v>
      </c>
      <c r="Z46" s="10">
        <f>INDEX(DriversGams!$A$5:$AN$24,MATCH(Drivers!$A46,DriversGams!$A$5:$A$24,0),MATCH(Drivers!Z$3,DriversGams!$A$5:$AN$5,0))</f>
        <v>2540.2788276089127</v>
      </c>
      <c r="AA46" s="10">
        <f>INDEX(DriversGams!$A$5:$AN$24,MATCH(Drivers!$A46,DriversGams!$A$5:$A$24,0),MATCH(Drivers!AA$3,DriversGams!$A$5:$AN$5,0))</f>
        <v>2616.77414448647</v>
      </c>
      <c r="AB46" s="10">
        <f>INDEX(DriversGams!$A$5:$AN$24,MATCH(Drivers!$A46,DriversGams!$A$5:$A$24,0),MATCH(Drivers!AB$3,DriversGams!$A$5:$AN$5,0))</f>
        <v>2696.4813192706106</v>
      </c>
      <c r="AC46" s="10">
        <f>INDEX(DriversGams!$A$5:$AN$24,MATCH(Drivers!$A46,DriversGams!$A$5:$A$24,0),MATCH(Drivers!AC$3,DriversGams!$A$5:$AN$5,0))</f>
        <v>2778.0252624276095</v>
      </c>
      <c r="AD46" s="10">
        <f>INDEX(DriversGams!$A$5:$AN$24,MATCH(Drivers!$A46,DriversGams!$A$5:$A$24,0),MATCH(Drivers!AD$3,DriversGams!$A$5:$AN$5,0))</f>
        <v>2864.2831398724275</v>
      </c>
      <c r="AE46" s="10">
        <f>INDEX(DriversGams!$A$5:$AN$24,MATCH(Drivers!$A46,DriversGams!$A$5:$A$24,0),MATCH(Drivers!AE$3,DriversGams!$A$5:$AN$5,0))</f>
        <v>2954.9295489609262</v>
      </c>
      <c r="AF46" s="10">
        <f>INDEX(DriversGams!$A$5:$AN$24,MATCH(Drivers!$A46,DriversGams!$A$5:$A$24,0),MATCH(Drivers!AF$3,DriversGams!$A$5:$AN$5,0))</f>
        <v>3456.9616016231685</v>
      </c>
      <c r="AG46" s="10">
        <f>INDEX(DriversGams!$A$5:$AN$24,MATCH(Drivers!$A46,DriversGams!$A$5:$A$24,0),MATCH(Drivers!AG$3,DriversGams!$A$5:$AN$5,0))</f>
        <v>3656.2891240913787</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51.553674716511978</v>
      </c>
      <c r="E47" s="10">
        <f>INDEX(DriversGams!$A$5:$AN$24,MATCH(Drivers!$A47,DriversGams!$A$5:$A$24,0),MATCH(Drivers!E$3,DriversGams!$A$5:$AN$5,0))</f>
        <v>51.801171469907928</v>
      </c>
      <c r="F47" s="10">
        <f>INDEX(DriversGams!$A$5:$AN$24,MATCH(Drivers!$A47,DriversGams!$A$5:$A$24,0),MATCH(Drivers!F$3,DriversGams!$A$5:$AN$5,0))</f>
        <v>51.81785289635728</v>
      </c>
      <c r="G47" s="10">
        <f>INDEX(DriversGams!$A$5:$AN$24,MATCH(Drivers!$A47,DriversGams!$A$5:$A$24,0),MATCH(Drivers!G$3,DriversGams!$A$5:$AN$5,0))</f>
        <v>51.840209048157682</v>
      </c>
      <c r="H47" s="10">
        <f>INDEX(DriversGams!$A$5:$AN$24,MATCH(Drivers!$A47,DriversGams!$A$5:$A$24,0),MATCH(Drivers!H$3,DriversGams!$A$5:$AN$5,0))</f>
        <v>51.959788525473115</v>
      </c>
      <c r="I47" s="10">
        <f>INDEX(DriversGams!$A$5:$AN$24,MATCH(Drivers!$A47,DriversGams!$A$5:$A$24,0),MATCH(Drivers!I$3,DriversGams!$A$5:$AN$5,0))</f>
        <v>52.268336505220752</v>
      </c>
      <c r="J47" s="10">
        <f>INDEX(DriversGams!$A$5:$AN$24,MATCH(Drivers!$A47,DriversGams!$A$5:$A$24,0),MATCH(Drivers!J$3,DriversGams!$A$5:$AN$5,0))</f>
        <v>52.11097287405682</v>
      </c>
      <c r="K47" s="10">
        <f>INDEX(DriversGams!$A$5:$AN$24,MATCH(Drivers!$A47,DriversGams!$A$5:$A$24,0),MATCH(Drivers!K$3,DriversGams!$A$5:$AN$5,0))</f>
        <v>51.043628223440486</v>
      </c>
      <c r="L47" s="10">
        <f>INDEX(DriversGams!$A$5:$AN$24,MATCH(Drivers!$A47,DriversGams!$A$5:$A$24,0),MATCH(Drivers!L$3,DriversGams!$A$5:$AN$5,0))</f>
        <v>50.743536748907786</v>
      </c>
      <c r="M47" s="10">
        <f>INDEX(DriversGams!$A$5:$AN$24,MATCH(Drivers!$A47,DriversGams!$A$5:$A$24,0),MATCH(Drivers!M$3,DriversGams!$A$5:$AN$5,0))</f>
        <v>51.099586934592338</v>
      </c>
      <c r="N47" s="10">
        <f>INDEX(DriversGams!$A$5:$AN$24,MATCH(Drivers!$A47,DriversGams!$A$5:$A$24,0),MATCH(Drivers!N$3,DriversGams!$A$5:$AN$5,0))</f>
        <v>51.543471502083122</v>
      </c>
      <c r="O47" s="10">
        <f>INDEX(DriversGams!$A$5:$AN$24,MATCH(Drivers!$A47,DriversGams!$A$5:$A$24,0),MATCH(Drivers!O$3,DriversGams!$A$5:$AN$5,0))</f>
        <v>51.95772453156431</v>
      </c>
      <c r="P47" s="10">
        <f>INDEX(DriversGams!$A$5:$AN$24,MATCH(Drivers!$A47,DriversGams!$A$5:$A$24,0),MATCH(Drivers!P$3,DriversGams!$A$5:$AN$5,0))</f>
        <v>52.382787212578961</v>
      </c>
      <c r="Q47" s="10">
        <f>INDEX(DriversGams!$A$5:$AN$24,MATCH(Drivers!$A47,DriversGams!$A$5:$A$24,0),MATCH(Drivers!Q$3,DriversGams!$A$5:$AN$5,0))</f>
        <v>52.658072653642193</v>
      </c>
      <c r="R47" s="10">
        <f>INDEX(DriversGams!$A$5:$AN$24,MATCH(Drivers!$A47,DriversGams!$A$5:$A$24,0),MATCH(Drivers!R$3,DriversGams!$A$5:$AN$5,0))</f>
        <v>53.064413274069011</v>
      </c>
      <c r="S47" s="10">
        <f>INDEX(DriversGams!$A$5:$AN$24,MATCH(Drivers!$A47,DriversGams!$A$5:$A$24,0),MATCH(Drivers!S$3,DriversGams!$A$5:$AN$5,0))</f>
        <v>53.653442029586714</v>
      </c>
      <c r="T47" s="10">
        <f>INDEX(DriversGams!$A$5:$AN$24,MATCH(Drivers!$A47,DriversGams!$A$5:$A$24,0),MATCH(Drivers!T$3,DriversGams!$A$5:$AN$5,0))</f>
        <v>53.877702165475945</v>
      </c>
      <c r="U47" s="10">
        <f>INDEX(DriversGams!$A$5:$AN$24,MATCH(Drivers!$A47,DriversGams!$A$5:$A$24,0),MATCH(Drivers!U$3,DriversGams!$A$5:$AN$5,0))</f>
        <v>54.226249991541238</v>
      </c>
      <c r="V47" s="10">
        <f>INDEX(DriversGams!$A$5:$AN$24,MATCH(Drivers!$A47,DriversGams!$A$5:$A$24,0),MATCH(Drivers!V$3,DriversGams!$A$5:$AN$5,0))</f>
        <v>41.844566458805545</v>
      </c>
      <c r="W47" s="10">
        <f>INDEX(DriversGams!$A$5:$AN$24,MATCH(Drivers!$A47,DriversGams!$A$5:$A$24,0),MATCH(Drivers!W$3,DriversGams!$A$5:$AN$5,0))</f>
        <v>34.769131963682739</v>
      </c>
      <c r="X47" s="10">
        <f>INDEX(DriversGams!$A$5:$AN$24,MATCH(Drivers!$A47,DriversGams!$A$5:$A$24,0),MATCH(Drivers!X$3,DriversGams!$A$5:$AN$5,0))</f>
        <v>33.789584735956858</v>
      </c>
      <c r="Y47" s="10">
        <f>INDEX(DriversGams!$A$5:$AN$24,MATCH(Drivers!$A47,DriversGams!$A$5:$A$24,0),MATCH(Drivers!Y$3,DriversGams!$A$5:$AN$5,0))</f>
        <v>34.217909406917293</v>
      </c>
      <c r="Z47" s="10">
        <f>INDEX(DriversGams!$A$5:$AN$24,MATCH(Drivers!$A47,DriversGams!$A$5:$A$24,0),MATCH(Drivers!Z$3,DriversGams!$A$5:$AN$5,0))</f>
        <v>34.967686227506789</v>
      </c>
      <c r="AA47" s="10">
        <f>INDEX(DriversGams!$A$5:$AN$24,MATCH(Drivers!$A47,DriversGams!$A$5:$A$24,0),MATCH(Drivers!AA$3,DriversGams!$A$5:$AN$5,0))</f>
        <v>35.830770620396507</v>
      </c>
      <c r="AB47" s="10">
        <f>INDEX(DriversGams!$A$5:$AN$24,MATCH(Drivers!$A47,DriversGams!$A$5:$A$24,0),MATCH(Drivers!AB$3,DriversGams!$A$5:$AN$5,0))</f>
        <v>36.755715142449276</v>
      </c>
      <c r="AC47" s="10">
        <f>INDEX(DriversGams!$A$5:$AN$24,MATCH(Drivers!$A47,DriversGams!$A$5:$A$24,0),MATCH(Drivers!AC$3,DriversGams!$A$5:$AN$5,0))</f>
        <v>37.485242619981676</v>
      </c>
      <c r="AD47" s="10">
        <f>INDEX(DriversGams!$A$5:$AN$24,MATCH(Drivers!$A47,DriversGams!$A$5:$A$24,0),MATCH(Drivers!AD$3,DriversGams!$A$5:$AN$5,0))</f>
        <v>38.265507704169224</v>
      </c>
      <c r="AE47" s="10">
        <f>INDEX(DriversGams!$A$5:$AN$24,MATCH(Drivers!$A47,DriversGams!$A$5:$A$24,0),MATCH(Drivers!AE$3,DriversGams!$A$5:$AN$5,0))</f>
        <v>39.087708434578133</v>
      </c>
      <c r="AF47" s="10">
        <f>INDEX(DriversGams!$A$5:$AN$24,MATCH(Drivers!$A47,DriversGams!$A$5:$A$24,0),MATCH(Drivers!AF$3,DriversGams!$A$5:$AN$5,0))</f>
        <v>43.752725572384904</v>
      </c>
      <c r="AG47" s="10">
        <f>INDEX(DriversGams!$A$5:$AN$24,MATCH(Drivers!$A47,DriversGams!$A$5:$A$24,0),MATCH(Drivers!AG$3,DriversGams!$A$5:$AN$5,0))</f>
        <v>55.454822526596743</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1.5003237527082398</v>
      </c>
      <c r="E48" s="10">
        <f>INDEX(DriversGams!$A$5:$AN$30,MATCH(Drivers!$A48,DriversGams!$A$5:$A$30,0),MATCH(Drivers!E$3,DriversGams!$A$5:$AN$5,0))</f>
        <v>1.5119695396647159</v>
      </c>
      <c r="F48" s="10">
        <f>INDEX(DriversGams!$A$5:$AN$30,MATCH(Drivers!$A48,DriversGams!$A$5:$A$30,0),MATCH(Drivers!F$3,DriversGams!$A$5:$AN$5,0))</f>
        <v>1.5080593953017898</v>
      </c>
      <c r="G48" s="10">
        <f>INDEX(DriversGams!$A$5:$AN$30,MATCH(Drivers!$A48,DriversGams!$A$5:$A$30,0),MATCH(Drivers!G$3,DriversGams!$A$5:$AN$5,0))</f>
        <v>1.5061127175877029</v>
      </c>
      <c r="H48" s="10">
        <f>INDEX(DriversGams!$A$5:$AN$30,MATCH(Drivers!$A48,DriversGams!$A$5:$A$30,0),MATCH(Drivers!H$3,DriversGams!$A$5:$AN$5,0))</f>
        <v>1.5135422055999144</v>
      </c>
      <c r="I48" s="10">
        <f>INDEX(DriversGams!$A$5:$AN$30,MATCH(Drivers!$A48,DriversGams!$A$5:$A$30,0),MATCH(Drivers!I$3,DriversGams!$A$5:$AN$5,0))</f>
        <v>1.5188054965477609</v>
      </c>
      <c r="J48" s="10">
        <f>INDEX(DriversGams!$A$5:$AN$30,MATCH(Drivers!$A48,DriversGams!$A$5:$A$30,0),MATCH(Drivers!J$3,DriversGams!$A$5:$AN$5,0))</f>
        <v>1.5059460783425025</v>
      </c>
      <c r="K48" s="10">
        <f>INDEX(DriversGams!$A$5:$AN$30,MATCH(Drivers!$A48,DriversGams!$A$5:$A$30,0),MATCH(Drivers!K$3,DriversGams!$A$5:$AN$5,0))</f>
        <v>1.4521391423188983</v>
      </c>
      <c r="L48" s="10">
        <f>INDEX(DriversGams!$A$5:$AN$30,MATCH(Drivers!$A48,DriversGams!$A$5:$A$30,0),MATCH(Drivers!L$3,DriversGams!$A$5:$AN$5,0))</f>
        <v>1.460892754297461</v>
      </c>
      <c r="M48" s="10">
        <f>INDEX(DriversGams!$A$5:$AN$30,MATCH(Drivers!$A48,DriversGams!$A$5:$A$30,0),MATCH(Drivers!M$3,DriversGams!$A$5:$AN$5,0))</f>
        <v>1.4753373525260083</v>
      </c>
      <c r="N48" s="10">
        <f>INDEX(DriversGams!$A$5:$AN$30,MATCH(Drivers!$A48,DriversGams!$A$5:$A$30,0),MATCH(Drivers!N$3,DriversGams!$A$5:$AN$5,0))</f>
        <v>1.4874332945710909</v>
      </c>
      <c r="O48" s="10">
        <f>INDEX(DriversGams!$A$5:$AN$30,MATCH(Drivers!$A48,DriversGams!$A$5:$A$30,0),MATCH(Drivers!O$3,DriversGams!$A$5:$AN$5,0))</f>
        <v>1.4999492240018795</v>
      </c>
      <c r="P48" s="10">
        <f>INDEX(DriversGams!$A$5:$AN$30,MATCH(Drivers!$A48,DriversGams!$A$5:$A$30,0),MATCH(Drivers!P$3,DriversGams!$A$5:$AN$5,0))</f>
        <v>1.5123168053761025</v>
      </c>
      <c r="Q48" s="10">
        <f>INDEX(DriversGams!$A$5:$AN$30,MATCH(Drivers!$A48,DriversGams!$A$5:$A$30,0),MATCH(Drivers!Q$3,DriversGams!$A$5:$AN$5,0))</f>
        <v>1.5229524096857185</v>
      </c>
      <c r="R48" s="10">
        <f>INDEX(DriversGams!$A$5:$AN$30,MATCH(Drivers!$A48,DriversGams!$A$5:$A$30,0),MATCH(Drivers!R$3,DriversGams!$A$5:$AN$5,0))</f>
        <v>1.5351494009037727</v>
      </c>
      <c r="S48" s="10">
        <f>INDEX(DriversGams!$A$5:$AN$30,MATCH(Drivers!$A48,DriversGams!$A$5:$A$30,0),MATCH(Drivers!S$3,DriversGams!$A$5:$AN$5,0))</f>
        <v>1.538233215960956</v>
      </c>
      <c r="T48" s="10">
        <f>INDEX(DriversGams!$A$5:$AN$30,MATCH(Drivers!$A48,DriversGams!$A$5:$A$30,0),MATCH(Drivers!T$3,DriversGams!$A$5:$AN$5,0))</f>
        <v>1.5445787732210587</v>
      </c>
      <c r="U48" s="10">
        <f>INDEX(DriversGams!$A$5:$AN$30,MATCH(Drivers!$A48,DriversGams!$A$5:$A$30,0),MATCH(Drivers!U$3,DriversGams!$A$5:$AN$5,0))</f>
        <v>1.5561065057962997</v>
      </c>
      <c r="V48" s="10">
        <f>INDEX(DriversGams!$A$5:$AN$30,MATCH(Drivers!$A48,DriversGams!$A$5:$A$30,0),MATCH(Drivers!V$3,DriversGams!$A$5:$AN$5,0))</f>
        <v>1.4118850912424046</v>
      </c>
      <c r="W48" s="10">
        <f>INDEX(DriversGams!$A$5:$AN$30,MATCH(Drivers!$A48,DriversGams!$A$5:$A$30,0),MATCH(Drivers!W$3,DriversGams!$A$5:$AN$5,0))</f>
        <v>1.3702738408621233</v>
      </c>
      <c r="X48" s="10">
        <f>INDEX(DriversGams!$A$5:$AN$30,MATCH(Drivers!$A48,DriversGams!$A$5:$A$30,0),MATCH(Drivers!X$3,DriversGams!$A$5:$AN$5,0))</f>
        <v>1.4098826364018218</v>
      </c>
      <c r="Y48" s="10">
        <f>INDEX(DriversGams!$A$5:$AN$30,MATCH(Drivers!$A48,DriversGams!$A$5:$A$30,0),MATCH(Drivers!Y$3,DriversGams!$A$5:$AN$5,0))</f>
        <v>1.4727602846710346</v>
      </c>
      <c r="Z48" s="10">
        <f>INDEX(DriversGams!$A$5:$AN$30,MATCH(Drivers!$A48,DriversGams!$A$5:$A$30,0),MATCH(Drivers!Z$3,DriversGams!$A$5:$AN$5,0))</f>
        <v>1.5443185393399355</v>
      </c>
      <c r="AA48" s="10">
        <f>INDEX(DriversGams!$A$5:$AN$30,MATCH(Drivers!$A48,DriversGams!$A$5:$A$30,0),MATCH(Drivers!AA$3,DriversGams!$A$5:$AN$5,0))</f>
        <v>1.6230311566877367</v>
      </c>
      <c r="AB48" s="10">
        <f>INDEX(DriversGams!$A$5:$AN$30,MATCH(Drivers!$A48,DriversGams!$A$5:$A$30,0),MATCH(Drivers!AB$3,DriversGams!$A$5:$AN$5,0))</f>
        <v>1.7096188161846311</v>
      </c>
      <c r="AC48" s="10">
        <f>INDEX(DriversGams!$A$5:$AN$30,MATCH(Drivers!$A48,DriversGams!$A$5:$A$30,0),MATCH(Drivers!AC$3,DriversGams!$A$5:$AN$5,0))</f>
        <v>1.8020300306380879</v>
      </c>
      <c r="AD48" s="10">
        <f>INDEX(DriversGams!$A$5:$AN$30,MATCH(Drivers!$A48,DriversGams!$A$5:$A$30,0),MATCH(Drivers!AD$3,DriversGams!$A$5:$AN$5,0))</f>
        <v>1.9025986836880218</v>
      </c>
      <c r="AE48" s="10">
        <f>INDEX(DriversGams!$A$5:$AN$30,MATCH(Drivers!$A48,DriversGams!$A$5:$A$30,0),MATCH(Drivers!AE$3,DriversGams!$A$5:$AN$5,0))</f>
        <v>2.0118315379447909</v>
      </c>
      <c r="AF48" s="10">
        <f>INDEX(DriversGams!$A$5:$AN$30,MATCH(Drivers!$A48,DriversGams!$A$5:$A$30,0),MATCH(Drivers!AF$3,DriversGams!$A$5:$AN$5,0))</f>
        <v>2.7593573968956764</v>
      </c>
      <c r="AG48" s="10">
        <f>INDEX(DriversGams!$A$5:$AN$30,MATCH(Drivers!$A48,DriversGams!$A$5:$A$30,0),MATCH(Drivers!AG$3,DriversGams!$A$5:$AN$5,0))</f>
        <v>4.3494310246465249</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94.541800988832833</v>
      </c>
      <c r="E49" s="10">
        <f>INDEX(DriversGams!$A$5:$AN$24,MATCH(Drivers!$A49,DriversGams!$A$5:$A$24,0),MATCH(Drivers!E$3,DriversGams!$A$5:$AN$5,0))</f>
        <v>95.975694720525041</v>
      </c>
      <c r="F49" s="10">
        <f>INDEX(DriversGams!$A$5:$AN$24,MATCH(Drivers!$A49,DriversGams!$A$5:$A$24,0),MATCH(Drivers!F$3,DriversGams!$A$5:$AN$5,0))</f>
        <v>95.388364847232936</v>
      </c>
      <c r="G49" s="10">
        <f>INDEX(DriversGams!$A$5:$AN$24,MATCH(Drivers!$A49,DriversGams!$A$5:$A$24,0),MATCH(Drivers!G$3,DriversGams!$A$5:$AN$5,0))</f>
        <v>96.225599029384128</v>
      </c>
      <c r="H49" s="10">
        <f>INDEX(DriversGams!$A$5:$AN$24,MATCH(Drivers!$A49,DriversGams!$A$5:$A$24,0),MATCH(Drivers!H$3,DriversGams!$A$5:$AN$5,0))</f>
        <v>97.089685196891452</v>
      </c>
      <c r="I49" s="10">
        <f>INDEX(DriversGams!$A$5:$AN$24,MATCH(Drivers!$A49,DriversGams!$A$5:$A$24,0),MATCH(Drivers!I$3,DriversGams!$A$5:$AN$5,0))</f>
        <v>97.925400390321798</v>
      </c>
      <c r="J49" s="10">
        <f>INDEX(DriversGams!$A$5:$AN$24,MATCH(Drivers!$A49,DriversGams!$A$5:$A$24,0),MATCH(Drivers!J$3,DriversGams!$A$5:$AN$5,0))</f>
        <v>96.404713516960541</v>
      </c>
      <c r="K49" s="10">
        <f>INDEX(DriversGams!$A$5:$AN$24,MATCH(Drivers!$A49,DriversGams!$A$5:$A$24,0),MATCH(Drivers!K$3,DriversGams!$A$5:$AN$5,0))</f>
        <v>93.602976342226299</v>
      </c>
      <c r="L49" s="10">
        <f>INDEX(DriversGams!$A$5:$AN$24,MATCH(Drivers!$A49,DriversGams!$A$5:$A$24,0),MATCH(Drivers!L$3,DriversGams!$A$5:$AN$5,0))</f>
        <v>95.480923744587955</v>
      </c>
      <c r="M49" s="10">
        <f>INDEX(DriversGams!$A$5:$AN$24,MATCH(Drivers!$A49,DriversGams!$A$5:$A$24,0),MATCH(Drivers!M$3,DriversGams!$A$5:$AN$5,0))</f>
        <v>97.061589752106812</v>
      </c>
      <c r="N49" s="10">
        <f>INDEX(DriversGams!$A$5:$AN$24,MATCH(Drivers!$A49,DriversGams!$A$5:$A$24,0),MATCH(Drivers!N$3,DriversGams!$A$5:$AN$5,0))</f>
        <v>98.7075479970255</v>
      </c>
      <c r="O49" s="10">
        <f>INDEX(DriversGams!$A$5:$AN$24,MATCH(Drivers!$A49,DriversGams!$A$5:$A$24,0),MATCH(Drivers!O$3,DriversGams!$A$5:$AN$5,0))</f>
        <v>100.64535601797741</v>
      </c>
      <c r="P49" s="10">
        <f>INDEX(DriversGams!$A$5:$AN$24,MATCH(Drivers!$A49,DriversGams!$A$5:$A$24,0),MATCH(Drivers!P$3,DriversGams!$A$5:$AN$5,0))</f>
        <v>102.57709252188704</v>
      </c>
      <c r="Q49" s="10">
        <f>INDEX(DriversGams!$A$5:$AN$24,MATCH(Drivers!$A49,DriversGams!$A$5:$A$24,0),MATCH(Drivers!Q$3,DriversGams!$A$5:$AN$5,0))</f>
        <v>104.36444259945513</v>
      </c>
      <c r="R49" s="10">
        <f>INDEX(DriversGams!$A$5:$AN$24,MATCH(Drivers!$A49,DriversGams!$A$5:$A$24,0),MATCH(Drivers!R$3,DriversGams!$A$5:$AN$5,0))</f>
        <v>106.17464109319855</v>
      </c>
      <c r="S49" s="10">
        <f>INDEX(DriversGams!$A$5:$AN$24,MATCH(Drivers!$A49,DriversGams!$A$5:$A$24,0),MATCH(Drivers!S$3,DriversGams!$A$5:$AN$5,0))</f>
        <v>110.03228343132051</v>
      </c>
      <c r="T49" s="10">
        <f>INDEX(DriversGams!$A$5:$AN$24,MATCH(Drivers!$A49,DriversGams!$A$5:$A$24,0),MATCH(Drivers!T$3,DriversGams!$A$5:$AN$5,0))</f>
        <v>112.38796804455612</v>
      </c>
      <c r="U49" s="10">
        <f>INDEX(DriversGams!$A$5:$AN$24,MATCH(Drivers!$A49,DriversGams!$A$5:$A$24,0),MATCH(Drivers!U$3,DriversGams!$A$5:$AN$5,0))</f>
        <v>114.2252299128801</v>
      </c>
      <c r="V49" s="10">
        <f>INDEX(DriversGams!$A$5:$AN$24,MATCH(Drivers!$A49,DriversGams!$A$5:$A$24,0),MATCH(Drivers!V$3,DriversGams!$A$5:$AN$5,0))</f>
        <v>118.6459614633815</v>
      </c>
      <c r="W49" s="10">
        <f>INDEX(DriversGams!$A$5:$AN$24,MATCH(Drivers!$A49,DriversGams!$A$5:$A$24,0),MATCH(Drivers!W$3,DriversGams!$A$5:$AN$5,0))</f>
        <v>122.01163517664432</v>
      </c>
      <c r="X49" s="10">
        <f>INDEX(DriversGams!$A$5:$AN$24,MATCH(Drivers!$A49,DriversGams!$A$5:$A$24,0),MATCH(Drivers!X$3,DriversGams!$A$5:$AN$5,0))</f>
        <v>124.12419315247949</v>
      </c>
      <c r="Y49" s="10">
        <f>INDEX(DriversGams!$A$5:$AN$24,MATCH(Drivers!$A49,DriversGams!$A$5:$A$24,0),MATCH(Drivers!Y$3,DriversGams!$A$5:$AN$5,0))</f>
        <v>126.31869310757338</v>
      </c>
      <c r="Z49" s="10">
        <f>INDEX(DriversGams!$A$5:$AN$24,MATCH(Drivers!$A49,DriversGams!$A$5:$A$24,0),MATCH(Drivers!Z$3,DriversGams!$A$5:$AN$5,0))</f>
        <v>128.3920288398287</v>
      </c>
      <c r="AA49" s="10">
        <f>INDEX(DriversGams!$A$5:$AN$24,MATCH(Drivers!$A49,DriversGams!$A$5:$A$24,0),MATCH(Drivers!AA$3,DriversGams!$A$5:$AN$5,0))</f>
        <v>130.76761610841291</v>
      </c>
      <c r="AB49" s="10">
        <f>INDEX(DriversGams!$A$5:$AN$24,MATCH(Drivers!$A49,DriversGams!$A$5:$A$24,0),MATCH(Drivers!AB$3,DriversGams!$A$5:$AN$5,0))</f>
        <v>133.34359041500008</v>
      </c>
      <c r="AC49" s="10">
        <f>INDEX(DriversGams!$A$5:$AN$24,MATCH(Drivers!$A49,DriversGams!$A$5:$A$24,0),MATCH(Drivers!AC$3,DriversGams!$A$5:$AN$5,0))</f>
        <v>135.93324426451491</v>
      </c>
      <c r="AD49" s="10">
        <f>INDEX(DriversGams!$A$5:$AN$24,MATCH(Drivers!$A49,DriversGams!$A$5:$A$24,0),MATCH(Drivers!AD$3,DriversGams!$A$5:$AN$5,0))</f>
        <v>138.71240496623335</v>
      </c>
      <c r="AE49" s="10">
        <f>INDEX(DriversGams!$A$5:$AN$24,MATCH(Drivers!$A49,DriversGams!$A$5:$A$24,0),MATCH(Drivers!AE$3,DriversGams!$A$5:$AN$5,0))</f>
        <v>141.61792234711103</v>
      </c>
      <c r="AF49" s="10">
        <f>INDEX(DriversGams!$A$5:$AN$24,MATCH(Drivers!$A49,DriversGams!$A$5:$A$24,0),MATCH(Drivers!AF$3,DriversGams!$A$5:$AN$5,0))</f>
        <v>156.76208646740457</v>
      </c>
      <c r="AG49" s="10">
        <f>INDEX(DriversGams!$A$5:$AN$24,MATCH(Drivers!$A49,DriversGams!$A$5:$A$24,0),MATCH(Drivers!AG$3,DriversGams!$A$5:$AN$5,0))</f>
        <v>157.42901066417022</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1.0126815771585538E-4</v>
      </c>
      <c r="E50" s="10">
        <f>INDEX(DriversGams!$A$5:$AN$24,MATCH(Drivers!$A50,DriversGams!$A$5:$A$24,0),MATCH(Drivers!E$3,DriversGams!$A$5:$AN$5,0))</f>
        <v>1.10176023906505E-4</v>
      </c>
      <c r="F50" s="10">
        <f>INDEX(DriversGams!$A$5:$AN$24,MATCH(Drivers!$A50,DriversGams!$A$5:$A$24,0),MATCH(Drivers!F$3,DriversGams!$A$5:$AN$5,0))</f>
        <v>1.0951546948170645E-4</v>
      </c>
      <c r="G50" s="10">
        <f>INDEX(DriversGams!$A$5:$AN$24,MATCH(Drivers!$A50,DriversGams!$A$5:$A$24,0),MATCH(Drivers!G$3,DriversGams!$A$5:$AN$5,0))</f>
        <v>1.0337504419461997E-4</v>
      </c>
      <c r="H50" s="10">
        <f>INDEX(DriversGams!$A$5:$AN$24,MATCH(Drivers!$A50,DriversGams!$A$5:$A$24,0),MATCH(Drivers!H$3,DriversGams!$A$5:$AN$5,0))</f>
        <v>1.0320055920357134E-4</v>
      </c>
      <c r="I50" s="10">
        <f>INDEX(DriversGams!$A$5:$AN$24,MATCH(Drivers!$A50,DriversGams!$A$5:$A$24,0),MATCH(Drivers!I$3,DriversGams!$A$5:$AN$5,0))</f>
        <v>1.0536419335223814E-4</v>
      </c>
      <c r="J50" s="10">
        <f>INDEX(DriversGams!$A$5:$AN$24,MATCH(Drivers!$A50,DriversGams!$A$5:$A$24,0),MATCH(Drivers!J$3,DriversGams!$A$5:$AN$5,0))</f>
        <v>9.0831893626507819E-5</v>
      </c>
      <c r="K50" s="10">
        <f>INDEX(DriversGams!$A$5:$AN$24,MATCH(Drivers!$A50,DriversGams!$A$5:$A$24,0),MATCH(Drivers!K$3,DriversGams!$A$5:$AN$5,0))</f>
        <v>8.5627508222985518E-5</v>
      </c>
      <c r="L50" s="10">
        <f>INDEX(DriversGams!$A$5:$AN$24,MATCH(Drivers!$A50,DriversGams!$A$5:$A$24,0),MATCH(Drivers!L$3,DriversGams!$A$5:$AN$5,0))</f>
        <v>8.5927969310129821E-5</v>
      </c>
      <c r="M50" s="10">
        <f>INDEX(DriversGams!$A$5:$AN$24,MATCH(Drivers!$A50,DriversGams!$A$5:$A$24,0),MATCH(Drivers!M$3,DriversGams!$A$5:$AN$5,0))</f>
        <v>7.4305631956497983E-5</v>
      </c>
      <c r="N50" s="10">
        <f>INDEX(DriversGams!$A$5:$AN$24,MATCH(Drivers!$A50,DriversGams!$A$5:$A$24,0),MATCH(Drivers!N$3,DriversGams!$A$5:$AN$5,0))</f>
        <v>7.4662729163429896E-5</v>
      </c>
      <c r="O50" s="10">
        <f>INDEX(DriversGams!$A$5:$AN$24,MATCH(Drivers!$A50,DriversGams!$A$5:$A$24,0),MATCH(Drivers!O$3,DriversGams!$A$5:$AN$5,0))</f>
        <v>7.3684858428494786E-5</v>
      </c>
      <c r="P50" s="10">
        <f>INDEX(DriversGams!$A$5:$AN$24,MATCH(Drivers!$A50,DriversGams!$A$5:$A$24,0),MATCH(Drivers!P$3,DriversGams!$A$5:$AN$5,0))</f>
        <v>7.7398448752332975E-5</v>
      </c>
      <c r="Q50" s="10">
        <f>INDEX(DriversGams!$A$5:$AN$24,MATCH(Drivers!$A50,DriversGams!$A$5:$A$24,0),MATCH(Drivers!Q$3,DriversGams!$A$5:$AN$5,0))</f>
        <v>8.0153935880626553E-5</v>
      </c>
      <c r="R50" s="10">
        <f>INDEX(DriversGams!$A$5:$AN$24,MATCH(Drivers!$A50,DriversGams!$A$5:$A$24,0),MATCH(Drivers!R$3,DriversGams!$A$5:$AN$5,0))</f>
        <v>8.0977983848335341E-5</v>
      </c>
      <c r="S50" s="10">
        <f>INDEX(DriversGams!$A$5:$AN$24,MATCH(Drivers!$A50,DriversGams!$A$5:$A$24,0),MATCH(Drivers!S$3,DriversGams!$A$5:$AN$5,0))</f>
        <v>1.2596864255958411E-4</v>
      </c>
      <c r="T50" s="10">
        <f>INDEX(DriversGams!$A$5:$AN$24,MATCH(Drivers!$A50,DriversGams!$A$5:$A$24,0),MATCH(Drivers!T$3,DriversGams!$A$5:$AN$5,0))</f>
        <v>1.551603199177912E-4</v>
      </c>
      <c r="U50" s="10">
        <f>INDEX(DriversGams!$A$5:$AN$24,MATCH(Drivers!$A50,DriversGams!$A$5:$A$24,0),MATCH(Drivers!U$3,DriversGams!$A$5:$AN$5,0))</f>
        <v>1.7659126555819837E-4</v>
      </c>
      <c r="V50" s="10">
        <f>INDEX(DriversGams!$A$5:$AN$24,MATCH(Drivers!$A50,DriversGams!$A$5:$A$24,0),MATCH(Drivers!V$3,DriversGams!$A$5:$AN$5,0))</f>
        <v>2.9075874018283647E-4</v>
      </c>
      <c r="W50" s="10">
        <f>INDEX(DriversGams!$A$5:$AN$24,MATCH(Drivers!$A50,DriversGams!$A$5:$A$24,0),MATCH(Drivers!W$3,DriversGams!$A$5:$AN$5,0))</f>
        <v>4.764184832642621E-4</v>
      </c>
      <c r="X50" s="10">
        <f>INDEX(DriversGams!$A$5:$AN$24,MATCH(Drivers!$A50,DriversGams!$A$5:$A$24,0),MATCH(Drivers!X$3,DriversGams!$A$5:$AN$5,0))</f>
        <v>4.080620405404035E-4</v>
      </c>
      <c r="Y50" s="10">
        <f>INDEX(DriversGams!$A$5:$AN$24,MATCH(Drivers!$A50,DriversGams!$A$5:$A$24,0),MATCH(Drivers!Y$3,DriversGams!$A$5:$AN$5,0))</f>
        <v>8.2559703939004176E-4</v>
      </c>
      <c r="Z50" s="10">
        <f>INDEX(DriversGams!$A$5:$AN$24,MATCH(Drivers!$A50,DriversGams!$A$5:$A$24,0),MATCH(Drivers!Z$3,DriversGams!$A$5:$AN$5,0))</f>
        <v>1.5964515454804284E-3</v>
      </c>
      <c r="AA50" s="10">
        <f>INDEX(DriversGams!$A$5:$AN$24,MATCH(Drivers!$A50,DriversGams!$A$5:$A$24,0),MATCH(Drivers!AA$3,DriversGams!$A$5:$AN$5,0))</f>
        <v>3.0631692121243477E-3</v>
      </c>
      <c r="AB50" s="10">
        <f>INDEX(DriversGams!$A$5:$AN$24,MATCH(Drivers!$A50,DriversGams!$A$5:$A$24,0),MATCH(Drivers!AB$3,DriversGams!$A$5:$AN$5,0))</f>
        <v>5.7858855315439548E-3</v>
      </c>
      <c r="AC50" s="10">
        <f>INDEX(DriversGams!$A$5:$AN$24,MATCH(Drivers!$A50,DriversGams!$A$5:$A$24,0),MATCH(Drivers!AC$3,DriversGams!$A$5:$AN$5,0))</f>
        <v>0.20858782604570203</v>
      </c>
      <c r="AD50" s="10">
        <f>INDEX(DriversGams!$A$5:$AN$24,MATCH(Drivers!$A50,DriversGams!$A$5:$A$24,0),MATCH(Drivers!AD$3,DriversGams!$A$5:$AN$5,0))</f>
        <v>0.41717518727648212</v>
      </c>
      <c r="AE50" s="10">
        <f>INDEX(DriversGams!$A$5:$AN$24,MATCH(Drivers!$A50,DriversGams!$A$5:$A$24,0),MATCH(Drivers!AE$3,DriversGams!$A$5:$AN$5,0))</f>
        <v>0.62576254850726221</v>
      </c>
      <c r="AF50" s="10">
        <f>INDEX(DriversGams!$A$5:$AN$24,MATCH(Drivers!$A50,DriversGams!$A$5:$A$24,0),MATCH(Drivers!AF$3,DriversGams!$A$5:$AN$5,0))</f>
        <v>3.7733623377285617</v>
      </c>
      <c r="AG50" s="10">
        <f>INDEX(DriversGams!$A$5:$AN$24,MATCH(Drivers!$A50,DriversGams!$A$5:$A$24,0),MATCH(Drivers!AG$3,DriversGams!$A$5:$AN$5,0))</f>
        <v>32.748036882113347</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13.491401465310945</v>
      </c>
      <c r="E51" s="10">
        <f>INDEX(DriversGams!$A$5:$AN$24,MATCH(Drivers!$A51,DriversGams!$A$5:$A$24,0),MATCH(Drivers!E$3,DriversGams!$A$5:$AN$5,0))</f>
        <v>13.569819447850303</v>
      </c>
      <c r="F51" s="10">
        <f>INDEX(DriversGams!$A$5:$AN$24,MATCH(Drivers!$A51,DriversGams!$A$5:$A$24,0),MATCH(Drivers!F$3,DriversGams!$A$5:$AN$5,0))</f>
        <v>13.611388773077055</v>
      </c>
      <c r="G51" s="10">
        <f>INDEX(DriversGams!$A$5:$AN$24,MATCH(Drivers!$A51,DriversGams!$A$5:$A$24,0),MATCH(Drivers!G$3,DriversGams!$A$5:$AN$5,0))</f>
        <v>13.557641069818859</v>
      </c>
      <c r="H51" s="10">
        <f>INDEX(DriversGams!$A$5:$AN$24,MATCH(Drivers!$A51,DriversGams!$A$5:$A$24,0),MATCH(Drivers!H$3,DriversGams!$A$5:$AN$5,0))</f>
        <v>13.62718963205503</v>
      </c>
      <c r="I51" s="10">
        <f>INDEX(DriversGams!$A$5:$AN$24,MATCH(Drivers!$A51,DriversGams!$A$5:$A$24,0),MATCH(Drivers!I$3,DriversGams!$A$5:$AN$5,0))</f>
        <v>13.645975461665881</v>
      </c>
      <c r="J51" s="10">
        <f>INDEX(DriversGams!$A$5:$AN$24,MATCH(Drivers!$A51,DriversGams!$A$5:$A$24,0),MATCH(Drivers!J$3,DriversGams!$A$5:$AN$5,0))</f>
        <v>13.434978035959899</v>
      </c>
      <c r="K51" s="10">
        <f>INDEX(DriversGams!$A$5:$AN$24,MATCH(Drivers!$A51,DriversGams!$A$5:$A$24,0),MATCH(Drivers!K$3,DriversGams!$A$5:$AN$5,0))</f>
        <v>12.726006406993426</v>
      </c>
      <c r="L51" s="10">
        <f>INDEX(DriversGams!$A$5:$AN$24,MATCH(Drivers!$A51,DriversGams!$A$5:$A$24,0),MATCH(Drivers!L$3,DriversGams!$A$5:$AN$5,0))</f>
        <v>12.811661583117305</v>
      </c>
      <c r="M51" s="10">
        <f>INDEX(DriversGams!$A$5:$AN$24,MATCH(Drivers!$A51,DriversGams!$A$5:$A$24,0),MATCH(Drivers!M$3,DriversGams!$A$5:$AN$5,0))</f>
        <v>12.921988953006226</v>
      </c>
      <c r="N51" s="10">
        <f>INDEX(DriversGams!$A$5:$AN$24,MATCH(Drivers!$A51,DriversGams!$A$5:$A$24,0),MATCH(Drivers!N$3,DriversGams!$A$5:$AN$5,0))</f>
        <v>13.057965431765997</v>
      </c>
      <c r="O51" s="10">
        <f>INDEX(DriversGams!$A$5:$AN$24,MATCH(Drivers!$A51,DriversGams!$A$5:$A$24,0),MATCH(Drivers!O$3,DriversGams!$A$5:$AN$5,0))</f>
        <v>13.210084821845095</v>
      </c>
      <c r="P51" s="10">
        <f>INDEX(DriversGams!$A$5:$AN$24,MATCH(Drivers!$A51,DriversGams!$A$5:$A$24,0),MATCH(Drivers!P$3,DriversGams!$A$5:$AN$5,0))</f>
        <v>13.381793689850952</v>
      </c>
      <c r="Q51" s="10">
        <f>INDEX(DriversGams!$A$5:$AN$24,MATCH(Drivers!$A51,DriversGams!$A$5:$A$24,0),MATCH(Drivers!Q$3,DriversGams!$A$5:$AN$5,0))</f>
        <v>13.548403966694691</v>
      </c>
      <c r="R51" s="10">
        <f>INDEX(DriversGams!$A$5:$AN$24,MATCH(Drivers!$A51,DriversGams!$A$5:$A$24,0),MATCH(Drivers!R$3,DriversGams!$A$5:$AN$5,0))</f>
        <v>13.716513190162694</v>
      </c>
      <c r="S51" s="10">
        <f>INDEX(DriversGams!$A$5:$AN$24,MATCH(Drivers!$A51,DriversGams!$A$5:$A$24,0),MATCH(Drivers!S$3,DriversGams!$A$5:$AN$5,0))</f>
        <v>14.144961050424335</v>
      </c>
      <c r="T51" s="10">
        <f>INDEX(DriversGams!$A$5:$AN$24,MATCH(Drivers!$A51,DriversGams!$A$5:$A$24,0),MATCH(Drivers!T$3,DriversGams!$A$5:$AN$5,0))</f>
        <v>14.400802389012268</v>
      </c>
      <c r="U51" s="10">
        <f>INDEX(DriversGams!$A$5:$AN$24,MATCH(Drivers!$A51,DriversGams!$A$5:$A$24,0),MATCH(Drivers!U$3,DriversGams!$A$5:$AN$5,0))</f>
        <v>14.60046406855043</v>
      </c>
      <c r="V51" s="10">
        <f>INDEX(DriversGams!$A$5:$AN$24,MATCH(Drivers!$A51,DriversGams!$A$5:$A$24,0),MATCH(Drivers!V$3,DriversGams!$A$5:$AN$5,0))</f>
        <v>15.141476743728072</v>
      </c>
      <c r="W51" s="10">
        <f>INDEX(DriversGams!$A$5:$AN$24,MATCH(Drivers!$A51,DriversGams!$A$5:$A$24,0),MATCH(Drivers!W$3,DriversGams!$A$5:$AN$5,0))</f>
        <v>15.588363001903284</v>
      </c>
      <c r="X51" s="10">
        <f>INDEX(DriversGams!$A$5:$AN$24,MATCH(Drivers!$A51,DriversGams!$A$5:$A$24,0),MATCH(Drivers!X$3,DriversGams!$A$5:$AN$5,0))</f>
        <v>15.896909208005962</v>
      </c>
      <c r="Y51" s="10">
        <f>INDEX(DriversGams!$A$5:$AN$24,MATCH(Drivers!$A51,DriversGams!$A$5:$A$24,0),MATCH(Drivers!Y$3,DriversGams!$A$5:$AN$5,0))</f>
        <v>16.215037053396902</v>
      </c>
      <c r="Z51" s="10">
        <f>INDEX(DriversGams!$A$5:$AN$24,MATCH(Drivers!$A51,DriversGams!$A$5:$A$24,0),MATCH(Drivers!Z$3,DriversGams!$A$5:$AN$5,0))</f>
        <v>16.58134595099623</v>
      </c>
      <c r="AA51" s="10">
        <f>INDEX(DriversGams!$A$5:$AN$24,MATCH(Drivers!$A51,DriversGams!$A$5:$A$24,0),MATCH(Drivers!AA$3,DriversGams!$A$5:$AN$5,0))</f>
        <v>16.915484331569523</v>
      </c>
      <c r="AB51" s="10">
        <f>INDEX(DriversGams!$A$5:$AN$24,MATCH(Drivers!$A51,DriversGams!$A$5:$A$24,0),MATCH(Drivers!AB$3,DriversGams!$A$5:$AN$5,0))</f>
        <v>17.136547591345153</v>
      </c>
      <c r="AC51" s="10">
        <f>INDEX(DriversGams!$A$5:$AN$24,MATCH(Drivers!$A51,DriversGams!$A$5:$A$24,0),MATCH(Drivers!AC$3,DriversGams!$A$5:$AN$5,0))</f>
        <v>17.461338039073539</v>
      </c>
      <c r="AD51" s="10">
        <f>INDEX(DriversGams!$A$5:$AN$24,MATCH(Drivers!$A51,DriversGams!$A$5:$A$24,0),MATCH(Drivers!AD$3,DriversGams!$A$5:$AN$5,0))</f>
        <v>17.795975754237695</v>
      </c>
      <c r="AE51" s="10">
        <f>INDEX(DriversGams!$A$5:$AN$24,MATCH(Drivers!$A51,DriversGams!$A$5:$A$24,0),MATCH(Drivers!AE$3,DriversGams!$A$5:$AN$5,0))</f>
        <v>18.139778352059082</v>
      </c>
      <c r="AF51" s="10">
        <f>INDEX(DriversGams!$A$5:$AN$24,MATCH(Drivers!$A51,DriversGams!$A$5:$A$24,0),MATCH(Drivers!AF$3,DriversGams!$A$5:$AN$5,0))</f>
        <v>19.913486197612563</v>
      </c>
      <c r="AG51" s="10">
        <f>INDEX(DriversGams!$A$5:$AN$24,MATCH(Drivers!$A51,DriversGams!$A$5:$A$24,0),MATCH(Drivers!AG$3,DriversGams!$A$5:$AN$5,0))</f>
        <v>19.759521837740699</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157.29509602011217</v>
      </c>
      <c r="E52" s="10">
        <f>INDEX(DriversGams!$A$5:$AN$24,MATCH(Drivers!$A52,DriversGams!$A$5:$A$24,0),MATCH(Drivers!E$3,DriversGams!$A$5:$AN$5,0))</f>
        <v>159.06270614444861</v>
      </c>
      <c r="F52" s="10">
        <f>INDEX(DriversGams!$A$5:$AN$24,MATCH(Drivers!$A52,DriversGams!$A$5:$A$24,0),MATCH(Drivers!F$3,DriversGams!$A$5:$AN$5,0))</f>
        <v>163.43435763064133</v>
      </c>
      <c r="G52" s="10">
        <f>INDEX(DriversGams!$A$5:$AN$24,MATCH(Drivers!$A52,DriversGams!$A$5:$A$24,0),MATCH(Drivers!G$3,DriversGams!$A$5:$AN$5,0))</f>
        <v>161.62108683885731</v>
      </c>
      <c r="H52" s="10">
        <f>INDEX(DriversGams!$A$5:$AN$24,MATCH(Drivers!$A52,DriversGams!$A$5:$A$24,0),MATCH(Drivers!H$3,DriversGams!$A$5:$AN$5,0))</f>
        <v>166.98151507893388</v>
      </c>
      <c r="I52" s="10">
        <f>INDEX(DriversGams!$A$5:$AN$24,MATCH(Drivers!$A52,DriversGams!$A$5:$A$24,0),MATCH(Drivers!I$3,DriversGams!$A$5:$AN$5,0))</f>
        <v>167.65977044450878</v>
      </c>
      <c r="J52" s="10">
        <f>INDEX(DriversGams!$A$5:$AN$24,MATCH(Drivers!$A52,DriversGams!$A$5:$A$24,0),MATCH(Drivers!J$3,DriversGams!$A$5:$AN$5,0))</f>
        <v>165.66033105876866</v>
      </c>
      <c r="K52" s="10">
        <f>INDEX(DriversGams!$A$5:$AN$24,MATCH(Drivers!$A52,DriversGams!$A$5:$A$24,0),MATCH(Drivers!K$3,DriversGams!$A$5:$AN$5,0))</f>
        <v>157.32129904991606</v>
      </c>
      <c r="L52" s="10">
        <f>INDEX(DriversGams!$A$5:$AN$24,MATCH(Drivers!$A52,DriversGams!$A$5:$A$24,0),MATCH(Drivers!L$3,DriversGams!$A$5:$AN$5,0))</f>
        <v>159.44697443842335</v>
      </c>
      <c r="M52" s="10">
        <f>INDEX(DriversGams!$A$5:$AN$24,MATCH(Drivers!$A52,DriversGams!$A$5:$A$24,0),MATCH(Drivers!M$3,DriversGams!$A$5:$AN$5,0))</f>
        <v>161.19378139131769</v>
      </c>
      <c r="N52" s="10">
        <f>INDEX(DriversGams!$A$5:$AN$24,MATCH(Drivers!$A52,DriversGams!$A$5:$A$24,0),MATCH(Drivers!N$3,DriversGams!$A$5:$AN$5,0))</f>
        <v>163.08327233278629</v>
      </c>
      <c r="O52" s="10">
        <f>INDEX(DriversGams!$A$5:$AN$24,MATCH(Drivers!$A52,DriversGams!$A$5:$A$24,0),MATCH(Drivers!O$3,DriversGams!$A$5:$AN$5,0))</f>
        <v>165.34914764088924</v>
      </c>
      <c r="P52" s="10">
        <f>INDEX(DriversGams!$A$5:$AN$24,MATCH(Drivers!$A52,DriversGams!$A$5:$A$24,0),MATCH(Drivers!P$3,DriversGams!$A$5:$AN$5,0))</f>
        <v>167.66016233654884</v>
      </c>
      <c r="Q52" s="10">
        <f>INDEX(DriversGams!$A$5:$AN$24,MATCH(Drivers!$A52,DriversGams!$A$5:$A$24,0),MATCH(Drivers!Q$3,DriversGams!$A$5:$AN$5,0))</f>
        <v>169.89003263513612</v>
      </c>
      <c r="R52" s="10">
        <f>INDEX(DriversGams!$A$5:$AN$24,MATCH(Drivers!$A52,DriversGams!$A$5:$A$24,0),MATCH(Drivers!R$3,DriversGams!$A$5:$AN$5,0))</f>
        <v>172.38055815806078</v>
      </c>
      <c r="S52" s="10">
        <f>INDEX(DriversGams!$A$5:$AN$24,MATCH(Drivers!$A52,DriversGams!$A$5:$A$24,0),MATCH(Drivers!S$3,DriversGams!$A$5:$AN$5,0))</f>
        <v>177.64162189939489</v>
      </c>
      <c r="T52" s="10">
        <f>INDEX(DriversGams!$A$5:$AN$24,MATCH(Drivers!$A52,DriversGams!$A$5:$A$24,0),MATCH(Drivers!T$3,DriversGams!$A$5:$AN$5,0))</f>
        <v>181.77822676887931</v>
      </c>
      <c r="U52" s="10">
        <f>INDEX(DriversGams!$A$5:$AN$24,MATCH(Drivers!$A52,DriversGams!$A$5:$A$24,0),MATCH(Drivers!U$3,DriversGams!$A$5:$AN$5,0))</f>
        <v>185.19381182928993</v>
      </c>
      <c r="V52" s="10">
        <f>INDEX(DriversGams!$A$5:$AN$24,MATCH(Drivers!$A52,DriversGams!$A$5:$A$24,0),MATCH(Drivers!V$3,DriversGams!$A$5:$AN$5,0))</f>
        <v>192.67500342279243</v>
      </c>
      <c r="W52" s="10">
        <f>INDEX(DriversGams!$A$5:$AN$24,MATCH(Drivers!$A52,DriversGams!$A$5:$A$24,0),MATCH(Drivers!W$3,DriversGams!$A$5:$AN$5,0))</f>
        <v>199.48274265658566</v>
      </c>
      <c r="X52" s="10">
        <f>INDEX(DriversGams!$A$5:$AN$24,MATCH(Drivers!$A52,DriversGams!$A$5:$A$24,0),MATCH(Drivers!X$3,DriversGams!$A$5:$AN$5,0))</f>
        <v>204.34429246800866</v>
      </c>
      <c r="Y52" s="10">
        <f>INDEX(DriversGams!$A$5:$AN$24,MATCH(Drivers!$A52,DriversGams!$A$5:$A$24,0),MATCH(Drivers!Y$3,DriversGams!$A$5:$AN$5,0))</f>
        <v>209.04448876122177</v>
      </c>
      <c r="Z52" s="10">
        <f>INDEX(DriversGams!$A$5:$AN$24,MATCH(Drivers!$A52,DriversGams!$A$5:$A$24,0),MATCH(Drivers!Z$3,DriversGams!$A$5:$AN$5,0))</f>
        <v>213.10750077857816</v>
      </c>
      <c r="AA52" s="10">
        <f>INDEX(DriversGams!$A$5:$AN$24,MATCH(Drivers!$A52,DriversGams!$A$5:$A$24,0),MATCH(Drivers!AA$3,DriversGams!$A$5:$AN$5,0))</f>
        <v>217.31417713774002</v>
      </c>
      <c r="AB52" s="10">
        <f>INDEX(DriversGams!$A$5:$AN$24,MATCH(Drivers!$A52,DriversGams!$A$5:$A$24,0),MATCH(Drivers!AB$3,DriversGams!$A$5:$AN$5,0))</f>
        <v>222.08660461923833</v>
      </c>
      <c r="AC52" s="10">
        <f>INDEX(DriversGams!$A$5:$AN$24,MATCH(Drivers!$A52,DriversGams!$A$5:$A$24,0),MATCH(Drivers!AC$3,DriversGams!$A$5:$AN$5,0))</f>
        <v>226.47202222556473</v>
      </c>
      <c r="AD52" s="10">
        <f>INDEX(DriversGams!$A$5:$AN$24,MATCH(Drivers!$A52,DriversGams!$A$5:$A$24,0),MATCH(Drivers!AD$3,DriversGams!$A$5:$AN$5,0))</f>
        <v>230.9447327938324</v>
      </c>
      <c r="AE52" s="10">
        <f>INDEX(DriversGams!$A$5:$AN$24,MATCH(Drivers!$A52,DriversGams!$A$5:$A$24,0),MATCH(Drivers!AE$3,DriversGams!$A$5:$AN$5,0))</f>
        <v>235.47597723837242</v>
      </c>
      <c r="AF52" s="10">
        <f>INDEX(DriversGams!$A$5:$AN$24,MATCH(Drivers!$A52,DriversGams!$A$5:$A$24,0),MATCH(Drivers!AF$3,DriversGams!$A$5:$AN$5,0))</f>
        <v>253.88031552635502</v>
      </c>
      <c r="AG52" s="10">
        <f>INDEX(DriversGams!$A$5:$AN$24,MATCH(Drivers!$A52,DriversGams!$A$5:$A$24,0),MATCH(Drivers!AG$3,DriversGams!$A$5:$AN$5,0))</f>
        <v>248.10019853987464</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52.28069092302141</v>
      </c>
      <c r="E53" s="10">
        <f>INDEX(DriversGams!$A$5:$AN$24,MATCH(Drivers!$A53,DriversGams!$A$5:$A$24,0),MATCH(Drivers!E$3,DriversGams!$A$5:$AN$5,0))</f>
        <v>51.702629081866057</v>
      </c>
      <c r="F53" s="10">
        <f>INDEX(DriversGams!$A$5:$AN$24,MATCH(Drivers!$A53,DriversGams!$A$5:$A$24,0),MATCH(Drivers!F$3,DriversGams!$A$5:$AN$5,0))</f>
        <v>52.069572850800249</v>
      </c>
      <c r="G53" s="10">
        <f>INDEX(DriversGams!$A$5:$AN$24,MATCH(Drivers!$A53,DriversGams!$A$5:$A$24,0),MATCH(Drivers!G$3,DriversGams!$A$5:$AN$5,0))</f>
        <v>50.708414223602205</v>
      </c>
      <c r="H53" s="10">
        <f>INDEX(DriversGams!$A$5:$AN$24,MATCH(Drivers!$A53,DriversGams!$A$5:$A$24,0),MATCH(Drivers!H$3,DriversGams!$A$5:$AN$5,0))</f>
        <v>51.542494522443121</v>
      </c>
      <c r="I53" s="10">
        <f>INDEX(DriversGams!$A$5:$AN$24,MATCH(Drivers!$A53,DriversGams!$A$5:$A$24,0),MATCH(Drivers!I$3,DriversGams!$A$5:$AN$5,0))</f>
        <v>50.967953576978843</v>
      </c>
      <c r="J53" s="10">
        <f>INDEX(DriversGams!$A$5:$AN$24,MATCH(Drivers!$A53,DriversGams!$A$5:$A$24,0),MATCH(Drivers!J$3,DriversGams!$A$5:$AN$5,0))</f>
        <v>49.252003726787109</v>
      </c>
      <c r="K53" s="10">
        <f>INDEX(DriversGams!$A$5:$AN$24,MATCH(Drivers!$A53,DriversGams!$A$5:$A$24,0),MATCH(Drivers!K$3,DriversGams!$A$5:$AN$5,0))</f>
        <v>45.715438316215995</v>
      </c>
      <c r="L53" s="10">
        <f>INDEX(DriversGams!$A$5:$AN$24,MATCH(Drivers!$A53,DriversGams!$A$5:$A$24,0),MATCH(Drivers!L$3,DriversGams!$A$5:$AN$5,0))</f>
        <v>46.290989229357713</v>
      </c>
      <c r="M53" s="10">
        <f>INDEX(DriversGams!$A$5:$AN$24,MATCH(Drivers!$A53,DriversGams!$A$5:$A$24,0),MATCH(Drivers!M$3,DriversGams!$A$5:$AN$5,0))</f>
        <v>46.56268401062286</v>
      </c>
      <c r="N53" s="10">
        <f>INDEX(DriversGams!$A$5:$AN$24,MATCH(Drivers!$A53,DriversGams!$A$5:$A$24,0),MATCH(Drivers!N$3,DriversGams!$A$5:$AN$5,0))</f>
        <v>47.07297965892198</v>
      </c>
      <c r="O53" s="10">
        <f>INDEX(DriversGams!$A$5:$AN$24,MATCH(Drivers!$A53,DriversGams!$A$5:$A$24,0),MATCH(Drivers!O$3,DriversGams!$A$5:$AN$5,0))</f>
        <v>47.678457237619526</v>
      </c>
      <c r="P53" s="10">
        <f>INDEX(DriversGams!$A$5:$AN$24,MATCH(Drivers!$A53,DriversGams!$A$5:$A$24,0),MATCH(Drivers!P$3,DriversGams!$A$5:$AN$5,0))</f>
        <v>48.448093016976784</v>
      </c>
      <c r="Q53" s="10">
        <f>INDEX(DriversGams!$A$5:$AN$24,MATCH(Drivers!$A53,DriversGams!$A$5:$A$24,0),MATCH(Drivers!Q$3,DriversGams!$A$5:$AN$5,0))</f>
        <v>49.216363725910362</v>
      </c>
      <c r="R53" s="10">
        <f>INDEX(DriversGams!$A$5:$AN$24,MATCH(Drivers!$A53,DriversGams!$A$5:$A$24,0),MATCH(Drivers!R$3,DriversGams!$A$5:$AN$5,0))</f>
        <v>49.978981417031349</v>
      </c>
      <c r="S53" s="10">
        <f>INDEX(DriversGams!$A$5:$AN$24,MATCH(Drivers!$A53,DriversGams!$A$5:$A$24,0),MATCH(Drivers!S$3,DriversGams!$A$5:$AN$5,0))</f>
        <v>52.43852505687142</v>
      </c>
      <c r="T53" s="10">
        <f>INDEX(DriversGams!$A$5:$AN$24,MATCH(Drivers!$A53,DriversGams!$A$5:$A$24,0),MATCH(Drivers!T$3,DriversGams!$A$5:$AN$5,0))</f>
        <v>54.05905694123382</v>
      </c>
      <c r="U53" s="10">
        <f>INDEX(DriversGams!$A$5:$AN$24,MATCH(Drivers!$A53,DriversGams!$A$5:$A$24,0),MATCH(Drivers!U$3,DriversGams!$A$5:$AN$5,0))</f>
        <v>55.242555306147274</v>
      </c>
      <c r="V53" s="10">
        <f>INDEX(DriversGams!$A$5:$AN$24,MATCH(Drivers!$A53,DriversGams!$A$5:$A$24,0),MATCH(Drivers!V$3,DriversGams!$A$5:$AN$5,0))</f>
        <v>58.661267297851921</v>
      </c>
      <c r="W53" s="10">
        <f>INDEX(DriversGams!$A$5:$AN$24,MATCH(Drivers!$A53,DriversGams!$A$5:$A$24,0),MATCH(Drivers!W$3,DriversGams!$A$5:$AN$5,0))</f>
        <v>61.865327143684262</v>
      </c>
      <c r="X53" s="10">
        <f>INDEX(DriversGams!$A$5:$AN$24,MATCH(Drivers!$A53,DriversGams!$A$5:$A$24,0),MATCH(Drivers!X$3,DriversGams!$A$5:$AN$5,0))</f>
        <v>64.127982446078548</v>
      </c>
      <c r="Y53" s="10">
        <f>INDEX(DriversGams!$A$5:$AN$24,MATCH(Drivers!$A53,DriversGams!$A$5:$A$24,0),MATCH(Drivers!Y$3,DriversGams!$A$5:$AN$5,0))</f>
        <v>66.274755845869024</v>
      </c>
      <c r="Z53" s="10">
        <f>INDEX(DriversGams!$A$5:$AN$24,MATCH(Drivers!$A53,DriversGams!$A$5:$A$24,0),MATCH(Drivers!Z$3,DriversGams!$A$5:$AN$5,0))</f>
        <v>68.295567579923244</v>
      </c>
      <c r="AA53" s="10">
        <f>INDEX(DriversGams!$A$5:$AN$24,MATCH(Drivers!$A53,DriversGams!$A$5:$A$24,0),MATCH(Drivers!AA$3,DriversGams!$A$5:$AN$5,0))</f>
        <v>70.209062525653536</v>
      </c>
      <c r="AB53" s="10">
        <f>INDEX(DriversGams!$A$5:$AN$24,MATCH(Drivers!$A53,DriversGams!$A$5:$A$24,0),MATCH(Drivers!AB$3,DriversGams!$A$5:$AN$5,0))</f>
        <v>71.907571161031328</v>
      </c>
      <c r="AC53" s="10">
        <f>INDEX(DriversGams!$A$5:$AN$24,MATCH(Drivers!$A53,DriversGams!$A$5:$A$24,0),MATCH(Drivers!AC$3,DriversGams!$A$5:$AN$5,0))</f>
        <v>73.512511616086542</v>
      </c>
      <c r="AD53" s="10">
        <f>INDEX(DriversGams!$A$5:$AN$24,MATCH(Drivers!$A53,DriversGams!$A$5:$A$24,0),MATCH(Drivers!AD$3,DriversGams!$A$5:$AN$5,0))</f>
        <v>75.089476829054618</v>
      </c>
      <c r="AE53" s="10">
        <f>INDEX(DriversGams!$A$5:$AN$24,MATCH(Drivers!$A53,DriversGams!$A$5:$A$24,0),MATCH(Drivers!AE$3,DriversGams!$A$5:$AN$5,0))</f>
        <v>76.651655594325973</v>
      </c>
      <c r="AF53" s="10">
        <f>INDEX(DriversGams!$A$5:$AN$24,MATCH(Drivers!$A53,DriversGams!$A$5:$A$24,0),MATCH(Drivers!AF$3,DriversGams!$A$5:$AN$5,0))</f>
        <v>84.278176070420585</v>
      </c>
      <c r="AG53" s="10">
        <f>INDEX(DriversGams!$A$5:$AN$24,MATCH(Drivers!$A53,DriversGams!$A$5:$A$24,0),MATCH(Drivers!AG$3,DriversGams!$A$5:$AN$5,0))</f>
        <v>80.610309222349997</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9.4665292710213365</v>
      </c>
      <c r="E54" s="10">
        <f>INDEX(DriversGams!$A$5:$AN$24,MATCH(Drivers!$A54,DriversGams!$A$5:$A$24,0),MATCH(Drivers!E$3,DriversGams!$A$5:$AN$5,0))</f>
        <v>9.0786812697272445</v>
      </c>
      <c r="F54" s="10">
        <f>INDEX(DriversGams!$A$5:$AN$24,MATCH(Drivers!$A54,DriversGams!$A$5:$A$24,0),MATCH(Drivers!F$3,DriversGams!$A$5:$AN$5,0))</f>
        <v>9.1132164267332616</v>
      </c>
      <c r="G54" s="10">
        <f>INDEX(DriversGams!$A$5:$AN$24,MATCH(Drivers!$A54,DriversGams!$A$5:$A$24,0),MATCH(Drivers!G$3,DriversGams!$A$5:$AN$5,0))</f>
        <v>8.8779167146962887</v>
      </c>
      <c r="H54" s="10">
        <f>INDEX(DriversGams!$A$5:$AN$24,MATCH(Drivers!$A54,DriversGams!$A$5:$A$24,0),MATCH(Drivers!H$3,DriversGams!$A$5:$AN$5,0))</f>
        <v>8.6652341946291234</v>
      </c>
      <c r="I54" s="10">
        <f>INDEX(DriversGams!$A$5:$AN$24,MATCH(Drivers!$A54,DriversGams!$A$5:$A$24,0),MATCH(Drivers!I$3,DriversGams!$A$5:$AN$5,0))</f>
        <v>8.5405487117773617</v>
      </c>
      <c r="J54" s="10">
        <f>INDEX(DriversGams!$A$5:$AN$24,MATCH(Drivers!$A54,DriversGams!$A$5:$A$24,0),MATCH(Drivers!J$3,DriversGams!$A$5:$AN$5,0))</f>
        <v>7.9081108835376499</v>
      </c>
      <c r="K54" s="10">
        <f>INDEX(DriversGams!$A$5:$AN$24,MATCH(Drivers!$A54,DriversGams!$A$5:$A$24,0),MATCH(Drivers!K$3,DriversGams!$A$5:$AN$5,0))</f>
        <v>6.8324732429843875</v>
      </c>
      <c r="L54" s="10">
        <f>INDEX(DriversGams!$A$5:$AN$24,MATCH(Drivers!$A54,DriversGams!$A$5:$A$24,0),MATCH(Drivers!L$3,DriversGams!$A$5:$AN$5,0))</f>
        <v>6.8103822151936289</v>
      </c>
      <c r="M54" s="10">
        <f>INDEX(DriversGams!$A$5:$AN$24,MATCH(Drivers!$A54,DriversGams!$A$5:$A$24,0),MATCH(Drivers!M$3,DriversGams!$A$5:$AN$5,0))</f>
        <v>6.6833254389172154</v>
      </c>
      <c r="N54" s="10">
        <f>INDEX(DriversGams!$A$5:$AN$24,MATCH(Drivers!$A54,DriversGams!$A$5:$A$24,0),MATCH(Drivers!N$3,DriversGams!$A$5:$AN$5,0))</f>
        <v>6.7173018509760105</v>
      </c>
      <c r="O54" s="10">
        <f>INDEX(DriversGams!$A$5:$AN$24,MATCH(Drivers!$A54,DriversGams!$A$5:$A$24,0),MATCH(Drivers!O$3,DriversGams!$A$5:$AN$5,0))</f>
        <v>6.7758067020977206</v>
      </c>
      <c r="P54" s="10">
        <f>INDEX(DriversGams!$A$5:$AN$24,MATCH(Drivers!$A54,DriversGams!$A$5:$A$24,0),MATCH(Drivers!P$3,DriversGams!$A$5:$AN$5,0))</f>
        <v>6.9208534911041939</v>
      </c>
      <c r="Q54" s="10">
        <f>INDEX(DriversGams!$A$5:$AN$24,MATCH(Drivers!$A54,DriversGams!$A$5:$A$24,0),MATCH(Drivers!Q$3,DriversGams!$A$5:$AN$5,0))</f>
        <v>7.0771388076885344</v>
      </c>
      <c r="R54" s="10">
        <f>INDEX(DriversGams!$A$5:$AN$24,MATCH(Drivers!$A54,DriversGams!$A$5:$A$24,0),MATCH(Drivers!R$3,DriversGams!$A$5:$AN$5,0))</f>
        <v>7.2410714041726667</v>
      </c>
      <c r="S54" s="10">
        <f>INDEX(DriversGams!$A$5:$AN$24,MATCH(Drivers!$A54,DriversGams!$A$5:$A$24,0),MATCH(Drivers!S$3,DriversGams!$A$5:$AN$5,0))</f>
        <v>8.2172739795028527</v>
      </c>
      <c r="T54" s="10">
        <f>INDEX(DriversGams!$A$5:$AN$24,MATCH(Drivers!$A54,DriversGams!$A$5:$A$24,0),MATCH(Drivers!T$3,DriversGams!$A$5:$AN$5,0))</f>
        <v>8.8822013839089085</v>
      </c>
      <c r="U54" s="10">
        <f>INDEX(DriversGams!$A$5:$AN$24,MATCH(Drivers!$A54,DriversGams!$A$5:$A$24,0),MATCH(Drivers!U$3,DriversGams!$A$5:$AN$5,0))</f>
        <v>9.3634123130956457</v>
      </c>
      <c r="V54" s="10">
        <f>INDEX(DriversGams!$A$5:$AN$24,MATCH(Drivers!$A54,DriversGams!$A$5:$A$24,0),MATCH(Drivers!V$3,DriversGams!$A$5:$AN$5,0))</f>
        <v>10.915035395508156</v>
      </c>
      <c r="W54" s="10">
        <f>INDEX(DriversGams!$A$5:$AN$24,MATCH(Drivers!$A54,DriversGams!$A$5:$A$24,0),MATCH(Drivers!W$3,DriversGams!$A$5:$AN$5,0))</f>
        <v>12.575962781800477</v>
      </c>
      <c r="X54" s="10">
        <f>INDEX(DriversGams!$A$5:$AN$24,MATCH(Drivers!$A54,DriversGams!$A$5:$A$24,0),MATCH(Drivers!X$3,DriversGams!$A$5:$AN$5,0))</f>
        <v>13.889878506432741</v>
      </c>
      <c r="Y54" s="10">
        <f>INDEX(DriversGams!$A$5:$AN$24,MATCH(Drivers!$A54,DriversGams!$A$5:$A$24,0),MATCH(Drivers!Y$3,DriversGams!$A$5:$AN$5,0))</f>
        <v>15.061054265069448</v>
      </c>
      <c r="Z54" s="10">
        <f>INDEX(DriversGams!$A$5:$AN$24,MATCH(Drivers!$A54,DriversGams!$A$5:$A$24,0),MATCH(Drivers!Z$3,DriversGams!$A$5:$AN$5,0))</f>
        <v>16.073643198359036</v>
      </c>
      <c r="AA54" s="10">
        <f>INDEX(DriversGams!$A$5:$AN$24,MATCH(Drivers!$A54,DriversGams!$A$5:$A$24,0),MATCH(Drivers!AA$3,DriversGams!$A$5:$AN$5,0))</f>
        <v>16.958388359541132</v>
      </c>
      <c r="AB54" s="10">
        <f>INDEX(DriversGams!$A$5:$AN$24,MATCH(Drivers!$A54,DriversGams!$A$5:$A$24,0),MATCH(Drivers!AB$3,DriversGams!$A$5:$AN$5,0))</f>
        <v>17.684586698375853</v>
      </c>
      <c r="AC54" s="10">
        <f>INDEX(DriversGams!$A$5:$AN$24,MATCH(Drivers!$A54,DriversGams!$A$5:$A$24,0),MATCH(Drivers!AC$3,DriversGams!$A$5:$AN$5,0))</f>
        <v>18.284331169440303</v>
      </c>
      <c r="AD54" s="10">
        <f>INDEX(DriversGams!$A$5:$AN$24,MATCH(Drivers!$A54,DriversGams!$A$5:$A$24,0),MATCH(Drivers!AD$3,DriversGams!$A$5:$AN$5,0))</f>
        <v>18.804083555813261</v>
      </c>
      <c r="AE54" s="10">
        <f>INDEX(DriversGams!$A$5:$AN$24,MATCH(Drivers!$A54,DriversGams!$A$5:$A$24,0),MATCH(Drivers!AE$3,DriversGams!$A$5:$AN$5,0))</f>
        <v>19.258584695388873</v>
      </c>
      <c r="AF54" s="10">
        <f>INDEX(DriversGams!$A$5:$AN$24,MATCH(Drivers!$A54,DriversGams!$A$5:$A$24,0),MATCH(Drivers!AF$3,DriversGams!$A$5:$AN$5,0))</f>
        <v>20.454200455974419</v>
      </c>
      <c r="AG54" s="10">
        <f>INDEX(DriversGams!$A$5:$AN$24,MATCH(Drivers!$A54,DriversGams!$A$5:$A$24,0),MATCH(Drivers!AG$3,DriversGams!$A$5:$AN$5,0))</f>
        <v>15.516860252661576</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11.614084668858816</v>
      </c>
      <c r="E55" s="10">
        <f>INDEX(DriversGams!$A$5:$AN$24,MATCH(Drivers!$A55,DriversGams!$A$5:$A$24,0),MATCH(Drivers!E$3,DriversGams!$A$5:$AN$5,0))</f>
        <v>11.835889394402066</v>
      </c>
      <c r="F55" s="10">
        <f>INDEX(DriversGams!$A$5:$AN$24,MATCH(Drivers!$A55,DriversGams!$A$5:$A$24,0),MATCH(Drivers!F$3,DriversGams!$A$5:$AN$5,0))</f>
        <v>11.928491224151754</v>
      </c>
      <c r="G55" s="10">
        <f>INDEX(DriversGams!$A$5:$AN$24,MATCH(Drivers!$A55,DriversGams!$A$5:$A$24,0),MATCH(Drivers!G$3,DriversGams!$A$5:$AN$5,0))</f>
        <v>12.015396570051204</v>
      </c>
      <c r="H55" s="10">
        <f>INDEX(DriversGams!$A$5:$AN$24,MATCH(Drivers!$A55,DriversGams!$A$5:$A$24,0),MATCH(Drivers!H$3,DriversGams!$A$5:$AN$5,0))</f>
        <v>12.202435551400663</v>
      </c>
      <c r="I55" s="10">
        <f>INDEX(DriversGams!$A$5:$AN$24,MATCH(Drivers!$A55,DriversGams!$A$5:$A$24,0),MATCH(Drivers!I$3,DriversGams!$A$5:$AN$5,0))</f>
        <v>12.306328217016434</v>
      </c>
      <c r="J55" s="10">
        <f>INDEX(DriversGams!$A$5:$AN$24,MATCH(Drivers!$A55,DriversGams!$A$5:$A$24,0),MATCH(Drivers!J$3,DriversGams!$A$5:$AN$5,0))</f>
        <v>12.173116031809924</v>
      </c>
      <c r="K55" s="10">
        <f>INDEX(DriversGams!$A$5:$AN$24,MATCH(Drivers!$A55,DriversGams!$A$5:$A$24,0),MATCH(Drivers!K$3,DriversGams!$A$5:$AN$5,0))</f>
        <v>11.308362384199548</v>
      </c>
      <c r="L55" s="10">
        <f>INDEX(DriversGams!$A$5:$AN$24,MATCH(Drivers!$A55,DriversGams!$A$5:$A$24,0),MATCH(Drivers!L$3,DriversGams!$A$5:$AN$5,0))</f>
        <v>11.5680701887797</v>
      </c>
      <c r="M55" s="10">
        <f>INDEX(DriversGams!$A$5:$AN$24,MATCH(Drivers!$A55,DriversGams!$A$5:$A$24,0),MATCH(Drivers!M$3,DriversGams!$A$5:$AN$5,0))</f>
        <v>11.806341507934505</v>
      </c>
      <c r="N55" s="10">
        <f>INDEX(DriversGams!$A$5:$AN$24,MATCH(Drivers!$A55,DriversGams!$A$5:$A$24,0),MATCH(Drivers!N$3,DriversGams!$A$5:$AN$5,0))</f>
        <v>12.035112571543733</v>
      </c>
      <c r="O55" s="10">
        <f>INDEX(DriversGams!$A$5:$AN$24,MATCH(Drivers!$A55,DriversGams!$A$5:$A$24,0),MATCH(Drivers!O$3,DriversGams!$A$5:$AN$5,0))</f>
        <v>12.298401269325268</v>
      </c>
      <c r="P55" s="10">
        <f>INDEX(DriversGams!$A$5:$AN$24,MATCH(Drivers!$A55,DriversGams!$A$5:$A$24,0),MATCH(Drivers!P$3,DriversGams!$A$5:$AN$5,0))</f>
        <v>12.564548404732431</v>
      </c>
      <c r="Q55" s="10">
        <f>INDEX(DriversGams!$A$5:$AN$24,MATCH(Drivers!$A55,DriversGams!$A$5:$A$24,0),MATCH(Drivers!Q$3,DriversGams!$A$5:$AN$5,0))</f>
        <v>12.828652648500094</v>
      </c>
      <c r="R55" s="10">
        <f>INDEX(DriversGams!$A$5:$AN$24,MATCH(Drivers!$A55,DriversGams!$A$5:$A$24,0),MATCH(Drivers!R$3,DriversGams!$A$5:$AN$5,0))</f>
        <v>13.103587244874273</v>
      </c>
      <c r="S55" s="10">
        <f>INDEX(DriversGams!$A$5:$AN$24,MATCH(Drivers!$A55,DriversGams!$A$5:$A$24,0),MATCH(Drivers!S$3,DriversGams!$A$5:$AN$5,0))</f>
        <v>13.4168666242621</v>
      </c>
      <c r="T55" s="10">
        <f>INDEX(DriversGams!$A$5:$AN$24,MATCH(Drivers!$A55,DriversGams!$A$5:$A$24,0),MATCH(Drivers!T$3,DriversGams!$A$5:$AN$5,0))</f>
        <v>13.696710416354644</v>
      </c>
      <c r="U55" s="10">
        <f>INDEX(DriversGams!$A$5:$AN$24,MATCH(Drivers!$A55,DriversGams!$A$5:$A$24,0),MATCH(Drivers!U$3,DriversGams!$A$5:$AN$5,0))</f>
        <v>14.002747711210437</v>
      </c>
      <c r="V55" s="10">
        <f>INDEX(DriversGams!$A$5:$AN$24,MATCH(Drivers!$A55,DriversGams!$A$5:$A$24,0),MATCH(Drivers!V$3,DriversGams!$A$5:$AN$5,0))</f>
        <v>14.418012232727987</v>
      </c>
      <c r="W55" s="10">
        <f>INDEX(DriversGams!$A$5:$AN$24,MATCH(Drivers!$A55,DriversGams!$A$5:$A$24,0),MATCH(Drivers!W$3,DriversGams!$A$5:$AN$5,0))</f>
        <v>14.767234823533906</v>
      </c>
      <c r="X55" s="10">
        <f>INDEX(DriversGams!$A$5:$AN$24,MATCH(Drivers!$A55,DriversGams!$A$5:$A$24,0),MATCH(Drivers!X$3,DriversGams!$A$5:$AN$5,0))</f>
        <v>15.117137749350224</v>
      </c>
      <c r="Y55" s="10">
        <f>INDEX(DriversGams!$A$5:$AN$24,MATCH(Drivers!$A55,DriversGams!$A$5:$A$24,0),MATCH(Drivers!Y$3,DriversGams!$A$5:$AN$5,0))</f>
        <v>15.536626432956091</v>
      </c>
      <c r="Z55" s="10">
        <f>INDEX(DriversGams!$A$5:$AN$24,MATCH(Drivers!$A55,DriversGams!$A$5:$A$24,0),MATCH(Drivers!Z$3,DriversGams!$A$5:$AN$5,0))</f>
        <v>15.973916530313948</v>
      </c>
      <c r="AA55" s="10">
        <f>INDEX(DriversGams!$A$5:$AN$24,MATCH(Drivers!$A55,DriversGams!$A$5:$A$24,0),MATCH(Drivers!AA$3,DriversGams!$A$5:$AN$5,0))</f>
        <v>16.451705392520768</v>
      </c>
      <c r="AB55" s="10">
        <f>INDEX(DriversGams!$A$5:$AN$24,MATCH(Drivers!$A55,DriversGams!$A$5:$A$24,0),MATCH(Drivers!AB$3,DriversGams!$A$5:$AN$5,0))</f>
        <v>16.930423382803355</v>
      </c>
      <c r="AC55" s="10">
        <f>INDEX(DriversGams!$A$5:$AN$24,MATCH(Drivers!$A55,DriversGams!$A$5:$A$24,0),MATCH(Drivers!AC$3,DriversGams!$A$5:$AN$5,0))</f>
        <v>17.430049106535453</v>
      </c>
      <c r="AD55" s="10">
        <f>INDEX(DriversGams!$A$5:$AN$24,MATCH(Drivers!$A55,DriversGams!$A$5:$A$24,0),MATCH(Drivers!AD$3,DriversGams!$A$5:$AN$5,0))</f>
        <v>17.959021823221526</v>
      </c>
      <c r="AE55" s="10">
        <f>INDEX(DriversGams!$A$5:$AN$24,MATCH(Drivers!$A55,DriversGams!$A$5:$A$24,0),MATCH(Drivers!AE$3,DriversGams!$A$5:$AN$5,0))</f>
        <v>18.516999488079179</v>
      </c>
      <c r="AF55" s="10">
        <f>INDEX(DriversGams!$A$5:$AN$24,MATCH(Drivers!$A55,DriversGams!$A$5:$A$24,0),MATCH(Drivers!AF$3,DriversGams!$A$5:$AN$5,0))</f>
        <v>21.598187437644171</v>
      </c>
      <c r="AG55" s="10">
        <f>INDEX(DriversGams!$A$5:$AN$24,MATCH(Drivers!$A55,DriversGams!$A$5:$A$24,0),MATCH(Drivers!AG$3,DriversGams!$A$5:$AN$5,0))</f>
        <v>21.982684058779537</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2.8571493001215535</v>
      </c>
      <c r="E56" s="10">
        <f>INDEX(DriversGams!$A$5:$AN$30,MATCH(Drivers!$A56,DriversGams!$A$5:$A$30,0),MATCH(Drivers!E$3,DriversGams!$A$5:$AN$5,0))</f>
        <v>2.8963540698009163</v>
      </c>
      <c r="F56" s="10">
        <f>INDEX(DriversGams!$A$5:$AN$30,MATCH(Drivers!$A56,DriversGams!$A$5:$A$30,0),MATCH(Drivers!F$3,DriversGams!$A$5:$AN$5,0))</f>
        <v>2.9069934510623749</v>
      </c>
      <c r="G56" s="10">
        <f>INDEX(DriversGams!$A$5:$AN$30,MATCH(Drivers!$A56,DriversGams!$A$5:$A$30,0),MATCH(Drivers!G$3,DriversGams!$A$5:$AN$5,0))</f>
        <v>2.9222304634201657</v>
      </c>
      <c r="H56" s="10">
        <f>INDEX(DriversGams!$A$5:$AN$30,MATCH(Drivers!$A56,DriversGams!$A$5:$A$30,0),MATCH(Drivers!H$3,DriversGams!$A$5:$AN$5,0))</f>
        <v>2.9475422741676454</v>
      </c>
      <c r="I56" s="10">
        <f>INDEX(DriversGams!$A$5:$AN$30,MATCH(Drivers!$A56,DriversGams!$A$5:$A$30,0),MATCH(Drivers!I$3,DriversGams!$A$5:$AN$5,0))</f>
        <v>2.9752221166798249</v>
      </c>
      <c r="J56" s="10">
        <f>INDEX(DriversGams!$A$5:$AN$30,MATCH(Drivers!$A56,DriversGams!$A$5:$A$30,0),MATCH(Drivers!J$3,DriversGams!$A$5:$AN$5,0))</f>
        <v>2.9393299738597527</v>
      </c>
      <c r="K56" s="10">
        <f>INDEX(DriversGams!$A$5:$AN$30,MATCH(Drivers!$A56,DriversGams!$A$5:$A$30,0),MATCH(Drivers!K$3,DriversGams!$A$5:$AN$5,0))</f>
        <v>2.7632626433327809</v>
      </c>
      <c r="L56" s="10">
        <f>INDEX(DriversGams!$A$5:$AN$30,MATCH(Drivers!$A56,DriversGams!$A$5:$A$30,0),MATCH(Drivers!L$3,DriversGams!$A$5:$AN$5,0))</f>
        <v>2.8067192146508644</v>
      </c>
      <c r="M56" s="10">
        <f>INDEX(DriversGams!$A$5:$AN$30,MATCH(Drivers!$A56,DriversGams!$A$5:$A$30,0),MATCH(Drivers!M$3,DriversGams!$A$5:$AN$5,0))</f>
        <v>2.8523351345739205</v>
      </c>
      <c r="N56" s="10">
        <f>INDEX(DriversGams!$A$5:$AN$30,MATCH(Drivers!$A56,DriversGams!$A$5:$A$30,0),MATCH(Drivers!N$3,DriversGams!$A$5:$AN$5,0))</f>
        <v>2.9047343657834368</v>
      </c>
      <c r="O56" s="10">
        <f>INDEX(DriversGams!$A$5:$AN$30,MATCH(Drivers!$A56,DriversGams!$A$5:$A$30,0),MATCH(Drivers!O$3,DriversGams!$A$5:$AN$5,0))</f>
        <v>2.9624041202468634</v>
      </c>
      <c r="P56" s="10">
        <f>INDEX(DriversGams!$A$5:$AN$30,MATCH(Drivers!$A56,DriversGams!$A$5:$A$30,0),MATCH(Drivers!P$3,DriversGams!$A$5:$AN$5,0))</f>
        <v>3.0215095140729855</v>
      </c>
      <c r="Q56" s="10">
        <f>INDEX(DriversGams!$A$5:$AN$30,MATCH(Drivers!$A56,DriversGams!$A$5:$A$30,0),MATCH(Drivers!Q$3,DriversGams!$A$5:$AN$5,0))</f>
        <v>3.0794313115042762</v>
      </c>
      <c r="R56" s="10">
        <f>INDEX(DriversGams!$A$5:$AN$30,MATCH(Drivers!$A56,DriversGams!$A$5:$A$30,0),MATCH(Drivers!R$3,DriversGams!$A$5:$AN$5,0))</f>
        <v>3.137053875439427</v>
      </c>
      <c r="S56" s="10">
        <f>INDEX(DriversGams!$A$5:$AN$30,MATCH(Drivers!$A56,DriversGams!$A$5:$A$30,0),MATCH(Drivers!S$3,DriversGams!$A$5:$AN$5,0))</f>
        <v>3.2339395251658423</v>
      </c>
      <c r="T56" s="10">
        <f>INDEX(DriversGams!$A$5:$AN$30,MATCH(Drivers!$A56,DriversGams!$A$5:$A$30,0),MATCH(Drivers!T$3,DriversGams!$A$5:$AN$5,0))</f>
        <v>3.2991875929132473</v>
      </c>
      <c r="U56" s="10">
        <f>INDEX(DriversGams!$A$5:$AN$30,MATCH(Drivers!$A56,DriversGams!$A$5:$A$30,0),MATCH(Drivers!U$3,DriversGams!$A$5:$AN$5,0))</f>
        <v>3.3611164351014859</v>
      </c>
      <c r="V56" s="10">
        <f>INDEX(DriversGams!$A$5:$AN$30,MATCH(Drivers!$A56,DriversGams!$A$5:$A$30,0),MATCH(Drivers!V$3,DriversGams!$A$5:$AN$5,0))</f>
        <v>3.4125367112475735</v>
      </c>
      <c r="W56" s="10">
        <f>INDEX(DriversGams!$A$5:$AN$30,MATCH(Drivers!$A56,DriversGams!$A$5:$A$30,0),MATCH(Drivers!W$3,DriversGams!$A$5:$AN$5,0))</f>
        <v>3.4653726904704962</v>
      </c>
      <c r="X56" s="10">
        <f>INDEX(DriversGams!$A$5:$AN$30,MATCH(Drivers!$A56,DriversGams!$A$5:$A$30,0),MATCH(Drivers!X$3,DriversGams!$A$5:$AN$5,0))</f>
        <v>3.5290377181859021</v>
      </c>
      <c r="Y56" s="10">
        <f>INDEX(DriversGams!$A$5:$AN$30,MATCH(Drivers!$A56,DriversGams!$A$5:$A$30,0),MATCH(Drivers!Y$3,DriversGams!$A$5:$AN$5,0))</f>
        <v>3.6069942295346467</v>
      </c>
      <c r="Z56" s="10">
        <f>INDEX(DriversGams!$A$5:$AN$30,MATCH(Drivers!$A56,DriversGams!$A$5:$A$30,0),MATCH(Drivers!Z$3,DriversGams!$A$5:$AN$5,0))</f>
        <v>3.6910924718883003</v>
      </c>
      <c r="AA56" s="10">
        <f>INDEX(DriversGams!$A$5:$AN$30,MATCH(Drivers!$A56,DriversGams!$A$5:$A$30,0),MATCH(Drivers!AA$3,DriversGams!$A$5:$AN$5,0))</f>
        <v>3.7873558241018199</v>
      </c>
      <c r="AB56" s="10">
        <f>INDEX(DriversGams!$A$5:$AN$30,MATCH(Drivers!$A56,DriversGams!$A$5:$A$30,0),MATCH(Drivers!AB$3,DriversGams!$A$5:$AN$5,0))</f>
        <v>3.8874215618835914</v>
      </c>
      <c r="AC56" s="10">
        <f>INDEX(DriversGams!$A$5:$AN$30,MATCH(Drivers!$A56,DriversGams!$A$5:$A$30,0),MATCH(Drivers!AC$3,DriversGams!$A$5:$AN$5,0))</f>
        <v>3.9910648527083832</v>
      </c>
      <c r="AD56" s="10">
        <f>INDEX(DriversGams!$A$5:$AN$30,MATCH(Drivers!$A56,DriversGams!$A$5:$A$30,0),MATCH(Drivers!AD$3,DriversGams!$A$5:$AN$5,0))</f>
        <v>4.1023253705091403</v>
      </c>
      <c r="AE56" s="10">
        <f>INDEX(DriversGams!$A$5:$AN$30,MATCH(Drivers!$A56,DriversGams!$A$5:$A$30,0),MATCH(Drivers!AE$3,DriversGams!$A$5:$AN$5,0))</f>
        <v>4.2177143566754589</v>
      </c>
      <c r="AF56" s="10">
        <f>INDEX(DriversGams!$A$5:$AN$30,MATCH(Drivers!$A56,DriversGams!$A$5:$A$30,0),MATCH(Drivers!AF$3,DriversGams!$A$5:$AN$5,0))</f>
        <v>4.8540422970791113</v>
      </c>
      <c r="AG56" s="10">
        <f>INDEX(DriversGams!$A$5:$AN$30,MATCH(Drivers!$A56,DriversGams!$A$5:$A$30,0),MATCH(Drivers!AG$3,DriversGams!$A$5:$AN$5,0))</f>
        <v>5.0381882975939751</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241.0361528403092</v>
      </c>
      <c r="E57" s="10">
        <f>INDEX(DriversGams!$A$5:$AN$24,MATCH(Drivers!$A57,DriversGams!$A$5:$A$24,0),MATCH(Drivers!E$3,DriversGams!$A$5:$AN$5,0))</f>
        <v>245.13677954477768</v>
      </c>
      <c r="F57" s="10">
        <f>INDEX(DriversGams!$A$5:$AN$24,MATCH(Drivers!$A57,DriversGams!$A$5:$A$24,0),MATCH(Drivers!F$3,DriversGams!$A$5:$AN$5,0))</f>
        <v>245.92227640991371</v>
      </c>
      <c r="G57" s="10">
        <f>INDEX(DriversGams!$A$5:$AN$24,MATCH(Drivers!$A57,DriversGams!$A$5:$A$24,0),MATCH(Drivers!G$3,DriversGams!$A$5:$AN$5,0))</f>
        <v>246.7754910789065</v>
      </c>
      <c r="H57" s="10">
        <f>INDEX(DriversGams!$A$5:$AN$24,MATCH(Drivers!$A57,DriversGams!$A$5:$A$24,0),MATCH(Drivers!H$3,DriversGams!$A$5:$AN$5,0))</f>
        <v>249.38183852027663</v>
      </c>
      <c r="I57" s="10">
        <f>INDEX(DriversGams!$A$5:$AN$24,MATCH(Drivers!$A57,DriversGams!$A$5:$A$24,0),MATCH(Drivers!I$3,DriversGams!$A$5:$AN$5,0))</f>
        <v>251.16148008952953</v>
      </c>
      <c r="J57" s="10">
        <f>INDEX(DriversGams!$A$5:$AN$24,MATCH(Drivers!$A57,DriversGams!$A$5:$A$24,0),MATCH(Drivers!J$3,DriversGams!$A$5:$AN$5,0))</f>
        <v>247.76900392083002</v>
      </c>
      <c r="K57" s="10">
        <f>INDEX(DriversGams!$A$5:$AN$24,MATCH(Drivers!$A57,DriversGams!$A$5:$A$24,0),MATCH(Drivers!K$3,DriversGams!$A$5:$AN$5,0))</f>
        <v>228.27290926511913</v>
      </c>
      <c r="L57" s="10">
        <f>INDEX(DriversGams!$A$5:$AN$24,MATCH(Drivers!$A57,DriversGams!$A$5:$A$24,0),MATCH(Drivers!L$3,DriversGams!$A$5:$AN$5,0))</f>
        <v>233.18614413369914</v>
      </c>
      <c r="M57" s="10">
        <f>INDEX(DriversGams!$A$5:$AN$24,MATCH(Drivers!$A57,DriversGams!$A$5:$A$24,0),MATCH(Drivers!M$3,DriversGams!$A$5:$AN$5,0))</f>
        <v>238.01388801027113</v>
      </c>
      <c r="N57" s="10">
        <f>INDEX(DriversGams!$A$5:$AN$24,MATCH(Drivers!$A57,DriversGams!$A$5:$A$24,0),MATCH(Drivers!N$3,DriversGams!$A$5:$AN$5,0))</f>
        <v>242.72478391549672</v>
      </c>
      <c r="O57" s="10">
        <f>INDEX(DriversGams!$A$5:$AN$24,MATCH(Drivers!$A57,DriversGams!$A$5:$A$24,0),MATCH(Drivers!O$3,DriversGams!$A$5:$AN$5,0))</f>
        <v>248.01468878669678</v>
      </c>
      <c r="P57" s="10">
        <f>INDEX(DriversGams!$A$5:$AN$24,MATCH(Drivers!$A57,DriversGams!$A$5:$A$24,0),MATCH(Drivers!P$3,DriversGams!$A$5:$AN$5,0))</f>
        <v>253.38531448416566</v>
      </c>
      <c r="Q57" s="10">
        <f>INDEX(DriversGams!$A$5:$AN$24,MATCH(Drivers!$A57,DriversGams!$A$5:$A$24,0),MATCH(Drivers!Q$3,DriversGams!$A$5:$AN$5,0))</f>
        <v>258.6969669598526</v>
      </c>
      <c r="R57" s="10">
        <f>INDEX(DriversGams!$A$5:$AN$24,MATCH(Drivers!$A57,DriversGams!$A$5:$A$24,0),MATCH(Drivers!R$3,DriversGams!$A$5:$AN$5,0))</f>
        <v>264.16065060412728</v>
      </c>
      <c r="S57" s="10">
        <f>INDEX(DriversGams!$A$5:$AN$24,MATCH(Drivers!$A57,DriversGams!$A$5:$A$24,0),MATCH(Drivers!S$3,DriversGams!$A$5:$AN$5,0))</f>
        <v>271.39476587568794</v>
      </c>
      <c r="T57" s="10">
        <f>INDEX(DriversGams!$A$5:$AN$24,MATCH(Drivers!$A57,DriversGams!$A$5:$A$24,0),MATCH(Drivers!T$3,DriversGams!$A$5:$AN$5,0))</f>
        <v>277.28786696529818</v>
      </c>
      <c r="U57" s="10">
        <f>INDEX(DriversGams!$A$5:$AN$24,MATCH(Drivers!$A57,DriversGams!$A$5:$A$24,0),MATCH(Drivers!U$3,DriversGams!$A$5:$AN$5,0))</f>
        <v>283.34240043376633</v>
      </c>
      <c r="V57" s="10">
        <f>INDEX(DriversGams!$A$5:$AN$24,MATCH(Drivers!$A57,DriversGams!$A$5:$A$24,0),MATCH(Drivers!V$3,DriversGams!$A$5:$AN$5,0))</f>
        <v>292.23943301801859</v>
      </c>
      <c r="W57" s="10">
        <f>INDEX(DriversGams!$A$5:$AN$24,MATCH(Drivers!$A57,DriversGams!$A$5:$A$24,0),MATCH(Drivers!W$3,DriversGams!$A$5:$AN$5,0))</f>
        <v>299.74826875620414</v>
      </c>
      <c r="X57" s="10">
        <f>INDEX(DriversGams!$A$5:$AN$24,MATCH(Drivers!$A57,DriversGams!$A$5:$A$24,0),MATCH(Drivers!X$3,DriversGams!$A$5:$AN$5,0))</f>
        <v>306.79725377894943</v>
      </c>
      <c r="Y57" s="10">
        <f>INDEX(DriversGams!$A$5:$AN$24,MATCH(Drivers!$A57,DriversGams!$A$5:$A$24,0),MATCH(Drivers!Y$3,DriversGams!$A$5:$AN$5,0))</f>
        <v>314.98693600525894</v>
      </c>
      <c r="Z57" s="10">
        <f>INDEX(DriversGams!$A$5:$AN$24,MATCH(Drivers!$A57,DriversGams!$A$5:$A$24,0),MATCH(Drivers!Z$3,DriversGams!$A$5:$AN$5,0))</f>
        <v>323.61152870645395</v>
      </c>
      <c r="AA57" s="10">
        <f>INDEX(DriversGams!$A$5:$AN$24,MATCH(Drivers!$A57,DriversGams!$A$5:$A$24,0),MATCH(Drivers!AA$3,DriversGams!$A$5:$AN$5,0))</f>
        <v>332.98817775746375</v>
      </c>
      <c r="AB57" s="10">
        <f>INDEX(DriversGams!$A$5:$AN$24,MATCH(Drivers!$A57,DriversGams!$A$5:$A$24,0),MATCH(Drivers!AB$3,DriversGams!$A$5:$AN$5,0))</f>
        <v>342.18359940712537</v>
      </c>
      <c r="AC57" s="10">
        <f>INDEX(DriversGams!$A$5:$AN$24,MATCH(Drivers!$A57,DriversGams!$A$5:$A$24,0),MATCH(Drivers!AC$3,DriversGams!$A$5:$AN$5,0))</f>
        <v>352.09227365770892</v>
      </c>
      <c r="AD57" s="10">
        <f>INDEX(DriversGams!$A$5:$AN$24,MATCH(Drivers!$A57,DriversGams!$A$5:$A$24,0),MATCH(Drivers!AD$3,DriversGams!$A$5:$AN$5,0))</f>
        <v>362.57413931209715</v>
      </c>
      <c r="AE57" s="10">
        <f>INDEX(DriversGams!$A$5:$AN$24,MATCH(Drivers!$A57,DriversGams!$A$5:$A$24,0),MATCH(Drivers!AE$3,DriversGams!$A$5:$AN$5,0))</f>
        <v>373.56887568562331</v>
      </c>
      <c r="AF57" s="10">
        <f>INDEX(DriversGams!$A$5:$AN$24,MATCH(Drivers!$A57,DriversGams!$A$5:$A$24,0),MATCH(Drivers!AF$3,DriversGams!$A$5:$AN$5,0))</f>
        <v>434.81523783880289</v>
      </c>
      <c r="AG57" s="10">
        <f>INDEX(DriversGams!$A$5:$AN$24,MATCH(Drivers!$A57,DriversGams!$A$5:$A$24,0),MATCH(Drivers!AG$3,DriversGams!$A$5:$AN$5,0))</f>
        <v>449.24003890648294</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26.877456534580045</v>
      </c>
      <c r="E58" s="10">
        <f>INDEX(DriversGams!$A$5:$AN$24,MATCH(Drivers!$A58,DriversGams!$A$5:$A$24,0),MATCH(Drivers!E$3,DriversGams!$A$5:$AN$5,0))</f>
        <v>26.263545794714862</v>
      </c>
      <c r="F58" s="10">
        <f>INDEX(DriversGams!$A$5:$AN$24,MATCH(Drivers!$A58,DriversGams!$A$5:$A$24,0),MATCH(Drivers!F$3,DriversGams!$A$5:$AN$5,0))</f>
        <v>25.649635054849679</v>
      </c>
      <c r="G58" s="10">
        <f>INDEX(DriversGams!$A$5:$AN$24,MATCH(Drivers!$A58,DriversGams!$A$5:$A$24,0),MATCH(Drivers!G$3,DriversGams!$A$5:$AN$5,0))</f>
        <v>25.629381292310814</v>
      </c>
      <c r="H58" s="10">
        <f>INDEX(DriversGams!$A$5:$AN$24,MATCH(Drivers!$A58,DriversGams!$A$5:$A$24,0),MATCH(Drivers!H$3,DriversGams!$A$5:$AN$5,0))</f>
        <v>25.609127529771957</v>
      </c>
      <c r="I58" s="10">
        <f>INDEX(DriversGams!$A$5:$AN$24,MATCH(Drivers!$A58,DriversGams!$A$5:$A$24,0),MATCH(Drivers!I$3,DriversGams!$A$5:$AN$5,0))</f>
        <v>25.61140359495937</v>
      </c>
      <c r="J58" s="10">
        <f>INDEX(DriversGams!$A$5:$AN$24,MATCH(Drivers!$A58,DriversGams!$A$5:$A$24,0),MATCH(Drivers!J$3,DriversGams!$A$5:$AN$5,0))</f>
        <v>25.591149819740195</v>
      </c>
      <c r="K58" s="10">
        <f>INDEX(DriversGams!$A$5:$AN$24,MATCH(Drivers!$A58,DriversGams!$A$5:$A$24,0),MATCH(Drivers!K$3,DriversGams!$A$5:$AN$5,0))</f>
        <v>16.078947245483558</v>
      </c>
      <c r="L58" s="10">
        <f>INDEX(DriversGams!$A$5:$AN$24,MATCH(Drivers!$A58,DriversGams!$A$5:$A$24,0),MATCH(Drivers!L$3,DriversGams!$A$5:$AN$5,0))</f>
        <v>19.047412063220758</v>
      </c>
      <c r="M58" s="10">
        <f>INDEX(DriversGams!$A$5:$AN$24,MATCH(Drivers!$A58,DriversGams!$A$5:$A$24,0),MATCH(Drivers!M$3,DriversGams!$A$5:$AN$5,0))</f>
        <v>21.794490319456713</v>
      </c>
      <c r="N58" s="10">
        <f>INDEX(DriversGams!$A$5:$AN$24,MATCH(Drivers!$A58,DriversGams!$A$5:$A$24,0),MATCH(Drivers!N$3,DriversGams!$A$5:$AN$5,0))</f>
        <v>21.774236556917852</v>
      </c>
      <c r="O58" s="10">
        <f>INDEX(DriversGams!$A$5:$AN$24,MATCH(Drivers!$A58,DriversGams!$A$5:$A$24,0),MATCH(Drivers!O$3,DriversGams!$A$5:$AN$5,0))</f>
        <v>21.753982794378977</v>
      </c>
      <c r="P58" s="10">
        <f>INDEX(DriversGams!$A$5:$AN$24,MATCH(Drivers!$A58,DriversGams!$A$5:$A$24,0),MATCH(Drivers!P$3,DriversGams!$A$5:$AN$5,0))</f>
        <v>21.17609035416206</v>
      </c>
      <c r="Q58" s="10">
        <f>INDEX(DriversGams!$A$5:$AN$24,MATCH(Drivers!$A58,DriversGams!$A$5:$A$24,0),MATCH(Drivers!Q$3,DriversGams!$A$5:$AN$5,0))</f>
        <v>21.129610086370629</v>
      </c>
      <c r="R58" s="10">
        <f>INDEX(DriversGams!$A$5:$AN$24,MATCH(Drivers!$A58,DriversGams!$A$5:$A$24,0),MATCH(Drivers!R$3,DriversGams!$A$5:$AN$5,0))</f>
        <v>21.116481046686825</v>
      </c>
      <c r="S58" s="10">
        <f>INDEX(DriversGams!$A$5:$AN$24,MATCH(Drivers!$A58,DriversGams!$A$5:$A$24,0),MATCH(Drivers!S$3,DriversGams!$A$5:$AN$5,0))</f>
        <v>9.2510889139226595</v>
      </c>
      <c r="T58" s="10">
        <f>INDEX(DriversGams!$A$5:$AN$24,MATCH(Drivers!$A58,DriversGams!$A$5:$A$24,0),MATCH(Drivers!T$3,DriversGams!$A$5:$AN$5,0))</f>
        <v>5.9544420749326408</v>
      </c>
      <c r="U58" s="10">
        <f>INDEX(DriversGams!$A$5:$AN$24,MATCH(Drivers!$A58,DriversGams!$A$5:$A$24,0),MATCH(Drivers!U$3,DriversGams!$A$5:$AN$5,0))</f>
        <v>5.9155156449138309</v>
      </c>
      <c r="V58" s="10">
        <f>INDEX(DriversGams!$A$5:$AN$24,MATCH(Drivers!$A58,DriversGams!$A$5:$A$24,0),MATCH(Drivers!V$3,DriversGams!$A$5:$AN$5,0))</f>
        <v>3.2874718820799789</v>
      </c>
      <c r="W58" s="10">
        <f>INDEX(DriversGams!$A$5:$AN$24,MATCH(Drivers!$A58,DriversGams!$A$5:$A$24,0),MATCH(Drivers!W$3,DriversGams!$A$5:$AN$5,0))</f>
        <v>1.6576046593923166</v>
      </c>
      <c r="X58" s="10">
        <f>INDEX(DriversGams!$A$5:$AN$24,MATCH(Drivers!$A58,DriversGams!$A$5:$A$24,0),MATCH(Drivers!X$3,DriversGams!$A$5:$AN$5,0))</f>
        <v>1.6468002810547113</v>
      </c>
      <c r="Y58" s="10">
        <f>INDEX(DriversGams!$A$5:$AN$24,MATCH(Drivers!$A58,DriversGams!$A$5:$A$24,0),MATCH(Drivers!Y$3,DriversGams!$A$5:$AN$5,0))</f>
        <v>1.6468002810547109</v>
      </c>
      <c r="Z58" s="10">
        <f>INDEX(DriversGams!$A$5:$AN$24,MATCH(Drivers!$A58,DriversGams!$A$5:$A$24,0),MATCH(Drivers!Z$3,DriversGams!$A$5:$AN$5,0))</f>
        <v>1.6468002810547111</v>
      </c>
      <c r="AA58" s="10">
        <f>INDEX(DriversGams!$A$5:$AN$24,MATCH(Drivers!$A58,DriversGams!$A$5:$A$24,0),MATCH(Drivers!AA$3,DriversGams!$A$5:$AN$5,0))</f>
        <v>1.6468002810547122</v>
      </c>
      <c r="AB58" s="10">
        <f>INDEX(DriversGams!$A$5:$AN$24,MATCH(Drivers!$A58,DriversGams!$A$5:$A$24,0),MATCH(Drivers!AB$3,DriversGams!$A$5:$AN$5,0))</f>
        <v>1.6468002810547082</v>
      </c>
      <c r="AC58" s="10">
        <f>INDEX(DriversGams!$A$5:$AN$24,MATCH(Drivers!$A58,DriversGams!$A$5:$A$24,0),MATCH(Drivers!AC$3,DriversGams!$A$5:$AN$5,0))</f>
        <v>1.5392995556616023</v>
      </c>
      <c r="AD58" s="10">
        <f>INDEX(DriversGams!$A$5:$AN$24,MATCH(Drivers!$A58,DriversGams!$A$5:$A$24,0),MATCH(Drivers!AD$3,DriversGams!$A$5:$AN$5,0))</f>
        <v>1.4317988302684956</v>
      </c>
      <c r="AE58" s="10">
        <f>INDEX(DriversGams!$A$5:$AN$24,MATCH(Drivers!$A58,DriversGams!$A$5:$A$24,0),MATCH(Drivers!AE$3,DriversGams!$A$5:$AN$5,0))</f>
        <v>1.3242981048753892</v>
      </c>
      <c r="AF58" s="10">
        <f>INDEX(DriversGams!$A$5:$AN$24,MATCH(Drivers!$A58,DriversGams!$A$5:$A$24,0),MATCH(Drivers!AF$3,DriversGams!$A$5:$AN$5,0))</f>
        <v>0.49867050803316187</v>
      </c>
      <c r="AG58" s="10">
        <f>INDEX(DriversGams!$A$5:$AN$24,MATCH(Drivers!$A58,DriversGams!$A$5:$A$24,0),MATCH(Drivers!AG$3,DriversGams!$A$5:$AN$5,0))</f>
        <v>0.66348371592919753</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17.822242134014363</v>
      </c>
      <c r="E59" s="10">
        <f>INDEX(DriversGams!$A$5:$AN$24,MATCH(Drivers!$A59,DriversGams!$A$5:$A$24,0),MATCH(Drivers!E$3,DriversGams!$A$5:$AN$5,0))</f>
        <v>17.811551514680762</v>
      </c>
      <c r="F59" s="10">
        <f>INDEX(DriversGams!$A$5:$AN$24,MATCH(Drivers!$A59,DriversGams!$A$5:$A$24,0),MATCH(Drivers!F$3,DriversGams!$A$5:$AN$5,0))</f>
        <v>17.502931086627036</v>
      </c>
      <c r="G59" s="10">
        <f>INDEX(DriversGams!$A$5:$AN$24,MATCH(Drivers!$A59,DriversGams!$A$5:$A$24,0),MATCH(Drivers!G$3,DriversGams!$A$5:$AN$5,0))</f>
        <v>17.607113234200412</v>
      </c>
      <c r="H59" s="10">
        <f>INDEX(DriversGams!$A$5:$AN$24,MATCH(Drivers!$A59,DriversGams!$A$5:$A$24,0),MATCH(Drivers!H$3,DriversGams!$A$5:$AN$5,0))</f>
        <v>18.42701750567208</v>
      </c>
      <c r="I59" s="10">
        <f>INDEX(DriversGams!$A$5:$AN$24,MATCH(Drivers!$A59,DriversGams!$A$5:$A$24,0),MATCH(Drivers!I$3,DriversGams!$A$5:$AN$5,0))</f>
        <v>17.958180936430608</v>
      </c>
      <c r="J59" s="10">
        <f>INDEX(DriversGams!$A$5:$AN$24,MATCH(Drivers!$A59,DriversGams!$A$5:$A$24,0),MATCH(Drivers!J$3,DriversGams!$A$5:$AN$5,0))</f>
        <v>18.256627368815931</v>
      </c>
      <c r="K59" s="10">
        <f>INDEX(DriversGams!$A$5:$AN$24,MATCH(Drivers!$A59,DriversGams!$A$5:$A$24,0),MATCH(Drivers!K$3,DriversGams!$A$5:$AN$5,0))</f>
        <v>17.650636046871476</v>
      </c>
      <c r="L59" s="10">
        <f>INDEX(DriversGams!$A$5:$AN$24,MATCH(Drivers!$A59,DriversGams!$A$5:$A$24,0),MATCH(Drivers!L$3,DriversGams!$A$5:$AN$5,0))</f>
        <v>18.033788726821466</v>
      </c>
      <c r="M59" s="10">
        <f>INDEX(DriversGams!$A$5:$AN$24,MATCH(Drivers!$A59,DriversGams!$A$5:$A$24,0),MATCH(Drivers!M$3,DriversGams!$A$5:$AN$5,0))</f>
        <v>18.356997647477137</v>
      </c>
      <c r="N59" s="10">
        <f>INDEX(DriversGams!$A$5:$AN$24,MATCH(Drivers!$A59,DriversGams!$A$5:$A$24,0),MATCH(Drivers!N$3,DriversGams!$A$5:$AN$5,0))</f>
        <v>18.654134202108033</v>
      </c>
      <c r="O59" s="10">
        <f>INDEX(DriversGams!$A$5:$AN$24,MATCH(Drivers!$A59,DriversGams!$A$5:$A$24,0),MATCH(Drivers!O$3,DriversGams!$A$5:$AN$5,0))</f>
        <v>18.989816529239839</v>
      </c>
      <c r="P59" s="10">
        <f>INDEX(DriversGams!$A$5:$AN$24,MATCH(Drivers!$A59,DriversGams!$A$5:$A$24,0),MATCH(Drivers!P$3,DriversGams!$A$5:$AN$5,0))</f>
        <v>19.419828216177056</v>
      </c>
      <c r="Q59" s="10">
        <f>INDEX(DriversGams!$A$5:$AN$24,MATCH(Drivers!$A59,DriversGams!$A$5:$A$24,0),MATCH(Drivers!Q$3,DriversGams!$A$5:$AN$5,0))</f>
        <v>19.76986253838216</v>
      </c>
      <c r="R59" s="10">
        <f>INDEX(DriversGams!$A$5:$AN$24,MATCH(Drivers!$A59,DriversGams!$A$5:$A$24,0),MATCH(Drivers!R$3,DriversGams!$A$5:$AN$5,0))</f>
        <v>20.128867143094716</v>
      </c>
      <c r="S59" s="10">
        <f>INDEX(DriversGams!$A$5:$AN$24,MATCH(Drivers!$A59,DriversGams!$A$5:$A$24,0),MATCH(Drivers!S$3,DriversGams!$A$5:$AN$5,0))</f>
        <v>20.5860712278131</v>
      </c>
      <c r="T59" s="10">
        <f>INDEX(DriversGams!$A$5:$AN$24,MATCH(Drivers!$A59,DriversGams!$A$5:$A$24,0),MATCH(Drivers!T$3,DriversGams!$A$5:$AN$5,0))</f>
        <v>20.922971139657051</v>
      </c>
      <c r="U59" s="10">
        <f>INDEX(DriversGams!$A$5:$AN$24,MATCH(Drivers!$A59,DriversGams!$A$5:$A$24,0),MATCH(Drivers!U$3,DriversGams!$A$5:$AN$5,0))</f>
        <v>21.258040458014268</v>
      </c>
      <c r="V59" s="10">
        <f>INDEX(DriversGams!$A$5:$AN$24,MATCH(Drivers!$A59,DriversGams!$A$5:$A$24,0),MATCH(Drivers!V$3,DriversGams!$A$5:$AN$5,0))</f>
        <v>21.746316567313414</v>
      </c>
      <c r="W59" s="10">
        <f>INDEX(DriversGams!$A$5:$AN$24,MATCH(Drivers!$A59,DriversGams!$A$5:$A$24,0),MATCH(Drivers!W$3,DriversGams!$A$5:$AN$5,0))</f>
        <v>21.994193947643872</v>
      </c>
      <c r="X59" s="10">
        <f>INDEX(DriversGams!$A$5:$AN$24,MATCH(Drivers!$A59,DriversGams!$A$5:$A$24,0),MATCH(Drivers!X$3,DriversGams!$A$5:$AN$5,0))</f>
        <v>22.186872890321379</v>
      </c>
      <c r="Y59" s="10">
        <f>INDEX(DriversGams!$A$5:$AN$24,MATCH(Drivers!$A59,DriversGams!$A$5:$A$24,0),MATCH(Drivers!Y$3,DriversGams!$A$5:$AN$5,0))</f>
        <v>22.482604512483451</v>
      </c>
      <c r="Z59" s="10">
        <f>INDEX(DriversGams!$A$5:$AN$24,MATCH(Drivers!$A59,DriversGams!$A$5:$A$24,0),MATCH(Drivers!Z$3,DriversGams!$A$5:$AN$5,0))</f>
        <v>22.823439237163655</v>
      </c>
      <c r="AA59" s="10">
        <f>INDEX(DriversGams!$A$5:$AN$24,MATCH(Drivers!$A59,DriversGams!$A$5:$A$24,0),MATCH(Drivers!AA$3,DriversGams!$A$5:$AN$5,0))</f>
        <v>23.267742738791487</v>
      </c>
      <c r="AB59" s="10">
        <f>INDEX(DriversGams!$A$5:$AN$24,MATCH(Drivers!$A59,DriversGams!$A$5:$A$24,0),MATCH(Drivers!AB$3,DriversGams!$A$5:$AN$5,0))</f>
        <v>23.769173490971138</v>
      </c>
      <c r="AC59" s="10">
        <f>INDEX(DriversGams!$A$5:$AN$24,MATCH(Drivers!$A59,DriversGams!$A$5:$A$24,0),MATCH(Drivers!AC$3,DriversGams!$A$5:$AN$5,0))</f>
        <v>24.262578107854807</v>
      </c>
      <c r="AD59" s="10">
        <f>INDEX(DriversGams!$A$5:$AN$24,MATCH(Drivers!$A59,DriversGams!$A$5:$A$24,0),MATCH(Drivers!AD$3,DriversGams!$A$5:$AN$5,0))</f>
        <v>24.798908108489847</v>
      </c>
      <c r="AE59" s="10">
        <f>INDEX(DriversGams!$A$5:$AN$24,MATCH(Drivers!$A59,DriversGams!$A$5:$A$24,0),MATCH(Drivers!AE$3,DriversGams!$A$5:$AN$5,0))</f>
        <v>25.378933950724772</v>
      </c>
      <c r="AF59" s="10">
        <f>INDEX(DriversGams!$A$5:$AN$24,MATCH(Drivers!$A59,DriversGams!$A$5:$A$24,0),MATCH(Drivers!AF$3,DriversGams!$A$5:$AN$5,0))</f>
        <v>29.168425824167574</v>
      </c>
      <c r="AG59" s="10">
        <f>INDEX(DriversGams!$A$5:$AN$24,MATCH(Drivers!$A59,DriversGams!$A$5:$A$24,0),MATCH(Drivers!AG$3,DriversGams!$A$5:$AN$5,0))</f>
        <v>29.371204144211593</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11.499648689651414</v>
      </c>
      <c r="E60" s="10">
        <f>INDEX(DriversGams!$A$5:$AN$24,MATCH(Drivers!$A60,DriversGams!$A$5:$A$24,0),MATCH(Drivers!E$3,DriversGams!$A$5:$AN$5,0))</f>
        <v>11.815819137031728</v>
      </c>
      <c r="F60" s="10">
        <f>INDEX(DriversGams!$A$5:$AN$24,MATCH(Drivers!$A60,DriversGams!$A$5:$A$24,0),MATCH(Drivers!F$3,DriversGams!$A$5:$AN$5,0))</f>
        <v>11.922478465396653</v>
      </c>
      <c r="G60" s="10">
        <f>INDEX(DriversGams!$A$5:$AN$24,MATCH(Drivers!$A60,DriversGams!$A$5:$A$24,0),MATCH(Drivers!G$3,DriversGams!$A$5:$AN$5,0))</f>
        <v>11.961490251620873</v>
      </c>
      <c r="H60" s="10">
        <f>INDEX(DriversGams!$A$5:$AN$24,MATCH(Drivers!$A60,DriversGams!$A$5:$A$24,0),MATCH(Drivers!H$3,DriversGams!$A$5:$AN$5,0))</f>
        <v>12.171067939056325</v>
      </c>
      <c r="I60" s="10">
        <f>INDEX(DriversGams!$A$5:$AN$24,MATCH(Drivers!$A60,DriversGams!$A$5:$A$24,0),MATCH(Drivers!I$3,DriversGams!$A$5:$AN$5,0))</f>
        <v>12.402798508823384</v>
      </c>
      <c r="J60" s="10">
        <f>INDEX(DriversGams!$A$5:$AN$24,MATCH(Drivers!$A60,DriversGams!$A$5:$A$24,0),MATCH(Drivers!J$3,DriversGams!$A$5:$AN$5,0))</f>
        <v>12.399880575600001</v>
      </c>
      <c r="K60" s="10">
        <f>INDEX(DriversGams!$A$5:$AN$24,MATCH(Drivers!$A60,DriversGams!$A$5:$A$24,0),MATCH(Drivers!K$3,DriversGams!$A$5:$AN$5,0))</f>
        <v>11.714069011732617</v>
      </c>
      <c r="L60" s="10">
        <f>INDEX(DriversGams!$A$5:$AN$24,MATCH(Drivers!$A60,DriversGams!$A$5:$A$24,0),MATCH(Drivers!L$3,DriversGams!$A$5:$AN$5,0))</f>
        <v>12.029911742913695</v>
      </c>
      <c r="M60" s="10">
        <f>INDEX(DriversGams!$A$5:$AN$24,MATCH(Drivers!$A60,DriversGams!$A$5:$A$24,0),MATCH(Drivers!M$3,DriversGams!$A$5:$AN$5,0))</f>
        <v>12.301624005153437</v>
      </c>
      <c r="N60" s="10">
        <f>INDEX(DriversGams!$A$5:$AN$24,MATCH(Drivers!$A60,DriversGams!$A$5:$A$24,0),MATCH(Drivers!N$3,DriversGams!$A$5:$AN$5,0))</f>
        <v>12.476505026743405</v>
      </c>
      <c r="O60" s="10">
        <f>INDEX(DriversGams!$A$5:$AN$24,MATCH(Drivers!$A60,DriversGams!$A$5:$A$24,0),MATCH(Drivers!O$3,DriversGams!$A$5:$AN$5,0))</f>
        <v>12.69621874041008</v>
      </c>
      <c r="P60" s="10">
        <f>INDEX(DriversGams!$A$5:$AN$24,MATCH(Drivers!$A60,DriversGams!$A$5:$A$24,0),MATCH(Drivers!P$3,DriversGams!$A$5:$AN$5,0))</f>
        <v>12.906202525395946</v>
      </c>
      <c r="Q60" s="10">
        <f>INDEX(DriversGams!$A$5:$AN$24,MATCH(Drivers!$A60,DriversGams!$A$5:$A$24,0),MATCH(Drivers!Q$3,DriversGams!$A$5:$AN$5,0))</f>
        <v>13.119949755675227</v>
      </c>
      <c r="R60" s="10">
        <f>INDEX(DriversGams!$A$5:$AN$24,MATCH(Drivers!$A60,DriversGams!$A$5:$A$24,0),MATCH(Drivers!R$3,DriversGams!$A$5:$AN$5,0))</f>
        <v>13.340972109232425</v>
      </c>
      <c r="S60" s="10">
        <f>INDEX(DriversGams!$A$5:$AN$24,MATCH(Drivers!$A60,DriversGams!$A$5:$A$24,0),MATCH(Drivers!S$3,DriversGams!$A$5:$AN$5,0))</f>
        <v>13.358073319426783</v>
      </c>
      <c r="T60" s="10">
        <f>INDEX(DriversGams!$A$5:$AN$24,MATCH(Drivers!$A60,DriversGams!$A$5:$A$24,0),MATCH(Drivers!T$3,DriversGams!$A$5:$AN$5,0))</f>
        <v>13.572365168448647</v>
      </c>
      <c r="U60" s="10">
        <f>INDEX(DriversGams!$A$5:$AN$24,MATCH(Drivers!$A60,DriversGams!$A$5:$A$24,0),MATCH(Drivers!U$3,DriversGams!$A$5:$AN$5,0))</f>
        <v>13.840560101930711</v>
      </c>
      <c r="V60" s="10">
        <f>INDEX(DriversGams!$A$5:$AN$24,MATCH(Drivers!$A60,DriversGams!$A$5:$A$24,0),MATCH(Drivers!V$3,DriversGams!$A$5:$AN$5,0))</f>
        <v>13.832901379082937</v>
      </c>
      <c r="W60" s="10">
        <f>INDEX(DriversGams!$A$5:$AN$24,MATCH(Drivers!$A60,DriversGams!$A$5:$A$24,0),MATCH(Drivers!W$3,DriversGams!$A$5:$AN$5,0))</f>
        <v>13.998172940004213</v>
      </c>
      <c r="X60" s="10">
        <f>INDEX(DriversGams!$A$5:$AN$24,MATCH(Drivers!$A60,DriversGams!$A$5:$A$24,0),MATCH(Drivers!X$3,DriversGams!$A$5:$AN$5,0))</f>
        <v>14.325681230229085</v>
      </c>
      <c r="Y60" s="10">
        <f>INDEX(DriversGams!$A$5:$AN$24,MATCH(Drivers!$A60,DriversGams!$A$5:$A$24,0),MATCH(Drivers!Y$3,DriversGams!$A$5:$AN$5,0))</f>
        <v>14.68670662736997</v>
      </c>
      <c r="Z60" s="10">
        <f>INDEX(DriversGams!$A$5:$AN$24,MATCH(Drivers!$A60,DriversGams!$A$5:$A$24,0),MATCH(Drivers!Z$3,DriversGams!$A$5:$AN$5,0))</f>
        <v>15.045168202698582</v>
      </c>
      <c r="AA60" s="10">
        <f>INDEX(DriversGams!$A$5:$AN$24,MATCH(Drivers!$A60,DriversGams!$A$5:$A$24,0),MATCH(Drivers!AA$3,DriversGams!$A$5:$AN$5,0))</f>
        <v>15.415280634057739</v>
      </c>
      <c r="AB60" s="10">
        <f>INDEX(DriversGams!$A$5:$AN$24,MATCH(Drivers!$A60,DriversGams!$A$5:$A$24,0),MATCH(Drivers!AB$3,DriversGams!$A$5:$AN$5,0))</f>
        <v>15.767682220244875</v>
      </c>
      <c r="AC60" s="10">
        <f>INDEX(DriversGams!$A$5:$AN$24,MATCH(Drivers!$A60,DriversGams!$A$5:$A$24,0),MATCH(Drivers!AC$3,DriversGams!$A$5:$AN$5,0))</f>
        <v>16.119336618742039</v>
      </c>
      <c r="AD60" s="10">
        <f>INDEX(DriversGams!$A$5:$AN$24,MATCH(Drivers!$A60,DriversGams!$A$5:$A$24,0),MATCH(Drivers!AD$3,DriversGams!$A$5:$AN$5,0))</f>
        <v>16.487604338795634</v>
      </c>
      <c r="AE60" s="10">
        <f>INDEX(DriversGams!$A$5:$AN$24,MATCH(Drivers!$A60,DriversGams!$A$5:$A$24,0),MATCH(Drivers!AE$3,DriversGams!$A$5:$AN$5,0))</f>
        <v>16.871171132852265</v>
      </c>
      <c r="AF60" s="10">
        <f>INDEX(DriversGams!$A$5:$AN$24,MATCH(Drivers!$A60,DriversGams!$A$5:$A$24,0),MATCH(Drivers!AF$3,DriversGams!$A$5:$AN$5,0))</f>
        <v>18.93437259429631</v>
      </c>
      <c r="AG60" s="10">
        <f>INDEX(DriversGams!$A$5:$AN$24,MATCH(Drivers!$A60,DriversGams!$A$5:$A$24,0),MATCH(Drivers!AG$3,DriversGams!$A$5:$AN$5,0))</f>
        <v>19.831154814196218</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138.77652893237959</v>
      </c>
      <c r="E61" s="10">
        <f>INDEX(DriversGams!$A$5:$AN$24,MATCH(Drivers!$A61,DriversGams!$A$5:$A$24,0),MATCH(Drivers!E$3,DriversGams!$A$5:$AN$5,0))</f>
        <v>141.26235203147854</v>
      </c>
      <c r="F61" s="10">
        <f>INDEX(DriversGams!$A$5:$AN$24,MATCH(Drivers!$A61,DriversGams!$A$5:$A$24,0),MATCH(Drivers!F$3,DriversGams!$A$5:$AN$5,0))</f>
        <v>141.33006387397722</v>
      </c>
      <c r="G61" s="10">
        <f>INDEX(DriversGams!$A$5:$AN$24,MATCH(Drivers!$A61,DriversGams!$A$5:$A$24,0),MATCH(Drivers!G$3,DriversGams!$A$5:$AN$5,0))</f>
        <v>141.48131323482446</v>
      </c>
      <c r="H61" s="10">
        <f>INDEX(DriversGams!$A$5:$AN$24,MATCH(Drivers!$A61,DriversGams!$A$5:$A$24,0),MATCH(Drivers!H$3,DriversGams!$A$5:$AN$5,0))</f>
        <v>143.5683179806187</v>
      </c>
      <c r="I61" s="10">
        <f>INDEX(DriversGams!$A$5:$AN$24,MATCH(Drivers!$A61,DriversGams!$A$5:$A$24,0),MATCH(Drivers!I$3,DriversGams!$A$5:$AN$5,0))</f>
        <v>145.05709295089559</v>
      </c>
      <c r="J61" s="10">
        <f>INDEX(DriversGams!$A$5:$AN$24,MATCH(Drivers!$A61,DriversGams!$A$5:$A$24,0),MATCH(Drivers!J$3,DriversGams!$A$5:$AN$5,0))</f>
        <v>143.96467544800089</v>
      </c>
      <c r="K61" s="10">
        <f>INDEX(DriversGams!$A$5:$AN$24,MATCH(Drivers!$A61,DriversGams!$A$5:$A$24,0),MATCH(Drivers!K$3,DriversGams!$A$5:$AN$5,0))</f>
        <v>134.04085379940105</v>
      </c>
      <c r="L61" s="10">
        <f>INDEX(DriversGams!$A$5:$AN$24,MATCH(Drivers!$A61,DriversGams!$A$5:$A$24,0),MATCH(Drivers!L$3,DriversGams!$A$5:$AN$5,0))</f>
        <v>136.78680925609484</v>
      </c>
      <c r="M61" s="10">
        <f>INDEX(DriversGams!$A$5:$AN$24,MATCH(Drivers!$A61,DriversGams!$A$5:$A$24,0),MATCH(Drivers!M$3,DriversGams!$A$5:$AN$5,0))</f>
        <v>139.63544833619173</v>
      </c>
      <c r="N61" s="10">
        <f>INDEX(DriversGams!$A$5:$AN$24,MATCH(Drivers!$A61,DriversGams!$A$5:$A$24,0),MATCH(Drivers!N$3,DriversGams!$A$5:$AN$5,0))</f>
        <v>141.7713809769599</v>
      </c>
      <c r="O61" s="10">
        <f>INDEX(DriversGams!$A$5:$AN$24,MATCH(Drivers!$A61,DriversGams!$A$5:$A$24,0),MATCH(Drivers!O$3,DriversGams!$A$5:$AN$5,0))</f>
        <v>144.2851220773459</v>
      </c>
      <c r="P61" s="10">
        <f>INDEX(DriversGams!$A$5:$AN$24,MATCH(Drivers!$A61,DriversGams!$A$5:$A$24,0),MATCH(Drivers!P$3,DriversGams!$A$5:$AN$5,0))</f>
        <v>146.67557401024825</v>
      </c>
      <c r="Q61" s="10">
        <f>INDEX(DriversGams!$A$5:$AN$24,MATCH(Drivers!$A61,DriversGams!$A$5:$A$24,0),MATCH(Drivers!Q$3,DriversGams!$A$5:$AN$5,0))</f>
        <v>149.12974140731728</v>
      </c>
      <c r="R61" s="10">
        <f>INDEX(DriversGams!$A$5:$AN$24,MATCH(Drivers!$A61,DriversGams!$A$5:$A$24,0),MATCH(Drivers!R$3,DriversGams!$A$5:$AN$5,0))</f>
        <v>151.70633913609782</v>
      </c>
      <c r="S61" s="10">
        <f>INDEX(DriversGams!$A$5:$AN$24,MATCH(Drivers!$A61,DriversGams!$A$5:$A$24,0),MATCH(Drivers!S$3,DriversGams!$A$5:$AN$5,0))</f>
        <v>151.87343732078097</v>
      </c>
      <c r="T61" s="10">
        <f>INDEX(DriversGams!$A$5:$AN$24,MATCH(Drivers!$A61,DriversGams!$A$5:$A$24,0),MATCH(Drivers!T$3,DriversGams!$A$5:$AN$5,0))</f>
        <v>153.6464733602464</v>
      </c>
      <c r="U61" s="10">
        <f>INDEX(DriversGams!$A$5:$AN$24,MATCH(Drivers!$A61,DriversGams!$A$5:$A$24,0),MATCH(Drivers!U$3,DriversGams!$A$5:$AN$5,0))</f>
        <v>156.44305246937233</v>
      </c>
      <c r="V61" s="10">
        <f>INDEX(DriversGams!$A$5:$AN$24,MATCH(Drivers!$A61,DriversGams!$A$5:$A$24,0),MATCH(Drivers!V$3,DriversGams!$A$5:$AN$5,0))</f>
        <v>156.10810430457019</v>
      </c>
      <c r="W61" s="10">
        <f>INDEX(DriversGams!$A$5:$AN$24,MATCH(Drivers!$A61,DriversGams!$A$5:$A$24,0),MATCH(Drivers!W$3,DriversGams!$A$5:$AN$5,0))</f>
        <v>156.89904478178497</v>
      </c>
      <c r="X61" s="10">
        <f>INDEX(DriversGams!$A$5:$AN$24,MATCH(Drivers!$A61,DriversGams!$A$5:$A$24,0),MATCH(Drivers!X$3,DriversGams!$A$5:$AN$5,0))</f>
        <v>159.77345648655634</v>
      </c>
      <c r="Y61" s="10">
        <f>INDEX(DriversGams!$A$5:$AN$24,MATCH(Drivers!$A61,DriversGams!$A$5:$A$24,0),MATCH(Drivers!Y$3,DriversGams!$A$5:$AN$5,0))</f>
        <v>163.69747622820341</v>
      </c>
      <c r="Z61" s="10">
        <f>INDEX(DriversGams!$A$5:$AN$24,MATCH(Drivers!$A61,DriversGams!$A$5:$A$24,0),MATCH(Drivers!Z$3,DriversGams!$A$5:$AN$5,0))</f>
        <v>167.87682908692335</v>
      </c>
      <c r="AA61" s="10">
        <f>INDEX(DriversGams!$A$5:$AN$24,MATCH(Drivers!$A61,DriversGams!$A$5:$A$24,0),MATCH(Drivers!AA$3,DriversGams!$A$5:$AN$5,0))</f>
        <v>172.50044602613352</v>
      </c>
      <c r="AB61" s="10">
        <f>INDEX(DriversGams!$A$5:$AN$24,MATCH(Drivers!$A61,DriversGams!$A$5:$A$24,0),MATCH(Drivers!AB$3,DriversGams!$A$5:$AN$5,0))</f>
        <v>177.3258211834561</v>
      </c>
      <c r="AC61" s="10">
        <f>INDEX(DriversGams!$A$5:$AN$24,MATCH(Drivers!$A61,DriversGams!$A$5:$A$24,0),MATCH(Drivers!AC$3,DriversGams!$A$5:$AN$5,0))</f>
        <v>182.18998941791313</v>
      </c>
      <c r="AD61" s="10">
        <f>INDEX(DriversGams!$A$5:$AN$24,MATCH(Drivers!$A61,DriversGams!$A$5:$A$24,0),MATCH(Drivers!AD$3,DriversGams!$A$5:$AN$5,0))</f>
        <v>187.34822423960631</v>
      </c>
      <c r="AE61" s="10">
        <f>INDEX(DriversGams!$A$5:$AN$24,MATCH(Drivers!$A61,DriversGams!$A$5:$A$24,0),MATCH(Drivers!AE$3,DriversGams!$A$5:$AN$5,0))</f>
        <v>192.76789359387047</v>
      </c>
      <c r="AF61" s="10">
        <f>INDEX(DriversGams!$A$5:$AN$24,MATCH(Drivers!$A61,DriversGams!$A$5:$A$24,0),MATCH(Drivers!AF$3,DriversGams!$A$5:$AN$5,0))</f>
        <v>224.07295002507365</v>
      </c>
      <c r="AG61" s="10">
        <f>INDEX(DriversGams!$A$5:$AN$24,MATCH(Drivers!$A61,DriversGams!$A$5:$A$24,0),MATCH(Drivers!AG$3,DriversGams!$A$5:$AN$5,0))</f>
        <v>247.03139260018872</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22.342194988036134</v>
      </c>
      <c r="E62" s="10">
        <f>INDEX(DriversGams!$A$5:$AN$24,MATCH(Drivers!$A62,DriversGams!$A$5:$A$24,0),MATCH(Drivers!E$3,DriversGams!$A$5:$AN$5,0))</f>
        <v>23.923754392554557</v>
      </c>
      <c r="F62" s="10">
        <f>INDEX(DriversGams!$A$5:$AN$24,MATCH(Drivers!$A62,DriversGams!$A$5:$A$24,0),MATCH(Drivers!F$3,DriversGams!$A$5:$AN$5,0))</f>
        <v>24.789879308526761</v>
      </c>
      <c r="G62" s="10">
        <f>INDEX(DriversGams!$A$5:$AN$24,MATCH(Drivers!$A62,DriversGams!$A$5:$A$24,0),MATCH(Drivers!G$3,DriversGams!$A$5:$AN$5,0))</f>
        <v>25.548330824635048</v>
      </c>
      <c r="H62" s="10">
        <f>INDEX(DriversGams!$A$5:$AN$24,MATCH(Drivers!$A62,DriversGams!$A$5:$A$24,0),MATCH(Drivers!H$3,DriversGams!$A$5:$AN$5,0))</f>
        <v>27.569057572497883</v>
      </c>
      <c r="I62" s="10">
        <f>INDEX(DriversGams!$A$5:$AN$24,MATCH(Drivers!$A62,DriversGams!$A$5:$A$24,0),MATCH(Drivers!I$3,DriversGams!$A$5:$AN$5,0))</f>
        <v>29.547379307142442</v>
      </c>
      <c r="J62" s="10">
        <f>INDEX(DriversGams!$A$5:$AN$24,MATCH(Drivers!$A62,DriversGams!$A$5:$A$24,0),MATCH(Drivers!J$3,DriversGams!$A$5:$AN$5,0))</f>
        <v>30.533667540982584</v>
      </c>
      <c r="K62" s="10">
        <f>INDEX(DriversGams!$A$5:$AN$24,MATCH(Drivers!$A62,DriversGams!$A$5:$A$24,0),MATCH(Drivers!K$3,DriversGams!$A$5:$AN$5,0))</f>
        <v>29.713649052000413</v>
      </c>
      <c r="L62" s="10">
        <f>INDEX(DriversGams!$A$5:$AN$24,MATCH(Drivers!$A62,DriversGams!$A$5:$A$24,0),MATCH(Drivers!L$3,DriversGams!$A$5:$AN$5,0))</f>
        <v>30.846694720855684</v>
      </c>
      <c r="M62" s="10">
        <f>INDEX(DriversGams!$A$5:$AN$24,MATCH(Drivers!$A62,DriversGams!$A$5:$A$24,0),MATCH(Drivers!M$3,DriversGams!$A$5:$AN$5,0))</f>
        <v>32.036018827413415</v>
      </c>
      <c r="N62" s="10">
        <f>INDEX(DriversGams!$A$5:$AN$24,MATCH(Drivers!$A62,DriversGams!$A$5:$A$24,0),MATCH(Drivers!N$3,DriversGams!$A$5:$AN$5,0))</f>
        <v>33.290781753899552</v>
      </c>
      <c r="O62" s="10">
        <f>INDEX(DriversGams!$A$5:$AN$24,MATCH(Drivers!$A62,DriversGams!$A$5:$A$24,0),MATCH(Drivers!O$3,DriversGams!$A$5:$AN$5,0))</f>
        <v>34.827427042930374</v>
      </c>
      <c r="P62" s="10">
        <f>INDEX(DriversGams!$A$5:$AN$24,MATCH(Drivers!$A62,DriversGams!$A$5:$A$24,0),MATCH(Drivers!P$3,DriversGams!$A$5:$AN$5,0))</f>
        <v>36.501267325685568</v>
      </c>
      <c r="Q62" s="10">
        <f>INDEX(DriversGams!$A$5:$AN$24,MATCH(Drivers!$A62,DriversGams!$A$5:$A$24,0),MATCH(Drivers!Q$3,DriversGams!$A$5:$AN$5,0))</f>
        <v>38.312517224298766</v>
      </c>
      <c r="R62" s="10">
        <f>INDEX(DriversGams!$A$5:$AN$24,MATCH(Drivers!$A62,DriversGams!$A$5:$A$24,0),MATCH(Drivers!R$3,DriversGams!$A$5:$AN$5,0))</f>
        <v>40.392124120056565</v>
      </c>
      <c r="S62" s="10">
        <f>INDEX(DriversGams!$A$5:$AN$24,MATCH(Drivers!$A62,DriversGams!$A$5:$A$24,0),MATCH(Drivers!S$3,DriversGams!$A$5:$AN$5,0))</f>
        <v>43.379191903757608</v>
      </c>
      <c r="T62" s="10">
        <f>INDEX(DriversGams!$A$5:$AN$24,MATCH(Drivers!$A62,DriversGams!$A$5:$A$24,0),MATCH(Drivers!T$3,DriversGams!$A$5:$AN$5,0))</f>
        <v>46.492973836427282</v>
      </c>
      <c r="U62" s="10">
        <f>INDEX(DriversGams!$A$5:$AN$24,MATCH(Drivers!$A62,DriversGams!$A$5:$A$24,0),MATCH(Drivers!U$3,DriversGams!$A$5:$AN$5,0))</f>
        <v>49.821150742627104</v>
      </c>
      <c r="V62" s="10">
        <f>INDEX(DriversGams!$A$5:$AN$24,MATCH(Drivers!$A62,DriversGams!$A$5:$A$24,0),MATCH(Drivers!V$3,DriversGams!$A$5:$AN$5,0))</f>
        <v>54.776860396849607</v>
      </c>
      <c r="W62" s="10">
        <f>INDEX(DriversGams!$A$5:$AN$24,MATCH(Drivers!$A62,DriversGams!$A$5:$A$24,0),MATCH(Drivers!W$3,DriversGams!$A$5:$AN$5,0))</f>
        <v>60.14832339671117</v>
      </c>
      <c r="X62" s="10">
        <f>INDEX(DriversGams!$A$5:$AN$24,MATCH(Drivers!$A62,DriversGams!$A$5:$A$24,0),MATCH(Drivers!X$3,DriversGams!$A$5:$AN$5,0))</f>
        <v>65.496416723749803</v>
      </c>
      <c r="Y62" s="10">
        <f>INDEX(DriversGams!$A$5:$AN$24,MATCH(Drivers!$A62,DriversGams!$A$5:$A$24,0),MATCH(Drivers!Y$3,DriversGams!$A$5:$AN$5,0))</f>
        <v>71.413021829395163</v>
      </c>
      <c r="Z62" s="10">
        <f>INDEX(DriversGams!$A$5:$AN$24,MATCH(Drivers!$A62,DriversGams!$A$5:$A$24,0),MATCH(Drivers!Z$3,DriversGams!$A$5:$AN$5,0))</f>
        <v>77.288135719823771</v>
      </c>
      <c r="AA62" s="10">
        <f>INDEX(DriversGams!$A$5:$AN$24,MATCH(Drivers!$A62,DriversGams!$A$5:$A$24,0),MATCH(Drivers!AA$3,DriversGams!$A$5:$AN$5,0))</f>
        <v>83.602515537905916</v>
      </c>
      <c r="AB62" s="10">
        <f>INDEX(DriversGams!$A$5:$AN$24,MATCH(Drivers!$A62,DriversGams!$A$5:$A$24,0),MATCH(Drivers!AB$3,DriversGams!$A$5:$AN$5,0))</f>
        <v>90.499611633529767</v>
      </c>
      <c r="AC62" s="10">
        <f>INDEX(DriversGams!$A$5:$AN$24,MATCH(Drivers!$A62,DriversGams!$A$5:$A$24,0),MATCH(Drivers!AC$3,DriversGams!$A$5:$AN$5,0))</f>
        <v>97.425517750712487</v>
      </c>
      <c r="AD62" s="10">
        <f>INDEX(DriversGams!$A$5:$AN$24,MATCH(Drivers!$A62,DriversGams!$A$5:$A$24,0),MATCH(Drivers!AD$3,DriversGams!$A$5:$AN$5,0))</f>
        <v>104.75892948997901</v>
      </c>
      <c r="AE62" s="10">
        <f>INDEX(DriversGams!$A$5:$AN$24,MATCH(Drivers!$A62,DriversGams!$A$5:$A$24,0),MATCH(Drivers!AE$3,DriversGams!$A$5:$AN$5,0))</f>
        <v>112.45548484142107</v>
      </c>
      <c r="AF62" s="10">
        <f>INDEX(DriversGams!$A$5:$AN$24,MATCH(Drivers!$A62,DriversGams!$A$5:$A$24,0),MATCH(Drivers!AF$3,DriversGams!$A$5:$AN$5,0))</f>
        <v>149.98847357389343</v>
      </c>
      <c r="AG62" s="10">
        <f>INDEX(DriversGams!$A$5:$AN$24,MATCH(Drivers!$A62,DriversGams!$A$5:$A$24,0),MATCH(Drivers!AG$3,DriversGams!$A$5:$AN$5,0))</f>
        <v>155.66550801154938</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1.1449166320368496</v>
      </c>
      <c r="E63" s="10">
        <f>INDEX(DriversGams!$A$5:$AN$24,MATCH(Drivers!$A63,DriversGams!$A$5:$A$24,0),MATCH(Drivers!E$3,DriversGams!$A$5:$AN$5,0))</f>
        <v>1.1248625312845302</v>
      </c>
      <c r="F63" s="10">
        <f>INDEX(DriversGams!$A$5:$AN$24,MATCH(Drivers!$A63,DriversGams!$A$5:$A$24,0),MATCH(Drivers!F$3,DriversGams!$A$5:$AN$5,0))</f>
        <v>1.1028149150236626</v>
      </c>
      <c r="G63" s="10">
        <f>INDEX(DriversGams!$A$5:$AN$24,MATCH(Drivers!$A63,DriversGams!$A$5:$A$24,0),MATCH(Drivers!G$3,DriversGams!$A$5:$AN$5,0))</f>
        <v>1.1029311924834411</v>
      </c>
      <c r="H63" s="10">
        <f>INDEX(DriversGams!$A$5:$AN$24,MATCH(Drivers!$A63,DriversGams!$A$5:$A$24,0),MATCH(Drivers!H$3,DriversGams!$A$5:$AN$5,0))</f>
        <v>1.1081581639538045</v>
      </c>
      <c r="I63" s="10">
        <f>INDEX(DriversGams!$A$5:$AN$24,MATCH(Drivers!$A63,DriversGams!$A$5:$A$24,0),MATCH(Drivers!I$3,DriversGams!$A$5:$AN$5,0))</f>
        <v>1.0808319523639232</v>
      </c>
      <c r="J63" s="10">
        <f>INDEX(DriversGams!$A$5:$AN$24,MATCH(Drivers!$A63,DriversGams!$A$5:$A$24,0),MATCH(Drivers!J$3,DriversGams!$A$5:$AN$5,0))</f>
        <v>1.0547496877538689</v>
      </c>
      <c r="K63" s="10">
        <f>INDEX(DriversGams!$A$5:$AN$24,MATCH(Drivers!$A63,DriversGams!$A$5:$A$24,0),MATCH(Drivers!K$3,DriversGams!$A$5:$AN$5,0))</f>
        <v>0.94787904125884004</v>
      </c>
      <c r="L63" s="10">
        <f>INDEX(DriversGams!$A$5:$AN$24,MATCH(Drivers!$A63,DriversGams!$A$5:$A$24,0),MATCH(Drivers!L$3,DriversGams!$A$5:$AN$5,0))</f>
        <v>0.94873484338477176</v>
      </c>
      <c r="M63" s="10">
        <f>INDEX(DriversGams!$A$5:$AN$24,MATCH(Drivers!$A63,DriversGams!$A$5:$A$24,0),MATCH(Drivers!M$3,DriversGams!$A$5:$AN$5,0))</f>
        <v>0.96535228397081152</v>
      </c>
      <c r="N63" s="10">
        <f>INDEX(DriversGams!$A$5:$AN$24,MATCH(Drivers!$A63,DriversGams!$A$5:$A$24,0),MATCH(Drivers!N$3,DriversGams!$A$5:$AN$5,0))</f>
        <v>0.98110511680136392</v>
      </c>
      <c r="O63" s="10">
        <f>INDEX(DriversGams!$A$5:$AN$24,MATCH(Drivers!$A63,DriversGams!$A$5:$A$24,0),MATCH(Drivers!O$3,DriversGams!$A$5:$AN$5,0))</f>
        <v>0.99441001056809608</v>
      </c>
      <c r="P63" s="10">
        <f>INDEX(DriversGams!$A$5:$AN$24,MATCH(Drivers!$A63,DriversGams!$A$5:$A$24,0),MATCH(Drivers!P$3,DriversGams!$A$5:$AN$5,0))</f>
        <v>1.0064234309923865</v>
      </c>
      <c r="Q63" s="10">
        <f>INDEX(DriversGams!$A$5:$AN$24,MATCH(Drivers!$A63,DriversGams!$A$5:$A$24,0),MATCH(Drivers!Q$3,DriversGams!$A$5:$AN$5,0))</f>
        <v>1.0205847644487922</v>
      </c>
      <c r="R63" s="10">
        <f>INDEX(DriversGams!$A$5:$AN$24,MATCH(Drivers!$A63,DriversGams!$A$5:$A$24,0),MATCH(Drivers!R$3,DriversGams!$A$5:$AN$5,0))</f>
        <v>1.037050425783909</v>
      </c>
      <c r="S63" s="10">
        <f>INDEX(DriversGams!$A$5:$AN$24,MATCH(Drivers!$A63,DriversGams!$A$5:$A$24,0),MATCH(Drivers!S$3,DriversGams!$A$5:$AN$5,0))</f>
        <v>1.0207049423436969</v>
      </c>
      <c r="T63" s="10">
        <f>INDEX(DriversGams!$A$5:$AN$24,MATCH(Drivers!$A63,DriversGams!$A$5:$A$24,0),MATCH(Drivers!T$3,DriversGams!$A$5:$AN$5,0))</f>
        <v>1.0137241735747191</v>
      </c>
      <c r="U63" s="10">
        <f>INDEX(DriversGams!$A$5:$AN$24,MATCH(Drivers!$A63,DriversGams!$A$5:$A$24,0),MATCH(Drivers!U$3,DriversGams!$A$5:$AN$5,0))</f>
        <v>1.0262958743998007</v>
      </c>
      <c r="V63" s="10">
        <f>INDEX(DriversGams!$A$5:$AN$24,MATCH(Drivers!$A63,DriversGams!$A$5:$A$24,0),MATCH(Drivers!V$3,DriversGams!$A$5:$AN$5,0))</f>
        <v>0.99342542449753002</v>
      </c>
      <c r="W63" s="10">
        <f>INDEX(DriversGams!$A$5:$AN$24,MATCH(Drivers!$A63,DriversGams!$A$5:$A$24,0),MATCH(Drivers!W$3,DriversGams!$A$5:$AN$5,0))</f>
        <v>0.9660622676036088</v>
      </c>
      <c r="X63" s="10">
        <f>INDEX(DriversGams!$A$5:$AN$24,MATCH(Drivers!$A63,DriversGams!$A$5:$A$24,0),MATCH(Drivers!X$3,DriversGams!$A$5:$AN$5,0))</f>
        <v>0.96849094581550421</v>
      </c>
      <c r="Y63" s="10">
        <f>INDEX(DriversGams!$A$5:$AN$24,MATCH(Drivers!$A63,DriversGams!$A$5:$A$24,0),MATCH(Drivers!Y$3,DriversGams!$A$5:$AN$5,0))</f>
        <v>0.9909885700013813</v>
      </c>
      <c r="Z63" s="10">
        <f>INDEX(DriversGams!$A$5:$AN$24,MATCH(Drivers!$A63,DriversGams!$A$5:$A$24,0),MATCH(Drivers!Z$3,DriversGams!$A$5:$AN$5,0))</f>
        <v>1.0183283513738801</v>
      </c>
      <c r="AA63" s="10">
        <f>INDEX(DriversGams!$A$5:$AN$24,MATCH(Drivers!$A63,DriversGams!$A$5:$A$24,0),MATCH(Drivers!AA$3,DriversGams!$A$5:$AN$5,0))</f>
        <v>1.0540130617531267</v>
      </c>
      <c r="AB63" s="10">
        <f>INDEX(DriversGams!$A$5:$AN$24,MATCH(Drivers!$A63,DriversGams!$A$5:$A$24,0),MATCH(Drivers!AB$3,DriversGams!$A$5:$AN$5,0))</f>
        <v>1.0960927689469704</v>
      </c>
      <c r="AC63" s="10">
        <f>INDEX(DriversGams!$A$5:$AN$24,MATCH(Drivers!$A63,DriversGams!$A$5:$A$24,0),MATCH(Drivers!AC$3,DriversGams!$A$5:$AN$5,0))</f>
        <v>1.1419326012546831</v>
      </c>
      <c r="AD63" s="10">
        <f>INDEX(DriversGams!$A$5:$AN$24,MATCH(Drivers!$A63,DriversGams!$A$5:$A$24,0),MATCH(Drivers!AD$3,DriversGams!$A$5:$AN$5,0))</f>
        <v>1.191338532923653</v>
      </c>
      <c r="AE63" s="10">
        <f>INDEX(DriversGams!$A$5:$AN$24,MATCH(Drivers!$A63,DriversGams!$A$5:$A$24,0),MATCH(Drivers!AE$3,DriversGams!$A$5:$AN$5,0))</f>
        <v>1.243666632475263</v>
      </c>
      <c r="AF63" s="10">
        <f>INDEX(DriversGams!$A$5:$AN$24,MATCH(Drivers!$A63,DriversGams!$A$5:$A$24,0),MATCH(Drivers!AF$3,DriversGams!$A$5:$AN$5,0))</f>
        <v>1.558208354803964</v>
      </c>
      <c r="AG63" s="10">
        <f>INDEX(DriversGams!$A$5:$AN$24,MATCH(Drivers!$A63,DriversGams!$A$5:$A$24,0),MATCH(Drivers!AG$3,DriversGams!$A$5:$AN$5,0))</f>
        <v>2.0120866111158509</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67.567645948584683</v>
      </c>
      <c r="E64" s="10">
        <f>INDEX(DriversGams!$A$5:$AN$24,MATCH(Drivers!$A64,DriversGams!$A$5:$A$24,0),MATCH(Drivers!E$3,DriversGams!$A$5:$AN$5,0))</f>
        <v>64.548907728606252</v>
      </c>
      <c r="F64" s="10">
        <f>INDEX(DriversGams!$A$5:$AN$24,MATCH(Drivers!$A64,DriversGams!$A$5:$A$24,0),MATCH(Drivers!F$3,DriversGams!$A$5:$AN$5,0))</f>
        <v>61.530169508627765</v>
      </c>
      <c r="G64" s="10">
        <f>INDEX(DriversGams!$A$5:$AN$24,MATCH(Drivers!$A64,DriversGams!$A$5:$A$24,0),MATCH(Drivers!G$3,DriversGams!$A$5:$AN$5,0))</f>
        <v>61.287385065190257</v>
      </c>
      <c r="H64" s="10">
        <f>INDEX(DriversGams!$A$5:$AN$24,MATCH(Drivers!$A64,DriversGams!$A$5:$A$24,0),MATCH(Drivers!H$3,DriversGams!$A$5:$AN$5,0))</f>
        <v>61.440218063669356</v>
      </c>
      <c r="I64" s="10">
        <f>INDEX(DriversGams!$A$5:$AN$24,MATCH(Drivers!$A64,DriversGams!$A$5:$A$24,0),MATCH(Drivers!I$3,DriversGams!$A$5:$AN$5,0))</f>
        <v>61.120384988516065</v>
      </c>
      <c r="J64" s="10">
        <f>INDEX(DriversGams!$A$5:$AN$24,MATCH(Drivers!$A64,DriversGams!$A$5:$A$24,0),MATCH(Drivers!J$3,DriversGams!$A$5:$AN$5,0))</f>
        <v>60.506677277916346</v>
      </c>
      <c r="K64" s="10">
        <f>INDEX(DriversGams!$A$5:$AN$24,MATCH(Drivers!$A64,DriversGams!$A$5:$A$24,0),MATCH(Drivers!K$3,DriversGams!$A$5:$AN$5,0))</f>
        <v>58.429463120319063</v>
      </c>
      <c r="L64" s="10">
        <f>INDEX(DriversGams!$A$5:$AN$24,MATCH(Drivers!$A64,DriversGams!$A$5:$A$24,0),MATCH(Drivers!L$3,DriversGams!$A$5:$AN$5,0))</f>
        <v>59.60780625436508</v>
      </c>
      <c r="M64" s="10">
        <f>INDEX(DriversGams!$A$5:$AN$24,MATCH(Drivers!$A64,DriversGams!$A$5:$A$24,0),MATCH(Drivers!M$3,DriversGams!$A$5:$AN$5,0))</f>
        <v>59.441300003581489</v>
      </c>
      <c r="N64" s="10">
        <f>INDEX(DriversGams!$A$5:$AN$24,MATCH(Drivers!$A64,DriversGams!$A$5:$A$24,0),MATCH(Drivers!N$3,DriversGams!$A$5:$AN$5,0))</f>
        <v>59.495277075055647</v>
      </c>
      <c r="O64" s="10">
        <f>INDEX(DriversGams!$A$5:$AN$24,MATCH(Drivers!$A64,DriversGams!$A$5:$A$24,0),MATCH(Drivers!O$3,DriversGams!$A$5:$AN$5,0))</f>
        <v>59.934119779912699</v>
      </c>
      <c r="P64" s="10">
        <f>INDEX(DriversGams!$A$5:$AN$24,MATCH(Drivers!$A64,DriversGams!$A$5:$A$24,0),MATCH(Drivers!P$3,DriversGams!$A$5:$AN$5,0))</f>
        <v>60.248812498575859</v>
      </c>
      <c r="Q64" s="10">
        <f>INDEX(DriversGams!$A$5:$AN$24,MATCH(Drivers!$A64,DriversGams!$A$5:$A$24,0),MATCH(Drivers!Q$3,DriversGams!$A$5:$AN$5,0))</f>
        <v>60.312118945656621</v>
      </c>
      <c r="R64" s="10">
        <f>INDEX(DriversGams!$A$5:$AN$24,MATCH(Drivers!$A64,DriversGams!$A$5:$A$24,0),MATCH(Drivers!R$3,DriversGams!$A$5:$AN$5,0))</f>
        <v>60.057819843329746</v>
      </c>
      <c r="S64" s="10">
        <f>INDEX(DriversGams!$A$5:$AN$24,MATCH(Drivers!$A64,DriversGams!$A$5:$A$24,0),MATCH(Drivers!S$3,DriversGams!$A$5:$AN$5,0))</f>
        <v>59.916400569303775</v>
      </c>
      <c r="T64" s="10">
        <f>INDEX(DriversGams!$A$5:$AN$24,MATCH(Drivers!$A64,DriversGams!$A$5:$A$24,0),MATCH(Drivers!T$3,DriversGams!$A$5:$AN$5,0))</f>
        <v>59.423999441521175</v>
      </c>
      <c r="U64" s="10">
        <f>INDEX(DriversGams!$A$5:$AN$24,MATCH(Drivers!$A64,DriversGams!$A$5:$A$24,0),MATCH(Drivers!U$3,DriversGams!$A$5:$AN$5,0))</f>
        <v>59.021222155377579</v>
      </c>
      <c r="V64" s="10">
        <f>INDEX(DriversGams!$A$5:$AN$24,MATCH(Drivers!$A64,DriversGams!$A$5:$A$24,0),MATCH(Drivers!V$3,DriversGams!$A$5:$AN$5,0))</f>
        <v>56.599669935625748</v>
      </c>
      <c r="W64" s="10">
        <f>INDEX(DriversGams!$A$5:$AN$24,MATCH(Drivers!$A64,DriversGams!$A$5:$A$24,0),MATCH(Drivers!W$3,DriversGams!$A$5:$AN$5,0))</f>
        <v>55.402437006505941</v>
      </c>
      <c r="X64" s="10">
        <f>INDEX(DriversGams!$A$5:$AN$24,MATCH(Drivers!$A64,DriversGams!$A$5:$A$24,0),MATCH(Drivers!X$3,DriversGams!$A$5:$AN$5,0))</f>
        <v>55.350969398666649</v>
      </c>
      <c r="Y64" s="10">
        <f>INDEX(DriversGams!$A$5:$AN$24,MATCH(Drivers!$A64,DriversGams!$A$5:$A$24,0),MATCH(Drivers!Y$3,DriversGams!$A$5:$AN$5,0))</f>
        <v>55.36257546075754</v>
      </c>
      <c r="Z64" s="10">
        <f>INDEX(DriversGams!$A$5:$AN$24,MATCH(Drivers!$A64,DriversGams!$A$5:$A$24,0),MATCH(Drivers!Z$3,DriversGams!$A$5:$AN$5,0))</f>
        <v>54.195314919049913</v>
      </c>
      <c r="AA64" s="10">
        <f>INDEX(DriversGams!$A$5:$AN$24,MATCH(Drivers!$A64,DriversGams!$A$5:$A$24,0),MATCH(Drivers!AA$3,DriversGams!$A$5:$AN$5,0))</f>
        <v>53.962531693664332</v>
      </c>
      <c r="AB64" s="10">
        <f>INDEX(DriversGams!$A$5:$AN$24,MATCH(Drivers!$A64,DriversGams!$A$5:$A$24,0),MATCH(Drivers!AB$3,DriversGams!$A$5:$AN$5,0))</f>
        <v>52.939348857638763</v>
      </c>
      <c r="AC64" s="10">
        <f>INDEX(DriversGams!$A$5:$AN$24,MATCH(Drivers!$A64,DriversGams!$A$5:$A$24,0),MATCH(Drivers!AC$3,DriversGams!$A$5:$AN$5,0))</f>
        <v>52.283895604981829</v>
      </c>
      <c r="AD64" s="10">
        <f>INDEX(DriversGams!$A$5:$AN$24,MATCH(Drivers!$A64,DriversGams!$A$5:$A$24,0),MATCH(Drivers!AD$3,DriversGams!$A$5:$AN$5,0))</f>
        <v>51.628442352324889</v>
      </c>
      <c r="AE64" s="10">
        <f>INDEX(DriversGams!$A$5:$AN$24,MATCH(Drivers!$A64,DriversGams!$A$5:$A$24,0),MATCH(Drivers!AE$3,DriversGams!$A$5:$AN$5,0))</f>
        <v>50.97298909966797</v>
      </c>
      <c r="AF64" s="10">
        <f>INDEX(DriversGams!$A$5:$AN$24,MATCH(Drivers!$A64,DriversGams!$A$5:$A$24,0),MATCH(Drivers!AF$3,DriversGams!$A$5:$AN$5,0))</f>
        <v>48.053079920151902</v>
      </c>
      <c r="AG64" s="10">
        <f>INDEX(DriversGams!$A$5:$AN$24,MATCH(Drivers!$A64,DriversGams!$A$5:$A$24,0),MATCH(Drivers!AG$3,DriversGams!$A$5:$AN$5,0))</f>
        <v>33.537663645503976</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84.160454070480995</v>
      </c>
      <c r="E65" s="10">
        <f>INDEX(DriversGams!$A$5:$AN$24,MATCH(Drivers!$A65,DriversGams!$A$5:$A$24,0),MATCH(Drivers!E$3,DriversGams!$A$5:$AN$5,0))</f>
        <v>81.611189664266561</v>
      </c>
      <c r="F65" s="10">
        <f>INDEX(DriversGams!$A$5:$AN$24,MATCH(Drivers!$A65,DriversGams!$A$5:$A$24,0),MATCH(Drivers!F$3,DriversGams!$A$5:$AN$5,0))</f>
        <v>78.711986139598736</v>
      </c>
      <c r="G65" s="10">
        <f>INDEX(DriversGams!$A$5:$AN$24,MATCH(Drivers!$A65,DriversGams!$A$5:$A$24,0),MATCH(Drivers!G$3,DriversGams!$A$5:$AN$5,0))</f>
        <v>76.803238240131122</v>
      </c>
      <c r="H65" s="10">
        <f>INDEX(DriversGams!$A$5:$AN$24,MATCH(Drivers!$A65,DriversGams!$A$5:$A$24,0),MATCH(Drivers!H$3,DriversGams!$A$5:$AN$5,0))</f>
        <v>71.282427377900319</v>
      </c>
      <c r="I65" s="10">
        <f>INDEX(DriversGams!$A$5:$AN$24,MATCH(Drivers!$A65,DriversGams!$A$5:$A$24,0),MATCH(Drivers!I$3,DriversGams!$A$5:$AN$5,0))</f>
        <v>76.235815807322567</v>
      </c>
      <c r="J65" s="10">
        <f>INDEX(DriversGams!$A$5:$AN$24,MATCH(Drivers!$A65,DriversGams!$A$5:$A$24,0),MATCH(Drivers!J$3,DriversGams!$A$5:$AN$5,0))</f>
        <v>70.138693931178665</v>
      </c>
      <c r="K65" s="10">
        <f>INDEX(DriversGams!$A$5:$AN$24,MATCH(Drivers!$A65,DriversGams!$A$5:$A$24,0),MATCH(Drivers!K$3,DriversGams!$A$5:$AN$5,0))</f>
        <v>67.036278475055298</v>
      </c>
      <c r="L65" s="10">
        <f>INDEX(DriversGams!$A$5:$AN$24,MATCH(Drivers!$A65,DriversGams!$A$5:$A$24,0),MATCH(Drivers!L$3,DriversGams!$A$5:$AN$5,0))</f>
        <v>70.044781427421569</v>
      </c>
      <c r="M65" s="10">
        <f>INDEX(DriversGams!$A$5:$AN$24,MATCH(Drivers!$A65,DriversGams!$A$5:$A$24,0),MATCH(Drivers!M$3,DriversGams!$A$5:$AN$5,0))</f>
        <v>69.028289952732976</v>
      </c>
      <c r="N65" s="10">
        <f>INDEX(DriversGams!$A$5:$AN$24,MATCH(Drivers!$A65,DriversGams!$A$5:$A$24,0),MATCH(Drivers!N$3,DriversGams!$A$5:$AN$5,0))</f>
        <v>69.880307025905111</v>
      </c>
      <c r="O65" s="10">
        <f>INDEX(DriversGams!$A$5:$AN$24,MATCH(Drivers!$A65,DriversGams!$A$5:$A$24,0),MATCH(Drivers!O$3,DriversGams!$A$5:$AN$5,0))</f>
        <v>70.941655179828089</v>
      </c>
      <c r="P65" s="10">
        <f>INDEX(DriversGams!$A$5:$AN$24,MATCH(Drivers!$A65,DriversGams!$A$5:$A$24,0),MATCH(Drivers!P$3,DriversGams!$A$5:$AN$5,0))</f>
        <v>71.209519742848713</v>
      </c>
      <c r="Q65" s="10">
        <f>INDEX(DriversGams!$A$5:$AN$24,MATCH(Drivers!$A65,DriversGams!$A$5:$A$24,0),MATCH(Drivers!Q$3,DriversGams!$A$5:$AN$5,0))</f>
        <v>71.720690670048668</v>
      </c>
      <c r="R65" s="10">
        <f>INDEX(DriversGams!$A$5:$AN$24,MATCH(Drivers!$A65,DriversGams!$A$5:$A$24,0),MATCH(Drivers!R$3,DriversGams!$A$5:$AN$5,0))</f>
        <v>71.95101721350764</v>
      </c>
      <c r="S65" s="10">
        <f>INDEX(DriversGams!$A$5:$AN$24,MATCH(Drivers!$A65,DriversGams!$A$5:$A$24,0),MATCH(Drivers!S$3,DriversGams!$A$5:$AN$5,0))</f>
        <v>72.19443640281861</v>
      </c>
      <c r="T65" s="10">
        <f>INDEX(DriversGams!$A$5:$AN$24,MATCH(Drivers!$A65,DriversGams!$A$5:$A$24,0),MATCH(Drivers!T$3,DriversGams!$A$5:$AN$5,0))</f>
        <v>73.082071264019575</v>
      </c>
      <c r="U65" s="10">
        <f>INDEX(DriversGams!$A$5:$AN$24,MATCH(Drivers!$A65,DriversGams!$A$5:$A$24,0),MATCH(Drivers!U$3,DriversGams!$A$5:$AN$5,0))</f>
        <v>74.512262578805462</v>
      </c>
      <c r="V65" s="10">
        <f>INDEX(DriversGams!$A$5:$AN$24,MATCH(Drivers!$A65,DriversGams!$A$5:$A$24,0),MATCH(Drivers!V$3,DriversGams!$A$5:$AN$5,0))</f>
        <v>73.796227913979507</v>
      </c>
      <c r="W65" s="10">
        <f>INDEX(DriversGams!$A$5:$AN$24,MATCH(Drivers!$A65,DriversGams!$A$5:$A$24,0),MATCH(Drivers!W$3,DriversGams!$A$5:$AN$5,0))</f>
        <v>75.152966281071357</v>
      </c>
      <c r="X65" s="10">
        <f>INDEX(DriversGams!$A$5:$AN$24,MATCH(Drivers!$A65,DriversGams!$A$5:$A$24,0),MATCH(Drivers!X$3,DriversGams!$A$5:$AN$5,0))</f>
        <v>77.543468010112932</v>
      </c>
      <c r="Y65" s="10">
        <f>INDEX(DriversGams!$A$5:$AN$24,MATCH(Drivers!$A65,DriversGams!$A$5:$A$24,0),MATCH(Drivers!Y$3,DriversGams!$A$5:$AN$5,0))</f>
        <v>80.455387325571067</v>
      </c>
      <c r="Z65" s="10">
        <f>INDEX(DriversGams!$A$5:$AN$24,MATCH(Drivers!$A65,DriversGams!$A$5:$A$24,0),MATCH(Drivers!Z$3,DriversGams!$A$5:$AN$5,0))</f>
        <v>82.803682075037187</v>
      </c>
      <c r="AA65" s="10">
        <f>INDEX(DriversGams!$A$5:$AN$24,MATCH(Drivers!$A65,DriversGams!$A$5:$A$24,0),MATCH(Drivers!AA$3,DriversGams!$A$5:$AN$5,0))</f>
        <v>85.131864835645061</v>
      </c>
      <c r="AB65" s="10">
        <f>INDEX(DriversGams!$A$5:$AN$24,MATCH(Drivers!$A65,DriversGams!$A$5:$A$24,0),MATCH(Drivers!AB$3,DriversGams!$A$5:$AN$5,0))</f>
        <v>86.607380411840595</v>
      </c>
      <c r="AC65" s="10">
        <f>INDEX(DriversGams!$A$5:$AN$24,MATCH(Drivers!$A65,DriversGams!$A$5:$A$24,0),MATCH(Drivers!AC$3,DriversGams!$A$5:$AN$5,0))</f>
        <v>88.881372985591511</v>
      </c>
      <c r="AD65" s="10">
        <f>INDEX(DriversGams!$A$5:$AN$24,MATCH(Drivers!$A65,DriversGams!$A$5:$A$24,0),MATCH(Drivers!AD$3,DriversGams!$A$5:$AN$5,0))</f>
        <v>91.13445353961329</v>
      </c>
      <c r="AE65" s="10">
        <f>INDEX(DriversGams!$A$5:$AN$24,MATCH(Drivers!$A65,DriversGams!$A$5:$A$24,0),MATCH(Drivers!AE$3,DriversGams!$A$5:$AN$5,0))</f>
        <v>93.389929005345223</v>
      </c>
      <c r="AF65" s="10">
        <f>INDEX(DriversGams!$A$5:$AN$24,MATCH(Drivers!$A65,DriversGams!$A$5:$A$24,0),MATCH(Drivers!AF$3,DriversGams!$A$5:$AN$5,0))</f>
        <v>108.23195070584454</v>
      </c>
      <c r="AG65" s="10">
        <f>INDEX(DriversGams!$A$5:$AN$24,MATCH(Drivers!$A65,DriversGams!$A$5:$A$24,0),MATCH(Drivers!AG$3,DriversGams!$A$5:$AN$5,0))</f>
        <v>174.3602264728915</v>
      </c>
      <c r="AH65" s="126"/>
      <c r="AI65" s="126"/>
      <c r="AJ65" s="126"/>
      <c r="AK65" s="126"/>
      <c r="AL65" s="126"/>
      <c r="AM65" s="126"/>
    </row>
    <row r="66" spans="1:39" s="338" customFormat="1">
      <c r="A66" s="5" t="s">
        <v>5</v>
      </c>
      <c r="B66" s="338">
        <f t="shared" si="125"/>
        <v>22</v>
      </c>
      <c r="C66" s="339">
        <v>2893.5650000000564</v>
      </c>
      <c r="D66" s="127">
        <f t="shared" ref="D66:K66" si="127">SUM(D45:D65)</f>
        <v>2955.6507916066325</v>
      </c>
      <c r="E66" s="127">
        <f t="shared" si="127"/>
        <v>3005.375242968521</v>
      </c>
      <c r="F66" s="127">
        <f t="shared" si="127"/>
        <v>3013.1694041566416</v>
      </c>
      <c r="G66" s="127">
        <f t="shared" si="127"/>
        <v>3019.6546149619053</v>
      </c>
      <c r="H66" s="127">
        <f t="shared" si="127"/>
        <v>3062.9463121413382</v>
      </c>
      <c r="I66" s="127">
        <f t="shared" si="127"/>
        <v>3100.6523006345474</v>
      </c>
      <c r="J66" s="127">
        <f t="shared" si="127"/>
        <v>3086.499694620637</v>
      </c>
      <c r="K66" s="127">
        <f t="shared" si="127"/>
        <v>2883.4305988904271</v>
      </c>
      <c r="L66" s="127">
        <f t="shared" ref="L66:AG66" si="128">SUM(L45:L65)</f>
        <v>2947.4255914552023</v>
      </c>
      <c r="M66" s="127">
        <f t="shared" si="128"/>
        <v>3004.940725524385</v>
      </c>
      <c r="N66" s="127">
        <f t="shared" si="128"/>
        <v>3055.4040958599089</v>
      </c>
      <c r="O66" s="127">
        <f t="shared" si="128"/>
        <v>3113.5484120138685</v>
      </c>
      <c r="P66" s="127">
        <f t="shared" si="128"/>
        <v>3169.84054925891</v>
      </c>
      <c r="Q66" s="127">
        <f t="shared" si="128"/>
        <v>3227.8800398770127</v>
      </c>
      <c r="R66" s="127">
        <f t="shared" si="128"/>
        <v>3288.478492275663</v>
      </c>
      <c r="S66" s="127">
        <f t="shared" si="128"/>
        <v>3329.6770893586781</v>
      </c>
      <c r="T66" s="127">
        <f t="shared" si="128"/>
        <v>3387.3297866978423</v>
      </c>
      <c r="U66" s="127">
        <f t="shared" si="128"/>
        <v>3458.1837871390485</v>
      </c>
      <c r="V66" s="127">
        <f t="shared" si="128"/>
        <v>3521.5310270430805</v>
      </c>
      <c r="W66" s="127">
        <f t="shared" si="128"/>
        <v>3592.1592290147969</v>
      </c>
      <c r="X66" s="127">
        <f t="shared" si="128"/>
        <v>3678.1835280237806</v>
      </c>
      <c r="Y66" s="127">
        <f t="shared" si="128"/>
        <v>3779.3928926522699</v>
      </c>
      <c r="Z66" s="127">
        <f t="shared" si="128"/>
        <v>3881.203979449047</v>
      </c>
      <c r="AA66" s="127">
        <f t="shared" si="128"/>
        <v>3993.7914212166902</v>
      </c>
      <c r="AB66" s="127">
        <f t="shared" si="128"/>
        <v>4108.9193254356233</v>
      </c>
      <c r="AC66" s="127">
        <f t="shared" si="128"/>
        <v>4227.1953472573186</v>
      </c>
      <c r="AD66" s="127">
        <f t="shared" si="128"/>
        <v>4351.9010545592446</v>
      </c>
      <c r="AE66" s="127">
        <f t="shared" si="128"/>
        <v>4482.5381013305414</v>
      </c>
      <c r="AF66" s="127">
        <f t="shared" si="128"/>
        <v>5198.6538042232569</v>
      </c>
      <c r="AG66" s="127">
        <f t="shared" si="128"/>
        <v>5522.3246014347333</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2.2194046421440072E-2</v>
      </c>
      <c r="M67" s="249">
        <f t="shared" ref="M67" si="130">M66/L66-1</f>
        <v>1.9513684835988032E-2</v>
      </c>
      <c r="N67" s="249">
        <f t="shared" ref="N67" si="131">N66/M66-1</f>
        <v>1.6793466142903002E-2</v>
      </c>
      <c r="O67" s="249">
        <f t="shared" ref="O67" si="132">O66/N66-1</f>
        <v>1.9029992213712488E-2</v>
      </c>
      <c r="P67" s="249">
        <f t="shared" ref="P67" si="133">P66/O66-1</f>
        <v>1.8079737263064111E-2</v>
      </c>
      <c r="Q67" s="249">
        <f t="shared" ref="Q67" si="134">Q66/P66-1</f>
        <v>1.8309908563593824E-2</v>
      </c>
      <c r="R67" s="249">
        <f t="shared" ref="R67" si="135">R66/Q66-1</f>
        <v>1.8773452436280591E-2</v>
      </c>
      <c r="S67" s="249">
        <f t="shared" ref="S67" si="136">S66/R66-1</f>
        <v>1.2528163763207534E-2</v>
      </c>
      <c r="T67" s="249">
        <f t="shared" ref="T67" si="137">T66/S66-1</f>
        <v>1.7314801343174313E-2</v>
      </c>
      <c r="U67" s="249">
        <f t="shared" ref="U67" si="138">U66/T66-1</f>
        <v>2.0917361137805957E-2</v>
      </c>
      <c r="V67" s="249">
        <f t="shared" ref="V67" si="139">V66/U66-1</f>
        <v>1.8318066303942393E-2</v>
      </c>
      <c r="W67" s="249">
        <f t="shared" ref="W67" si="140">W66/V66-1</f>
        <v>2.0056106684660069E-2</v>
      </c>
      <c r="X67" s="249">
        <f t="shared" ref="X67" si="141">X66/W66-1</f>
        <v>2.3947796721855541E-2</v>
      </c>
      <c r="Y67" s="249">
        <f t="shared" ref="Y67" si="142">Y66/X66-1</f>
        <v>2.7516126875503533E-2</v>
      </c>
      <c r="Z67" s="249">
        <f t="shared" ref="Z67" si="143">Z66/Y66-1</f>
        <v>2.6938476545985468E-2</v>
      </c>
      <c r="AA67" s="249">
        <f t="shared" ref="AA67" si="144">AA66/Z66-1</f>
        <v>2.9008380482910212E-2</v>
      </c>
      <c r="AB67" s="249">
        <f t="shared" ref="AB67" si="145">AB66/AA66-1</f>
        <v>2.8826719294183789E-2</v>
      </c>
      <c r="AC67" s="249">
        <f t="shared" ref="AC67" si="146">AC66/AB66-1</f>
        <v>2.8785189597061667E-2</v>
      </c>
      <c r="AD67" s="249">
        <f t="shared" ref="AD67" si="147">AD66/AC66-1</f>
        <v>2.9500814856554314E-2</v>
      </c>
      <c r="AE67" s="249">
        <f t="shared" ref="AE67" si="148">AE66/AD66-1</f>
        <v>3.001838624856501E-2</v>
      </c>
      <c r="AF67" s="249">
        <f>(AF66/AE66)^(1/5)-1</f>
        <v>3.0085755309429141E-2</v>
      </c>
      <c r="AG67" s="249">
        <f>(AG66/AF66)^(1/5)-1</f>
        <v>1.2153093275718563E-2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0.5015360015408401</v>
      </c>
      <c r="E69" s="24">
        <f>INDEX(DriversGams!$B62:$AN62,1,MATCH(Drivers!E$3,DriversGams!$B$61:$AN$61,0))</f>
        <v>0.49809788706575547</v>
      </c>
      <c r="F69" s="24">
        <f>INDEX(DriversGams!$B62:$AN62,1,MATCH(Drivers!F$3,DriversGams!$B$61:$AN$61,0))</f>
        <v>0.49757048363365125</v>
      </c>
      <c r="G69" s="24">
        <f>INDEX(DriversGams!$B62:$AN62,1,MATCH(Drivers!G$3,DriversGams!$B$61:$AN$61,0))</f>
        <v>0.50078213526575477</v>
      </c>
      <c r="H69" s="24">
        <f>INDEX(DriversGams!$B62:$AN62,1,MATCH(Drivers!H$3,DriversGams!$B$61:$AN$61,0))</f>
        <v>0.49764652378903129</v>
      </c>
      <c r="I69" s="24">
        <f>INDEX(DriversGams!$B62:$AN62,1,MATCH(Drivers!I$3,DriversGams!$B$61:$AN$61,0))</f>
        <v>0.49609273816351745</v>
      </c>
      <c r="J69" s="24">
        <f>INDEX(DriversGams!$B62:$AN62,1,MATCH(Drivers!J$3,DriversGams!$B$61:$AN$61,0))</f>
        <v>0.50152754832852431</v>
      </c>
      <c r="K69" s="24">
        <f>INDEX(DriversGams!$B62:$AN62,1,MATCH(Drivers!K$3,DriversGams!$B$61:$AN$61,0))</f>
        <v>0.51748350868667314</v>
      </c>
      <c r="L69" s="24">
        <f>INDEX(DriversGams!$B62:$AN62,1,MATCH(Drivers!L$3,DriversGams!$B$61:$AN$61,0))</f>
        <v>0.53149054925172556</v>
      </c>
      <c r="M69" s="24">
        <f>INDEX(DriversGams!$B62:$AN62,1,MATCH(Drivers!M$3,DriversGams!$B$61:$AN$61,0))</f>
        <v>0.52776883760187987</v>
      </c>
      <c r="N69" s="24">
        <f>INDEX(DriversGams!$B62:$AN62,1,MATCH(Drivers!N$3,DriversGams!$B$61:$AN$61,0))</f>
        <v>0.52478387740474608</v>
      </c>
      <c r="O69" s="24">
        <f>INDEX(DriversGams!$B62:$AN62,1,MATCH(Drivers!O$3,DriversGams!$B$61:$AN$61,0))</f>
        <v>0.52077051337059255</v>
      </c>
      <c r="P69" s="24">
        <f>INDEX(DriversGams!$B62:$AN62,1,MATCH(Drivers!P$3,DriversGams!$B$61:$AN$61,0))</f>
        <v>0.51542068683031439</v>
      </c>
      <c r="Q69" s="24">
        <f>INDEX(DriversGams!$B62:$AN62,1,MATCH(Drivers!Q$3,DriversGams!$B$61:$AN$61,0))</f>
        <v>0.50980934910068398</v>
      </c>
      <c r="R69" s="24">
        <f>INDEX(DriversGams!$B62:$AN62,1,MATCH(Drivers!R$3,DriversGams!$B$61:$AN$61,0))</f>
        <v>0.50416178175165549</v>
      </c>
      <c r="S69" s="24">
        <f>INDEX(DriversGams!$B62:$AN62,1,MATCH(Drivers!S$3,DriversGams!$B$61:$AN$61,0))</f>
        <v>0.50085551472963108</v>
      </c>
      <c r="T69" s="24">
        <f>INDEX(DriversGams!$B62:$AN62,1,MATCH(Drivers!T$3,DriversGams!$B$61:$AN$61,0))</f>
        <v>0.49629879191154713</v>
      </c>
      <c r="U69" s="24">
        <f>INDEX(DriversGams!$B62:$AN62,1,MATCH(Drivers!U$3,DriversGams!$B$61:$AN$61,0))</f>
        <v>0.48902548849907007</v>
      </c>
      <c r="V69" s="24">
        <f>INDEX(DriversGams!$B62:$AN62,1,MATCH(Drivers!V$3,DriversGams!$B$61:$AN$61,0))</f>
        <v>0.48251315298725878</v>
      </c>
      <c r="W69" s="24">
        <f>INDEX(DriversGams!$B62:$AN62,1,MATCH(Drivers!W$3,DriversGams!$B$61:$AN$61,0))</f>
        <v>0.47660727430535549</v>
      </c>
      <c r="X69" s="24">
        <f>INDEX(DriversGams!$B62:$AN62,1,MATCH(Drivers!X$3,DriversGams!$B$61:$AN$61,0))</f>
        <v>0.46875626480708765</v>
      </c>
      <c r="Y69" s="24">
        <f>INDEX(DriversGams!$B62:$AN62,1,MATCH(Drivers!Y$3,DriversGams!$B$61:$AN$61,0))</f>
        <v>0.45843979308134009</v>
      </c>
      <c r="Z69" s="24">
        <f>INDEX(DriversGams!$B62:$AN62,1,MATCH(Drivers!Z$3,DriversGams!$B$61:$AN$61,0))</f>
        <v>0.44771556474819763</v>
      </c>
      <c r="AA69" s="24">
        <f>INDEX(DriversGams!$B62:$AN62,1,MATCH(Drivers!AA$3,DriversGams!$B$61:$AN$61,0))</f>
        <v>0.43708087352702624</v>
      </c>
      <c r="AB69" s="24">
        <f>INDEX(DriversGams!$B62:$AN62,1,MATCH(Drivers!AB$3,DriversGams!$B$61:$AN$61,0))</f>
        <v>0.42728241311394233</v>
      </c>
      <c r="AC69" s="24">
        <f>INDEX(DriversGams!$B62:$AN62,1,MATCH(Drivers!AC$3,DriversGams!$B$61:$AN$61,0))</f>
        <v>0.4175313304395134</v>
      </c>
      <c r="AD69" s="24">
        <f>INDEX(DriversGams!$B62:$AN62,1,MATCH(Drivers!AD$3,DriversGams!$B$61:$AN$61,0))</f>
        <v>0.40731856145525858</v>
      </c>
      <c r="AE69" s="24">
        <f>INDEX(DriversGams!$B62:$AN62,1,MATCH(Drivers!AE$3,DriversGams!$B$61:$AN$61,0))</f>
        <v>0.39707806632824039</v>
      </c>
      <c r="AF69" s="24">
        <f>INDEX(DriversGams!$B62:$AN62,1,MATCH(Drivers!AF$3,DriversGams!$B$61:$AN$61,0))</f>
        <v>0.34879634404116377</v>
      </c>
      <c r="AG69" s="24">
        <f>INDEX(DriversGams!$B62:$AN62,1,MATCH(Drivers!AG$3,DriversGams!$B$61:$AN$61,0))</f>
        <v>0.3403790320655205</v>
      </c>
      <c r="AH69" s="126"/>
      <c r="AI69" s="126"/>
      <c r="AJ69" s="126"/>
      <c r="AK69" s="126"/>
      <c r="AL69" s="126"/>
      <c r="AM69" s="126"/>
    </row>
    <row r="70" spans="1:39" s="338" customFormat="1">
      <c r="A70" s="338" t="s">
        <v>397</v>
      </c>
      <c r="B70" s="338">
        <f t="shared" si="125"/>
        <v>26</v>
      </c>
      <c r="C70" s="334">
        <v>0.3</v>
      </c>
      <c r="D70" s="24">
        <f>INDEX(DriversGams!$B63:$AN63,1,MATCH(Drivers!D$3,DriversGams!$B$61:$AN$61,0))</f>
        <v>0.29636695807916047</v>
      </c>
      <c r="E70" s="24">
        <f>INDEX(DriversGams!$B63:$AN63,1,MATCH(Drivers!E$3,DriversGams!$B$61:$AN$61,0))</f>
        <v>0.29885087718476833</v>
      </c>
      <c r="F70" s="24">
        <f>INDEX(DriversGams!$B63:$AN63,1,MATCH(Drivers!F$3,DriversGams!$B$61:$AN$61,0))</f>
        <v>0.30208234929409605</v>
      </c>
      <c r="G70" s="24">
        <f>INDEX(DriversGams!$B63:$AN63,1,MATCH(Drivers!G$3,DriversGams!$B$61:$AN$61,0))</f>
        <v>0.29926906254980523</v>
      </c>
      <c r="H70" s="24">
        <f>INDEX(DriversGams!$B63:$AN63,1,MATCH(Drivers!H$3,DriversGams!$B$61:$AN$61,0))</f>
        <v>0.30065606697691105</v>
      </c>
      <c r="I70" s="24">
        <f>INDEX(DriversGams!$B63:$AN63,1,MATCH(Drivers!I$3,DriversGams!$B$61:$AN$61,0))</f>
        <v>0.30395845965204238</v>
      </c>
      <c r="J70" s="24">
        <f>INDEX(DriversGams!$B63:$AN63,1,MATCH(Drivers!J$3,DriversGams!$B$61:$AN$61,0))</f>
        <v>0.29852364948703553</v>
      </c>
      <c r="K70" s="24">
        <f>INDEX(DriversGams!$B63:$AN63,1,MATCH(Drivers!K$3,DriversGams!$B$61:$AN$61,0))</f>
        <v>0.28256768912888669</v>
      </c>
      <c r="L70" s="24">
        <f>INDEX(DriversGams!$B63:$AN63,1,MATCH(Drivers!L$3,DriversGams!$B$61:$AN$61,0))</f>
        <v>0.26856064856383433</v>
      </c>
      <c r="M70" s="24">
        <f>INDEX(DriversGams!$B63:$AN63,1,MATCH(Drivers!M$3,DriversGams!$B$61:$AN$61,0))</f>
        <v>0.27228236021367996</v>
      </c>
      <c r="N70" s="24">
        <f>INDEX(DriversGams!$B63:$AN63,1,MATCH(Drivers!N$3,DriversGams!$B$61:$AN$61,0))</f>
        <v>0.2752673204108137</v>
      </c>
      <c r="O70" s="24">
        <f>INDEX(DriversGams!$B63:$AN63,1,MATCH(Drivers!O$3,DriversGams!$B$61:$AN$61,0))</f>
        <v>0.27928068444496718</v>
      </c>
      <c r="P70" s="24">
        <f>INDEX(DriversGams!$B63:$AN63,1,MATCH(Drivers!P$3,DriversGams!$B$61:$AN$61,0))</f>
        <v>0.2846305109852455</v>
      </c>
      <c r="Q70" s="24">
        <f>INDEX(DriversGams!$B63:$AN63,1,MATCH(Drivers!Q$3,DriversGams!$B$61:$AN$61,0))</f>
        <v>0.29024184871487591</v>
      </c>
      <c r="R70" s="24">
        <f>INDEX(DriversGams!$B63:$AN63,1,MATCH(Drivers!R$3,DriversGams!$B$61:$AN$61,0))</f>
        <v>0.29588941606390429</v>
      </c>
      <c r="S70" s="24">
        <f>INDEX(DriversGams!$B63:$AN63,1,MATCH(Drivers!S$3,DriversGams!$B$61:$AN$61,0))</f>
        <v>0.2991956830859287</v>
      </c>
      <c r="T70" s="24">
        <f>INDEX(DriversGams!$B63:$AN63,1,MATCH(Drivers!T$3,DriversGams!$B$61:$AN$61,0))</f>
        <v>0.30375240590401276</v>
      </c>
      <c r="U70" s="24">
        <f>INDEX(DriversGams!$B63:$AN63,1,MATCH(Drivers!U$3,DriversGams!$B$61:$AN$61,0))</f>
        <v>0.31102570931648976</v>
      </c>
      <c r="V70" s="24">
        <f>INDEX(DriversGams!$B63:$AN63,1,MATCH(Drivers!V$3,DriversGams!$B$61:$AN$61,0))</f>
        <v>0.31753804482830106</v>
      </c>
      <c r="W70" s="24">
        <f>INDEX(DriversGams!$B63:$AN63,1,MATCH(Drivers!W$3,DriversGams!$B$61:$AN$61,0))</f>
        <v>0.32114614171886835</v>
      </c>
      <c r="X70" s="24">
        <f>INDEX(DriversGams!$B63:$AN63,1,MATCH(Drivers!X$3,DriversGams!$B$61:$AN$61,0))</f>
        <v>0.32207804767936304</v>
      </c>
      <c r="Y70" s="24">
        <f>INDEX(DriversGams!$B63:$AN63,1,MATCH(Drivers!Y$3,DriversGams!$B$61:$AN$61,0))</f>
        <v>0.32379961389384776</v>
      </c>
      <c r="Z70" s="24">
        <f>INDEX(DriversGams!$B63:$AN63,1,MATCH(Drivers!Z$3,DriversGams!$B$61:$AN$61,0))</f>
        <v>0.32630096053654006</v>
      </c>
      <c r="AA70" s="24">
        <f>INDEX(DriversGams!$B63:$AN63,1,MATCH(Drivers!AA$3,DriversGams!$B$61:$AN$61,0))</f>
        <v>0.32847191012245325</v>
      </c>
      <c r="AB70" s="24">
        <f>INDEX(DriversGams!$B63:$AN63,1,MATCH(Drivers!AB$3,DriversGams!$B$61:$AN$61,0))</f>
        <v>0.33124198708055219</v>
      </c>
      <c r="AC70" s="24">
        <f>INDEX(DriversGams!$B63:$AN63,1,MATCH(Drivers!AC$3,DriversGams!$B$61:$AN$61,0))</f>
        <v>0.33311429899559142</v>
      </c>
      <c r="AD70" s="24">
        <f>INDEX(DriversGams!$B63:$AN63,1,MATCH(Drivers!AD$3,DriversGams!$B$61:$AN$61,0))</f>
        <v>0.33535335930472471</v>
      </c>
      <c r="AE70" s="24">
        <f>INDEX(DriversGams!$B63:$AN63,1,MATCH(Drivers!AE$3,DriversGams!$B$61:$AN$61,0))</f>
        <v>0.33758524443176613</v>
      </c>
      <c r="AF70" s="24">
        <f>INDEX(DriversGams!$B63:$AN63,1,MATCH(Drivers!AF$3,DriversGams!$B$61:$AN$61,0))</f>
        <v>0.34821403956932301</v>
      </c>
      <c r="AG70" s="24">
        <f>INDEX(DriversGams!$B63:$AN63,1,MATCH(Drivers!AG$3,DriversGams!$B$61:$AN$61,0))</f>
        <v>0.35912571302564689</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0.20209704037999948</v>
      </c>
      <c r="E71" s="24">
        <f>INDEX(DriversGams!$B64:$AN64,1,MATCH(Drivers!E$3,DriversGams!$B$61:$AN$61,0))</f>
        <v>0.20305123574947626</v>
      </c>
      <c r="F71" s="24">
        <f>INDEX(DriversGams!$B64:$AN64,1,MATCH(Drivers!F$3,DriversGams!$B$61:$AN$61,0))</f>
        <v>0.2003471670722527</v>
      </c>
      <c r="G71" s="24">
        <f>INDEX(DriversGams!$B64:$AN64,1,MATCH(Drivers!G$3,DriversGams!$B$61:$AN$61,0))</f>
        <v>0.19994880218444017</v>
      </c>
      <c r="H71" s="24">
        <f>INDEX(DriversGams!$B64:$AN64,1,MATCH(Drivers!H$3,DriversGams!$B$61:$AN$61,0))</f>
        <v>0.20169740923405768</v>
      </c>
      <c r="I71" s="24">
        <f>INDEX(DriversGams!$B64:$AN64,1,MATCH(Drivers!I$3,DriversGams!$B$61:$AN$61,0))</f>
        <v>0.19994880218444014</v>
      </c>
      <c r="J71" s="24">
        <f>INDEX(DriversGams!$B64:$AN64,1,MATCH(Drivers!J$3,DriversGams!$B$61:$AN$61,0))</f>
        <v>0.19994880218444017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0.19994880218444017</v>
      </c>
      <c r="O71" s="24">
        <f>INDEX(DriversGams!$B64:$AN64,1,MATCH(Drivers!O$3,DriversGams!$B$61:$AN$61,0))</f>
        <v>0.19994880218444017</v>
      </c>
      <c r="P71" s="24">
        <f>INDEX(DriversGams!$B64:$AN64,1,MATCH(Drivers!P$3,DriversGams!$B$61:$AN$61,0))</f>
        <v>0.19994880218444019</v>
      </c>
      <c r="Q71" s="24">
        <f>INDEX(DriversGams!$B64:$AN64,1,MATCH(Drivers!Q$3,DriversGams!$B$61:$AN$61,0))</f>
        <v>0.19994880218444017</v>
      </c>
      <c r="R71" s="24">
        <f>INDEX(DriversGams!$B64:$AN64,1,MATCH(Drivers!R$3,DriversGams!$B$61:$AN$61,0))</f>
        <v>0.19994880218444014</v>
      </c>
      <c r="S71" s="24">
        <f>INDEX(DriversGams!$B64:$AN64,1,MATCH(Drivers!S$3,DriversGams!$B$61:$AN$61,0))</f>
        <v>0.19994880218444014</v>
      </c>
      <c r="T71" s="24">
        <f>INDEX(DriversGams!$B64:$AN64,1,MATCH(Drivers!T$3,DriversGams!$B$61:$AN$61,0))</f>
        <v>0.19994880218444019</v>
      </c>
      <c r="U71" s="24">
        <f>INDEX(DriversGams!$B64:$AN64,1,MATCH(Drivers!U$3,DriversGams!$B$61:$AN$61,0))</f>
        <v>0.19994880218444017</v>
      </c>
      <c r="V71" s="24">
        <f>INDEX(DriversGams!$B64:$AN64,1,MATCH(Drivers!V$3,DriversGams!$B$61:$AN$61,0))</f>
        <v>0.19994880218444017</v>
      </c>
      <c r="W71" s="24">
        <f>INDEX(DriversGams!$B64:$AN64,1,MATCH(Drivers!W$3,DriversGams!$B$61:$AN$61,0))</f>
        <v>0.20224658397577622</v>
      </c>
      <c r="X71" s="24">
        <f>INDEX(DriversGams!$B64:$AN64,1,MATCH(Drivers!X$3,DriversGams!$B$61:$AN$61,0))</f>
        <v>0.2091656875135493</v>
      </c>
      <c r="Y71" s="24">
        <f>INDEX(DriversGams!$B64:$AN64,1,MATCH(Drivers!Y$3,DriversGams!$B$61:$AN$61,0))</f>
        <v>0.21776059302481215</v>
      </c>
      <c r="Z71" s="24">
        <f>INDEX(DriversGams!$B64:$AN64,1,MATCH(Drivers!Z$3,DriversGams!$B$61:$AN$61,0))</f>
        <v>0.22598347471526237</v>
      </c>
      <c r="AA71" s="24">
        <f>INDEX(DriversGams!$B64:$AN64,1,MATCH(Drivers!AA$3,DriversGams!$B$61:$AN$61,0))</f>
        <v>0.23444721635052046</v>
      </c>
      <c r="AB71" s="24">
        <f>INDEX(DriversGams!$B64:$AN64,1,MATCH(Drivers!AB$3,DriversGams!$B$61:$AN$61,0))</f>
        <v>0.24147559980550545</v>
      </c>
      <c r="AC71" s="24">
        <f>INDEX(DriversGams!$B64:$AN64,1,MATCH(Drivers!AC$3,DriversGams!$B$61:$AN$61,0))</f>
        <v>0.24935437056489521</v>
      </c>
      <c r="AD71" s="24">
        <f>INDEX(DriversGams!$B64:$AN64,1,MATCH(Drivers!AD$3,DriversGams!$B$61:$AN$61,0))</f>
        <v>0.25732807924001672</v>
      </c>
      <c r="AE71" s="24">
        <f>INDEX(DriversGams!$B64:$AN64,1,MATCH(Drivers!AE$3,DriversGams!$B$61:$AN$61,0))</f>
        <v>0.26533668923999348</v>
      </c>
      <c r="AF71" s="24">
        <f>INDEX(DriversGams!$B64:$AN64,1,MATCH(Drivers!AF$3,DriversGams!$B$61:$AN$61,0))</f>
        <v>0.30298961638951338</v>
      </c>
      <c r="AG71" s="24">
        <f>INDEX(DriversGams!$B64:$AN64,1,MATCH(Drivers!AG$3,DriversGams!$B$61:$AN$61,0))</f>
        <v>0.30049525490883272</v>
      </c>
      <c r="AH71" s="126"/>
      <c r="AI71" s="126"/>
      <c r="AJ71" s="126"/>
      <c r="AK71" s="126"/>
      <c r="AL71" s="126"/>
      <c r="AM71" s="126"/>
    </row>
    <row r="72" spans="1:39" s="338" customFormat="1">
      <c r="A72" s="338" t="s">
        <v>399</v>
      </c>
      <c r="B72" s="338">
        <f t="shared" si="125"/>
        <v>28</v>
      </c>
      <c r="C72" s="331">
        <v>26.162716441035041</v>
      </c>
      <c r="D72" s="10">
        <f t="shared" ref="D72:K72" si="149">D69*D$30</f>
        <v>26.633761648637176</v>
      </c>
      <c r="E72" s="10">
        <f t="shared" si="149"/>
        <v>26.853635437617246</v>
      </c>
      <c r="F72" s="10">
        <f t="shared" si="149"/>
        <v>27.242228513599358</v>
      </c>
      <c r="G72" s="10">
        <f t="shared" si="149"/>
        <v>27.853472551833043</v>
      </c>
      <c r="H72" s="10">
        <f t="shared" si="149"/>
        <v>28.127950960710418</v>
      </c>
      <c r="I72" s="10">
        <f t="shared" si="149"/>
        <v>28.493582815397666</v>
      </c>
      <c r="J72" s="10">
        <f t="shared" si="149"/>
        <v>29.271572566939145</v>
      </c>
      <c r="K72" s="10">
        <f t="shared" si="149"/>
        <v>30.691268996810209</v>
      </c>
      <c r="L72" s="10">
        <f t="shared" ref="L72:L74" si="150">L69*L$30</f>
        <v>31.884958043426654</v>
      </c>
      <c r="M72" s="10">
        <f t="shared" ref="M72:AG72" si="151">M69*M$30</f>
        <v>32.026244781250348</v>
      </c>
      <c r="N72" s="10">
        <f t="shared" si="151"/>
        <v>32.211780504399783</v>
      </c>
      <c r="O72" s="10">
        <f t="shared" si="151"/>
        <v>32.333491567581852</v>
      </c>
      <c r="P72" s="10">
        <f t="shared" si="151"/>
        <v>32.369801491225836</v>
      </c>
      <c r="Q72" s="10">
        <f t="shared" si="151"/>
        <v>32.332652041279587</v>
      </c>
      <c r="R72" s="10">
        <f t="shared" si="151"/>
        <v>32.289312331219328</v>
      </c>
      <c r="S72" s="10">
        <f t="shared" si="151"/>
        <v>32.393410715401963</v>
      </c>
      <c r="T72" s="10">
        <f t="shared" si="151"/>
        <v>32.414757561738391</v>
      </c>
      <c r="U72" s="10">
        <f t="shared" si="151"/>
        <v>32.254209131738634</v>
      </c>
      <c r="V72" s="10">
        <f t="shared" si="151"/>
        <v>32.096281417766257</v>
      </c>
      <c r="W72" s="10">
        <f t="shared" si="151"/>
        <v>31.973994079503576</v>
      </c>
      <c r="X72" s="10">
        <f t="shared" si="151"/>
        <v>31.71567577774967</v>
      </c>
      <c r="Y72" s="10">
        <f t="shared" si="151"/>
        <v>31.28238474742999</v>
      </c>
      <c r="Z72" s="10">
        <f t="shared" si="151"/>
        <v>30.811326705232663</v>
      </c>
      <c r="AA72" s="10">
        <f t="shared" si="151"/>
        <v>30.299674564048257</v>
      </c>
      <c r="AB72" s="10">
        <f t="shared" si="151"/>
        <v>29.837273461928536</v>
      </c>
      <c r="AC72" s="10">
        <f t="shared" si="151"/>
        <v>29.369810320524707</v>
      </c>
      <c r="AD72" s="10">
        <f t="shared" si="151"/>
        <v>28.861189678647314</v>
      </c>
      <c r="AE72" s="10">
        <f t="shared" si="151"/>
        <v>28.341568490066454</v>
      </c>
      <c r="AF72" s="10">
        <f t="shared" si="151"/>
        <v>25.678228494770273</v>
      </c>
      <c r="AG72" s="10">
        <f t="shared" si="151"/>
        <v>25.704712769032056</v>
      </c>
      <c r="AH72" s="10"/>
      <c r="AI72" s="10"/>
      <c r="AJ72" s="10"/>
      <c r="AK72" s="10"/>
      <c r="AL72" s="10"/>
      <c r="AM72" s="10"/>
    </row>
    <row r="73" spans="1:39" s="338" customFormat="1">
      <c r="A73" s="338" t="s">
        <v>400</v>
      </c>
      <c r="B73" s="338">
        <f t="shared" si="125"/>
        <v>29</v>
      </c>
      <c r="C73" s="331">
        <v>15.697629864621025</v>
      </c>
      <c r="D73" s="10">
        <f t="shared" ref="D73:K73" si="152">D70*D$30</f>
        <v>15.738385475343087</v>
      </c>
      <c r="E73" s="10">
        <f t="shared" si="152"/>
        <v>16.111757777989649</v>
      </c>
      <c r="F73" s="10">
        <f t="shared" si="152"/>
        <v>16.539157084433899</v>
      </c>
      <c r="G73" s="10">
        <f t="shared" si="152"/>
        <v>16.645327443480451</v>
      </c>
      <c r="H73" s="10">
        <f t="shared" si="152"/>
        <v>16.993666596075236</v>
      </c>
      <c r="I73" s="10">
        <f t="shared" si="152"/>
        <v>17.45815827620816</v>
      </c>
      <c r="J73" s="10">
        <f t="shared" si="152"/>
        <v>17.423283522569918</v>
      </c>
      <c r="K73" s="10">
        <f t="shared" si="152"/>
        <v>16.758719478561513</v>
      </c>
      <c r="L73" s="10">
        <f t="shared" si="150"/>
        <v>16.111377753807741</v>
      </c>
      <c r="M73" s="10">
        <f t="shared" ref="M73:AG73" si="153">M70*M$30</f>
        <v>16.522729074803628</v>
      </c>
      <c r="N73" s="10">
        <f t="shared" si="153"/>
        <v>16.896194580057092</v>
      </c>
      <c r="O73" s="10">
        <f t="shared" si="153"/>
        <v>17.339921181489377</v>
      </c>
      <c r="P73" s="10">
        <f t="shared" si="153"/>
        <v>17.875559468903887</v>
      </c>
      <c r="Q73" s="10">
        <f t="shared" si="153"/>
        <v>18.407447252330517</v>
      </c>
      <c r="R73" s="10">
        <f t="shared" si="153"/>
        <v>18.950396711140908</v>
      </c>
      <c r="S73" s="10">
        <f t="shared" si="153"/>
        <v>19.350827457115241</v>
      </c>
      <c r="T73" s="10">
        <f t="shared" si="153"/>
        <v>19.83897756077581</v>
      </c>
      <c r="U73" s="10">
        <f t="shared" si="153"/>
        <v>20.514039675992237</v>
      </c>
      <c r="V73" s="10">
        <f t="shared" si="153"/>
        <v>21.122305961109316</v>
      </c>
      <c r="W73" s="10">
        <f t="shared" si="153"/>
        <v>21.544624657566061</v>
      </c>
      <c r="X73" s="10">
        <f t="shared" si="153"/>
        <v>21.791544353083228</v>
      </c>
      <c r="Y73" s="10">
        <f t="shared" si="153"/>
        <v>22.094993182887627</v>
      </c>
      <c r="Z73" s="10">
        <f t="shared" si="153"/>
        <v>22.455697971941099</v>
      </c>
      <c r="AA73" s="10">
        <f t="shared" si="153"/>
        <v>22.770595976504652</v>
      </c>
      <c r="AB73" s="10">
        <f t="shared" si="153"/>
        <v>23.130738470060702</v>
      </c>
      <c r="AC73" s="10">
        <f t="shared" si="153"/>
        <v>23.431783589165608</v>
      </c>
      <c r="AD73" s="10">
        <f t="shared" si="153"/>
        <v>23.761983440394651</v>
      </c>
      <c r="AE73" s="10">
        <f t="shared" si="153"/>
        <v>24.095250122402103</v>
      </c>
      <c r="AF73" s="10">
        <f t="shared" si="153"/>
        <v>25.635359503919585</v>
      </c>
      <c r="AG73" s="10">
        <f t="shared" si="153"/>
        <v>27.120422915830911</v>
      </c>
      <c r="AH73" s="10"/>
      <c r="AI73" s="10"/>
      <c r="AJ73" s="10"/>
      <c r="AK73" s="10"/>
      <c r="AL73" s="10"/>
      <c r="AM73" s="10"/>
    </row>
    <row r="74" spans="1:39" s="338" customFormat="1">
      <c r="A74" s="338" t="s">
        <v>401</v>
      </c>
      <c r="B74" s="338">
        <f t="shared" si="125"/>
        <v>30</v>
      </c>
      <c r="C74" s="331">
        <v>10.465086576414015</v>
      </c>
      <c r="D74" s="10">
        <f t="shared" ref="D74:K74" si="154">D71*D$30</f>
        <v>10.732239334443079</v>
      </c>
      <c r="E74" s="10">
        <f t="shared" si="154"/>
        <v>10.946972475822381</v>
      </c>
      <c r="F74" s="10">
        <f t="shared" si="154"/>
        <v>10.969105859287856</v>
      </c>
      <c r="G74" s="10">
        <f t="shared" si="154"/>
        <v>11.121140474511343</v>
      </c>
      <c r="H74" s="10">
        <f t="shared" si="154"/>
        <v>11.40033048486244</v>
      </c>
      <c r="I74" s="10">
        <f t="shared" si="154"/>
        <v>11.48425952569383</v>
      </c>
      <c r="J74" s="10">
        <f t="shared" si="154"/>
        <v>11.669978832310381</v>
      </c>
      <c r="K74" s="10">
        <f t="shared" si="154"/>
        <v>11.858701524628284</v>
      </c>
      <c r="L74" s="10">
        <f t="shared" si="150"/>
        <v>11.995244651969871</v>
      </c>
      <c r="M74" s="10">
        <f t="shared" ref="M74:AG74" si="155">M71*M$30</f>
        <v>12.133359960345404</v>
      </c>
      <c r="N74" s="10">
        <f t="shared" si="155"/>
        <v>12.273065552117492</v>
      </c>
      <c r="O74" s="10">
        <f t="shared" si="155"/>
        <v>12.414379738082465</v>
      </c>
      <c r="P74" s="10">
        <f t="shared" si="155"/>
        <v>12.557321039870308</v>
      </c>
      <c r="Q74" s="10">
        <f t="shared" si="155"/>
        <v>12.680966048395041</v>
      </c>
      <c r="R74" s="10">
        <f t="shared" si="155"/>
        <v>12.805828521065555</v>
      </c>
      <c r="S74" s="10">
        <f t="shared" si="155"/>
        <v>12.931920445579241</v>
      </c>
      <c r="T74" s="10">
        <f t="shared" si="155"/>
        <v>13.059253927669735</v>
      </c>
      <c r="U74" s="10">
        <f t="shared" si="155"/>
        <v>13.187841192269133</v>
      </c>
      <c r="V74" s="10">
        <f t="shared" si="155"/>
        <v>13.300389811812096</v>
      </c>
      <c r="W74" s="10">
        <f t="shared" si="155"/>
        <v>13.568049476513474</v>
      </c>
      <c r="X74" s="10">
        <f t="shared" si="155"/>
        <v>14.151983935062553</v>
      </c>
      <c r="Y74" s="10">
        <f t="shared" si="155"/>
        <v>14.859248164397545</v>
      </c>
      <c r="Z74" s="10">
        <f t="shared" si="155"/>
        <v>15.551951322826248</v>
      </c>
      <c r="AA74" s="10">
        <f t="shared" si="155"/>
        <v>16.252539948830634</v>
      </c>
      <c r="AB74" s="10">
        <f t="shared" si="155"/>
        <v>16.86232169789481</v>
      </c>
      <c r="AC74" s="10">
        <f t="shared" si="155"/>
        <v>17.539978517003131</v>
      </c>
      <c r="AD74" s="10">
        <f t="shared" si="155"/>
        <v>18.233380963670854</v>
      </c>
      <c r="AE74" s="10">
        <f t="shared" si="155"/>
        <v>18.938487387531442</v>
      </c>
      <c r="AF74" s="10">
        <f t="shared" si="155"/>
        <v>22.305958001310124</v>
      </c>
      <c r="AG74" s="10">
        <f t="shared" si="155"/>
        <v>22.692773315137028</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0.33921602281844832</v>
      </c>
      <c r="E75" s="338">
        <f>INDEX(DriversGams!$A72:$AN72,1,MATCH(Drivers!E$3,DriversGams!$A$71:$AN$71,0))</f>
        <v>0.33899044263757006</v>
      </c>
      <c r="F75" s="338">
        <f>INDEX(DriversGams!$A72:$AN72,1,MATCH(Drivers!F$3,DriversGams!$A$71:$AN$71,0))</f>
        <v>0.33493623464401978</v>
      </c>
      <c r="G75" s="338">
        <f>INDEX(DriversGams!$A72:$AN72,1,MATCH(Drivers!G$3,DriversGams!$A$71:$AN$71,0))</f>
        <v>0.28769019524524087</v>
      </c>
      <c r="H75" s="338">
        <f>INDEX(DriversGams!$A72:$AN72,1,MATCH(Drivers!H$3,DriversGams!$A$71:$AN$71,0))</f>
        <v>0.33514675313825565</v>
      </c>
      <c r="I75" s="338">
        <f>INDEX(DriversGams!$A72:$AN72,1,MATCH(Drivers!I$3,DriversGams!$A$71:$AN$71,0))</f>
        <v>0.28705714002189087</v>
      </c>
      <c r="J75" s="338">
        <f>INDEX(DriversGams!$A72:$AN72,1,MATCH(Drivers!J$3,DriversGams!$A$71:$AN$71,0))</f>
        <v>0.28016346996424524</v>
      </c>
      <c r="K75" s="338">
        <f>INDEX(DriversGams!$A72:$AN72,1,MATCH(Drivers!K$3,DriversGams!$A$71:$AN$71,0))</f>
        <v>0.25864967288636836</v>
      </c>
      <c r="L75" s="338">
        <f>INDEX(DriversGams!$A72:$AN72,1,MATCH(Drivers!L$3,DriversGams!$A$71:$AN$71,0))</f>
        <v>0.26265712866551255</v>
      </c>
      <c r="M75" s="338">
        <f>INDEX(DriversGams!$A72:$AN72,1,MATCH(Drivers!M$3,DriversGams!$A$71:$AN$71,0))</f>
        <v>0.26417488087244606</v>
      </c>
      <c r="N75" s="338">
        <f>INDEX(DriversGams!$A72:$AN72,1,MATCH(Drivers!N$3,DriversGams!$A$71:$AN$71,0))</f>
        <v>0.26506134189817931</v>
      </c>
      <c r="O75" s="338">
        <f>INDEX(DriversGams!$A72:$AN72,1,MATCH(Drivers!O$3,DriversGams!$A$71:$AN$71,0))</f>
        <v>0.26683583425053309</v>
      </c>
      <c r="P75" s="338">
        <f>INDEX(DriversGams!$A72:$AN72,1,MATCH(Drivers!P$3,DriversGams!$A$71:$AN$71,0))</f>
        <v>0.26903857006320198</v>
      </c>
      <c r="Q75" s="338">
        <f>INDEX(DriversGams!$A72:$AN72,1,MATCH(Drivers!Q$3,DriversGams!$A$71:$AN$71,0))</f>
        <v>0.27145422034621791</v>
      </c>
      <c r="R75" s="338">
        <f>INDEX(DriversGams!$A72:$AN72,1,MATCH(Drivers!R$3,DriversGams!$A$71:$AN$71,0))</f>
        <v>0.27385909140969344</v>
      </c>
      <c r="S75" s="338">
        <f>INDEX(DriversGams!$A72:$AN72,1,MATCH(Drivers!S$3,DriversGams!$A$71:$AN$71,0))</f>
        <v>0.2739461434127467</v>
      </c>
      <c r="T75" s="338">
        <f>INDEX(DriversGams!$A72:$AN72,1,MATCH(Drivers!T$3,DriversGams!$A$71:$AN$71,0))</f>
        <v>0.27632670278877203</v>
      </c>
      <c r="U75" s="338">
        <f>INDEX(DriversGams!$A72:$AN72,1,MATCH(Drivers!U$3,DriversGams!$A$71:$AN$71,0))</f>
        <v>0.28038904662272707</v>
      </c>
      <c r="V75" s="338">
        <f>INDEX(DriversGams!$A72:$AN72,1,MATCH(Drivers!V$3,DriversGams!$A$71:$AN$71,0))</f>
        <v>0.28181672899469074</v>
      </c>
      <c r="W75" s="338">
        <f>INDEX(DriversGams!$A72:$AN72,1,MATCH(Drivers!W$3,DriversGams!$A$71:$AN$71,0))</f>
        <v>0.32828249239889545</v>
      </c>
      <c r="X75" s="338">
        <f>INDEX(DriversGams!$A72:$AN72,1,MATCH(Drivers!X$3,DriversGams!$A$71:$AN$71,0))</f>
        <v>0.33429201185227203</v>
      </c>
      <c r="Y75" s="338">
        <f>INDEX(DriversGams!$A72:$AN72,1,MATCH(Drivers!Y$3,DriversGams!$A$71:$AN$71,0))</f>
        <v>0.34185162425033133</v>
      </c>
      <c r="Z75" s="338">
        <f>INDEX(DriversGams!$A72:$AN72,1,MATCH(Drivers!Z$3,DriversGams!$A$71:$AN$71,0))</f>
        <v>0.3492323391223589</v>
      </c>
      <c r="AA75" s="338">
        <f>INDEX(DriversGams!$A72:$AN72,1,MATCH(Drivers!AA$3,DriversGams!$A$71:$AN$71,0))</f>
        <v>0.35731076852017313</v>
      </c>
      <c r="AB75" s="338">
        <f>INDEX(DriversGams!$A72:$AN72,1,MATCH(Drivers!AB$3,DriversGams!$A$71:$AN$71,0))</f>
        <v>0.36407549802516298</v>
      </c>
      <c r="AC75" s="338">
        <f>INDEX(DriversGams!$A72:$AN72,1,MATCH(Drivers!AC$3,DriversGams!$A$71:$AN$71,0))</f>
        <v>0.37233332359847399</v>
      </c>
      <c r="AD75" s="338">
        <f>INDEX(DriversGams!$A72:$AN72,1,MATCH(Drivers!AD$3,DriversGams!$A$71:$AN$71,0))</f>
        <v>0.38093216949304692</v>
      </c>
      <c r="AE75" s="338">
        <f>INDEX(DriversGams!$A72:$AN72,1,MATCH(Drivers!AE$3,DriversGams!$A$71:$AN$71,0))</f>
        <v>0.38997195806237567</v>
      </c>
      <c r="AF75" s="338">
        <f>INDEX(DriversGams!$A72:$AN72,1,MATCH(Drivers!AF$3,DriversGams!$A$71:$AN$71,0))</f>
        <v>0.47861500623643044</v>
      </c>
      <c r="AG75" s="338">
        <f>INDEX(DriversGams!$A72:$AN72,1,MATCH(Drivers!AG$3,DriversGams!$A$71:$AN$71,0))</f>
        <v>0.46768914357941788</v>
      </c>
      <c r="AH75" s="126"/>
      <c r="AI75" s="126"/>
      <c r="AJ75" s="126"/>
      <c r="AK75" s="126"/>
      <c r="AL75" s="126"/>
      <c r="AM75" s="126"/>
    </row>
    <row r="76" spans="1:39" s="338" customFormat="1">
      <c r="A76" s="338" t="s">
        <v>279</v>
      </c>
      <c r="C76" s="109"/>
      <c r="D76" s="109">
        <f t="shared" ref="D76" si="156">(D75/C75)^(1/(D$5-C$5))-1</f>
        <v>0.12457355827761996</v>
      </c>
      <c r="E76" s="109">
        <f t="shared" ref="E76" si="157">(E75/D75)^(1/(E$5-D$5))-1</f>
        <v>-6.6500449773565506E-4</v>
      </c>
      <c r="F76" s="109">
        <f t="shared" ref="F76" si="158">(F75/E75)^(1/(F$5-E$5))-1</f>
        <v>-1.1959652791405762E-2</v>
      </c>
      <c r="G76" s="109">
        <f t="shared" ref="G76" si="159">(G75/F75)^(1/(G$5-F$5))-1</f>
        <v>-0.14105980336523882</v>
      </c>
      <c r="H76" s="109">
        <f t="shared" ref="H76" si="160">(H75/G75)^(1/(H$5-G$5))-1</f>
        <v>0.16495716113147529</v>
      </c>
      <c r="I76" s="109">
        <f t="shared" ref="I76" si="161">(I75/H75)^(1/(I$5-H$5))-1</f>
        <v>-0.14348822617573365</v>
      </c>
      <c r="J76" s="109">
        <f t="shared" ref="J76" si="162">(J75/I75)^(1/(J$5-I$5))-1</f>
        <v>-2.4014975057300214E-2</v>
      </c>
      <c r="K76" s="109">
        <f t="shared" ref="K76" si="163">(K75/J75)^(1/(K$5-J$5))-1</f>
        <v>-7.6790157834004891E-2</v>
      </c>
      <c r="L76" s="109">
        <f t="shared" ref="L76" si="164">(L75/K75)^(1/(L$5-K$5))-1</f>
        <v>1.5493759317085187E-2</v>
      </c>
      <c r="M76" s="109">
        <f t="shared" ref="M76" si="165">(M75/L75)^(1/(M$5-L$5))-1</f>
        <v>5.7784542709531372E-3</v>
      </c>
      <c r="N76" s="109">
        <f t="shared" ref="N76" si="166">(N75/M75)^(1/(N$5-M$5))-1</f>
        <v>3.3555840843220164E-3</v>
      </c>
      <c r="O76" s="109">
        <f t="shared" ref="O76" si="167">(O75/N75)^(1/(O$5-N$5))-1</f>
        <v>6.6946478865841375E-3</v>
      </c>
      <c r="P76" s="109">
        <f t="shared" ref="P76" si="168">(P75/O75)^(1/(P$5-O$5))-1</f>
        <v>8.2550224892234958E-3</v>
      </c>
      <c r="Q76" s="109">
        <f t="shared" ref="Q76" si="169">(Q75/P75)^(1/(Q$5-P$5))-1</f>
        <v>8.9788251641704786E-3</v>
      </c>
      <c r="R76" s="109">
        <f t="shared" ref="R76" si="170">(R75/Q75)^(1/(R$5-Q$5))-1</f>
        <v>8.8592141260810386E-3</v>
      </c>
      <c r="S76" s="109">
        <f t="shared" ref="S76" si="171">(S75/R75)^(1/(S$5-R$5))-1</f>
        <v>3.1787151050988172E-4</v>
      </c>
      <c r="T76" s="109">
        <f t="shared" ref="T76" si="172">(T75/S75)^(1/(T$5-S$5))-1</f>
        <v>8.6898809611588579E-3</v>
      </c>
      <c r="U76" s="109">
        <f t="shared" ref="U76" si="173">(U75/T75)^(1/(U$5-T$5))-1</f>
        <v>1.470123514288213E-2</v>
      </c>
      <c r="V76" s="109">
        <f t="shared" ref="V76" si="174">(V75/U75)^(1/(V$5-U$5))-1</f>
        <v>5.0917908140850621E-3</v>
      </c>
      <c r="W76" s="109">
        <f t="shared" ref="W76" si="175">(W75/V75)^(1/(W$5-V$5))-1</f>
        <v>0.16487936528807023</v>
      </c>
      <c r="X76" s="109">
        <f t="shared" ref="X76" si="176">(X75/W75)^(1/(X$5-W$5))-1</f>
        <v>1.8305939526237047E-2</v>
      </c>
      <c r="Y76" s="109">
        <f t="shared" ref="Y76" si="177">(Y75/X75)^(1/(Y$5-X$5))-1</f>
        <v>2.2613799103880394E-2</v>
      </c>
      <c r="Z76" s="109">
        <f t="shared" ref="Z76" si="178">(Z75/Y75)^(1/(Z$5-Y$5))-1</f>
        <v>2.1590404574537869E-2</v>
      </c>
      <c r="AA76" s="109">
        <f t="shared" ref="AA76" si="179">(AA75/Z75)^(1/(AA$5-Z$5))-1</f>
        <v>2.3131962572869869E-2</v>
      </c>
      <c r="AB76" s="109">
        <f t="shared" ref="AB76" si="180">(AB75/AA75)^(1/(AB$5-AA$5))-1</f>
        <v>1.8932341538449693E-2</v>
      </c>
      <c r="AC76" s="109">
        <f t="shared" ref="AC76" si="181">(AC75/AB75)^(1/(AC$5-AB$5))-1</f>
        <v>2.2681629546903226E-2</v>
      </c>
      <c r="AD76" s="109">
        <f t="shared" ref="AD76" si="182">(AD75/AC75)^(1/(AD$5-AC$5))-1</f>
        <v>2.309448375844525E-2</v>
      </c>
      <c r="AE76" s="109">
        <f t="shared" ref="AE76" si="183">(AE75/AD75)^(1/(AE$5-AD$5))-1</f>
        <v>2.3730704028906535E-2</v>
      </c>
      <c r="AF76" s="109">
        <f t="shared" ref="AF76" si="184">(AF75/AE75)^(1/(AF$5-AE$5))-1</f>
        <v>4.1814952780703463E-2</v>
      </c>
      <c r="AG76" s="109">
        <f t="shared" ref="AG76" si="185">(AG75/AF75)^(1/(AG$5-AF$5))-1</f>
        <v>-4.6078864302870892E-3</v>
      </c>
      <c r="AH76" s="109"/>
      <c r="AI76" s="109"/>
      <c r="AJ76" s="109"/>
      <c r="AK76" s="109"/>
      <c r="AL76" s="109"/>
      <c r="AM76" s="109"/>
    </row>
    <row r="78" spans="1:39">
      <c r="A78" s="338" t="s">
        <v>656</v>
      </c>
      <c r="L78">
        <f>L69/K69</f>
        <v>1.0270676076240595</v>
      </c>
      <c r="M78" s="338">
        <f t="shared" ref="M78:AG80" si="186">M69/L69</f>
        <v>0.99299759580845715</v>
      </c>
      <c r="N78" s="338">
        <f t="shared" si="186"/>
        <v>0.99434419013692221</v>
      </c>
      <c r="O78" s="338">
        <f t="shared" si="186"/>
        <v>0.99235234882976753</v>
      </c>
      <c r="P78" s="338">
        <f t="shared" si="186"/>
        <v>0.98972709398300529</v>
      </c>
      <c r="Q78" s="338">
        <f t="shared" si="186"/>
        <v>0.98911309174620354</v>
      </c>
      <c r="R78" s="338">
        <f t="shared" si="186"/>
        <v>0.98892219736850462</v>
      </c>
      <c r="S78" s="338">
        <f t="shared" si="186"/>
        <v>0.99344205145709941</v>
      </c>
      <c r="T78" s="338">
        <f t="shared" si="186"/>
        <v>0.99090212110264231</v>
      </c>
      <c r="U78" s="338">
        <f t="shared" si="186"/>
        <v>0.98534491010049985</v>
      </c>
      <c r="V78" s="338">
        <f t="shared" si="186"/>
        <v>0.98668303459641926</v>
      </c>
      <c r="W78" s="338">
        <f t="shared" si="186"/>
        <v>0.98776017058739285</v>
      </c>
      <c r="X78" s="338">
        <f t="shared" si="186"/>
        <v>0.98352729821484464</v>
      </c>
      <c r="Y78" s="338">
        <f t="shared" si="186"/>
        <v>0.97799182112266125</v>
      </c>
      <c r="Z78" s="338">
        <f t="shared" si="186"/>
        <v>0.97660711723766158</v>
      </c>
      <c r="AA78" s="338">
        <f t="shared" si="186"/>
        <v>0.97624676902364893</v>
      </c>
      <c r="AB78" s="338">
        <f t="shared" si="186"/>
        <v>0.97758204257712034</v>
      </c>
      <c r="AC78" s="338">
        <f t="shared" si="186"/>
        <v>0.97717883447772835</v>
      </c>
      <c r="AD78" s="338">
        <f t="shared" si="186"/>
        <v>0.97554011342453184</v>
      </c>
      <c r="AE78" s="338">
        <f t="shared" si="186"/>
        <v>0.9748587565211092</v>
      </c>
      <c r="AF78" s="338">
        <f t="shared" si="186"/>
        <v>0.87840748109424649</v>
      </c>
      <c r="AG78" s="338">
        <f t="shared" si="186"/>
        <v>0.97586754528983854</v>
      </c>
    </row>
    <row r="79" spans="1:39">
      <c r="A79" s="338" t="s">
        <v>657</v>
      </c>
      <c r="L79" s="338">
        <f t="shared" ref="L79:AA80" si="187">L70/K70</f>
        <v>0.95042943300334892</v>
      </c>
      <c r="M79" s="338">
        <f t="shared" si="187"/>
        <v>1.0138579932307581</v>
      </c>
      <c r="N79" s="338">
        <f t="shared" si="187"/>
        <v>1.010962738073782</v>
      </c>
      <c r="O79" s="338">
        <f t="shared" si="187"/>
        <v>1.0145798783094333</v>
      </c>
      <c r="P79" s="338">
        <f t="shared" si="187"/>
        <v>1.0191557341350348</v>
      </c>
      <c r="Q79" s="338">
        <f t="shared" si="187"/>
        <v>1.0197144631831874</v>
      </c>
      <c r="R79" s="338">
        <f t="shared" si="187"/>
        <v>1.0194581428351372</v>
      </c>
      <c r="S79" s="338">
        <f t="shared" si="187"/>
        <v>1.0111739955622825</v>
      </c>
      <c r="T79" s="338">
        <f t="shared" si="187"/>
        <v>1.0152299083031067</v>
      </c>
      <c r="U79" s="338">
        <f t="shared" si="187"/>
        <v>1.0239448421513915</v>
      </c>
      <c r="V79" s="338">
        <f t="shared" si="187"/>
        <v>1.0209382546739394</v>
      </c>
      <c r="W79" s="338">
        <f t="shared" si="187"/>
        <v>1.0113627231424136</v>
      </c>
      <c r="X79" s="338">
        <f t="shared" si="187"/>
        <v>1.0029018127245959</v>
      </c>
      <c r="Y79" s="338">
        <f t="shared" si="187"/>
        <v>1.0053451833395319</v>
      </c>
      <c r="Z79" s="338">
        <f t="shared" si="187"/>
        <v>1.0077249834013462</v>
      </c>
      <c r="AA79" s="338">
        <f t="shared" si="187"/>
        <v>1.0066532123667165</v>
      </c>
      <c r="AB79" s="338">
        <f t="shared" si="186"/>
        <v>1.0084332232764326</v>
      </c>
      <c r="AC79" s="338">
        <f t="shared" si="186"/>
        <v>1.0056523991162507</v>
      </c>
      <c r="AD79" s="338">
        <f t="shared" si="186"/>
        <v>1.0067215977095085</v>
      </c>
      <c r="AE79" s="338">
        <f t="shared" si="186"/>
        <v>1.0066553236015547</v>
      </c>
      <c r="AF79" s="338">
        <f t="shared" si="186"/>
        <v>1.0314847740322526</v>
      </c>
      <c r="AG79" s="338">
        <f t="shared" si="186"/>
        <v>1.0313361100253731</v>
      </c>
    </row>
    <row r="80" spans="1:39">
      <c r="A80" s="338" t="s">
        <v>658</v>
      </c>
      <c r="L80" s="338">
        <f t="shared" si="187"/>
        <v>1.0000000000000002</v>
      </c>
      <c r="M80" s="338">
        <f t="shared" si="186"/>
        <v>1</v>
      </c>
      <c r="N80" s="338">
        <f t="shared" si="186"/>
        <v>1</v>
      </c>
      <c r="O80" s="338">
        <f t="shared" si="186"/>
        <v>1</v>
      </c>
      <c r="P80" s="338">
        <f t="shared" si="186"/>
        <v>1.0000000000000002</v>
      </c>
      <c r="Q80" s="338">
        <f t="shared" si="186"/>
        <v>0.99999999999999989</v>
      </c>
      <c r="R80" s="338">
        <f t="shared" si="186"/>
        <v>0.99999999999999989</v>
      </c>
      <c r="S80" s="338">
        <f t="shared" si="186"/>
        <v>1</v>
      </c>
      <c r="T80" s="338">
        <f t="shared" si="186"/>
        <v>1.0000000000000002</v>
      </c>
      <c r="U80" s="338">
        <f t="shared" si="186"/>
        <v>0.99999999999999989</v>
      </c>
      <c r="V80" s="338">
        <f t="shared" si="186"/>
        <v>1</v>
      </c>
      <c r="W80" s="338">
        <f t="shared" si="186"/>
        <v>1.0114918507449546</v>
      </c>
      <c r="X80" s="338">
        <f t="shared" si="186"/>
        <v>1.0342112257312679</v>
      </c>
      <c r="Y80" s="338">
        <f t="shared" si="186"/>
        <v>1.0410913740845094</v>
      </c>
      <c r="Z80" s="338">
        <f t="shared" si="186"/>
        <v>1.0377611099245734</v>
      </c>
      <c r="AA80" s="338">
        <f t="shared" si="186"/>
        <v>1.0374529228118221</v>
      </c>
      <c r="AB80" s="338">
        <f t="shared" si="186"/>
        <v>1.0299785323297543</v>
      </c>
      <c r="AC80" s="338">
        <f t="shared" si="186"/>
        <v>1.0326276061255697</v>
      </c>
      <c r="AD80" s="338">
        <f t="shared" si="186"/>
        <v>1.0319774169470446</v>
      </c>
      <c r="AE80" s="338">
        <f t="shared" si="186"/>
        <v>1.031122176886522</v>
      </c>
      <c r="AF80" s="338">
        <f t="shared" si="186"/>
        <v>1.1419062220809701</v>
      </c>
      <c r="AG80" s="338">
        <f t="shared" si="186"/>
        <v>0.9917675017698494</v>
      </c>
    </row>
    <row r="81" spans="1:33">
      <c r="A81" s="338" t="s">
        <v>396</v>
      </c>
      <c r="K81" s="24">
        <f>K69</f>
        <v>0.51748350868667314</v>
      </c>
      <c r="L81">
        <f>K81*L78</f>
        <v>0.53149054925172556</v>
      </c>
      <c r="M81" s="338">
        <f t="shared" ref="M81:AG83" si="188">L81*M78</f>
        <v>0.52776883760187987</v>
      </c>
      <c r="N81" s="338">
        <f t="shared" si="188"/>
        <v>0.52478387740474608</v>
      </c>
      <c r="O81" s="338">
        <f t="shared" si="188"/>
        <v>0.52077051337059255</v>
      </c>
      <c r="P81" s="338">
        <f t="shared" si="188"/>
        <v>0.51542068683031439</v>
      </c>
      <c r="Q81" s="338">
        <f t="shared" si="188"/>
        <v>0.50980934910068398</v>
      </c>
      <c r="R81" s="338">
        <f t="shared" si="188"/>
        <v>0.50416178175165549</v>
      </c>
      <c r="S81" s="338">
        <f t="shared" si="188"/>
        <v>0.50085551472963108</v>
      </c>
      <c r="T81" s="338">
        <f t="shared" si="188"/>
        <v>0.49629879191154713</v>
      </c>
      <c r="U81" s="338">
        <f t="shared" si="188"/>
        <v>0.48902548849907007</v>
      </c>
      <c r="V81" s="338">
        <f t="shared" si="188"/>
        <v>0.48251315298725878</v>
      </c>
      <c r="W81" s="338">
        <f t="shared" si="188"/>
        <v>0.47660727430535549</v>
      </c>
      <c r="X81" s="338">
        <f t="shared" si="188"/>
        <v>0.46875626480708765</v>
      </c>
      <c r="Y81" s="338">
        <f t="shared" si="188"/>
        <v>0.45843979308134009</v>
      </c>
      <c r="Z81" s="338">
        <f t="shared" si="188"/>
        <v>0.44771556474819763</v>
      </c>
      <c r="AA81" s="338">
        <f t="shared" si="188"/>
        <v>0.43708087352702624</v>
      </c>
      <c r="AB81" s="338">
        <f t="shared" si="188"/>
        <v>0.42728241311394233</v>
      </c>
      <c r="AC81" s="338">
        <f t="shared" si="188"/>
        <v>0.4175313304395134</v>
      </c>
      <c r="AD81" s="338">
        <f t="shared" si="188"/>
        <v>0.40731856145525858</v>
      </c>
      <c r="AE81" s="338">
        <f t="shared" si="188"/>
        <v>0.39707806632824039</v>
      </c>
      <c r="AF81" s="338">
        <f t="shared" si="188"/>
        <v>0.34879634404116377</v>
      </c>
      <c r="AG81" s="338">
        <f t="shared" si="188"/>
        <v>0.3403790320655205</v>
      </c>
    </row>
    <row r="82" spans="1:33">
      <c r="A82" s="338" t="s">
        <v>397</v>
      </c>
      <c r="K82" s="24">
        <f t="shared" ref="K82:K83" si="189">K70</f>
        <v>0.28256768912888669</v>
      </c>
      <c r="L82" s="338">
        <f t="shared" ref="L82:AA83" si="190">K82*L79</f>
        <v>0.26856064856383433</v>
      </c>
      <c r="M82" s="338">
        <f t="shared" si="190"/>
        <v>0.27228236021367996</v>
      </c>
      <c r="N82" s="338">
        <f t="shared" si="190"/>
        <v>0.2752673204108137</v>
      </c>
      <c r="O82" s="338">
        <f t="shared" si="190"/>
        <v>0.27928068444496718</v>
      </c>
      <c r="P82" s="338">
        <f t="shared" si="190"/>
        <v>0.2846305109852455</v>
      </c>
      <c r="Q82" s="338">
        <f t="shared" si="190"/>
        <v>0.29024184871487591</v>
      </c>
      <c r="R82" s="338">
        <f t="shared" si="190"/>
        <v>0.29588941606390423</v>
      </c>
      <c r="S82" s="338">
        <f t="shared" si="190"/>
        <v>0.29919568308592864</v>
      </c>
      <c r="T82" s="338">
        <f t="shared" si="190"/>
        <v>0.3037524059040127</v>
      </c>
      <c r="U82" s="338">
        <f t="shared" si="190"/>
        <v>0.31102570931648965</v>
      </c>
      <c r="V82" s="338">
        <f t="shared" si="190"/>
        <v>0.31753804482830095</v>
      </c>
      <c r="W82" s="338">
        <f t="shared" si="190"/>
        <v>0.32114614171886824</v>
      </c>
      <c r="X82" s="338">
        <f t="shared" si="190"/>
        <v>0.32207804767936293</v>
      </c>
      <c r="Y82" s="338">
        <f t="shared" si="190"/>
        <v>0.32379961389384765</v>
      </c>
      <c r="Z82" s="338">
        <f t="shared" si="190"/>
        <v>0.32630096053653995</v>
      </c>
      <c r="AA82" s="338">
        <f t="shared" si="190"/>
        <v>0.32847191012245314</v>
      </c>
      <c r="AB82" s="338">
        <f t="shared" si="188"/>
        <v>0.33124198708055208</v>
      </c>
      <c r="AC82" s="338">
        <f t="shared" si="188"/>
        <v>0.33311429899559131</v>
      </c>
      <c r="AD82" s="338">
        <f t="shared" si="188"/>
        <v>0.3353533593047246</v>
      </c>
      <c r="AE82" s="338">
        <f t="shared" si="188"/>
        <v>0.33758524443176602</v>
      </c>
      <c r="AF82" s="338">
        <f t="shared" si="188"/>
        <v>0.34821403956932295</v>
      </c>
      <c r="AG82" s="338">
        <f t="shared" si="188"/>
        <v>0.35912571302564689</v>
      </c>
    </row>
    <row r="83" spans="1:33">
      <c r="A83" s="338" t="s">
        <v>398</v>
      </c>
      <c r="K83" s="24">
        <f t="shared" si="189"/>
        <v>0.19994880218444014</v>
      </c>
      <c r="L83" s="338">
        <f t="shared" si="190"/>
        <v>0.19994880218444019</v>
      </c>
      <c r="M83" s="338">
        <f t="shared" si="188"/>
        <v>0.19994880218444019</v>
      </c>
      <c r="N83" s="338">
        <f t="shared" si="188"/>
        <v>0.19994880218444019</v>
      </c>
      <c r="O83" s="338">
        <f t="shared" si="188"/>
        <v>0.19994880218444019</v>
      </c>
      <c r="P83" s="338">
        <f t="shared" si="188"/>
        <v>0.19994880218444025</v>
      </c>
      <c r="Q83" s="338">
        <f t="shared" si="188"/>
        <v>0.19994880218444022</v>
      </c>
      <c r="R83" s="338">
        <f t="shared" si="188"/>
        <v>0.19994880218444019</v>
      </c>
      <c r="S83" s="338">
        <f t="shared" si="188"/>
        <v>0.19994880218444019</v>
      </c>
      <c r="T83" s="338">
        <f t="shared" si="188"/>
        <v>0.19994880218444025</v>
      </c>
      <c r="U83" s="338">
        <f t="shared" si="188"/>
        <v>0.19994880218444022</v>
      </c>
      <c r="V83" s="338">
        <f t="shared" si="188"/>
        <v>0.19994880218444022</v>
      </c>
      <c r="W83" s="338">
        <f t="shared" si="188"/>
        <v>0.20224658397577627</v>
      </c>
      <c r="X83" s="338">
        <f t="shared" si="188"/>
        <v>0.20916568751354939</v>
      </c>
      <c r="Y83" s="338">
        <f t="shared" si="188"/>
        <v>0.21776059302481224</v>
      </c>
      <c r="Z83" s="338">
        <f t="shared" si="188"/>
        <v>0.22598347471526245</v>
      </c>
      <c r="AA83" s="338">
        <f t="shared" si="188"/>
        <v>0.23444721635052052</v>
      </c>
      <c r="AB83" s="338">
        <f t="shared" si="188"/>
        <v>0.24147559980550551</v>
      </c>
      <c r="AC83" s="338">
        <f t="shared" si="188"/>
        <v>0.24935437056489523</v>
      </c>
      <c r="AD83" s="338">
        <f t="shared" si="188"/>
        <v>0.25732807924001677</v>
      </c>
      <c r="AE83" s="338">
        <f t="shared" si="188"/>
        <v>0.26533668923999354</v>
      </c>
      <c r="AF83" s="338">
        <f t="shared" si="188"/>
        <v>0.30298961638951344</v>
      </c>
      <c r="AG83" s="338">
        <f t="shared" si="188"/>
        <v>0.30049525490883278</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90.967625329630494</v>
      </c>
      <c r="D88" s="186">
        <f>INDEX(DriversGams!$A$130:$AN$140,MATCH(Drivers!$A88,DriversGams!$A$130:$A$140,0),MATCH(Drivers!D$3,DriversGams!$A$130:$AN$130,0))</f>
        <v>92.482122835507511</v>
      </c>
      <c r="E88" s="186">
        <f>INDEX(DriversGams!$A$130:$AN$140,MATCH(Drivers!$A88,DriversGams!$A$130:$A$140,0),MATCH(Drivers!E$3,DriversGams!$A$130:$AN$130,0))</f>
        <v>93.296845912659506</v>
      </c>
      <c r="F88" s="186">
        <f>INDEX(DriversGams!$A$130:$AN$140,MATCH(Drivers!$A88,DriversGams!$A$130:$A$140,0),MATCH(Drivers!F$3,DriversGams!$A$130:$AN$130,0))</f>
        <v>93.728730124254383</v>
      </c>
      <c r="G88" s="186">
        <f>INDEX(DriversGams!$A$130:$AN$140,MATCH(Drivers!$A88,DriversGams!$A$130:$A$140,0),MATCH(Drivers!G$3,DriversGams!$A$130:$AN$130,0))</f>
        <v>93.170318739896317</v>
      </c>
      <c r="H88" s="186">
        <f>INDEX(DriversGams!$A$130:$AN$140,MATCH(Drivers!$A88,DriversGams!$A$130:$A$140,0),MATCH(Drivers!H$3,DriversGams!$A$130:$AN$130,0))</f>
        <v>93.892893037291827</v>
      </c>
      <c r="I88" s="186">
        <f>INDEX(DriversGams!$A$130:$AN$140,MATCH(Drivers!$A88,DriversGams!$A$130:$A$140,0),MATCH(Drivers!I$3,DriversGams!$A$130:$AN$130,0))</f>
        <v>94.088068281690965</v>
      </c>
      <c r="J88" s="186">
        <f>INDEX(DriversGams!$A$130:$AN$140,MATCH(Drivers!$A88,DriversGams!$A$130:$A$140,0),MATCH(Drivers!J$3,DriversGams!$A$130:$AN$130,0))</f>
        <v>91.895912013757794</v>
      </c>
      <c r="K88" s="186">
        <f>INDEX(DriversGams!$A$130:$AN$140,MATCH(Drivers!$A88,DriversGams!$A$130:$A$140,0),MATCH(Drivers!K$3,DriversGams!$A$130:$AN$130,0))</f>
        <v>84.530056269188947</v>
      </c>
      <c r="L88" s="186">
        <f>INDEX(DriversGams!$A$130:$AN$140,MATCH(Drivers!$A88,DriversGams!$A$130:$A$140,0),MATCH(Drivers!L$3,DriversGams!$A$130:$AN$130,0))</f>
        <v>85.419970118102583</v>
      </c>
      <c r="M88" s="186">
        <f>INDEX(DriversGams!$A$130:$AN$140,MATCH(Drivers!$A88,DriversGams!$A$130:$A$140,0),MATCH(Drivers!M$3,DriversGams!$A$130:$AN$130,0))</f>
        <v>86.566215550326945</v>
      </c>
      <c r="N88" s="186">
        <f>INDEX(DriversGams!$A$130:$AN$140,MATCH(Drivers!$A88,DriversGams!$A$130:$A$140,0),MATCH(Drivers!N$3,DriversGams!$A$130:$AN$130,0))</f>
        <v>87.978942218471616</v>
      </c>
      <c r="O88" s="186">
        <f>INDEX(DriversGams!$A$130:$AN$140,MATCH(Drivers!$A88,DriversGams!$A$130:$A$140,0),MATCH(Drivers!O$3,DriversGams!$A$130:$AN$130,0))</f>
        <v>89.55938555004451</v>
      </c>
      <c r="P88" s="186">
        <f>INDEX(DriversGams!$A$130:$AN$140,MATCH(Drivers!$A88,DriversGams!$A$130:$A$140,0),MATCH(Drivers!P$3,DriversGams!$A$130:$AN$130,0))</f>
        <v>91.34335362453308</v>
      </c>
      <c r="Q88" s="186">
        <f>INDEX(DriversGams!$A$130:$AN$140,MATCH(Drivers!$A88,DriversGams!$A$130:$A$140,0),MATCH(Drivers!Q$3,DriversGams!$A$130:$AN$130,0))</f>
        <v>93.074349922061515</v>
      </c>
      <c r="R88" s="186">
        <f>INDEX(DriversGams!$A$130:$AN$140,MATCH(Drivers!$A88,DriversGams!$A$130:$A$140,0),MATCH(Drivers!R$3,DriversGams!$A$130:$AN$130,0))</f>
        <v>94.820919514982904</v>
      </c>
      <c r="S88" s="186">
        <f>INDEX(DriversGams!$A$130:$AN$140,MATCH(Drivers!$A88,DriversGams!$A$130:$A$140,0),MATCH(Drivers!S$3,DriversGams!$A$130:$AN$130,0))</f>
        <v>99.27227554083268</v>
      </c>
      <c r="T88" s="186">
        <f>INDEX(DriversGams!$A$130:$AN$140,MATCH(Drivers!$A88,DriversGams!$A$130:$A$140,0),MATCH(Drivers!T$3,DriversGams!$A$130:$AN$130,0))</f>
        <v>101.93033732573554</v>
      </c>
      <c r="U88" s="186">
        <f>INDEX(DriversGams!$A$130:$AN$140,MATCH(Drivers!$A88,DriversGams!$A$130:$A$140,0),MATCH(Drivers!U$3,DriversGams!$A$130:$AN$130,0))</f>
        <v>104.00472093871645</v>
      </c>
      <c r="V88" s="186">
        <f>INDEX(DriversGams!$A$130:$AN$140,MATCH(Drivers!$A88,DriversGams!$A$130:$A$140,0),MATCH(Drivers!V$3,DriversGams!$A$130:$AN$130,0))</f>
        <v>109.62556831613702</v>
      </c>
      <c r="W88" s="186">
        <f>INDEX(DriversGams!$A$130:$AN$140,MATCH(Drivers!$A88,DriversGams!$A$130:$A$140,0),MATCH(Drivers!W$3,DriversGams!$A$130:$AN$130,0))</f>
        <v>114.26848994721462</v>
      </c>
      <c r="X88" s="186">
        <f>INDEX(DriversGams!$A$130:$AN$140,MATCH(Drivers!$A88,DriversGams!$A$130:$A$140,0),MATCH(Drivers!X$3,DriversGams!$A$130:$AN$130,0))</f>
        <v>117.47412858186556</v>
      </c>
      <c r="Y88" s="186">
        <f>INDEX(DriversGams!$A$130:$AN$140,MATCH(Drivers!$A88,DriversGams!$A$130:$A$140,0),MATCH(Drivers!Y$3,DriversGams!$A$130:$AN$130,0))</f>
        <v>120.77931559040096</v>
      </c>
      <c r="Z88" s="186">
        <f>INDEX(DriversGams!$A$130:$AN$140,MATCH(Drivers!$A88,DriversGams!$A$130:$A$140,0),MATCH(Drivers!Z$3,DriversGams!$A$130:$AN$130,0))</f>
        <v>124.58507930142849</v>
      </c>
      <c r="AA88" s="186">
        <f>INDEX(DriversGams!$A$130:$AN$140,MATCH(Drivers!$A88,DriversGams!$A$130:$A$140,0),MATCH(Drivers!AA$3,DriversGams!$A$130:$AN$130,0))</f>
        <v>128.05660765244957</v>
      </c>
      <c r="AB88" s="186">
        <f>INDEX(DriversGams!$A$130:$AN$140,MATCH(Drivers!$A88,DriversGams!$A$130:$A$140,0),MATCH(Drivers!AB$3,DriversGams!$A$130:$AN$130,0))</f>
        <v>130.35334283253735</v>
      </c>
      <c r="AC88" s="186">
        <f>INDEX(DriversGams!$A$130:$AN$140,MATCH(Drivers!$A88,DriversGams!$A$130:$A$140,0),MATCH(Drivers!AC$3,DriversGams!$A$130:$AN$130,0))</f>
        <v>133.72775090112083</v>
      </c>
      <c r="AD88" s="186">
        <f>INDEX(DriversGams!$A$130:$AN$140,MATCH(Drivers!$A88,DriversGams!$A$130:$A$140,0),MATCH(Drivers!AD$3,DriversGams!$A$130:$AN$130,0))</f>
        <v>137.20446708535596</v>
      </c>
      <c r="AE88" s="186">
        <f>INDEX(DriversGams!$A$130:$AN$140,MATCH(Drivers!$A88,DriversGams!$A$130:$A$140,0),MATCH(Drivers!AE$3,DriversGams!$A$130:$AN$130,0))</f>
        <v>140.77640175339346</v>
      </c>
      <c r="AF88" s="186">
        <f>INDEX(DriversGams!$A$130:$AN$140,MATCH(Drivers!$A88,DriversGams!$A$130:$A$140,0),MATCH(Drivers!AF$3,DriversGams!$A$130:$AN$130,0))</f>
        <v>159.20432691931677</v>
      </c>
      <c r="AG88" s="186">
        <f>INDEX(DriversGams!$A$130:$AN$140,MATCH(Drivers!$A88,DriversGams!$A$130:$A$140,0),MATCH(Drivers!AG$3,DriversGams!$A$130:$AN$130,0))</f>
        <v>157.60471528707944</v>
      </c>
    </row>
    <row r="89" spans="1:33">
      <c r="A89" t="s">
        <v>713</v>
      </c>
      <c r="C89" s="186">
        <f>INDEX(DriversGams!$A$130:$AN$140,MATCH(Drivers!$A89,DriversGams!$A$130:$A$140,0),MATCH(Drivers!C$3,DriversGams!$A$130:$AN$130,0))</f>
        <v>8.9365799535127532</v>
      </c>
      <c r="D89" s="186">
        <f>INDEX(DriversGams!$A$130:$AN$140,MATCH(Drivers!$A89,DriversGams!$A$130:$A$140,0),MATCH(Drivers!D$3,DriversGams!$A$130:$AN$130,0))</f>
        <v>9.0598644843951579</v>
      </c>
      <c r="E89" s="186">
        <f>INDEX(DriversGams!$A$130:$AN$140,MATCH(Drivers!$A89,DriversGams!$A$130:$A$140,0),MATCH(Drivers!E$3,DriversGams!$A$130:$AN$130,0))</f>
        <v>9.1538107433496982</v>
      </c>
      <c r="F89" s="186">
        <f>INDEX(DriversGams!$A$130:$AN$140,MATCH(Drivers!$A89,DriversGams!$A$130:$A$140,0),MATCH(Drivers!F$3,DriversGams!$A$130:$AN$130,0))</f>
        <v>9.1222677109859784</v>
      </c>
      <c r="G89" s="186">
        <f>INDEX(DriversGams!$A$130:$AN$140,MATCH(Drivers!$A89,DriversGams!$A$130:$A$140,0),MATCH(Drivers!G$3,DriversGams!$A$130:$AN$130,0))</f>
        <v>9.1065639127530105</v>
      </c>
      <c r="H89" s="186">
        <f>INDEX(DriversGams!$A$130:$AN$140,MATCH(Drivers!$A89,DriversGams!$A$130:$A$140,0),MATCH(Drivers!H$3,DriversGams!$A$130:$AN$130,0))</f>
        <v>9.1664973983391231</v>
      </c>
      <c r="I89" s="186">
        <f>INDEX(DriversGams!$A$130:$AN$140,MATCH(Drivers!$A89,DriversGams!$A$130:$A$140,0),MATCH(Drivers!I$3,DriversGams!$A$130:$AN$130,0))</f>
        <v>9.2089562288318536</v>
      </c>
      <c r="J89" s="186">
        <f>INDEX(DriversGams!$A$130:$AN$140,MATCH(Drivers!$A89,DriversGams!$A$130:$A$140,0),MATCH(Drivers!J$3,DriversGams!$A$130:$AN$130,0))</f>
        <v>9.105219638317962</v>
      </c>
      <c r="K89" s="186">
        <f>INDEX(DriversGams!$A$130:$AN$140,MATCH(Drivers!$A89,DriversGams!$A$130:$A$140,0),MATCH(Drivers!K$3,DriversGams!$A$130:$AN$130,0))</f>
        <v>8.6711604919403165</v>
      </c>
      <c r="L89" s="186">
        <f>INDEX(DriversGams!$A$130:$AN$140,MATCH(Drivers!$A89,DriversGams!$A$130:$A$140,0),MATCH(Drivers!L$3,DriversGams!$A$130:$AN$130,0))</f>
        <v>8.7417756509500997</v>
      </c>
      <c r="M89" s="186">
        <f>INDEX(DriversGams!$A$130:$AN$140,MATCH(Drivers!$A89,DriversGams!$A$130:$A$140,0),MATCH(Drivers!M$3,DriversGams!$A$130:$AN$130,0))</f>
        <v>8.8582998472749175</v>
      </c>
      <c r="N89" s="186">
        <f>INDEX(DriversGams!$A$130:$AN$140,MATCH(Drivers!$A89,DriversGams!$A$130:$A$140,0),MATCH(Drivers!N$3,DriversGams!$A$130:$AN$130,0))</f>
        <v>8.9558774955620972</v>
      </c>
      <c r="O89" s="186">
        <f>INDEX(DriversGams!$A$130:$AN$140,MATCH(Drivers!$A89,DriversGams!$A$130:$A$140,0),MATCH(Drivers!O$3,DriversGams!$A$130:$AN$130,0))</f>
        <v>9.0568431711112076</v>
      </c>
      <c r="P89" s="186">
        <f>INDEX(DriversGams!$A$130:$AN$140,MATCH(Drivers!$A89,DriversGams!$A$130:$A$140,0),MATCH(Drivers!P$3,DriversGams!$A$130:$AN$130,0))</f>
        <v>9.1566121267658556</v>
      </c>
      <c r="Q89" s="186">
        <f>INDEX(DriversGams!$A$130:$AN$140,MATCH(Drivers!$A89,DriversGams!$A$130:$A$140,0),MATCH(Drivers!Q$3,DriversGams!$A$130:$AN$130,0))</f>
        <v>9.2424092687145674</v>
      </c>
      <c r="R89" s="186">
        <f>INDEX(DriversGams!$A$130:$AN$140,MATCH(Drivers!$A89,DriversGams!$A$130:$A$140,0),MATCH(Drivers!R$3,DriversGams!$A$130:$AN$130,0))</f>
        <v>9.34080207803866</v>
      </c>
      <c r="S89" s="186">
        <f>INDEX(DriversGams!$A$130:$AN$140,MATCH(Drivers!$A89,DriversGams!$A$130:$A$140,0),MATCH(Drivers!S$3,DriversGams!$A$130:$AN$130,0))</f>
        <v>9.3656791334933747</v>
      </c>
      <c r="T89" s="186">
        <f>INDEX(DriversGams!$A$130:$AN$140,MATCH(Drivers!$A89,DriversGams!$A$130:$A$140,0),MATCH(Drivers!T$3,DriversGams!$A$130:$AN$130,0))</f>
        <v>9.4168685780364072</v>
      </c>
      <c r="U89" s="186">
        <f>INDEX(DriversGams!$A$130:$AN$140,MATCH(Drivers!$A89,DriversGams!$A$130:$A$140,0),MATCH(Drivers!U$3,DriversGams!$A$130:$AN$130,0))</f>
        <v>9.5098624953834907</v>
      </c>
      <c r="V89" s="186">
        <f>INDEX(DriversGams!$A$130:$AN$140,MATCH(Drivers!$A89,DriversGams!$A$130:$A$140,0),MATCH(Drivers!V$3,DriversGams!$A$130:$AN$130,0))</f>
        <v>8.346432114155709</v>
      </c>
      <c r="W89" s="186">
        <f>INDEX(DriversGams!$A$130:$AN$140,MATCH(Drivers!$A89,DriversGams!$A$130:$A$140,0),MATCH(Drivers!W$3,DriversGams!$A$130:$AN$130,0))</f>
        <v>7.7064344440729453</v>
      </c>
      <c r="X89" s="186">
        <f>INDEX(DriversGams!$A$130:$AN$140,MATCH(Drivers!$A89,DriversGams!$A$130:$A$140,0),MATCH(Drivers!X$3,DriversGams!$A$130:$AN$130,0))</f>
        <v>7.6912046812181618</v>
      </c>
      <c r="Y89" s="186">
        <f>INDEX(DriversGams!$A$130:$AN$140,MATCH(Drivers!$A89,DriversGams!$A$130:$A$140,0),MATCH(Drivers!Y$3,DriversGams!$A$130:$AN$130,0))</f>
        <v>7.8302088569704873</v>
      </c>
      <c r="Z89" s="186">
        <f>INDEX(DriversGams!$A$130:$AN$140,MATCH(Drivers!$A89,DriversGams!$A$130:$A$140,0),MATCH(Drivers!Z$3,DriversGams!$A$130:$AN$130,0))</f>
        <v>8.0024164407161678</v>
      </c>
      <c r="AA89" s="186">
        <f>INDEX(DriversGams!$A$130:$AN$140,MATCH(Drivers!$A89,DriversGams!$A$130:$A$140,0),MATCH(Drivers!AA$3,DriversGams!$A$130:$AN$130,0))</f>
        <v>8.1918329825639393</v>
      </c>
      <c r="AB89" s="186">
        <f>INDEX(DriversGams!$A$130:$AN$140,MATCH(Drivers!$A89,DriversGams!$A$130:$A$140,0),MATCH(Drivers!AB$3,DriversGams!$A$130:$AN$130,0))</f>
        <v>8.4002216750999317</v>
      </c>
      <c r="AC89" s="186">
        <f>INDEX(DriversGams!$A$130:$AN$140,MATCH(Drivers!$A89,DriversGams!$A$130:$A$140,0),MATCH(Drivers!AC$3,DriversGams!$A$130:$AN$130,0))</f>
        <v>8.6065776639209872</v>
      </c>
      <c r="AD89" s="186">
        <f>INDEX(DriversGams!$A$130:$AN$140,MATCH(Drivers!$A89,DriversGams!$A$130:$A$140,0),MATCH(Drivers!AD$3,DriversGams!$A$130:$AN$130,0))</f>
        <v>8.8248272104100209</v>
      </c>
      <c r="AE89" s="186">
        <f>INDEX(DriversGams!$A$130:$AN$140,MATCH(Drivers!$A89,DriversGams!$A$130:$A$140,0),MATCH(Drivers!AE$3,DriversGams!$A$130:$AN$130,0))</f>
        <v>9.0536671266726607</v>
      </c>
      <c r="AF89" s="186">
        <f>INDEX(DriversGams!$A$130:$AN$140,MATCH(Drivers!$A89,DriversGams!$A$130:$A$140,0),MATCH(Drivers!AF$3,DriversGams!$A$130:$AN$130,0))</f>
        <v>10.703086637305075</v>
      </c>
      <c r="AG89" s="186">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21" workbookViewId="0">
      <selection activeCell="G42" sqref="G4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2.7551513227141124</v>
      </c>
      <c r="R5" s="126">
        <f ca="1">OFFSET(AGR!U$21,$E5,0)</f>
        <v>2.810334532731416</v>
      </c>
      <c r="S5" s="126">
        <f ca="1">OFFSET(AGR!V$21,$E5,0)</f>
        <v>2.8554623609715022</v>
      </c>
      <c r="T5" s="203">
        <f ca="1">OFFSET(AGR!W$21,$E5,0)</f>
        <v>2.9096371932852092</v>
      </c>
      <c r="U5" s="126">
        <f ca="1">OFFSET(AGR!X$21,$E5,0)</f>
        <v>2.9628734511062724</v>
      </c>
      <c r="V5" s="126">
        <f ca="1">OFFSET(AGR!Y$21,$E5,0)</f>
        <v>3.0117949895352218</v>
      </c>
      <c r="W5" s="126">
        <f ca="1">OFFSET(AGR!Z$21,$E5,0)</f>
        <v>3.0581848330175943</v>
      </c>
      <c r="X5" s="126">
        <f ca="1">OFFSET(AGR!AA$21,$E5,0)</f>
        <v>3.1454635994457552</v>
      </c>
      <c r="Y5" s="205">
        <f ca="1">OFFSET(AGR!AB$21,$E5,0)</f>
        <v>3.2066162430395453</v>
      </c>
      <c r="Z5" s="126">
        <f ca="1">OFFSET(AGR!AC$21,$E5,0)</f>
        <v>3.2597050347556782</v>
      </c>
      <c r="AA5" s="126">
        <f ca="1">OFFSET(AGR!AD$21,$E5,0)</f>
        <v>3.3711332737836242</v>
      </c>
      <c r="AB5" s="126">
        <f ca="1">OFFSET(AGR!AE$21,$E5,0)</f>
        <v>3.4591303110052074</v>
      </c>
      <c r="AC5" s="126">
        <f ca="1">OFFSET(AGR!AF$21,$E5,0)</f>
        <v>3.5217291688681613</v>
      </c>
      <c r="AD5" s="126">
        <f ca="1">OFFSET(AGR!AG$21,$E5,0)</f>
        <v>3.587477055828975</v>
      </c>
      <c r="AE5" s="126">
        <f ca="1">OFFSET(AGR!AH$21,$E5,0)</f>
        <v>3.6454031585894757</v>
      </c>
      <c r="AF5" s="126">
        <f ca="1">OFFSET(AGR!AI$21,$E5,0)</f>
        <v>3.7061687533875318</v>
      </c>
      <c r="AG5" s="126">
        <f ca="1">OFFSET(AGR!AJ$21,$E5,0)</f>
        <v>3.7656947558030121</v>
      </c>
      <c r="AH5" s="126">
        <f ca="1">OFFSET(AGR!AK$21,$E5,0)</f>
        <v>3.8226175577415491</v>
      </c>
      <c r="AI5" s="126">
        <f ca="1">OFFSET(AGR!AL$21,$E5,0)</f>
        <v>3.8840396270022035</v>
      </c>
      <c r="AJ5" s="126">
        <f ca="1">OFFSET(AGR!AM$21,$E5,0)</f>
        <v>3.9509037904752247</v>
      </c>
      <c r="AK5" s="126">
        <f ca="1">OFFSET(AGR!AN$21,$E5,0)</f>
        <v>4.3425905883112819</v>
      </c>
      <c r="AL5" s="126">
        <f ca="1">OFFSET(AGR!AO$21,$E5,0)</f>
        <v>4.3041857751131607</v>
      </c>
      <c r="AM5" s="126">
        <f ca="1">OFFSET(AGR!AP$21,$E5,0)</f>
        <v>4.3041857751131607</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5.5229695559107368</v>
      </c>
      <c r="R6" s="126">
        <f ca="1">OFFSET(AGR!U$21,$E6,0)</f>
        <v>5.6335896828019019</v>
      </c>
      <c r="S6" s="126">
        <f ca="1">OFFSET(AGR!V$21,$E6,0)</f>
        <v>5.7240528161476369</v>
      </c>
      <c r="T6" s="203">
        <f ca="1">OFFSET(AGR!W$21,$E6,0)</f>
        <v>5.8326515515776833</v>
      </c>
      <c r="U6" s="126">
        <f ca="1">OFFSET(AGR!X$21,$E6,0)</f>
        <v>5.939368822891371</v>
      </c>
      <c r="V6" s="126">
        <f ca="1">OFFSET(AGR!Y$21,$E6,0)</f>
        <v>6.0374368183382554</v>
      </c>
      <c r="W6" s="126">
        <f ca="1">OFFSET(AGR!Z$21,$E6,0)</f>
        <v>6.1304297843304871</v>
      </c>
      <c r="X6" s="126">
        <f ca="1">OFFSET(AGR!AA$21,$E6,0)</f>
        <v>6.3053885845554118</v>
      </c>
      <c r="Y6" s="205">
        <f ca="1">OFFSET(AGR!AB$21,$E6,0)</f>
        <v>6.4279750232920145</v>
      </c>
      <c r="Z6" s="126">
        <f ca="1">OFFSET(AGR!AC$21,$E6,0)</f>
        <v>6.5343966844149497</v>
      </c>
      <c r="AA6" s="126">
        <f ca="1">OFFSET(AGR!AD$21,$E6,0)</f>
        <v>6.7577654579361957</v>
      </c>
      <c r="AB6" s="126">
        <f ca="1">OFFSET(AGR!AE$21,$E6,0)</f>
        <v>6.9341641020246012</v>
      </c>
      <c r="AC6" s="126">
        <f ca="1">OFFSET(AGR!AF$21,$E6,0)</f>
        <v>7.0596496183233199</v>
      </c>
      <c r="AD6" s="126">
        <f ca="1">OFFSET(AGR!AG$21,$E6,0)</f>
        <v>7.1914476705959327</v>
      </c>
      <c r="AE6" s="126">
        <f ca="1">OFFSET(AGR!AH$21,$E6,0)</f>
        <v>7.3075661935246998</v>
      </c>
      <c r="AF6" s="126">
        <f ca="1">OFFSET(AGR!AI$21,$E6,0)</f>
        <v>7.4293767551986285</v>
      </c>
      <c r="AG6" s="126">
        <f ca="1">OFFSET(AGR!AJ$21,$E6,0)</f>
        <v>7.5487024330354098</v>
      </c>
      <c r="AH6" s="126">
        <f ca="1">OFFSET(AGR!AK$21,$E6,0)</f>
        <v>7.662809741607477</v>
      </c>
      <c r="AI6" s="126">
        <f ca="1">OFFSET(AGR!AL$21,$E6,0)</f>
        <v>7.7859362703723134</v>
      </c>
      <c r="AJ6" s="126">
        <f ca="1">OFFSET(AGR!AM$21,$E6,0)</f>
        <v>7.9199720077920448</v>
      </c>
      <c r="AK6" s="126">
        <f ca="1">OFFSET(AGR!AN$21,$E6,0)</f>
        <v>8.7051463980573516</v>
      </c>
      <c r="AL6" s="126">
        <f ca="1">OFFSET(AGR!AO$21,$E6,0)</f>
        <v>8.6281602041067735</v>
      </c>
      <c r="AM6" s="126">
        <f ca="1">OFFSET(AGR!AP$21,$E6,0)</f>
        <v>8.6281602041067735</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9.2752235678849555</v>
      </c>
      <c r="R7" s="126">
        <f ca="1">OFFSET(AGR!U$21,$E7,0)</f>
        <v>9.4609979774008099</v>
      </c>
      <c r="S7" s="126">
        <f ca="1">OFFSET(AGR!V$21,$E7,0)</f>
        <v>9.6129209199299979</v>
      </c>
      <c r="T7" s="203">
        <f ca="1">OFFSET(AGR!W$21,$E7,0)</f>
        <v>9.7953006234764839</v>
      </c>
      <c r="U7" s="126">
        <f ca="1">OFFSET(AGR!X$21,$E7,0)</f>
        <v>9.974520613731503</v>
      </c>
      <c r="V7" s="126">
        <f ca="1">OFFSET(AGR!Y$21,$E7,0)</f>
        <v>10.139215090754414</v>
      </c>
      <c r="W7" s="126">
        <f ca="1">OFFSET(AGR!Z$21,$E7,0)</f>
        <v>10.295386610638239</v>
      </c>
      <c r="X7" s="126">
        <f ca="1">OFFSET(AGR!AA$21,$E7,0)</f>
        <v>10.589210788162156</v>
      </c>
      <c r="Y7" s="205">
        <f ca="1">OFFSET(AGR!AB$21,$E7,0)</f>
        <v>10.795081310199702</v>
      </c>
      <c r="Z7" s="126">
        <f ca="1">OFFSET(AGR!AC$21,$E7,0)</f>
        <v>10.973804855457077</v>
      </c>
      <c r="AA7" s="126">
        <f ca="1">OFFSET(AGR!AD$21,$E7,0)</f>
        <v>11.348928290688866</v>
      </c>
      <c r="AB7" s="126">
        <f ca="1">OFFSET(AGR!AE$21,$E7,0)</f>
        <v>11.645170528569885</v>
      </c>
      <c r="AC7" s="126">
        <f ca="1">OFFSET(AGR!AF$21,$E7,0)</f>
        <v>11.855909734429975</v>
      </c>
      <c r="AD7" s="126">
        <f ca="1">OFFSET(AGR!AG$21,$E7,0)</f>
        <v>12.07725015433723</v>
      </c>
      <c r="AE7" s="126">
        <f ca="1">OFFSET(AGR!AH$21,$E7,0)</f>
        <v>12.272258518883483</v>
      </c>
      <c r="AF7" s="126">
        <f ca="1">OFFSET(AGR!AI$21,$E7,0)</f>
        <v>12.476826040217396</v>
      </c>
      <c r="AG7" s="126">
        <f ca="1">OFFSET(AGR!AJ$21,$E7,0)</f>
        <v>12.677220470807926</v>
      </c>
      <c r="AH7" s="126">
        <f ca="1">OFFSET(AGR!AK$21,$E7,0)</f>
        <v>12.868851220719064</v>
      </c>
      <c r="AI7" s="126">
        <f ca="1">OFFSET(AGR!AL$21,$E7,0)</f>
        <v>13.07562876491343</v>
      </c>
      <c r="AJ7" s="126">
        <f ca="1">OFFSET(AGR!AM$21,$E7,0)</f>
        <v>13.30072713238928</v>
      </c>
      <c r="AK7" s="126">
        <f ca="1">OFFSET(AGR!AN$21,$E7,0)</f>
        <v>14.619341681277115</v>
      </c>
      <c r="AL7" s="126">
        <f ca="1">OFFSET(AGR!AO$21,$E7,0)</f>
        <v>14.4900517850893</v>
      </c>
      <c r="AM7" s="126">
        <f ca="1">OFFSET(AGR!AP$21,$E7,0)</f>
        <v>14.4900517850893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4.2189469040264624</v>
      </c>
      <c r="R8" s="126">
        <f ca="1">OFFSET(AGR!U$21,$E8,0)</f>
        <v>4.3034486267221865</v>
      </c>
      <c r="S8" s="126">
        <f ca="1">OFFSET(AGR!V$21,$E8,0)</f>
        <v>4.372552602852033</v>
      </c>
      <c r="T8" s="203">
        <f ca="1">OFFSET(AGR!W$21,$E8,0)</f>
        <v>4.4555102027420128</v>
      </c>
      <c r="U8" s="126">
        <f ca="1">OFFSET(AGR!X$21,$E8,0)</f>
        <v>4.5370305690697954</v>
      </c>
      <c r="V8" s="126">
        <f ca="1">OFFSET(AGR!Y$21,$E8,0)</f>
        <v>4.6119438311448908</v>
      </c>
      <c r="W8" s="126">
        <f ca="1">OFFSET(AGR!Z$21,$E8,0)</f>
        <v>4.6829803237413943</v>
      </c>
      <c r="X8" s="126">
        <f ca="1">OFFSET(AGR!AA$21,$E8,0)</f>
        <v>4.8166297818940587</v>
      </c>
      <c r="Y8" s="205">
        <f ca="1">OFFSET(AGR!AB$21,$E8,0)</f>
        <v>4.910272462873519</v>
      </c>
      <c r="Z8" s="126">
        <f ca="1">OFFSET(AGR!AC$21,$E8,0)</f>
        <v>4.9915670152281395</v>
      </c>
      <c r="AA8" s="126">
        <f ca="1">OFFSET(AGR!AD$21,$E8,0)</f>
        <v>5.1621964177558253</v>
      </c>
      <c r="AB8" s="126">
        <f ca="1">OFFSET(AGR!AE$21,$E8,0)</f>
        <v>5.2969457597207432</v>
      </c>
      <c r="AC8" s="126">
        <f ca="1">OFFSET(AGR!AF$21,$E8,0)</f>
        <v>5.3928030200458617</v>
      </c>
      <c r="AD8" s="126">
        <f ca="1">OFFSET(AGR!AG$21,$E8,0)</f>
        <v>5.4934823699794801</v>
      </c>
      <c r="AE8" s="126">
        <f ca="1">OFFSET(AGR!AH$21,$E8,0)</f>
        <v>5.5821842680890139</v>
      </c>
      <c r="AF8" s="126">
        <f ca="1">OFFSET(AGR!AI$21,$E8,0)</f>
        <v>5.675234263539731</v>
      </c>
      <c r="AG8" s="126">
        <f ca="1">OFFSET(AGR!AJ$21,$E8,0)</f>
        <v>5.7663860785160734</v>
      </c>
      <c r="AH8" s="126">
        <f ca="1">OFFSET(AGR!AK$21,$E8,0)</f>
        <v>5.853551628018641</v>
      </c>
      <c r="AI8" s="126">
        <f ca="1">OFFSET(AGR!AL$21,$E8,0)</f>
        <v>5.9476068789261882</v>
      </c>
      <c r="AJ8" s="126">
        <f ca="1">OFFSET(AGR!AM$21,$E8,0)</f>
        <v>6.049995576472182</v>
      </c>
      <c r="AK8" s="126">
        <f ca="1">OFFSET(AGR!AN$21,$E8,0)</f>
        <v>6.649783250366835</v>
      </c>
      <c r="AL8" s="126">
        <f ca="1">OFFSET(AGR!AO$21,$E8,0)</f>
        <v>6.5909741873559824</v>
      </c>
      <c r="AM8" s="126">
        <f ca="1">OFFSET(AGR!AP$21,$E8,0)</f>
        <v>6.5909741873559824</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16.029259730473051</v>
      </c>
      <c r="R9" s="126">
        <f ca="1">OFFSET(AGR!U$21,$E9,0)</f>
        <v>16.350311426921156</v>
      </c>
      <c r="S9" s="126">
        <f ca="1">OFFSET(AGR!V$21,$E9,0)</f>
        <v>16.612861681046553</v>
      </c>
      <c r="T9" s="203">
        <f ca="1">OFFSET(AGR!W$21,$E9,0)</f>
        <v>16.928046713117961</v>
      </c>
      <c r="U9" s="126">
        <f ca="1">OFFSET(AGR!X$21,$E9,0)</f>
        <v>17.237771190556689</v>
      </c>
      <c r="V9" s="126">
        <f ca="1">OFFSET(AGR!Y$21,$E9,0)</f>
        <v>17.522392960485263</v>
      </c>
      <c r="W9" s="126">
        <f ca="1">OFFSET(AGR!Z$21,$E9,0)</f>
        <v>17.792285522793755</v>
      </c>
      <c r="X9" s="126">
        <f ca="1">OFFSET(AGR!AA$21,$E9,0)</f>
        <v>18.300066712341668</v>
      </c>
      <c r="Y9" s="205">
        <f ca="1">OFFSET(AGR!AB$21,$E9,0)</f>
        <v>18.655848116901428</v>
      </c>
      <c r="Z9" s="126">
        <f ca="1">OFFSET(AGR!AC$21,$E9,0)</f>
        <v>18.964714647817264</v>
      </c>
      <c r="AA9" s="126">
        <f ca="1">OFFSET(AGR!AD$21,$E9,0)</f>
        <v>19.612995622427643</v>
      </c>
      <c r="AB9" s="126">
        <f ca="1">OFFSET(AGR!AE$21,$E9,0)</f>
        <v>20.124955656531085</v>
      </c>
      <c r="AC9" s="126">
        <f ca="1">OFFSET(AGR!AF$21,$E9,0)</f>
        <v>20.489151025128038</v>
      </c>
      <c r="AD9" s="126">
        <f ca="1">OFFSET(AGR!AG$21,$E9,0)</f>
        <v>20.87166720423448</v>
      </c>
      <c r="AE9" s="126">
        <f ca="1">OFFSET(AGR!AH$21,$E9,0)</f>
        <v>21.208676840934746</v>
      </c>
      <c r="AF9" s="126">
        <f ca="1">OFFSET(AGR!AI$21,$E9,0)</f>
        <v>21.562206425195551</v>
      </c>
      <c r="AG9" s="126">
        <f ca="1">OFFSET(AGR!AJ$21,$E9,0)</f>
        <v>21.908524155756556</v>
      </c>
      <c r="AH9" s="126">
        <f ca="1">OFFSET(AGR!AK$21,$E9,0)</f>
        <v>22.239696664989278</v>
      </c>
      <c r="AI9" s="126">
        <f ca="1">OFFSET(AGR!AL$21,$E9,0)</f>
        <v>22.597045567477963</v>
      </c>
      <c r="AJ9" s="126">
        <f ca="1">OFFSET(AGR!AM$21,$E9,0)</f>
        <v>22.986056157979412</v>
      </c>
      <c r="AK9" s="126">
        <f ca="1">OFFSET(AGR!AN$21,$E9,0)</f>
        <v>25.264859998534536</v>
      </c>
      <c r="AL9" s="126">
        <f ca="1">OFFSET(AGR!AO$21,$E9,0)</f>
        <v>25.041423731866413</v>
      </c>
      <c r="AM9" s="126">
        <f ca="1">OFFSET(AGR!AP$21,$E9,0)</f>
        <v>25.041423731866413</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0.29576139752876335</v>
      </c>
      <c r="Q10" s="126">
        <f ca="1">OFFSET(IND!T$28,$E10,0)</f>
        <v>0.29402185907108735</v>
      </c>
      <c r="R10" s="126">
        <f ca="1">OFFSET(IND!U$28,$E10,0)</f>
        <v>0.2927279923263657</v>
      </c>
      <c r="S10" s="126">
        <f ca="1">OFFSET(IND!V$28,$E10,0)</f>
        <v>0.29120177729679958</v>
      </c>
      <c r="T10" s="203">
        <f ca="1">OFFSET(IND!W$28,$E10,0)</f>
        <v>0.28967348754420158</v>
      </c>
      <c r="U10" s="126">
        <f ca="1">OFFSET(IND!X$28,$E10,0)</f>
        <v>0.29119579855562838</v>
      </c>
      <c r="V10" s="126">
        <f ca="1">OFFSET(IND!Y$28,$E10,0)</f>
        <v>0.29344283638834695</v>
      </c>
      <c r="W10" s="126">
        <f ca="1">OFFSET(IND!Z$28,$E10,0)</f>
        <v>0.29670012800939422</v>
      </c>
      <c r="X10" s="126">
        <f ca="1">OFFSET(IND!AA$28,$E10,0)</f>
        <v>0.29794027232276454</v>
      </c>
      <c r="Y10" s="205">
        <f ca="1">OFFSET(IND!AB$28,$E10,0)</f>
        <v>0.29986771967188225</v>
      </c>
      <c r="Z10" s="126">
        <f ca="1">OFFSET(IND!AC$28,$E10,0)</f>
        <v>0.23139779583906109</v>
      </c>
      <c r="AA10" s="126">
        <f ca="1">OFFSET(IND!AD$28,$E10,0)</f>
        <v>0.19227109229472206</v>
      </c>
      <c r="AB10" s="126">
        <f ca="1">OFFSET(IND!AE$28,$E10,0)</f>
        <v>0.18685425831606978</v>
      </c>
      <c r="AC10" s="126">
        <f ca="1">OFFSET(IND!AF$28,$E10,0)</f>
        <v>0.1892228665524894</v>
      </c>
      <c r="AD10" s="126">
        <f ca="1">OFFSET(IND!AG$28,$E10,0)</f>
        <v>0.19336908476761727</v>
      </c>
      <c r="AE10" s="126">
        <f ca="1">OFFSET(IND!AH$28,$E10,0)</f>
        <v>0.19814188666375804</v>
      </c>
      <c r="AF10" s="126">
        <f ca="1">OFFSET(IND!AI$28,$E10,0)</f>
        <v>0.20325677114672022</v>
      </c>
      <c r="AG10" s="126">
        <f ca="1">OFFSET(IND!AJ$28,$E10,0)</f>
        <v>0.207291011780357</v>
      </c>
      <c r="AH10" s="126">
        <f ca="1">OFFSET(IND!AK$28,$E10,0)</f>
        <v>0.21160582815750656</v>
      </c>
      <c r="AI10" s="126">
        <f ca="1">OFFSET(IND!AL$28,$E10,0)</f>
        <v>0.21615254599579956</v>
      </c>
      <c r="AJ10" s="126">
        <f ca="1">OFFSET(IND!AM$28,$E10,0)</f>
        <v>0.24194979458965551</v>
      </c>
      <c r="AK10" s="126">
        <f ca="1">OFFSET(IND!AN$28,$E10,0)</f>
        <v>0.30666164778964933</v>
      </c>
      <c r="AL10" s="126">
        <f ca="1">OFFSET(IND!AO$28,$E10,0)</f>
        <v>0.39068498214914177</v>
      </c>
      <c r="AM10" s="126">
        <f ca="1">OFFSET(IND!AP$28,$E10,0)</f>
        <v>0.48119408394299079</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3.9434853003835113</v>
      </c>
      <c r="Q11" s="126">
        <f ca="1">OFFSET(IND!T$28,$E11,0)</f>
        <v>3.9202914542811649</v>
      </c>
      <c r="R11" s="126">
        <f ca="1">OFFSET(IND!U$28,$E11,0)</f>
        <v>3.9030398976848764</v>
      </c>
      <c r="S11" s="126">
        <f ca="1">OFFSET(IND!V$28,$E11,0)</f>
        <v>3.882690363957328</v>
      </c>
      <c r="T11" s="203">
        <f ca="1">OFFSET(IND!W$28,$E11,0)</f>
        <v>3.8623131672560209</v>
      </c>
      <c r="U11" s="126">
        <f ca="1">OFFSET(IND!X$28,$E11,0)</f>
        <v>3.8826106474083781</v>
      </c>
      <c r="V11" s="126">
        <f ca="1">OFFSET(IND!Y$28,$E11,0)</f>
        <v>3.9125711518446256</v>
      </c>
      <c r="W11" s="126">
        <f ca="1">OFFSET(IND!Z$28,$E11,0)</f>
        <v>3.956001706791922</v>
      </c>
      <c r="X11" s="126">
        <f ca="1">OFFSET(IND!AA$28,$E11,0)</f>
        <v>3.9725369643035267</v>
      </c>
      <c r="Y11" s="205">
        <f ca="1">OFFSET(IND!AB$28,$E11,0)</f>
        <v>3.9982362622917629</v>
      </c>
      <c r="Z11" s="126">
        <f ca="1">OFFSET(IND!AC$28,$E11,0)</f>
        <v>3.0853039445208141</v>
      </c>
      <c r="AA11" s="126">
        <f ca="1">OFFSET(IND!AD$28,$E11,0)</f>
        <v>2.5636145639296273</v>
      </c>
      <c r="AB11" s="126">
        <f ca="1">OFFSET(IND!AE$28,$E11,0)</f>
        <v>2.4913901108809302</v>
      </c>
      <c r="AC11" s="126">
        <f ca="1">OFFSET(IND!AF$28,$E11,0)</f>
        <v>2.5229715540331918</v>
      </c>
      <c r="AD11" s="126">
        <f ca="1">OFFSET(IND!AG$28,$E11,0)</f>
        <v>2.5782544635682298</v>
      </c>
      <c r="AE11" s="126">
        <f ca="1">OFFSET(IND!AH$28,$E11,0)</f>
        <v>2.6418918221834402</v>
      </c>
      <c r="AF11" s="126">
        <f ca="1">OFFSET(IND!AI$28,$E11,0)</f>
        <v>2.7100902819562696</v>
      </c>
      <c r="AG11" s="126">
        <f ca="1">OFFSET(IND!AJ$28,$E11,0)</f>
        <v>2.7638801570714269</v>
      </c>
      <c r="AH11" s="126">
        <f ca="1">OFFSET(IND!AK$28,$E11,0)</f>
        <v>2.8214110421000878</v>
      </c>
      <c r="AI11" s="126">
        <f ca="1">OFFSET(IND!AL$28,$E11,0)</f>
        <v>2.8820339466106608</v>
      </c>
      <c r="AJ11" s="126">
        <f ca="1">OFFSET(IND!AM$28,$E11,0)</f>
        <v>3.2259972611954066</v>
      </c>
      <c r="AK11" s="126">
        <f ca="1">OFFSET(IND!AN$28,$E11,0)</f>
        <v>4.0888219705286577</v>
      </c>
      <c r="AL11" s="126">
        <f ca="1">OFFSET(IND!AO$28,$E11,0)</f>
        <v>5.2091330953218904</v>
      </c>
      <c r="AM11" s="126">
        <f ca="1">OFFSET(IND!AP$28,$E11,0)</f>
        <v>6.4159211192398775</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2.3976390626331754</v>
      </c>
      <c r="Q12" s="126">
        <f ca="1">OFFSET(IND!T$28,$E12,0)</f>
        <v>2.3835372042029488</v>
      </c>
      <c r="R12" s="126">
        <f ca="1">OFFSET(IND!U$28,$E12,0)</f>
        <v>2.3730482577924055</v>
      </c>
      <c r="S12" s="126">
        <f ca="1">OFFSET(IND!V$28,$E12,0)</f>
        <v>2.3606757412860562</v>
      </c>
      <c r="T12" s="203">
        <f ca="1">OFFSET(IND!W$28,$E12,0)</f>
        <v>2.3482864056916615</v>
      </c>
      <c r="U12" s="126">
        <f ca="1">OFFSET(IND!X$28,$E12,0)</f>
        <v>2.3606272736242944</v>
      </c>
      <c r="V12" s="126">
        <f ca="1">OFFSET(IND!Y$28,$E12,0)</f>
        <v>2.378843260321533</v>
      </c>
      <c r="W12" s="126">
        <f ca="1">OFFSET(IND!Z$28,$E12,0)</f>
        <v>2.4052490377294893</v>
      </c>
      <c r="X12" s="126">
        <f ca="1">OFFSET(IND!AA$28,$E12,0)</f>
        <v>2.4153024742965448</v>
      </c>
      <c r="Y12" s="205">
        <f ca="1">OFFSET(IND!AB$28,$E12,0)</f>
        <v>2.4309276474733923</v>
      </c>
      <c r="Z12" s="126">
        <f ca="1">OFFSET(IND!AC$28,$E12,0)</f>
        <v>1.8758647982686554</v>
      </c>
      <c r="AA12" s="126">
        <f ca="1">OFFSET(IND!AD$28,$E12,0)</f>
        <v>1.5586776548692136</v>
      </c>
      <c r="AB12" s="126">
        <f ca="1">OFFSET(IND!AE$28,$E12,0)</f>
        <v>1.5147651874156058</v>
      </c>
      <c r="AC12" s="126">
        <f ca="1">OFFSET(IND!AF$28,$E12,0)</f>
        <v>1.533966704852181</v>
      </c>
      <c r="AD12" s="126">
        <f ca="1">OFFSET(IND!AG$28,$E12,0)</f>
        <v>1.5675787138494841</v>
      </c>
      <c r="AE12" s="126">
        <f ca="1">OFFSET(IND!AH$28,$E12,0)</f>
        <v>1.606270227887532</v>
      </c>
      <c r="AF12" s="126">
        <f ca="1">OFFSET(IND!AI$28,$E12,0)</f>
        <v>1.6477348914294123</v>
      </c>
      <c r="AG12" s="126">
        <f ca="1">OFFSET(IND!AJ$28,$E12,0)</f>
        <v>1.6804391354994279</v>
      </c>
      <c r="AH12" s="126">
        <f ca="1">OFFSET(IND!AK$28,$E12,0)</f>
        <v>1.7154179135968537</v>
      </c>
      <c r="AI12" s="126">
        <f ca="1">OFFSET(IND!AL$28,$E12,0)</f>
        <v>1.7522766395392821</v>
      </c>
      <c r="AJ12" s="126">
        <f ca="1">OFFSET(IND!AM$28,$E12,0)</f>
        <v>1.9614063348068078</v>
      </c>
      <c r="AK12" s="126">
        <f ca="1">OFFSET(IND!AN$28,$E12,0)</f>
        <v>2.4860037580814245</v>
      </c>
      <c r="AL12" s="126">
        <f ca="1">OFFSET(IND!AO$28,$E12,0)</f>
        <v>3.1671529219557102</v>
      </c>
      <c r="AM12" s="126">
        <f ca="1">OFFSET(IND!AP$28,$E12,0)</f>
        <v>3.9008800404978468</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2.5238305922454476</v>
      </c>
      <c r="Q13" s="126">
        <f ca="1">OFFSET(IND!T$28,$E13,0)</f>
        <v>2.5089865307399459</v>
      </c>
      <c r="R13" s="126">
        <f ca="1">OFFSET(IND!U$28,$E13,0)</f>
        <v>2.4979455345183212</v>
      </c>
      <c r="S13" s="126">
        <f ca="1">OFFSET(IND!V$28,$E13,0)</f>
        <v>2.4849218329326903</v>
      </c>
      <c r="T13" s="203">
        <f ca="1">OFFSET(IND!W$28,$E13,0)</f>
        <v>2.4718804270438537</v>
      </c>
      <c r="U13" s="126">
        <f ca="1">OFFSET(IND!X$28,$E13,0)</f>
        <v>2.4848708143413623</v>
      </c>
      <c r="V13" s="126">
        <f ca="1">OFFSET(IND!Y$28,$E13,0)</f>
        <v>2.5040455371805606</v>
      </c>
      <c r="W13" s="126">
        <f ca="1">OFFSET(IND!Z$28,$E13,0)</f>
        <v>2.5318410923468302</v>
      </c>
      <c r="X13" s="126">
        <f ca="1">OFFSET(IND!AA$28,$E13,0)</f>
        <v>2.5424236571542571</v>
      </c>
      <c r="Y13" s="205">
        <f ca="1">OFFSET(IND!AB$28,$E13,0)</f>
        <v>2.5588712078667282</v>
      </c>
      <c r="Z13" s="126">
        <f ca="1">OFFSET(IND!AC$28,$E13,0)</f>
        <v>1.9745945244933212</v>
      </c>
      <c r="AA13" s="126">
        <f ca="1">OFFSET(IND!AD$28,$E13,0)</f>
        <v>1.6407133209149614</v>
      </c>
      <c r="AB13" s="126">
        <f ca="1">OFFSET(IND!AE$28,$E13,0)</f>
        <v>1.5944896709637952</v>
      </c>
      <c r="AC13" s="126">
        <f ca="1">OFFSET(IND!AF$28,$E13,0)</f>
        <v>1.6147017945812427</v>
      </c>
      <c r="AD13" s="126">
        <f ca="1">OFFSET(IND!AG$28,$E13,0)</f>
        <v>1.6500828566836672</v>
      </c>
      <c r="AE13" s="126">
        <f ca="1">OFFSET(IND!AH$28,$E13,0)</f>
        <v>1.6908107661974017</v>
      </c>
      <c r="AF13" s="126">
        <f ca="1">OFFSET(IND!AI$28,$E13,0)</f>
        <v>1.7344577804520125</v>
      </c>
      <c r="AG13" s="126">
        <f ca="1">OFFSET(IND!AJ$28,$E13,0)</f>
        <v>1.768883300525713</v>
      </c>
      <c r="AH13" s="126">
        <f ca="1">OFFSET(IND!AK$28,$E13,0)</f>
        <v>1.8057030669440559</v>
      </c>
      <c r="AI13" s="126">
        <f ca="1">OFFSET(IND!AL$28,$E13,0)</f>
        <v>1.8445017258308227</v>
      </c>
      <c r="AJ13" s="126">
        <f ca="1">OFFSET(IND!AM$28,$E13,0)</f>
        <v>2.0646382471650599</v>
      </c>
      <c r="AK13" s="126">
        <f ca="1">OFFSET(IND!AN$28,$E13,0)</f>
        <v>2.6168460611383404</v>
      </c>
      <c r="AL13" s="126">
        <f ca="1">OFFSET(IND!AO$28,$E13,0)</f>
        <v>3.333845181006009</v>
      </c>
      <c r="AM13" s="126">
        <f ca="1">OFFSET(IND!AP$28,$E13,0)</f>
        <v>4.1061895163135205</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0.70982735406903197</v>
      </c>
      <c r="Q14" s="126">
        <f ca="1">OFFSET(IND!T$28,$E14,0)</f>
        <v>0.70565246177060958</v>
      </c>
      <c r="R14" s="126">
        <f ca="1">OFFSET(IND!U$28,$E14,0)</f>
        <v>0.70254718158327767</v>
      </c>
      <c r="S14" s="126">
        <f ca="1">OFFSET(IND!V$28,$E14,0)</f>
        <v>0.69888426551231897</v>
      </c>
      <c r="T14" s="203">
        <f ca="1">OFFSET(IND!W$28,$E14,0)</f>
        <v>0.69521637010608373</v>
      </c>
      <c r="U14" s="126">
        <f ca="1">OFFSET(IND!X$28,$E14,0)</f>
        <v>0.69886991653350794</v>
      </c>
      <c r="V14" s="126">
        <f ca="1">OFFSET(IND!Y$28,$E14,0)</f>
        <v>0.7042628073320325</v>
      </c>
      <c r="W14" s="126">
        <f ca="1">OFFSET(IND!Z$28,$E14,0)</f>
        <v>0.71208030722254589</v>
      </c>
      <c r="X14" s="126">
        <f ca="1">OFFSET(IND!AA$28,$E14,0)</f>
        <v>0.71505665357463477</v>
      </c>
      <c r="Y14" s="205">
        <f ca="1">OFFSET(IND!AB$28,$E14,0)</f>
        <v>0.71968252721251735</v>
      </c>
      <c r="Z14" s="126">
        <f ca="1">OFFSET(IND!AC$28,$E14,0)</f>
        <v>0.55535471001374659</v>
      </c>
      <c r="AA14" s="126">
        <f ca="1">OFFSET(IND!AD$28,$E14,0)</f>
        <v>0.4614506215073329</v>
      </c>
      <c r="AB14" s="126">
        <f ca="1">OFFSET(IND!AE$28,$E14,0)</f>
        <v>0.44845021995856743</v>
      </c>
      <c r="AC14" s="126">
        <f ca="1">OFFSET(IND!AF$28,$E14,0)</f>
        <v>0.45413487972597455</v>
      </c>
      <c r="AD14" s="126">
        <f ca="1">OFFSET(IND!AG$28,$E14,0)</f>
        <v>0.4640858034422814</v>
      </c>
      <c r="AE14" s="126">
        <f ca="1">OFFSET(IND!AH$28,$E14,0)</f>
        <v>0.47554052799301927</v>
      </c>
      <c r="AF14" s="126">
        <f ca="1">OFFSET(IND!AI$28,$E14,0)</f>
        <v>0.48781625075212853</v>
      </c>
      <c r="AG14" s="126">
        <f ca="1">OFFSET(IND!AJ$28,$E14,0)</f>
        <v>0.49749842827285684</v>
      </c>
      <c r="AH14" s="126">
        <f ca="1">OFFSET(IND!AK$28,$E14,0)</f>
        <v>0.50785398757801581</v>
      </c>
      <c r="AI14" s="126">
        <f ca="1">OFFSET(IND!AL$28,$E14,0)</f>
        <v>0.51876611038991904</v>
      </c>
      <c r="AJ14" s="126">
        <f ca="1">OFFSET(IND!AM$28,$E14,0)</f>
        <v>0.58067950701517335</v>
      </c>
      <c r="AK14" s="126">
        <f ca="1">OFFSET(IND!AN$28,$E14,0)</f>
        <v>0.73598795469515854</v>
      </c>
      <c r="AL14" s="126">
        <f ca="1">OFFSET(IND!AO$28,$E14,0)</f>
        <v>0.93764395715794047</v>
      </c>
      <c r="AM14" s="126">
        <f ca="1">OFFSET(IND!AP$28,$E14,0)</f>
        <v>1.1548658014631783</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0.78869706007670226</v>
      </c>
      <c r="Q15" s="126">
        <f ca="1">OFFSET(IND!T$28,$E15,0)</f>
        <v>0.78405829085623302</v>
      </c>
      <c r="R15" s="126">
        <f ca="1">OFFSET(IND!U$28,$E15,0)</f>
        <v>0.78060797953697536</v>
      </c>
      <c r="S15" s="126">
        <f ca="1">OFFSET(IND!V$28,$E15,0)</f>
        <v>0.77653807279146569</v>
      </c>
      <c r="T15" s="203">
        <f ca="1">OFFSET(IND!W$28,$E15,0)</f>
        <v>0.77246263345120425</v>
      </c>
      <c r="U15" s="126">
        <f ca="1">OFFSET(IND!X$28,$E15,0)</f>
        <v>0.77652212948167565</v>
      </c>
      <c r="V15" s="126">
        <f ca="1">OFFSET(IND!Y$28,$E15,0)</f>
        <v>0.7825142303689252</v>
      </c>
      <c r="W15" s="126">
        <f ca="1">OFFSET(IND!Z$28,$E15,0)</f>
        <v>0.79120034135838457</v>
      </c>
      <c r="X15" s="126">
        <f ca="1">OFFSET(IND!AA$28,$E15,0)</f>
        <v>0.79450739286070549</v>
      </c>
      <c r="Y15" s="205">
        <f ca="1">OFFSET(IND!AB$28,$E15,0)</f>
        <v>0.79964725245835278</v>
      </c>
      <c r="Z15" s="126">
        <f ca="1">OFFSET(IND!AC$28,$E15,0)</f>
        <v>0.61706078890416305</v>
      </c>
      <c r="AA15" s="126">
        <f ca="1">OFFSET(IND!AD$28,$E15,0)</f>
        <v>0.51272291278592563</v>
      </c>
      <c r="AB15" s="126">
        <f ca="1">OFFSET(IND!AE$28,$E15,0)</f>
        <v>0.49827802217618622</v>
      </c>
      <c r="AC15" s="126">
        <f ca="1">OFFSET(IND!AF$28,$E15,0)</f>
        <v>0.50459431080663852</v>
      </c>
      <c r="AD15" s="126">
        <f ca="1">OFFSET(IND!AG$28,$E15,0)</f>
        <v>0.51565089271364617</v>
      </c>
      <c r="AE15" s="126">
        <f ca="1">OFFSET(IND!AH$28,$E15,0)</f>
        <v>0.52837836443668829</v>
      </c>
      <c r="AF15" s="126">
        <f ca="1">OFFSET(IND!AI$28,$E15,0)</f>
        <v>0.54201805639125411</v>
      </c>
      <c r="AG15" s="126">
        <f ca="1">OFFSET(IND!AJ$28,$E15,0)</f>
        <v>0.55277603141428555</v>
      </c>
      <c r="AH15" s="126">
        <f ca="1">OFFSET(IND!AK$28,$E15,0)</f>
        <v>0.56428220842001775</v>
      </c>
      <c r="AI15" s="126">
        <f ca="1">OFFSET(IND!AL$28,$E15,0)</f>
        <v>0.57640678932213241</v>
      </c>
      <c r="AJ15" s="126">
        <f ca="1">OFFSET(IND!AM$28,$E15,0)</f>
        <v>0.64519945223908159</v>
      </c>
      <c r="AK15" s="126">
        <f ca="1">OFFSET(IND!AN$28,$E15,0)</f>
        <v>0.81776439410573176</v>
      </c>
      <c r="AL15" s="126">
        <f ca="1">OFFSET(IND!AO$28,$E15,0)</f>
        <v>1.0418266190643783</v>
      </c>
      <c r="AM15" s="126">
        <f ca="1">OFFSET(IND!AP$28,$E15,0)</f>
        <v>1.2831842238479758</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0.47321823604602131</v>
      </c>
      <c r="Q16" s="126">
        <f ca="1">OFFSET(IND!T$28,$E16,0)</f>
        <v>0.47043497451373972</v>
      </c>
      <c r="R16" s="126">
        <f ca="1">OFFSET(IND!U$28,$E16,0)</f>
        <v>0.46836478772218509</v>
      </c>
      <c r="S16" s="126">
        <f ca="1">OFFSET(IND!V$28,$E16,0)</f>
        <v>0.46592284367487929</v>
      </c>
      <c r="T16" s="203">
        <f ca="1">OFFSET(IND!W$28,$E16,0)</f>
        <v>0.46347758007072248</v>
      </c>
      <c r="U16" s="126">
        <f ca="1">OFFSET(IND!X$28,$E16,0)</f>
        <v>0.46591327768900531</v>
      </c>
      <c r="V16" s="126">
        <f ca="1">OFFSET(IND!Y$28,$E16,0)</f>
        <v>0.46950853822135502</v>
      </c>
      <c r="W16" s="126">
        <f ca="1">OFFSET(IND!Z$28,$E16,0)</f>
        <v>0.47472020481503063</v>
      </c>
      <c r="X16" s="126">
        <f ca="1">OFFSET(IND!AA$28,$E16,0)</f>
        <v>0.47670443571642318</v>
      </c>
      <c r="Y16" s="205">
        <f ca="1">OFFSET(IND!AB$28,$E16,0)</f>
        <v>0.47978835147501153</v>
      </c>
      <c r="Z16" s="126">
        <f ca="1">OFFSET(IND!AC$28,$E16,0)</f>
        <v>0.37023647334249771</v>
      </c>
      <c r="AA16" s="126">
        <f ca="1">OFFSET(IND!AD$28,$E16,0)</f>
        <v>0.30763374767155527</v>
      </c>
      <c r="AB16" s="126">
        <f ca="1">OFFSET(IND!AE$28,$E16,0)</f>
        <v>0.29896681330571162</v>
      </c>
      <c r="AC16" s="126">
        <f ca="1">OFFSET(IND!AF$28,$E16,0)</f>
        <v>0.30275658648398301</v>
      </c>
      <c r="AD16" s="126">
        <f ca="1">OFFSET(IND!AG$28,$E16,0)</f>
        <v>0.30939053562818758</v>
      </c>
      <c r="AE16" s="126">
        <f ca="1">OFFSET(IND!AH$28,$E16,0)</f>
        <v>0.31702701866201283</v>
      </c>
      <c r="AF16" s="126">
        <f ca="1">OFFSET(IND!AI$28,$E16,0)</f>
        <v>0.32521083383475236</v>
      </c>
      <c r="AG16" s="126">
        <f ca="1">OFFSET(IND!AJ$28,$E16,0)</f>
        <v>0.33166561884857121</v>
      </c>
      <c r="AH16" s="126">
        <f ca="1">OFFSET(IND!AK$28,$E16,0)</f>
        <v>0.33856932505201048</v>
      </c>
      <c r="AI16" s="126">
        <f ca="1">OFFSET(IND!AL$28,$E16,0)</f>
        <v>0.34584407359327929</v>
      </c>
      <c r="AJ16" s="126">
        <f ca="1">OFFSET(IND!AM$28,$E16,0)</f>
        <v>0.38711967134344882</v>
      </c>
      <c r="AK16" s="126">
        <f ca="1">OFFSET(IND!AN$28,$E16,0)</f>
        <v>0.49065863646343894</v>
      </c>
      <c r="AL16" s="126">
        <f ca="1">OFFSET(IND!AO$28,$E16,0)</f>
        <v>0.62509597143862683</v>
      </c>
      <c r="AM16" s="126">
        <f ca="1">OFFSET(IND!AP$28,$E16,0)</f>
        <v>0.76991053430878531</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6.3095764806136181</v>
      </c>
      <c r="Q17" s="126">
        <f ca="1">OFFSET(IND!T$28,$E17,0)</f>
        <v>6.2724663268498642</v>
      </c>
      <c r="R17" s="126">
        <f ca="1">OFFSET(IND!U$28,$E17,0)</f>
        <v>6.2448638362958029</v>
      </c>
      <c r="S17" s="126">
        <f ca="1">OFFSET(IND!V$28,$E17,0)</f>
        <v>6.2123045823317256</v>
      </c>
      <c r="T17" s="203">
        <f ca="1">OFFSET(IND!W$28,$E17,0)</f>
        <v>6.179701067609634</v>
      </c>
      <c r="U17" s="126">
        <f ca="1">OFFSET(IND!X$28,$E17,0)</f>
        <v>6.2121770358534052</v>
      </c>
      <c r="V17" s="126">
        <f ca="1">OFFSET(IND!Y$28,$E17,0)</f>
        <v>6.2601138429514016</v>
      </c>
      <c r="W17" s="126">
        <f ca="1">OFFSET(IND!Z$28,$E17,0)</f>
        <v>6.3296027308670766</v>
      </c>
      <c r="X17" s="126">
        <f ca="1">OFFSET(IND!AA$28,$E17,0)</f>
        <v>6.3560591428856439</v>
      </c>
      <c r="Y17" s="205">
        <f ca="1">OFFSET(IND!AB$28,$E17,0)</f>
        <v>6.3971780196668222</v>
      </c>
      <c r="Z17" s="126">
        <f ca="1">OFFSET(IND!AC$28,$E17,0)</f>
        <v>4.9364863112333044</v>
      </c>
      <c r="AA17" s="126">
        <f ca="1">OFFSET(IND!AD$28,$E17,0)</f>
        <v>4.1017833022874051</v>
      </c>
      <c r="AB17" s="126">
        <f ca="1">OFFSET(IND!AE$28,$E17,0)</f>
        <v>3.9862241774094898</v>
      </c>
      <c r="AC17" s="126">
        <f ca="1">OFFSET(IND!AF$28,$E17,0)</f>
        <v>4.0367544864531082</v>
      </c>
      <c r="AD17" s="126">
        <f ca="1">OFFSET(IND!AG$28,$E17,0)</f>
        <v>4.1252071417091694</v>
      </c>
      <c r="AE17" s="126">
        <f ca="1">OFFSET(IND!AH$28,$E17,0)</f>
        <v>4.2270269154935063</v>
      </c>
      <c r="AF17" s="126">
        <f ca="1">OFFSET(IND!AI$28,$E17,0)</f>
        <v>4.3361444511300329</v>
      </c>
      <c r="AG17" s="126">
        <f ca="1">OFFSET(IND!AJ$28,$E17,0)</f>
        <v>4.4222082513142844</v>
      </c>
      <c r="AH17" s="126">
        <f ca="1">OFFSET(IND!AK$28,$E17,0)</f>
        <v>4.514257667360142</v>
      </c>
      <c r="AI17" s="126">
        <f ca="1">OFFSET(IND!AL$28,$E17,0)</f>
        <v>4.6112543145770593</v>
      </c>
      <c r="AJ17" s="126">
        <f ca="1">OFFSET(IND!AM$28,$E17,0)</f>
        <v>5.1615956179126528</v>
      </c>
      <c r="AK17" s="126">
        <f ca="1">OFFSET(IND!AN$28,$E17,0)</f>
        <v>6.5421151528458541</v>
      </c>
      <c r="AL17" s="126">
        <f ca="1">OFFSET(IND!AO$28,$E17,0)</f>
        <v>8.3346129525150268</v>
      </c>
      <c r="AM17" s="126">
        <f ca="1">OFFSET(IND!AP$28,$E17,0)</f>
        <v>10.265473790783807</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11.041758841073831</v>
      </c>
      <c r="Q18" s="126">
        <f ca="1">OFFSET(IND!T$28,$E18,0)</f>
        <v>10.97681607198726</v>
      </c>
      <c r="R18" s="126">
        <f ca="1">OFFSET(IND!U$28,$E18,0)</f>
        <v>10.928511713517652</v>
      </c>
      <c r="S18" s="126">
        <f ca="1">OFFSET(IND!V$28,$E18,0)</f>
        <v>10.871533019080516</v>
      </c>
      <c r="T18" s="203">
        <f ca="1">OFFSET(IND!W$28,$E18,0)</f>
        <v>10.814476868316858</v>
      </c>
      <c r="U18" s="126">
        <f ca="1">OFFSET(IND!X$28,$E18,0)</f>
        <v>10.871309812743457</v>
      </c>
      <c r="V18" s="126">
        <f ca="1">OFFSET(IND!Y$28,$E18,0)</f>
        <v>10.95519922516495</v>
      </c>
      <c r="W18" s="126">
        <f ca="1">OFFSET(IND!Z$28,$E18,0)</f>
        <v>11.076804779017381</v>
      </c>
      <c r="X18" s="126">
        <f ca="1">OFFSET(IND!AA$28,$E18,0)</f>
        <v>11.123103500049874</v>
      </c>
      <c r="Y18" s="205">
        <f ca="1">OFFSET(IND!AB$28,$E18,0)</f>
        <v>11.195061534416936</v>
      </c>
      <c r="Z18" s="126">
        <f ca="1">OFFSET(IND!AC$28,$E18,0)</f>
        <v>8.6388510446582796</v>
      </c>
      <c r="AA18" s="126">
        <f ca="1">OFFSET(IND!AD$28,$E18,0)</f>
        <v>7.1781207790029562</v>
      </c>
      <c r="AB18" s="126">
        <f ca="1">OFFSET(IND!AE$28,$E18,0)</f>
        <v>6.9758923104666044</v>
      </c>
      <c r="AC18" s="126">
        <f ca="1">OFFSET(IND!AF$28,$E18,0)</f>
        <v>7.0643203512929373</v>
      </c>
      <c r="AD18" s="126">
        <f ca="1">OFFSET(IND!AG$28,$E18,0)</f>
        <v>7.2191124979910439</v>
      </c>
      <c r="AE18" s="126">
        <f ca="1">OFFSET(IND!AH$28,$E18,0)</f>
        <v>7.3972971021136331</v>
      </c>
      <c r="AF18" s="126">
        <f ca="1">OFFSET(IND!AI$28,$E18,0)</f>
        <v>7.5882527894775551</v>
      </c>
      <c r="AG18" s="126">
        <f ca="1">OFFSET(IND!AJ$28,$E18,0)</f>
        <v>7.7388644397999951</v>
      </c>
      <c r="AH18" s="126">
        <f ca="1">OFFSET(IND!AK$28,$E18,0)</f>
        <v>7.8999509178802452</v>
      </c>
      <c r="AI18" s="126">
        <f ca="1">OFFSET(IND!AL$28,$E18,0)</f>
        <v>8.0696950505098499</v>
      </c>
      <c r="AJ18" s="126">
        <f ca="1">OFFSET(IND!AM$28,$E18,0)</f>
        <v>9.0327923313471388</v>
      </c>
      <c r="AK18" s="126">
        <f ca="1">OFFSET(IND!AN$28,$E18,0)</f>
        <v>11.448701517480242</v>
      </c>
      <c r="AL18" s="126">
        <f ca="1">OFFSET(IND!AO$28,$E18,0)</f>
        <v>14.585572666901292</v>
      </c>
      <c r="AM18" s="126">
        <f ca="1">OFFSET(IND!AP$28,$E18,0)</f>
        <v>17.964579133871656</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18.81844207158581</v>
      </c>
      <c r="Q19" s="126">
        <f ca="1">OFFSET(IND!T$28,$E19,0)</f>
        <v>18.707760272099495</v>
      </c>
      <c r="R19" s="126">
        <f ca="1">OFFSET(IND!U$28,$E19,0)</f>
        <v>18.625435274356924</v>
      </c>
      <c r="S19" s="126">
        <f ca="1">OFFSET(IND!V$28,$E19,0)</f>
        <v>18.52832662744542</v>
      </c>
      <c r="T19" s="203">
        <f ca="1">OFFSET(IND!W$28,$E19,0)</f>
        <v>18.431085971909678</v>
      </c>
      <c r="U19" s="126">
        <f ca="1">OFFSET(IND!X$28,$E19,0)</f>
        <v>18.527946217441503</v>
      </c>
      <c r="V19" s="126">
        <f ca="1">OFFSET(IND!Y$28,$E19,0)</f>
        <v>18.670918733939583</v>
      </c>
      <c r="W19" s="126">
        <f ca="1">OFFSET(IND!Z$28,$E19,0)</f>
        <v>18.878170776272047</v>
      </c>
      <c r="X19" s="126">
        <f ca="1">OFFSET(IND!AA$28,$E19,0)</f>
        <v>18.957077571129535</v>
      </c>
      <c r="Y19" s="205">
        <f ca="1">OFFSET(IND!AB$28,$E19,0)</f>
        <v>19.079715469748052</v>
      </c>
      <c r="Z19" s="126">
        <f ca="1">OFFSET(IND!AC$28,$E19,0)</f>
        <v>14.723172303331181</v>
      </c>
      <c r="AA19" s="126">
        <f ca="1">OFFSET(IND!AD$28,$E19,0)</f>
        <v>12.233653352401662</v>
      </c>
      <c r="AB19" s="126">
        <f ca="1">OFFSET(IND!AE$28,$E19,0)</f>
        <v>11.888995877523616</v>
      </c>
      <c r="AC19" s="126">
        <f ca="1">OFFSET(IND!AF$28,$E19,0)</f>
        <v>12.039703567099666</v>
      </c>
      <c r="AD19" s="126">
        <f ca="1">OFFSET(IND!AG$28,$E19,0)</f>
        <v>12.303515436902416</v>
      </c>
      <c r="AE19" s="126">
        <f ca="1">OFFSET(IND!AH$28,$E19,0)</f>
        <v>12.607195013588704</v>
      </c>
      <c r="AF19" s="126">
        <f ca="1">OFFSET(IND!AI$28,$E19,0)</f>
        <v>12.932640315611652</v>
      </c>
      <c r="AG19" s="126">
        <f ca="1">OFFSET(IND!AJ$28,$E19,0)</f>
        <v>13.189327375861117</v>
      </c>
      <c r="AH19" s="126">
        <f ca="1">OFFSET(IND!AK$28,$E19,0)</f>
        <v>13.463866658950019</v>
      </c>
      <c r="AI19" s="126">
        <f ca="1">OFFSET(IND!AL$28,$E19,0)</f>
        <v>13.753161161108441</v>
      </c>
      <c r="AJ19" s="126">
        <f ca="1">OFFSET(IND!AM$28,$E19,0)</f>
        <v>15.394565456348033</v>
      </c>
      <c r="AK19" s="126">
        <f ca="1">OFFSET(IND!AN$28,$E19,0)</f>
        <v>19.511993460692707</v>
      </c>
      <c r="AL19" s="126">
        <f ca="1">OFFSET(IND!AO$28,$E19,0)</f>
        <v>24.85815514209273</v>
      </c>
      <c r="AM19" s="126">
        <f ca="1">OFFSET(IND!AP$28,$E19,0)</f>
        <v>30.616987441676955</v>
      </c>
      <c r="AQ19" s="4"/>
    </row>
    <row r="20" spans="1:43">
      <c r="A20" s="35" t="s">
        <v>320</v>
      </c>
      <c r="B20">
        <v>39.685391397639997</v>
      </c>
      <c r="E20" s="129">
        <f ca="1">MATCH(F20,IND!$D$29:$D$264,0)</f>
        <v>132</v>
      </c>
      <c r="F20" s="4" t="str">
        <f t="shared" si="0"/>
        <v>ICPT</v>
      </c>
      <c r="G20" s="126">
        <f ca="1">OFFSET(IND!J$28,$E20,0)</f>
        <v>26.6</v>
      </c>
      <c r="H20" s="126">
        <f ca="1">OFFSET(IND!K$28,$E20,0)</f>
        <v>27.396218001518768</v>
      </c>
      <c r="I20" s="126">
        <f ca="1">OFFSET(IND!L$28,$E20,0)</f>
        <v>27.962365875867597</v>
      </c>
      <c r="J20" s="126">
        <f ca="1">OFFSET(IND!M$28,$E20,0)</f>
        <v>26.6</v>
      </c>
      <c r="K20" s="126">
        <f ca="1">OFFSET(IND!N$28,$E20,0)</f>
        <v>26.6</v>
      </c>
      <c r="L20" s="126">
        <f ca="1">OFFSET(IND!O$28,$E20,0)</f>
        <v>26.6</v>
      </c>
      <c r="M20" s="126">
        <f ca="1">OFFSET(IND!P$28,$E20,0)</f>
        <v>26.901226800880782</v>
      </c>
      <c r="N20" s="126">
        <f ca="1">OFFSET(IND!Q$28,$E20,0)</f>
        <v>26.844514347628536</v>
      </c>
      <c r="O20" s="203">
        <f ca="1">OFFSET(IND!R$28,$E20,0)</f>
        <v>24.743829296424455</v>
      </c>
      <c r="P20" s="126">
        <f ca="1">OFFSET(IND!S$28,$E20,0)</f>
        <v>25.926668723943095</v>
      </c>
      <c r="Q20" s="126">
        <f ca="1">OFFSET(IND!T$28,$E20,0)</f>
        <v>25.774179461647336</v>
      </c>
      <c r="R20" s="126">
        <f ca="1">OFFSET(IND!U$28,$E20,0)</f>
        <v>25.660758120175409</v>
      </c>
      <c r="S20" s="126">
        <f ca="1">OFFSET(IND!V$28,$E20,0)</f>
        <v>25.526968951596654</v>
      </c>
      <c r="T20" s="203">
        <f ca="1">OFFSET(IND!W$28,$E20,0)</f>
        <v>25.392997911221272</v>
      </c>
      <c r="U20" s="126">
        <f ca="1">OFFSET(IND!X$28,$E20,0)</f>
        <v>25.526444850605017</v>
      </c>
      <c r="V20" s="126">
        <f ca="1">OFFSET(IND!Y$28,$E20,0)</f>
        <v>25.723421893538404</v>
      </c>
      <c r="W20" s="126">
        <f ca="1">OFFSET(IND!Z$28,$E20,0)</f>
        <v>26.008958550795896</v>
      </c>
      <c r="X20" s="126">
        <f ca="1">OFFSET(IND!AA$28,$E20,0)</f>
        <v>26.117670543135965</v>
      </c>
      <c r="Y20" s="205">
        <f ca="1">OFFSET(IND!AB$28,$E20,0)</f>
        <v>26.286632041563283</v>
      </c>
      <c r="Z20" s="126">
        <f ca="1">OFFSET(IND!AC$28,$E20,0)</f>
        <v>20.284506518760637</v>
      </c>
      <c r="AA20" s="126">
        <f ca="1">OFFSET(IND!AD$28,$E20,0)</f>
        <v>16.854629971212358</v>
      </c>
      <c r="AB20" s="126">
        <f ca="1">OFFSET(IND!AE$28,$E20,0)</f>
        <v>16.379786190818542</v>
      </c>
      <c r="AC20" s="126">
        <f ca="1">OFFSET(IND!AF$28,$E20,0)</f>
        <v>16.587420187667245</v>
      </c>
      <c r="AD20" s="126">
        <f ca="1">OFFSET(IND!AG$28,$E20,0)</f>
        <v>16.950880825258885</v>
      </c>
      <c r="AE20" s="126">
        <f ca="1">OFFSET(IND!AH$28,$E20,0)</f>
        <v>17.369268264188317</v>
      </c>
      <c r="AF20" s="126">
        <f ca="1">OFFSET(IND!AI$28,$E20,0)</f>
        <v>17.817642922473805</v>
      </c>
      <c r="AG20" s="126">
        <f ca="1">OFFSET(IND!AJ$28,$E20,0)</f>
        <v>18.171287520230344</v>
      </c>
      <c r="AH20" s="126">
        <f ca="1">OFFSET(IND!AK$28,$E20,0)</f>
        <v>18.549527600747009</v>
      </c>
      <c r="AI20" s="126">
        <f ca="1">OFFSET(IND!AL$28,$E20,0)</f>
        <v>18.948096339465526</v>
      </c>
      <c r="AJ20" s="126">
        <f ca="1">OFFSET(IND!AM$28,$E20,0)</f>
        <v>21.209502742973829</v>
      </c>
      <c r="AK20" s="126">
        <f ca="1">OFFSET(IND!AN$28,$E20,0)</f>
        <v>26.882192940028741</v>
      </c>
      <c r="AL20" s="126">
        <f ca="1">OFFSET(IND!AO$28,$E20,0)</f>
        <v>34.247742241667432</v>
      </c>
      <c r="AM20" s="126">
        <f ca="1">OFFSET(IND!AP$28,$E20,0)</f>
        <v>42.181838842230583</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3.0329173986535438E-2</v>
      </c>
      <c r="N21" s="126">
        <f ca="1">OFFSET(IND!Q$28,$E21,0)</f>
        <v>3.0231256879581964E-2</v>
      </c>
      <c r="O21" s="203">
        <f ca="1">OFFSET(IND!R$28,$E21,0)</f>
        <v>2.8825467618394492E-2</v>
      </c>
      <c r="P21" s="126">
        <f ca="1">OFFSET(IND!S$28,$E21,0)</f>
        <v>3.0080077343032578E-2</v>
      </c>
      <c r="Q21" s="126">
        <f ca="1">OFFSET(IND!T$28,$E21,0)</f>
        <v>3.0406175766485962E-2</v>
      </c>
      <c r="R21" s="126">
        <f ca="1">OFFSET(IND!U$28,$E21,0)</f>
        <v>3.074701457231932E-2</v>
      </c>
      <c r="S21" s="126">
        <f ca="1">OFFSET(IND!V$28,$E21,0)</f>
        <v>3.1172417525616832E-2</v>
      </c>
      <c r="T21" s="203">
        <f ca="1">OFFSET(IND!W$28,$E21,0)</f>
        <v>3.1589088022886111E-2</v>
      </c>
      <c r="U21" s="126">
        <f ca="1">OFFSET(IND!X$28,$E21,0)</f>
        <v>3.2139510710251354E-2</v>
      </c>
      <c r="V21" s="126">
        <f ca="1">OFFSET(IND!Y$28,$E21,0)</f>
        <v>3.2696969672597699E-2</v>
      </c>
      <c r="W21" s="126">
        <f ca="1">OFFSET(IND!Z$28,$E21,0)</f>
        <v>3.3884948395563989E-2</v>
      </c>
      <c r="X21" s="126">
        <f ca="1">OFFSET(IND!AA$28,$E21,0)</f>
        <v>3.4610392320442059E-2</v>
      </c>
      <c r="Y21" s="205">
        <f ca="1">OFFSET(IND!AB$28,$E21,0)</f>
        <v>3.517618557362083E-2</v>
      </c>
      <c r="Z21" s="126">
        <f ca="1">OFFSET(IND!AC$28,$E21,0)</f>
        <v>3.6537570212637982E-2</v>
      </c>
      <c r="AA21" s="126">
        <f ca="1">OFFSET(IND!AD$28,$E21,0)</f>
        <v>3.7574044931999791E-2</v>
      </c>
      <c r="AB21" s="126">
        <f ca="1">OFFSET(IND!AE$28,$E21,0)</f>
        <v>3.8224616889260793E-2</v>
      </c>
      <c r="AC21" s="126">
        <f ca="1">OFFSET(IND!AF$28,$E21,0)</f>
        <v>3.8900423256387928E-2</v>
      </c>
      <c r="AD21" s="126">
        <f ca="1">OFFSET(IND!AG$28,$E21,0)</f>
        <v>3.9538916543115012E-2</v>
      </c>
      <c r="AE21" s="126">
        <f ca="1">OFFSET(IND!AH$28,$E21,0)</f>
        <v>4.0270489582361978E-2</v>
      </c>
      <c r="AF21" s="126">
        <f ca="1">OFFSET(IND!AI$28,$E21,0)</f>
        <v>4.1063772732770176E-2</v>
      </c>
      <c r="AG21" s="126">
        <f ca="1">OFFSET(IND!AJ$28,$E21,0)</f>
        <v>4.1861268561419009E-2</v>
      </c>
      <c r="AH21" s="126">
        <f ca="1">OFFSET(IND!AK$28,$E21,0)</f>
        <v>4.2717123897907487E-2</v>
      </c>
      <c r="AI21" s="126">
        <f ca="1">OFFSET(IND!AL$28,$E21,0)</f>
        <v>4.3611891355631899E-2</v>
      </c>
      <c r="AJ21" s="126">
        <f ca="1">OFFSET(IND!AM$28,$E21,0)</f>
        <v>4.8275606437309722E-2</v>
      </c>
      <c r="AK21" s="126">
        <f ca="1">OFFSET(IND!AN$28,$E21,0)</f>
        <v>4.8480988814975839E-2</v>
      </c>
      <c r="AL21" s="126">
        <f ca="1">OFFSET(IND!AO$28,$E21,0)</f>
        <v>5.4093141724988456E-2</v>
      </c>
      <c r="AM21" s="126">
        <f ca="1">OFFSET(IND!AP$28,$E21,0)</f>
        <v>5.8962239184332389E-2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6.9757100169031503</v>
      </c>
      <c r="N22" s="126">
        <f ca="1">OFFSET(IND!Q$28,$E22,0)</f>
        <v>6.9531890823038518</v>
      </c>
      <c r="O22" s="203">
        <f ca="1">OFFSET(IND!R$28,$E22,0)</f>
        <v>6.6298575522307335</v>
      </c>
      <c r="P22" s="126">
        <f ca="1">OFFSET(IND!S$28,$E22,0)</f>
        <v>6.9184177888974929</v>
      </c>
      <c r="Q22" s="126">
        <f ca="1">OFFSET(IND!T$28,$E22,0)</f>
        <v>6.9934204262917712</v>
      </c>
      <c r="R22" s="126">
        <f ca="1">OFFSET(IND!U$28,$E22,0)</f>
        <v>7.0718133516334429</v>
      </c>
      <c r="S22" s="126">
        <f ca="1">OFFSET(IND!V$28,$E22,0)</f>
        <v>7.1696560308918711</v>
      </c>
      <c r="T22" s="203">
        <f ca="1">OFFSET(IND!W$28,$E22,0)</f>
        <v>7.2654902452638055</v>
      </c>
      <c r="U22" s="126">
        <f ca="1">OFFSET(IND!X$28,$E22,0)</f>
        <v>7.3920874633578109</v>
      </c>
      <c r="V22" s="126">
        <f ca="1">OFFSET(IND!Y$28,$E22,0)</f>
        <v>7.5203030246974709</v>
      </c>
      <c r="W22" s="126">
        <f ca="1">OFFSET(IND!Z$28,$E22,0)</f>
        <v>7.7935381309797176</v>
      </c>
      <c r="X22" s="126">
        <f ca="1">OFFSET(IND!AA$28,$E22,0)</f>
        <v>7.9603902337016734</v>
      </c>
      <c r="Y22" s="205">
        <f ca="1">OFFSET(IND!AB$28,$E22,0)</f>
        <v>8.0905226819327911</v>
      </c>
      <c r="Z22" s="126">
        <f ca="1">OFFSET(IND!AC$28,$E22,0)</f>
        <v>8.4036411489067362</v>
      </c>
      <c r="AA22" s="126">
        <f ca="1">OFFSET(IND!AD$28,$E22,0)</f>
        <v>8.6420303343599532</v>
      </c>
      <c r="AB22" s="126">
        <f ca="1">OFFSET(IND!AE$28,$E22,0)</f>
        <v>8.7916618845299848</v>
      </c>
      <c r="AC22" s="126">
        <f ca="1">OFFSET(IND!AF$28,$E22,0)</f>
        <v>8.9470973489692263</v>
      </c>
      <c r="AD22" s="126">
        <f ca="1">OFFSET(IND!AG$28,$E22,0)</f>
        <v>9.0939508049164548</v>
      </c>
      <c r="AE22" s="126">
        <f ca="1">OFFSET(IND!AH$28,$E22,0)</f>
        <v>9.262212603943258</v>
      </c>
      <c r="AF22" s="126">
        <f ca="1">OFFSET(IND!AI$28,$E22,0)</f>
        <v>9.4446677285371425</v>
      </c>
      <c r="AG22" s="126">
        <f ca="1">OFFSET(IND!AJ$28,$E22,0)</f>
        <v>9.6280917691263745</v>
      </c>
      <c r="AH22" s="126">
        <f ca="1">OFFSET(IND!AK$28,$E22,0)</f>
        <v>9.8249384965187243</v>
      </c>
      <c r="AI22" s="126">
        <f ca="1">OFFSET(IND!AL$28,$E22,0)</f>
        <v>10.03073501179534</v>
      </c>
      <c r="AJ22" s="126">
        <f ca="1">OFFSET(IND!AM$28,$E22,0)</f>
        <v>11.103389480581241</v>
      </c>
      <c r="AK22" s="126">
        <f ca="1">OFFSET(IND!AN$28,$E22,0)</f>
        <v>11.150627427444448</v>
      </c>
      <c r="AL22" s="126">
        <f ca="1">OFFSET(IND!AO$28,$E22,0)</f>
        <v>12.44142259674735</v>
      </c>
      <c r="AM22" s="126">
        <f ca="1">OFFSET(IND!AP$28,$E22,0)</f>
        <v>13.561315012396456</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0.485266783784567</v>
      </c>
      <c r="N24" s="126">
        <f ca="1">OFFSET(IND!Q$28,$E24,0)</f>
        <v>0.48370011007331143</v>
      </c>
      <c r="O24" s="203">
        <f ca="1">OFFSET(IND!R$28,$E24,0)</f>
        <v>0.46120748189431188</v>
      </c>
      <c r="P24" s="126">
        <f ca="1">OFFSET(IND!S$28,$E24,0)</f>
        <v>0.48128123748852125</v>
      </c>
      <c r="Q24" s="126">
        <f ca="1">OFFSET(IND!T$28,$E24,0)</f>
        <v>0.48649881226377539</v>
      </c>
      <c r="R24" s="126">
        <f ca="1">OFFSET(IND!U$28,$E24,0)</f>
        <v>0.49195223315710912</v>
      </c>
      <c r="S24" s="126">
        <f ca="1">OFFSET(IND!V$28,$E24,0)</f>
        <v>0.49875868040986931</v>
      </c>
      <c r="T24" s="203">
        <f ca="1">OFFSET(IND!W$28,$E24,0)</f>
        <v>0.50542540836617778</v>
      </c>
      <c r="U24" s="126">
        <f ca="1">OFFSET(IND!X$28,$E24,0)</f>
        <v>0.51423217136402166</v>
      </c>
      <c r="V24" s="126">
        <f ca="1">OFFSET(IND!Y$28,$E24,0)</f>
        <v>0.52315151476156319</v>
      </c>
      <c r="W24" s="126">
        <f ca="1">OFFSET(IND!Z$28,$E24,0)</f>
        <v>0.54215917432902383</v>
      </c>
      <c r="X24" s="126">
        <f ca="1">OFFSET(IND!AA$28,$E24,0)</f>
        <v>0.55376627712707294</v>
      </c>
      <c r="Y24" s="205">
        <f ca="1">OFFSET(IND!AB$28,$E24,0)</f>
        <v>0.56281896917793328</v>
      </c>
      <c r="Z24" s="126">
        <f ca="1">OFFSET(IND!AC$28,$E24,0)</f>
        <v>0.58460112340220771</v>
      </c>
      <c r="AA24" s="126">
        <f ca="1">OFFSET(IND!AD$28,$E24,0)</f>
        <v>0.60118471891199665</v>
      </c>
      <c r="AB24" s="126">
        <f ca="1">OFFSET(IND!AE$28,$E24,0)</f>
        <v>0.61159387022817269</v>
      </c>
      <c r="AC24" s="126">
        <f ca="1">OFFSET(IND!AF$28,$E24,0)</f>
        <v>0.62240677210220685</v>
      </c>
      <c r="AD24" s="126">
        <f ca="1">OFFSET(IND!AG$28,$E24,0)</f>
        <v>0.63262266468984019</v>
      </c>
      <c r="AE24" s="126">
        <f ca="1">OFFSET(IND!AH$28,$E24,0)</f>
        <v>0.64432783331779164</v>
      </c>
      <c r="AF24" s="126">
        <f ca="1">OFFSET(IND!AI$28,$E24,0)</f>
        <v>0.65702036372432282</v>
      </c>
      <c r="AG24" s="126">
        <f ca="1">OFFSET(IND!AJ$28,$E24,0)</f>
        <v>0.66978029698270414</v>
      </c>
      <c r="AH24" s="126">
        <f ca="1">OFFSET(IND!AK$28,$E24,0)</f>
        <v>0.68347398236651979</v>
      </c>
      <c r="AI24" s="126">
        <f ca="1">OFFSET(IND!AL$28,$E24,0)</f>
        <v>0.69779026169011038</v>
      </c>
      <c r="AJ24" s="126">
        <f ca="1">OFFSET(IND!AM$28,$E24,0)</f>
        <v>0.77240970299695555</v>
      </c>
      <c r="AK24" s="126">
        <f ca="1">OFFSET(IND!AN$28,$E24,0)</f>
        <v>0.77569582103961343</v>
      </c>
      <c r="AL24" s="126">
        <f ca="1">OFFSET(IND!AO$28,$E24,0)</f>
        <v>0.86549026759981529</v>
      </c>
      <c r="AM24" s="126">
        <f ca="1">OFFSET(IND!AP$28,$E24,0)</f>
        <v>0.94339582694931823</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0.81888769763645664</v>
      </c>
      <c r="N25" s="126">
        <f ca="1">OFFSET(IND!Q$28,$E25,0)</f>
        <v>0.8162439357487129</v>
      </c>
      <c r="O25" s="203">
        <f ca="1">OFFSET(IND!R$28,$E25,0)</f>
        <v>0.77828762569665122</v>
      </c>
      <c r="P25" s="126">
        <f ca="1">OFFSET(IND!S$28,$E25,0)</f>
        <v>0.81216208826187952</v>
      </c>
      <c r="Q25" s="126">
        <f ca="1">OFFSET(IND!T$28,$E25,0)</f>
        <v>0.82096674569512085</v>
      </c>
      <c r="R25" s="126">
        <f ca="1">OFFSET(IND!U$28,$E25,0)</f>
        <v>0.83016939345262153</v>
      </c>
      <c r="S25" s="126">
        <f ca="1">OFFSET(IND!V$28,$E25,0)</f>
        <v>0.84165527319165434</v>
      </c>
      <c r="T25" s="203">
        <f ca="1">OFFSET(IND!W$28,$E25,0)</f>
        <v>0.85290537661792487</v>
      </c>
      <c r="U25" s="126">
        <f ca="1">OFFSET(IND!X$28,$E25,0)</f>
        <v>0.8677667891767864</v>
      </c>
      <c r="V25" s="126">
        <f ca="1">OFFSET(IND!Y$28,$E25,0)</f>
        <v>0.88281818116013777</v>
      </c>
      <c r="W25" s="126">
        <f ca="1">OFFSET(IND!Z$28,$E25,0)</f>
        <v>0.91489360668022768</v>
      </c>
      <c r="X25" s="126">
        <f ca="1">OFFSET(IND!AA$28,$E25,0)</f>
        <v>0.9344805926519355</v>
      </c>
      <c r="Y25" s="205">
        <f ca="1">OFFSET(IND!AB$28,$E25,0)</f>
        <v>0.9497570104877624</v>
      </c>
      <c r="Z25" s="126">
        <f ca="1">OFFSET(IND!AC$28,$E25,0)</f>
        <v>0.98651439574122557</v>
      </c>
      <c r="AA25" s="126">
        <f ca="1">OFFSET(IND!AD$28,$E25,0)</f>
        <v>1.0144992131639945</v>
      </c>
      <c r="AB25" s="126">
        <f ca="1">OFFSET(IND!AE$28,$E25,0)</f>
        <v>1.0320646560100417</v>
      </c>
      <c r="AC25" s="126">
        <f ca="1">OFFSET(IND!AF$28,$E25,0)</f>
        <v>1.0503114279224743</v>
      </c>
      <c r="AD25" s="126">
        <f ca="1">OFFSET(IND!AG$28,$E25,0)</f>
        <v>1.0675507466641057</v>
      </c>
      <c r="AE25" s="126">
        <f ca="1">OFFSET(IND!AH$28,$E25,0)</f>
        <v>1.0873032187237739</v>
      </c>
      <c r="AF25" s="126">
        <f ca="1">OFFSET(IND!AI$28,$E25,0)</f>
        <v>1.1087218637847951</v>
      </c>
      <c r="AG25" s="126">
        <f ca="1">OFFSET(IND!AJ$28,$E25,0)</f>
        <v>1.1302542511583136</v>
      </c>
      <c r="AH25" s="126">
        <f ca="1">OFFSET(IND!AK$28,$E25,0)</f>
        <v>1.1533623452435025</v>
      </c>
      <c r="AI25" s="126">
        <f ca="1">OFFSET(IND!AL$28,$E25,0)</f>
        <v>1.1775210666020615</v>
      </c>
      <c r="AJ25" s="126">
        <f ca="1">OFFSET(IND!AM$28,$E25,0)</f>
        <v>1.3034413738073627</v>
      </c>
      <c r="AK25" s="126">
        <f ca="1">OFFSET(IND!AN$28,$E25,0)</f>
        <v>1.3089866980043479</v>
      </c>
      <c r="AL25" s="126">
        <f ca="1">OFFSET(IND!AO$28,$E25,0)</f>
        <v>1.4605148265746886</v>
      </c>
      <c r="AM25" s="126">
        <f ca="1">OFFSET(IND!AP$28,$E25,0)</f>
        <v>1.591980457976975</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1.0615210895287404</v>
      </c>
      <c r="N26" s="126">
        <f ca="1">OFFSET(IND!Q$28,$E26,0)</f>
        <v>1.0580939907853688</v>
      </c>
      <c r="O26" s="203">
        <f ca="1">OFFSET(IND!R$28,$E26,0)</f>
        <v>1.0088913666438073</v>
      </c>
      <c r="P26" s="126">
        <f ca="1">OFFSET(IND!S$28,$E26,0)</f>
        <v>1.0528027070061403</v>
      </c>
      <c r="Q26" s="126">
        <f ca="1">OFFSET(IND!T$28,$E26,0)</f>
        <v>1.0642161518270088</v>
      </c>
      <c r="R26" s="126">
        <f ca="1">OFFSET(IND!U$28,$E26,0)</f>
        <v>1.0761455100311763</v>
      </c>
      <c r="S26" s="126">
        <f ca="1">OFFSET(IND!V$28,$E26,0)</f>
        <v>1.0910346133965894</v>
      </c>
      <c r="T26" s="203">
        <f ca="1">OFFSET(IND!W$28,$E26,0)</f>
        <v>1.1056180808010141</v>
      </c>
      <c r="U26" s="126">
        <f ca="1">OFFSET(IND!X$28,$E26,0)</f>
        <v>1.1248828748587976</v>
      </c>
      <c r="V26" s="126">
        <f ca="1">OFFSET(IND!Y$28,$E26,0)</f>
        <v>1.1443939385409196</v>
      </c>
      <c r="W26" s="126">
        <f ca="1">OFFSET(IND!Z$28,$E26,0)</f>
        <v>1.1859731938447398</v>
      </c>
      <c r="X26" s="126">
        <f ca="1">OFFSET(IND!AA$28,$E26,0)</f>
        <v>1.2113637312154721</v>
      </c>
      <c r="Y26" s="205">
        <f ca="1">OFFSET(IND!AB$28,$E26,0)</f>
        <v>1.2311664950767292</v>
      </c>
      <c r="Z26" s="126">
        <f ca="1">OFFSET(IND!AC$28,$E26,0)</f>
        <v>1.2788149574423295</v>
      </c>
      <c r="AA26" s="126">
        <f ca="1">OFFSET(IND!AD$28,$E26,0)</f>
        <v>1.315091572619993</v>
      </c>
      <c r="AB26" s="126">
        <f ca="1">OFFSET(IND!AE$28,$E26,0)</f>
        <v>1.3378615911241283</v>
      </c>
      <c r="AC26" s="126">
        <f ca="1">OFFSET(IND!AF$28,$E26,0)</f>
        <v>1.361514813973578</v>
      </c>
      <c r="AD26" s="126">
        <f ca="1">OFFSET(IND!AG$28,$E26,0)</f>
        <v>1.3838620790090259</v>
      </c>
      <c r="AE26" s="126">
        <f ca="1">OFFSET(IND!AH$28,$E26,0)</f>
        <v>1.4094671353826698</v>
      </c>
      <c r="AF26" s="126">
        <f ca="1">OFFSET(IND!AI$28,$E26,0)</f>
        <v>1.4372320456469567</v>
      </c>
      <c r="AG26" s="126">
        <f ca="1">OFFSET(IND!AJ$28,$E26,0)</f>
        <v>1.4651443996496658</v>
      </c>
      <c r="AH26" s="126">
        <f ca="1">OFFSET(IND!AK$28,$E26,0)</f>
        <v>1.4950993364267626</v>
      </c>
      <c r="AI26" s="126">
        <f ca="1">OFFSET(IND!AL$28,$E26,0)</f>
        <v>1.5264161974471171</v>
      </c>
      <c r="AJ26" s="126">
        <f ca="1">OFFSET(IND!AM$28,$E26,0)</f>
        <v>1.6896462253058411</v>
      </c>
      <c r="AK26" s="126">
        <f ca="1">OFFSET(IND!AN$28,$E26,0)</f>
        <v>1.6968346085241552</v>
      </c>
      <c r="AL26" s="126">
        <f ca="1">OFFSET(IND!AO$28,$E26,0)</f>
        <v>1.893259960374597</v>
      </c>
      <c r="AM26" s="126">
        <f ca="1">OFFSET(IND!AP$28,$E26,0)</f>
        <v>2.0636783714516347</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0.22746880489901578</v>
      </c>
      <c r="N27" s="126">
        <f ca="1">OFFSET(IND!Q$28,$E27,0)</f>
        <v>0.22673442659686471</v>
      </c>
      <c r="O27" s="203">
        <f ca="1">OFFSET(IND!R$28,$E27,0)</f>
        <v>0.21619100713795869</v>
      </c>
      <c r="P27" s="126">
        <f ca="1">OFFSET(IND!S$28,$E27,0)</f>
        <v>0.22560058007274433</v>
      </c>
      <c r="Q27" s="126">
        <f ca="1">OFFSET(IND!T$28,$E27,0)</f>
        <v>0.22804631824864471</v>
      </c>
      <c r="R27" s="126">
        <f ca="1">OFFSET(IND!U$28,$E27,0)</f>
        <v>0.2306026092923949</v>
      </c>
      <c r="S27" s="126">
        <f ca="1">OFFSET(IND!V$28,$E27,0)</f>
        <v>0.23379313144212624</v>
      </c>
      <c r="T27" s="203">
        <f ca="1">OFFSET(IND!W$28,$E27,0)</f>
        <v>0.23691816017164583</v>
      </c>
      <c r="U27" s="126">
        <f ca="1">OFFSET(IND!X$28,$E27,0)</f>
        <v>0.24104633032688513</v>
      </c>
      <c r="V27" s="126">
        <f ca="1">OFFSET(IND!Y$28,$E27,0)</f>
        <v>0.24522727254448273</v>
      </c>
      <c r="W27" s="126">
        <f ca="1">OFFSET(IND!Z$28,$E27,0)</f>
        <v>0.25413711296672992</v>
      </c>
      <c r="X27" s="126">
        <f ca="1">OFFSET(IND!AA$28,$E27,0)</f>
        <v>0.25957794240331544</v>
      </c>
      <c r="Y27" s="205">
        <f ca="1">OFFSET(IND!AB$28,$E27,0)</f>
        <v>0.26382139180215625</v>
      </c>
      <c r="Z27" s="126">
        <f ca="1">OFFSET(IND!AC$28,$E27,0)</f>
        <v>0.27403177659478489</v>
      </c>
      <c r="AA27" s="126">
        <f ca="1">OFFSET(IND!AD$28,$E27,0)</f>
        <v>0.28180533698999849</v>
      </c>
      <c r="AB27" s="126">
        <f ca="1">OFFSET(IND!AE$28,$E27,0)</f>
        <v>0.28668462666945604</v>
      </c>
      <c r="AC27" s="126">
        <f ca="1">OFFSET(IND!AF$28,$E27,0)</f>
        <v>0.29175317442290954</v>
      </c>
      <c r="AD27" s="126">
        <f ca="1">OFFSET(IND!AG$28,$E27,0)</f>
        <v>0.29654187407336269</v>
      </c>
      <c r="AE27" s="126">
        <f ca="1">OFFSET(IND!AH$28,$E27,0)</f>
        <v>0.30202867186771498</v>
      </c>
      <c r="AF27" s="126">
        <f ca="1">OFFSET(IND!AI$28,$E27,0)</f>
        <v>0.30797829549577643</v>
      </c>
      <c r="AG27" s="126">
        <f ca="1">OFFSET(IND!AJ$28,$E27,0)</f>
        <v>0.31395951421064267</v>
      </c>
      <c r="AH27" s="126">
        <f ca="1">OFFSET(IND!AK$28,$E27,0)</f>
        <v>0.32037842923430626</v>
      </c>
      <c r="AI27" s="126">
        <f ca="1">OFFSET(IND!AL$28,$E27,0)</f>
        <v>0.32708918516723934</v>
      </c>
      <c r="AJ27" s="126">
        <f ca="1">OFFSET(IND!AM$28,$E27,0)</f>
        <v>0.36206704827982306</v>
      </c>
      <c r="AK27" s="126">
        <f ca="1">OFFSET(IND!AN$28,$E27,0)</f>
        <v>0.36360741611231895</v>
      </c>
      <c r="AL27" s="126">
        <f ca="1">OFFSET(IND!AO$28,$E27,0)</f>
        <v>0.40569856293741358</v>
      </c>
      <c r="AM27" s="126">
        <f ca="1">OFFSET(IND!AP$28,$E27,0)</f>
        <v>0.44221679388249313</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2.547650614868977</v>
      </c>
      <c r="N28" s="126">
        <f ca="1">OFFSET(IND!Q$28,$E28,0)</f>
        <v>2.5394255778848853</v>
      </c>
      <c r="O28" s="203">
        <f ca="1">OFFSET(IND!R$28,$E28,0)</f>
        <v>2.4213392799451379</v>
      </c>
      <c r="P28" s="126">
        <f ca="1">OFFSET(IND!S$28,$E28,0)</f>
        <v>2.5267264968147369</v>
      </c>
      <c r="Q28" s="126">
        <f ca="1">OFFSET(IND!T$28,$E28,0)</f>
        <v>2.5541187643848211</v>
      </c>
      <c r="R28" s="126">
        <f ca="1">OFFSET(IND!U$28,$E28,0)</f>
        <v>2.5827492240748229</v>
      </c>
      <c r="S28" s="126">
        <f ca="1">OFFSET(IND!V$28,$E28,0)</f>
        <v>2.6184830721518138</v>
      </c>
      <c r="T28" s="203">
        <f ca="1">OFFSET(IND!W$28,$E28,0)</f>
        <v>2.6534833939224334</v>
      </c>
      <c r="U28" s="126">
        <f ca="1">OFFSET(IND!X$28,$E28,0)</f>
        <v>2.6997188996611134</v>
      </c>
      <c r="V28" s="126">
        <f ca="1">OFFSET(IND!Y$28,$E28,0)</f>
        <v>2.7465454524982067</v>
      </c>
      <c r="W28" s="126">
        <f ca="1">OFFSET(IND!Z$28,$E28,0)</f>
        <v>2.8463356652273752</v>
      </c>
      <c r="X28" s="126">
        <f ca="1">OFFSET(IND!AA$28,$E28,0)</f>
        <v>2.9072729549171328</v>
      </c>
      <c r="Y28" s="205">
        <f ca="1">OFFSET(IND!AB$28,$E28,0)</f>
        <v>2.9547995881841498</v>
      </c>
      <c r="Z28" s="126">
        <f ca="1">OFFSET(IND!AC$28,$E28,0)</f>
        <v>3.0691558978615907</v>
      </c>
      <c r="AA28" s="126">
        <f ca="1">OFFSET(IND!AD$28,$E28,0)</f>
        <v>3.1562197742879827</v>
      </c>
      <c r="AB28" s="126">
        <f ca="1">OFFSET(IND!AE$28,$E28,0)</f>
        <v>3.2108678186979072</v>
      </c>
      <c r="AC28" s="126">
        <f ca="1">OFFSET(IND!AF$28,$E28,0)</f>
        <v>3.2676355535365866</v>
      </c>
      <c r="AD28" s="126">
        <f ca="1">OFFSET(IND!AG$28,$E28,0)</f>
        <v>3.3212689896216618</v>
      </c>
      <c r="AE28" s="126">
        <f ca="1">OFFSET(IND!AH$28,$E28,0)</f>
        <v>3.3827211249184073</v>
      </c>
      <c r="AF28" s="126">
        <f ca="1">OFFSET(IND!AI$28,$E28,0)</f>
        <v>3.4493569095526957</v>
      </c>
      <c r="AG28" s="126">
        <f ca="1">OFFSET(IND!AJ$28,$E28,0)</f>
        <v>3.5163465591591976</v>
      </c>
      <c r="AH28" s="126">
        <f ca="1">OFFSET(IND!AK$28,$E28,0)</f>
        <v>3.5882384074242299</v>
      </c>
      <c r="AI28" s="126">
        <f ca="1">OFFSET(IND!AL$28,$E28,0)</f>
        <v>3.6633988738730805</v>
      </c>
      <c r="AJ28" s="126">
        <f ca="1">OFFSET(IND!AM$28,$E28,0)</f>
        <v>4.0551509407340181</v>
      </c>
      <c r="AK28" s="126">
        <f ca="1">OFFSET(IND!AN$28,$E28,0)</f>
        <v>4.0724030604579715</v>
      </c>
      <c r="AL28" s="126">
        <f ca="1">OFFSET(IND!AO$28,$E28,0)</f>
        <v>4.5438239048990319</v>
      </c>
      <c r="AM28" s="126">
        <f ca="1">OFFSET(IND!AP$28,$E28,0)</f>
        <v>4.9528280914839229</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3.3968674864919688</v>
      </c>
      <c r="N29" s="126">
        <f ca="1">OFFSET(IND!Q$28,$E29,0)</f>
        <v>3.3859007705131798</v>
      </c>
      <c r="O29" s="203">
        <f ca="1">OFFSET(IND!R$28,$E29,0)</f>
        <v>3.2284523732601831</v>
      </c>
      <c r="P29" s="126">
        <f ca="1">OFFSET(IND!S$28,$E29,0)</f>
        <v>3.3689686624196487</v>
      </c>
      <c r="Q29" s="126">
        <f ca="1">OFFSET(IND!T$28,$E29,0)</f>
        <v>3.4054916858464277</v>
      </c>
      <c r="R29" s="126">
        <f ca="1">OFFSET(IND!U$28,$E29,0)</f>
        <v>3.4436656320997638</v>
      </c>
      <c r="S29" s="126">
        <f ca="1">OFFSET(IND!V$28,$E29,0)</f>
        <v>3.4913107628690851</v>
      </c>
      <c r="T29" s="203">
        <f ca="1">OFFSET(IND!W$28,$E29,0)</f>
        <v>3.5379778585632442</v>
      </c>
      <c r="U29" s="126">
        <f ca="1">OFFSET(IND!X$28,$E29,0)</f>
        <v>3.599625199548151</v>
      </c>
      <c r="V29" s="126">
        <f ca="1">OFFSET(IND!Y$28,$E29,0)</f>
        <v>3.662060603330942</v>
      </c>
      <c r="W29" s="126">
        <f ca="1">OFFSET(IND!Z$28,$E29,0)</f>
        <v>3.7951142203031667</v>
      </c>
      <c r="X29" s="126">
        <f ca="1">OFFSET(IND!AA$28,$E29,0)</f>
        <v>3.8763639398895102</v>
      </c>
      <c r="Y29" s="205">
        <f ca="1">OFFSET(IND!AB$28,$E29,0)</f>
        <v>3.9397327842455327</v>
      </c>
      <c r="Z29" s="126">
        <f ca="1">OFFSET(IND!AC$28,$E29,0)</f>
        <v>4.092207863815454</v>
      </c>
      <c r="AA29" s="126">
        <f ca="1">OFFSET(IND!AD$28,$E29,0)</f>
        <v>4.2082930323839767</v>
      </c>
      <c r="AB29" s="126">
        <f ca="1">OFFSET(IND!AE$28,$E29,0)</f>
        <v>4.2811570915972093</v>
      </c>
      <c r="AC29" s="126">
        <f ca="1">OFFSET(IND!AF$28,$E29,0)</f>
        <v>4.3568474047154488</v>
      </c>
      <c r="AD29" s="126">
        <f ca="1">OFFSET(IND!AG$28,$E29,0)</f>
        <v>4.4283586528288819</v>
      </c>
      <c r="AE29" s="126">
        <f ca="1">OFFSET(IND!AH$28,$E29,0)</f>
        <v>4.5102948332245427</v>
      </c>
      <c r="AF29" s="126">
        <f ca="1">OFFSET(IND!AI$28,$E29,0)</f>
        <v>4.5991425460702606</v>
      </c>
      <c r="AG29" s="126">
        <f ca="1">OFFSET(IND!AJ$28,$E29,0)</f>
        <v>4.6884620788789295</v>
      </c>
      <c r="AH29" s="126">
        <f ca="1">OFFSET(IND!AK$28,$E29,0)</f>
        <v>4.7843178765656393</v>
      </c>
      <c r="AI29" s="126">
        <f ca="1">OFFSET(IND!AL$28,$E29,0)</f>
        <v>4.8845318318307731</v>
      </c>
      <c r="AJ29" s="126">
        <f ca="1">OFFSET(IND!AM$28,$E29,0)</f>
        <v>5.4068679209786898</v>
      </c>
      <c r="AK29" s="126">
        <f ca="1">OFFSET(IND!AN$28,$E29,0)</f>
        <v>5.4298707472772954</v>
      </c>
      <c r="AL29" s="126">
        <f ca="1">OFFSET(IND!AO$28,$E29,0)</f>
        <v>6.0584318731987086</v>
      </c>
      <c r="AM29" s="126">
        <f ca="1">OFFSET(IND!AP$28,$E29,0)</f>
        <v>6.6037707886452299</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40.544747177343751</v>
      </c>
      <c r="K30" s="126">
        <f ca="1">OFFSET(IND!N$28,$E30,0)</f>
        <v>40.544747177343751</v>
      </c>
      <c r="L30" s="126">
        <f ca="1">OFFSET(IND!O$28,$E30,0)</f>
        <v>40.544747177343751</v>
      </c>
      <c r="M30" s="126">
        <f ca="1">OFFSET(IND!P$28,$E30,0)</f>
        <v>41.121210921005556</v>
      </c>
      <c r="N30" s="126">
        <f ca="1">OFFSET(IND!Q$28,$E30,0)</f>
        <v>40.988451947431265</v>
      </c>
      <c r="O30" s="203">
        <f ca="1">OFFSET(IND!R$28,$E30,0)</f>
        <v>39.082440371071215</v>
      </c>
      <c r="P30" s="126">
        <f ca="1">OFFSET(IND!S$28,$E30,0)</f>
        <v>40.78347816172424</v>
      </c>
      <c r="Q30" s="126">
        <f ca="1">OFFSET(IND!T$28,$E30,0)</f>
        <v>41.225612261973296</v>
      </c>
      <c r="R30" s="126">
        <f ca="1">OFFSET(IND!U$28,$E30,0)</f>
        <v>41.687731818244735</v>
      </c>
      <c r="S30" s="126">
        <f ca="1">OFFSET(IND!V$28,$E30,0)</f>
        <v>42.264506001964072</v>
      </c>
      <c r="T30" s="203">
        <f ca="1">OFFSET(IND!W$28,$E30,0)</f>
        <v>42.829440457824191</v>
      </c>
      <c r="U30" s="126">
        <f ca="1">OFFSET(IND!X$28,$E30,0)</f>
        <v>43.575720176253093</v>
      </c>
      <c r="V30" s="126">
        <f ca="1">OFFSET(IND!Y$28,$E30,0)</f>
        <v>44.331539889003125</v>
      </c>
      <c r="W30" s="126">
        <f ca="1">OFFSET(IND!Z$28,$E30,0)</f>
        <v>45.9422373533802</v>
      </c>
      <c r="X30" s="126">
        <f ca="1">OFFSET(IND!AA$28,$E30,0)</f>
        <v>46.925816156400572</v>
      </c>
      <c r="Y30" s="205">
        <f ca="1">OFFSET(IND!AB$28,$E30,0)</f>
        <v>47.692935752601088</v>
      </c>
      <c r="Z30" s="126">
        <f ca="1">OFFSET(IND!AC$28,$E30,0)</f>
        <v>49.538742199901449</v>
      </c>
      <c r="AA30" s="126">
        <f ca="1">OFFSET(IND!AD$28,$E30,0)</f>
        <v>50.944025956329789</v>
      </c>
      <c r="AB30" s="126">
        <f ca="1">OFFSET(IND!AE$28,$E30,0)</f>
        <v>51.826091082326883</v>
      </c>
      <c r="AC30" s="126">
        <f ca="1">OFFSET(IND!AF$28,$E30,0)</f>
        <v>52.742369784039326</v>
      </c>
      <c r="AD30" s="126">
        <f ca="1">OFFSET(IND!AG$28,$E30,0)</f>
        <v>53.60805828339663</v>
      </c>
      <c r="AE30" s="126">
        <f ca="1">OFFSET(IND!AH$28,$E30,0)</f>
        <v>54.599947124957268</v>
      </c>
      <c r="AF30" s="126">
        <f ca="1">OFFSET(IND!AI$28,$E30,0)</f>
        <v>55.675504400684495</v>
      </c>
      <c r="AG30" s="126">
        <f ca="1">OFFSET(IND!AJ$28,$E30,0)</f>
        <v>56.756773352916746</v>
      </c>
      <c r="AH30" s="126">
        <f ca="1">OFFSET(IND!AK$28,$E30,0)</f>
        <v>57.917167890045754</v>
      </c>
      <c r="AI30" s="126">
        <f ca="1">OFFSET(IND!AL$28,$E30,0)</f>
        <v>59.130320657433089</v>
      </c>
      <c r="AJ30" s="126">
        <f ca="1">OFFSET(IND!AM$28,$E30,0)</f>
        <v>65.45352654606981</v>
      </c>
      <c r="AK30" s="126">
        <f ca="1">OFFSET(IND!AN$28,$E30,0)</f>
        <v>65.731990182277485</v>
      </c>
      <c r="AL30" s="126">
        <f ca="1">OFFSET(IND!AO$28,$E30,0)</f>
        <v>73.341116749193475</v>
      </c>
      <c r="AM30" s="126">
        <f ca="1">OFFSET(IND!AP$28,$E30,0)</f>
        <v>79.942786274037871</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0.70673517829506105</v>
      </c>
      <c r="Q31" s="126">
        <f ca="1">OFFSET(IND!T$28,$E31,0)</f>
        <v>0.71094681582850938</v>
      </c>
      <c r="R31" s="126">
        <f ca="1">OFFSET(IND!U$28,$E31,0)</f>
        <v>0.71570810975355115</v>
      </c>
      <c r="S31" s="126">
        <f ca="1">OFFSET(IND!V$28,$E31,0)</f>
        <v>0.72203018315438094</v>
      </c>
      <c r="T31" s="203">
        <f ca="1">OFFSET(IND!W$28,$E31,0)</f>
        <v>0.72844911035122084</v>
      </c>
      <c r="U31" s="126">
        <f ca="1">OFFSET(IND!X$28,$E31,0)</f>
        <v>0.73813744067708542</v>
      </c>
      <c r="V31" s="126">
        <f ca="1">OFFSET(IND!Y$28,$E31,0)</f>
        <v>0.74895826463549076</v>
      </c>
      <c r="W31" s="126">
        <f ca="1">OFFSET(IND!Z$28,$E31,0)</f>
        <v>0.7718165104373943</v>
      </c>
      <c r="X31" s="126">
        <f ca="1">OFFSET(IND!AA$28,$E31,0)</f>
        <v>0.78978921244994382</v>
      </c>
      <c r="Y31" s="205">
        <f ca="1">OFFSET(IND!AB$28,$E31,0)</f>
        <v>0.80462923087716376</v>
      </c>
      <c r="Z31" s="126">
        <f ca="1">OFFSET(IND!AC$28,$E31,0)</f>
        <v>0.83713347806806571</v>
      </c>
      <c r="AA31" s="126">
        <f ca="1">OFFSET(IND!AD$28,$E31,0)</f>
        <v>0.86671171251117252</v>
      </c>
      <c r="AB31" s="126">
        <f ca="1">OFFSET(IND!AE$28,$E31,0)</f>
        <v>0.88783415200846039</v>
      </c>
      <c r="AC31" s="126">
        <f ca="1">OFFSET(IND!AF$28,$E31,0)</f>
        <v>0.90825554347409931</v>
      </c>
      <c r="AD31" s="126">
        <f ca="1">OFFSET(IND!AG$28,$E31,0)</f>
        <v>0.92590849959762056</v>
      </c>
      <c r="AE31" s="126">
        <f ca="1">OFFSET(IND!AH$28,$E31,0)</f>
        <v>0.94418564789964721</v>
      </c>
      <c r="AF31" s="126">
        <f ca="1">OFFSET(IND!AI$28,$E31,0)</f>
        <v>0.96492086910344599</v>
      </c>
      <c r="AG31" s="126">
        <f ca="1">OFFSET(IND!AJ$28,$E31,0)</f>
        <v>0.98397461156275801</v>
      </c>
      <c r="AH31" s="126">
        <f ca="1">OFFSET(IND!AK$28,$E31,0)</f>
        <v>1.0034076240858698</v>
      </c>
      <c r="AI31" s="126">
        <f ca="1">OFFSET(IND!AL$28,$E31,0)</f>
        <v>1.0230949543282404</v>
      </c>
      <c r="AJ31" s="126">
        <f ca="1">OFFSET(IND!AM$28,$E31,0)</f>
        <v>1.1030580395695178</v>
      </c>
      <c r="AK31" s="126">
        <f ca="1">OFFSET(IND!AN$28,$E31,0)</f>
        <v>1.0779446135901505</v>
      </c>
      <c r="AL31" s="126">
        <f ca="1">OFFSET(IND!AO$28,$E31,0)</f>
        <v>1.1503070247221672</v>
      </c>
      <c r="AM31" s="126">
        <f ca="1">OFFSET(IND!AP$28,$E31,0)</f>
        <v>1.205156683984077</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12.348353945760547</v>
      </c>
      <c r="Q32" s="126">
        <f ca="1">OFFSET(IND!T$28,$E32,0)</f>
        <v>12.42194132693454</v>
      </c>
      <c r="R32" s="126">
        <f ca="1">OFFSET(IND!U$28,$E32,0)</f>
        <v>12.505132519946965</v>
      </c>
      <c r="S32" s="126">
        <f ca="1">OFFSET(IND!V$28,$E32,0)</f>
        <v>12.6155942634997</v>
      </c>
      <c r="T32" s="203">
        <f ca="1">OFFSET(IND!W$28,$E32,0)</f>
        <v>12.727748274525249</v>
      </c>
      <c r="U32" s="126">
        <f ca="1">OFFSET(IND!X$28,$E32,0)</f>
        <v>12.897026578027603</v>
      </c>
      <c r="V32" s="126">
        <f ca="1">OFFSET(IND!Y$28,$E32,0)</f>
        <v>13.086092254007538</v>
      </c>
      <c r="W32" s="126">
        <f ca="1">OFFSET(IND!Z$28,$E32,0)</f>
        <v>13.485480480899021</v>
      </c>
      <c r="X32" s="126">
        <f ca="1">OFFSET(IND!AA$28,$E32,0)</f>
        <v>13.799506572465653</v>
      </c>
      <c r="Y32" s="205">
        <f ca="1">OFFSET(IND!AB$28,$E32,0)</f>
        <v>14.05879718899191</v>
      </c>
      <c r="Z32" s="126">
        <f ca="1">OFFSET(IND!AC$28,$E32,0)</f>
        <v>14.62672413161564</v>
      </c>
      <c r="AA32" s="126">
        <f ca="1">OFFSET(IND!AD$28,$E32,0)</f>
        <v>15.143526633049467</v>
      </c>
      <c r="AB32" s="126">
        <f ca="1">OFFSET(IND!AE$28,$E32,0)</f>
        <v>15.512586172068945</v>
      </c>
      <c r="AC32" s="126">
        <f ca="1">OFFSET(IND!AF$28,$E32,0)</f>
        <v>15.869396725197181</v>
      </c>
      <c r="AD32" s="126">
        <f ca="1">OFFSET(IND!AG$28,$E32,0)</f>
        <v>16.177836091308954</v>
      </c>
      <c r="AE32" s="126">
        <f ca="1">OFFSET(IND!AH$28,$E32,0)</f>
        <v>16.497181587732445</v>
      </c>
      <c r="AF32" s="126">
        <f ca="1">OFFSET(IND!AI$28,$E32,0)</f>
        <v>16.85947549700952</v>
      </c>
      <c r="AG32" s="126">
        <f ca="1">OFFSET(IND!AJ$28,$E32,0)</f>
        <v>17.1923899508316</v>
      </c>
      <c r="AH32" s="126">
        <f ca="1">OFFSET(IND!AK$28,$E32,0)</f>
        <v>17.531931159812704</v>
      </c>
      <c r="AI32" s="126">
        <f ca="1">OFFSET(IND!AL$28,$E32,0)</f>
        <v>17.875915907630606</v>
      </c>
      <c r="AJ32" s="126">
        <f ca="1">OFFSET(IND!AM$28,$E32,0)</f>
        <v>19.273062263832042</v>
      </c>
      <c r="AK32" s="126">
        <f ca="1">OFFSET(IND!AN$28,$E32,0)</f>
        <v>18.834270645262837</v>
      </c>
      <c r="AL32" s="126">
        <f ca="1">OFFSET(IND!AO$28,$E32,0)</f>
        <v>20.098615045356823</v>
      </c>
      <c r="AM32" s="126">
        <f ca="1">OFFSET(IND!AP$28,$E32,0)</f>
        <v>21.056969782989047</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0.13294568794511374</v>
      </c>
      <c r="Q33" s="126">
        <f ca="1">OFFSET(IND!T$28,$E33,0)</f>
        <v>0.13373794941228806</v>
      </c>
      <c r="R33" s="126">
        <f ca="1">OFFSET(IND!U$28,$E33,0)</f>
        <v>0.13463360809154132</v>
      </c>
      <c r="S33" s="126">
        <f ca="1">OFFSET(IND!V$28,$E33,0)</f>
        <v>0.13582286882643277</v>
      </c>
      <c r="T33" s="203">
        <f ca="1">OFFSET(IND!W$28,$E33,0)</f>
        <v>0.1370303489664651</v>
      </c>
      <c r="U33" s="126">
        <f ca="1">OFFSET(IND!X$28,$E33,0)</f>
        <v>0.13885284454864175</v>
      </c>
      <c r="V33" s="126">
        <f ca="1">OFFSET(IND!Y$28,$E33,0)</f>
        <v>0.14088837628593778</v>
      </c>
      <c r="W33" s="126">
        <f ca="1">OFFSET(IND!Z$28,$E33,0)</f>
        <v>0.14518829697289676</v>
      </c>
      <c r="X33" s="126">
        <f ca="1">OFFSET(IND!AA$28,$E33,0)</f>
        <v>0.14856918603385327</v>
      </c>
      <c r="Y33" s="205">
        <f ca="1">OFFSET(IND!AB$28,$E33,0)</f>
        <v>0.15136077830139033</v>
      </c>
      <c r="Z33" s="126">
        <f ca="1">OFFSET(IND!AC$28,$E33,0)</f>
        <v>0.1574752319703831</v>
      </c>
      <c r="AA33" s="126">
        <f ca="1">OFFSET(IND!AD$28,$E33,0)</f>
        <v>0.16303926620414946</v>
      </c>
      <c r="AB33" s="126">
        <f ca="1">OFFSET(IND!AE$28,$E33,0)</f>
        <v>0.16701266010937488</v>
      </c>
      <c r="AC33" s="126">
        <f ca="1">OFFSET(IND!AF$28,$E33,0)</f>
        <v>0.17085417814976081</v>
      </c>
      <c r="AD33" s="126">
        <f ca="1">OFFSET(IND!AG$28,$E33,0)</f>
        <v>0.17417491902722512</v>
      </c>
      <c r="AE33" s="126">
        <f ca="1">OFFSET(IND!AH$28,$E33,0)</f>
        <v>0.17761307822647376</v>
      </c>
      <c r="AF33" s="126">
        <f ca="1">OFFSET(IND!AI$28,$E33,0)</f>
        <v>0.18151363154870026</v>
      </c>
      <c r="AG33" s="126">
        <f ca="1">OFFSET(IND!AJ$28,$E33,0)</f>
        <v>0.1850978777797895</v>
      </c>
      <c r="AH33" s="126">
        <f ca="1">OFFSET(IND!AK$28,$E33,0)</f>
        <v>0.18875346943289451</v>
      </c>
      <c r="AI33" s="126">
        <f ca="1">OFFSET(IND!AL$28,$E33,0)</f>
        <v>0.19245690141598715</v>
      </c>
      <c r="AJ33" s="126">
        <f ca="1">OFFSET(IND!AM$28,$E33,0)</f>
        <v>0.20749895352277656</v>
      </c>
      <c r="AK33" s="126">
        <f ca="1">OFFSET(IND!AN$28,$E33,0)</f>
        <v>0.20277480536088649</v>
      </c>
      <c r="AL33" s="126">
        <f ca="1">OFFSET(IND!AO$28,$E33,0)</f>
        <v>0.2163870760172322</v>
      </c>
      <c r="AM33" s="126">
        <f ca="1">OFFSET(IND!AP$28,$E33,0)</f>
        <v>0.22670497996213143</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4.1904738695769206</v>
      </c>
      <c r="Q34" s="126">
        <f ca="1">OFFSET(IND!T$28,$E34,0)</f>
        <v>4.2154461046857215</v>
      </c>
      <c r="R34" s="126">
        <f ca="1">OFFSET(IND!U$28,$E34,0)</f>
        <v>4.2436774399737081</v>
      </c>
      <c r="S34" s="126">
        <f ca="1">OFFSET(IND!V$28,$E34,0)</f>
        <v>4.2811631690011431</v>
      </c>
      <c r="T34" s="203">
        <f ca="1">OFFSET(IND!W$28,$E34,0)</f>
        <v>4.3192231772123719</v>
      </c>
      <c r="U34" s="126">
        <f ca="1">OFFSET(IND!X$28,$E34,0)</f>
        <v>4.3766685914456156</v>
      </c>
      <c r="V34" s="126">
        <f ca="1">OFFSET(IND!Y$28,$E34,0)</f>
        <v>4.4408289466077555</v>
      </c>
      <c r="W34" s="126">
        <f ca="1">OFFSET(IND!Z$28,$E34,0)</f>
        <v>4.5763632806539549</v>
      </c>
      <c r="X34" s="126">
        <f ca="1">OFFSET(IND!AA$28,$E34,0)</f>
        <v>4.6829295595973219</v>
      </c>
      <c r="Y34" s="205">
        <f ca="1">OFFSET(IND!AB$28,$E34,0)</f>
        <v>4.7709210893147551</v>
      </c>
      <c r="Z34" s="126">
        <f ca="1">OFFSET(IND!AC$28,$E34,0)</f>
        <v>4.9636498548933048</v>
      </c>
      <c r="AA34" s="126">
        <f ca="1">OFFSET(IND!AD$28,$E34,0)</f>
        <v>5.1390292931166437</v>
      </c>
      <c r="AB34" s="126">
        <f ca="1">OFFSET(IND!AE$28,$E34,0)</f>
        <v>5.2642714396709369</v>
      </c>
      <c r="AC34" s="126">
        <f ca="1">OFFSET(IND!AF$28,$E34,0)</f>
        <v>5.3853568333874406</v>
      </c>
      <c r="AD34" s="126">
        <f ca="1">OFFSET(IND!AG$28,$E34,0)</f>
        <v>5.4900272299210622</v>
      </c>
      <c r="AE34" s="126">
        <f ca="1">OFFSET(IND!AH$28,$E34,0)</f>
        <v>5.5983986747312544</v>
      </c>
      <c r="AF34" s="126">
        <f ca="1">OFFSET(IND!AI$28,$E34,0)</f>
        <v>5.7213448719815911</v>
      </c>
      <c r="AG34" s="126">
        <f ca="1">OFFSET(IND!AJ$28,$E34,0)</f>
        <v>5.8343210083697823</v>
      </c>
      <c r="AH34" s="126">
        <f ca="1">OFFSET(IND!AK$28,$E34,0)</f>
        <v>5.9495459662977472</v>
      </c>
      <c r="AI34" s="126">
        <f ca="1">OFFSET(IND!AL$28,$E34,0)</f>
        <v>6.0662788607058165</v>
      </c>
      <c r="AJ34" s="126">
        <f ca="1">OFFSET(IND!AM$28,$E34,0)</f>
        <v>6.5404072606005057</v>
      </c>
      <c r="AK34" s="126">
        <f ca="1">OFFSET(IND!AN$28,$E34,0)</f>
        <v>6.3915011942632276</v>
      </c>
      <c r="AL34" s="126">
        <f ca="1">OFFSET(IND!AO$28,$E34,0)</f>
        <v>6.8205626055259607</v>
      </c>
      <c r="AM34" s="126">
        <f ca="1">OFFSET(IND!AP$28,$E34,0)</f>
        <v>7.1457849390833692</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5.4760237597529695</v>
      </c>
      <c r="Q35" s="126">
        <f ca="1">OFFSET(IND!T$28,$E35,0)</f>
        <v>5.5086569551972202</v>
      </c>
      <c r="R35" s="126">
        <f ca="1">OFFSET(IND!U$28,$E35,0)</f>
        <v>5.5455490747087959</v>
      </c>
      <c r="S35" s="126">
        <f ca="1">OFFSET(IND!V$28,$E35,0)</f>
        <v>5.5945346427363614</v>
      </c>
      <c r="T35" s="203">
        <f ca="1">OFFSET(IND!W$28,$E35,0)</f>
        <v>5.644270666810919</v>
      </c>
      <c r="U35" s="126">
        <f ca="1">OFFSET(IND!X$28,$E35,0)</f>
        <v>5.7193391347266624</v>
      </c>
      <c r="V35" s="126">
        <f ca="1">OFFSET(IND!Y$28,$E35,0)</f>
        <v>5.8031825472468652</v>
      </c>
      <c r="W35" s="126">
        <f ca="1">OFFSET(IND!Z$28,$E35,0)</f>
        <v>5.9802959851536421</v>
      </c>
      <c r="X35" s="126">
        <f ca="1">OFFSET(IND!AA$28,$E35,0)</f>
        <v>6.119554573476794</v>
      </c>
      <c r="Y35" s="205">
        <f ca="1">OFFSET(IND!AB$28,$E35,0)</f>
        <v>6.234540067334156</v>
      </c>
      <c r="Z35" s="126">
        <f ca="1">OFFSET(IND!AC$28,$E35,0)</f>
        <v>6.4863939942034232</v>
      </c>
      <c r="AA35" s="126">
        <f ca="1">OFFSET(IND!AD$28,$E35,0)</f>
        <v>6.7155761823219464</v>
      </c>
      <c r="AB35" s="126">
        <f ca="1">OFFSET(IND!AE$28,$E35,0)</f>
        <v>6.8792400045051441</v>
      </c>
      <c r="AC35" s="126">
        <f ca="1">OFFSET(IND!AF$28,$E35,0)</f>
        <v>7.0374718688688667</v>
      </c>
      <c r="AD35" s="126">
        <f ca="1">OFFSET(IND!AG$28,$E35,0)</f>
        <v>7.17425295764314</v>
      </c>
      <c r="AE35" s="126">
        <f ca="1">OFFSET(IND!AH$28,$E35,0)</f>
        <v>7.3158704990309564</v>
      </c>
      <c r="AF35" s="126">
        <f ca="1">OFFSET(IND!AI$28,$E35,0)</f>
        <v>7.4765340226009274</v>
      </c>
      <c r="AG35" s="126">
        <f ca="1">OFFSET(IND!AJ$28,$E35,0)</f>
        <v>7.6241688788013997</v>
      </c>
      <c r="AH35" s="126">
        <f ca="1">OFFSET(IND!AK$28,$E35,0)</f>
        <v>7.7747424480368466</v>
      </c>
      <c r="AI35" s="126">
        <f ca="1">OFFSET(IND!AL$28,$E35,0)</f>
        <v>7.92728655718025</v>
      </c>
      <c r="AJ35" s="126">
        <f ca="1">OFFSET(IND!AM$28,$E35,0)</f>
        <v>8.5468676508237493</v>
      </c>
      <c r="AK35" s="126">
        <f ca="1">OFFSET(IND!AN$28,$E35,0)</f>
        <v>8.3522803123477285</v>
      </c>
      <c r="AL35" s="126">
        <f ca="1">OFFSET(IND!AO$28,$E35,0)</f>
        <v>8.9129688062017856</v>
      </c>
      <c r="AM35" s="126">
        <f ca="1">OFFSET(IND!AP$28,$E35,0)</f>
        <v>9.3379625613692596</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1.5211177110424914</v>
      </c>
      <c r="Q36" s="126">
        <f ca="1">OFFSET(IND!T$28,$E36,0)</f>
        <v>1.5301824875547834</v>
      </c>
      <c r="R36" s="126">
        <f ca="1">OFFSET(IND!U$28,$E36,0)</f>
        <v>1.540430298530221</v>
      </c>
      <c r="S36" s="126">
        <f ca="1">OFFSET(IND!V$28,$E36,0)</f>
        <v>1.5540374007601003</v>
      </c>
      <c r="T36" s="203">
        <f ca="1">OFFSET(IND!W$28,$E36,0)</f>
        <v>1.5678529630030331</v>
      </c>
      <c r="U36" s="126">
        <f ca="1">OFFSET(IND!X$28,$E36,0)</f>
        <v>1.5887053152018507</v>
      </c>
      <c r="V36" s="126">
        <f ca="1">OFFSET(IND!Y$28,$E36,0)</f>
        <v>1.611995152013018</v>
      </c>
      <c r="W36" s="126">
        <f ca="1">OFFSET(IND!Z$28,$E36,0)</f>
        <v>1.661193329209345</v>
      </c>
      <c r="X36" s="126">
        <f ca="1">OFFSET(IND!AA$28,$E36,0)</f>
        <v>1.6998762704102206</v>
      </c>
      <c r="Y36" s="205">
        <f ca="1">OFFSET(IND!AB$28,$E36,0)</f>
        <v>1.731816685370599</v>
      </c>
      <c r="Z36" s="126">
        <f ca="1">OFFSET(IND!AC$28,$E36,0)</f>
        <v>1.801776109500951</v>
      </c>
      <c r="AA36" s="126">
        <f ca="1">OFFSET(IND!AD$28,$E36,0)</f>
        <v>1.8654378284227628</v>
      </c>
      <c r="AB36" s="126">
        <f ca="1">OFFSET(IND!AE$28,$E36,0)</f>
        <v>1.9109000012514288</v>
      </c>
      <c r="AC36" s="126">
        <f ca="1">OFFSET(IND!AF$28,$E36,0)</f>
        <v>1.9548532969080183</v>
      </c>
      <c r="AD36" s="126">
        <f ca="1">OFFSET(IND!AG$28,$E36,0)</f>
        <v>1.9928480437897611</v>
      </c>
      <c r="AE36" s="126">
        <f ca="1">OFFSET(IND!AH$28,$E36,0)</f>
        <v>2.0321862497308212</v>
      </c>
      <c r="AF36" s="126">
        <f ca="1">OFFSET(IND!AI$28,$E36,0)</f>
        <v>2.0768150062780353</v>
      </c>
      <c r="AG36" s="126">
        <f ca="1">OFFSET(IND!AJ$28,$E36,0)</f>
        <v>2.1178246885559444</v>
      </c>
      <c r="AH36" s="126">
        <f ca="1">OFFSET(IND!AK$28,$E36,0)</f>
        <v>2.1596506800102353</v>
      </c>
      <c r="AI36" s="126">
        <f ca="1">OFFSET(IND!AL$28,$E36,0)</f>
        <v>2.2020240436611807</v>
      </c>
      <c r="AJ36" s="126">
        <f ca="1">OFFSET(IND!AM$28,$E36,0)</f>
        <v>2.374129903006597</v>
      </c>
      <c r="AK36" s="126">
        <f ca="1">OFFSET(IND!AN$28,$E36,0)</f>
        <v>2.3200778645410356</v>
      </c>
      <c r="AL36" s="126">
        <f ca="1">OFFSET(IND!AO$28,$E36,0)</f>
        <v>2.475824668389385</v>
      </c>
      <c r="AM36" s="126">
        <f ca="1">OFFSET(IND!AP$28,$E36,0)</f>
        <v>2.593878489269239</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1.0267544549536816</v>
      </c>
      <c r="Q37" s="126">
        <f ca="1">OFFSET(IND!T$28,$E37,0)</f>
        <v>1.0328731790994785</v>
      </c>
      <c r="R37" s="126">
        <f ca="1">OFFSET(IND!U$28,$E37,0)</f>
        <v>1.0397904515078988</v>
      </c>
      <c r="S37" s="126">
        <f ca="1">OFFSET(IND!V$28,$E37,0)</f>
        <v>1.0489752455130674</v>
      </c>
      <c r="T37" s="203">
        <f ca="1">OFFSET(IND!W$28,$E37,0)</f>
        <v>1.0583007500270469</v>
      </c>
      <c r="U37" s="126">
        <f ca="1">OFFSET(IND!X$28,$E37,0)</f>
        <v>1.0723760877612487</v>
      </c>
      <c r="V37" s="126">
        <f ca="1">OFFSET(IND!Y$28,$E37,0)</f>
        <v>1.0880967276087867</v>
      </c>
      <c r="W37" s="126">
        <f ca="1">OFFSET(IND!Z$28,$E37,0)</f>
        <v>1.1213054972163075</v>
      </c>
      <c r="X37" s="126">
        <f ca="1">OFFSET(IND!AA$28,$E37,0)</f>
        <v>1.1474164825268984</v>
      </c>
      <c r="Y37" s="205">
        <f ca="1">OFFSET(IND!AB$28,$E37,0)</f>
        <v>1.1689762626251539</v>
      </c>
      <c r="Z37" s="126">
        <f ca="1">OFFSET(IND!AC$28,$E37,0)</f>
        <v>1.2161988739131415</v>
      </c>
      <c r="AA37" s="126">
        <f ca="1">OFFSET(IND!AD$28,$E37,0)</f>
        <v>1.2591705341853645</v>
      </c>
      <c r="AB37" s="126">
        <f ca="1">OFFSET(IND!AE$28,$E37,0)</f>
        <v>1.289857500844714</v>
      </c>
      <c r="AC37" s="126">
        <f ca="1">OFFSET(IND!AF$28,$E37,0)</f>
        <v>1.3195259754129118</v>
      </c>
      <c r="AD37" s="126">
        <f ca="1">OFFSET(IND!AG$28,$E37,0)</f>
        <v>1.345172429558088</v>
      </c>
      <c r="AE37" s="126">
        <f ca="1">OFFSET(IND!AH$28,$E37,0)</f>
        <v>1.3717257185683036</v>
      </c>
      <c r="AF37" s="126">
        <f ca="1">OFFSET(IND!AI$28,$E37,0)</f>
        <v>1.401850129237673</v>
      </c>
      <c r="AG37" s="126">
        <f ca="1">OFFSET(IND!AJ$28,$E37,0)</f>
        <v>1.4295316647752616</v>
      </c>
      <c r="AH37" s="126">
        <f ca="1">OFFSET(IND!AK$28,$E37,0)</f>
        <v>1.4577642090069078</v>
      </c>
      <c r="AI37" s="126">
        <f ca="1">OFFSET(IND!AL$28,$E37,0)</f>
        <v>1.486366229471296</v>
      </c>
      <c r="AJ37" s="126">
        <f ca="1">OFFSET(IND!AM$28,$E37,0)</f>
        <v>1.6025376845294521</v>
      </c>
      <c r="AK37" s="126">
        <f ca="1">OFFSET(IND!AN$28,$E37,0)</f>
        <v>1.5660525585651981</v>
      </c>
      <c r="AL37" s="126">
        <f ca="1">OFFSET(IND!AO$28,$E37,0)</f>
        <v>1.6711816511628337</v>
      </c>
      <c r="AM37" s="126">
        <f ca="1">OFFSET(IND!AP$28,$E37,0)</f>
        <v>1.7508679802567351</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20.561312789471298</v>
      </c>
      <c r="Q38" s="126">
        <f ca="1">OFFSET(IND!T$28,$E38,0)</f>
        <v>20.683843546876094</v>
      </c>
      <c r="R38" s="126">
        <f ca="1">OFFSET(IND!U$28,$E38,0)</f>
        <v>20.822365664752784</v>
      </c>
      <c r="S38" s="126">
        <f ca="1">OFFSET(IND!V$28,$E38,0)</f>
        <v>21.006296127908797</v>
      </c>
      <c r="T38" s="203">
        <f ca="1">OFFSET(IND!W$28,$E38,0)</f>
        <v>21.193044395039724</v>
      </c>
      <c r="U38" s="126">
        <f ca="1">OFFSET(IND!X$28,$E38,0)</f>
        <v>21.474910639080932</v>
      </c>
      <c r="V38" s="126">
        <f ca="1">OFFSET(IND!Y$28,$E38,0)</f>
        <v>21.789724947016353</v>
      </c>
      <c r="W38" s="126">
        <f ca="1">OFFSET(IND!Z$28,$E38,0)</f>
        <v>22.454748503485387</v>
      </c>
      <c r="X38" s="126">
        <f ca="1">OFFSET(IND!AA$28,$E38,0)</f>
        <v>22.977635093966821</v>
      </c>
      <c r="Y38" s="205">
        <f ca="1">OFFSET(IND!AB$28,$E38,0)</f>
        <v>23.409381340728853</v>
      </c>
      <c r="Z38" s="126">
        <f ca="1">OFFSET(IND!AC$28,$E38,0)</f>
        <v>24.355039649532326</v>
      </c>
      <c r="AA38" s="126">
        <f ca="1">OFFSET(IND!AD$28,$E38,0)</f>
        <v>25.215570367151596</v>
      </c>
      <c r="AB38" s="126">
        <f ca="1">OFFSET(IND!AE$28,$E38,0)</f>
        <v>25.830093456872618</v>
      </c>
      <c r="AC38" s="126">
        <f ca="1">OFFSET(IND!AF$28,$E38,0)</f>
        <v>26.424220692104054</v>
      </c>
      <c r="AD38" s="126">
        <f ca="1">OFFSET(IND!AG$28,$E38,0)</f>
        <v>26.937804794978572</v>
      </c>
      <c r="AE38" s="126">
        <f ca="1">OFFSET(IND!AH$28,$E38,0)</f>
        <v>27.469548756053378</v>
      </c>
      <c r="AF38" s="126">
        <f ca="1">OFFSET(IND!AI$28,$E38,0)</f>
        <v>28.072806358085728</v>
      </c>
      <c r="AG38" s="126">
        <f ca="1">OFFSET(IND!AJ$28,$E38,0)</f>
        <v>28.627144065543643</v>
      </c>
      <c r="AH38" s="126">
        <f ca="1">OFFSET(IND!AK$28,$E38,0)</f>
        <v>29.192516019849553</v>
      </c>
      <c r="AI38" s="126">
        <f ca="1">OFFSET(IND!AL$28,$E38,0)</f>
        <v>29.765286935370611</v>
      </c>
      <c r="AJ38" s="126">
        <f ca="1">OFFSET(IND!AM$28,$E38,0)</f>
        <v>32.091683098673855</v>
      </c>
      <c r="AK38" s="126">
        <f ca="1">OFFSET(IND!AN$28,$E38,0)</f>
        <v>31.361048735711066</v>
      </c>
      <c r="AL38" s="126">
        <f ca="1">OFFSET(IND!AO$28,$E38,0)</f>
        <v>33.466315623762497</v>
      </c>
      <c r="AM38" s="126">
        <f ca="1">OFFSET(IND!AP$28,$E38,0)</f>
        <v>35.062077424102938</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10.883391798163883</v>
      </c>
      <c r="Q39" s="126">
        <f ca="1">OFFSET(IND!T$28,$E39,0)</f>
        <v>10.948249049926769</v>
      </c>
      <c r="R39" s="126">
        <f ca="1">OFFSET(IND!U$28,$E39,0)</f>
        <v>11.021570753506682</v>
      </c>
      <c r="S39" s="126">
        <f ca="1">OFFSET(IND!V$28,$E39,0)</f>
        <v>11.118927732345586</v>
      </c>
      <c r="T39" s="203">
        <f ca="1">OFFSET(IND!W$28,$E39,0)</f>
        <v>11.217776214425719</v>
      </c>
      <c r="U39" s="126">
        <f ca="1">OFFSET(IND!X$28,$E39,0)</f>
        <v>11.36697197833376</v>
      </c>
      <c r="V39" s="126">
        <f ca="1">OFFSET(IND!Y$28,$E39,0)</f>
        <v>11.533607615465037</v>
      </c>
      <c r="W39" s="126">
        <f ca="1">OFFSET(IND!Z$28,$E39,0)</f>
        <v>11.885613929175076</v>
      </c>
      <c r="X39" s="126">
        <f ca="1">OFFSET(IND!AA$28,$E39,0)</f>
        <v>12.162385149402295</v>
      </c>
      <c r="Y39" s="205">
        <f ca="1">OFFSET(IND!AB$28,$E39,0)</f>
        <v>12.390914504945393</v>
      </c>
      <c r="Z39" s="126">
        <f ca="1">OFFSET(IND!AC$28,$E39,0)</f>
        <v>12.891464736697491</v>
      </c>
      <c r="AA39" s="126">
        <f ca="1">OFFSET(IND!AD$28,$E39,0)</f>
        <v>13.346955738176803</v>
      </c>
      <c r="AB39" s="126">
        <f ca="1">OFFSET(IND!AE$28,$E39,0)</f>
        <v>13.672231445177227</v>
      </c>
      <c r="AC39" s="126">
        <f ca="1">OFFSET(IND!AF$28,$E39,0)</f>
        <v>13.986711339782724</v>
      </c>
      <c r="AD39" s="126">
        <f ca="1">OFFSET(IND!AG$28,$E39,0)</f>
        <v>14.258558622596013</v>
      </c>
      <c r="AE39" s="126">
        <f ca="1">OFFSET(IND!AH$28,$E39,0)</f>
        <v>14.540018173546869</v>
      </c>
      <c r="AF39" s="126">
        <f ca="1">OFFSET(IND!AI$28,$E39,0)</f>
        <v>14.859330899604947</v>
      </c>
      <c r="AG39" s="126">
        <f ca="1">OFFSET(IND!AJ$28,$E39,0)</f>
        <v>15.152749638015939</v>
      </c>
      <c r="AH39" s="126">
        <f ca="1">OFFSET(IND!AK$28,$E39,0)</f>
        <v>15.452008958342782</v>
      </c>
      <c r="AI39" s="126">
        <f ca="1">OFFSET(IND!AL$28,$E39,0)</f>
        <v>15.755184652815013</v>
      </c>
      <c r="AJ39" s="126">
        <f ca="1">OFFSET(IND!AM$28,$E39,0)</f>
        <v>16.986578833829533</v>
      </c>
      <c r="AK39" s="126">
        <f ca="1">OFFSET(IND!AN$28,$E39,0)</f>
        <v>16.599843798243786</v>
      </c>
      <c r="AL39" s="126">
        <f ca="1">OFFSET(IND!AO$28,$E39,0)</f>
        <v>17.714191146439255</v>
      </c>
      <c r="AM39" s="126">
        <f ca="1">OFFSET(IND!AP$28,$E39,0)</f>
        <v>18.558850291868023</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24.95922899834413</v>
      </c>
      <c r="Q40" s="126">
        <f ca="1">OFFSET(IND!T$28,$E40,0)</f>
        <v>25.10796819922691</v>
      </c>
      <c r="R40" s="126">
        <f ca="1">OFFSET(IND!U$28,$E40,0)</f>
        <v>25.276119197016815</v>
      </c>
      <c r="S40" s="126">
        <f ca="1">OFFSET(IND!V$28,$E40,0)</f>
        <v>25.499391056974765</v>
      </c>
      <c r="T40" s="203">
        <f ca="1">OFFSET(IND!W$28,$E40,0)</f>
        <v>25.72608342881357</v>
      </c>
      <c r="U40" s="126">
        <f ca="1">OFFSET(IND!X$28,$E40,0)</f>
        <v>26.068238825405277</v>
      </c>
      <c r="V40" s="126">
        <f ca="1">OFFSET(IND!Y$28,$E40,0)</f>
        <v>26.450389638642211</v>
      </c>
      <c r="W40" s="126">
        <f ca="1">OFFSET(IND!Z$28,$E40,0)</f>
        <v>27.257656927708663</v>
      </c>
      <c r="X40" s="126">
        <f ca="1">OFFSET(IND!AA$28,$E40,0)</f>
        <v>27.892385180987915</v>
      </c>
      <c r="Y40" s="205">
        <f ca="1">OFFSET(IND!AB$28,$E40,0)</f>
        <v>28.416478829698281</v>
      </c>
      <c r="Z40" s="126">
        <f ca="1">OFFSET(IND!AC$28,$E40,0)</f>
        <v>29.564406616473594</v>
      </c>
      <c r="AA40" s="126">
        <f ca="1">OFFSET(IND!AD$28,$E40,0)</f>
        <v>30.60899863552828</v>
      </c>
      <c r="AB40" s="126">
        <f ca="1">OFFSET(IND!AE$28,$E40,0)</f>
        <v>31.354963772976657</v>
      </c>
      <c r="AC40" s="126">
        <f ca="1">OFFSET(IND!AF$28,$E40,0)</f>
        <v>32.076170530061148</v>
      </c>
      <c r="AD40" s="126">
        <f ca="1">OFFSET(IND!AG$28,$E40,0)</f>
        <v>32.699606560863529</v>
      </c>
      <c r="AE40" s="126">
        <f ca="1">OFFSET(IND!AH$28,$E40,0)</f>
        <v>33.345086712293778</v>
      </c>
      <c r="AF40" s="126">
        <f ca="1">OFFSET(IND!AI$28,$E40,0)</f>
        <v>34.077376755652658</v>
      </c>
      <c r="AG40" s="126">
        <f ca="1">OFFSET(IND!AJ$28,$E40,0)</f>
        <v>34.750283292532153</v>
      </c>
      <c r="AH40" s="126">
        <f ca="1">OFFSET(IND!AK$28,$E40,0)</f>
        <v>35.436584221915822</v>
      </c>
      <c r="AI40" s="126">
        <f ca="1">OFFSET(IND!AL$28,$E40,0)</f>
        <v>36.131866696846203</v>
      </c>
      <c r="AJ40" s="126">
        <f ca="1">OFFSET(IND!AM$28,$E40,0)</f>
        <v>38.955862186593713</v>
      </c>
      <c r="AK40" s="126">
        <f ca="1">OFFSET(IND!AN$28,$E40,0)</f>
        <v>38.068950413694388</v>
      </c>
      <c r="AL40" s="126">
        <f ca="1">OFFSET(IND!AO$28,$E40,0)</f>
        <v>40.624518674317017</v>
      </c>
      <c r="AM40" s="126">
        <f ca="1">OFFSET(IND!AP$28,$E40,0)</f>
        <v>42.561602391165188</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25.233177191199999</v>
      </c>
      <c r="K41" s="126">
        <f ca="1">OFFSET(IND!N$28,$E41,0)</f>
        <v>25.233177191199999</v>
      </c>
      <c r="L41" s="126">
        <f ca="1">OFFSET(IND!O$28,$E41,0)</f>
        <v>25.233177191199999</v>
      </c>
      <c r="M41" s="126">
        <f ca="1">OFFSET(IND!P$28,$E41,0)</f>
        <v>25.156562920629973</v>
      </c>
      <c r="N41" s="126">
        <f ca="1">OFFSET(IND!Q$28,$E41,0)</f>
        <v>24.900644195433998</v>
      </c>
      <c r="O41" s="203">
        <f ca="1">OFFSET(IND!R$28,$E41,0)</f>
        <v>22.934122694884262</v>
      </c>
      <c r="P41" s="126">
        <f ca="1">OFFSET(IND!S$28,$E41,0)</f>
        <v>24.789102820984279</v>
      </c>
      <c r="Q41" s="126">
        <f ca="1">OFFSET(IND!T$28,$E41,0)</f>
        <v>24.936828191204604</v>
      </c>
      <c r="R41" s="126">
        <f ca="1">OFFSET(IND!U$28,$E41,0)</f>
        <v>25.103833044356985</v>
      </c>
      <c r="S41" s="126">
        <f ca="1">OFFSET(IND!V$28,$E41,0)</f>
        <v>25.325583046887001</v>
      </c>
      <c r="T41" s="203">
        <f ca="1">OFFSET(IND!W$28,$E41,0)</f>
        <v>25.550730246530776</v>
      </c>
      <c r="U41" s="126">
        <f ca="1">OFFSET(IND!X$28,$E41,0)</f>
        <v>25.890553456111054</v>
      </c>
      <c r="V41" s="126">
        <f ca="1">OFFSET(IND!Y$28,$E41,0)</f>
        <v>26.270099467050798</v>
      </c>
      <c r="W41" s="126">
        <f ca="1">OFFSET(IND!Z$28,$E41,0)</f>
        <v>27.071864290556089</v>
      </c>
      <c r="X41" s="126">
        <f ca="1">OFFSET(IND!AA$28,$E41,0)</f>
        <v>27.702266132494678</v>
      </c>
      <c r="Y41" s="205">
        <f ca="1">OFFSET(IND!AB$28,$E41,0)</f>
        <v>28.222787473380968</v>
      </c>
      <c r="Z41" s="126">
        <f ca="1">OFFSET(IND!AC$28,$E41,0)</f>
        <v>29.362890797058395</v>
      </c>
      <c r="AA41" s="126">
        <f ca="1">OFFSET(IND!AD$28,$E41,0)</f>
        <v>30.400362706468904</v>
      </c>
      <c r="AB41" s="126">
        <f ca="1">OFFSET(IND!AE$28,$E41,0)</f>
        <v>31.141243223823999</v>
      </c>
      <c r="AC41" s="126">
        <f ca="1">OFFSET(IND!AF$28,$E41,0)</f>
        <v>31.857534117975504</v>
      </c>
      <c r="AD41" s="126">
        <f ca="1">OFFSET(IND!AG$28,$E41,0)</f>
        <v>32.476720707068132</v>
      </c>
      <c r="AE41" s="126">
        <f ca="1">OFFSET(IND!AH$28,$E41,0)</f>
        <v>33.117801160465568</v>
      </c>
      <c r="AF41" s="126">
        <f ca="1">OFFSET(IND!AI$28,$E41,0)</f>
        <v>33.845099795403797</v>
      </c>
      <c r="AG41" s="126">
        <f ca="1">OFFSET(IND!AJ$28,$E41,0)</f>
        <v>34.513419691532192</v>
      </c>
      <c r="AH41" s="126">
        <f ca="1">OFFSET(IND!AK$28,$E41,0)</f>
        <v>35.195042681799947</v>
      </c>
      <c r="AI41" s="126">
        <f ca="1">OFFSET(IND!AL$28,$E41,0)</f>
        <v>35.885585997934477</v>
      </c>
      <c r="AJ41" s="126">
        <f ca="1">OFFSET(IND!AM$28,$E41,0)</f>
        <v>38.690332673642736</v>
      </c>
      <c r="AK41" s="126">
        <f ca="1">OFFSET(IND!AN$28,$E41,0)</f>
        <v>37.809466236101684</v>
      </c>
      <c r="AL41" s="126">
        <f ca="1">OFFSET(IND!AO$28,$E41,0)</f>
        <v>40.347615326477076</v>
      </c>
      <c r="AM41" s="126">
        <f ca="1">OFFSET(IND!AP$28,$E41,0)</f>
        <v>42.271495564644269</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6.487633263867874</v>
      </c>
      <c r="O44" s="203">
        <f ca="1">OFFSET(IND!R$28,$E44,0)</f>
        <v>5.3289631132692179</v>
      </c>
      <c r="P44" s="126">
        <f ca="1">OFFSET(IND!S$28,$E44,0)</f>
        <v>5.842906624512036</v>
      </c>
      <c r="Q44" s="126">
        <f ca="1">OFFSET(IND!T$28,$E44,0)</f>
        <v>5.6035835021561908</v>
      </c>
      <c r="R44" s="126">
        <f ca="1">OFFSET(IND!U$28,$E44,0)</f>
        <v>5.5010923771076659</v>
      </c>
      <c r="S44" s="126">
        <f ca="1">OFFSET(IND!V$28,$E44,0)</f>
        <v>5.4168854031849882</v>
      </c>
      <c r="T44" s="203">
        <f ca="1">OFFSET(IND!W$28,$E44,0)</f>
        <v>5.3978949722641483</v>
      </c>
      <c r="U44" s="126">
        <f ca="1">OFFSET(IND!X$28,$E44,0)</f>
        <v>5.5197891469802656</v>
      </c>
      <c r="V44" s="126">
        <f ca="1">OFFSET(IND!Y$28,$E44,0)</f>
        <v>5.6476477903526918</v>
      </c>
      <c r="W44" s="126">
        <f ca="1">OFFSET(IND!Z$28,$E44,0)</f>
        <v>6.4090335038429807</v>
      </c>
      <c r="X44" s="126">
        <f ca="1">OFFSET(IND!AA$28,$E44,0)</f>
        <v>6.9276412590537406</v>
      </c>
      <c r="Y44" s="205">
        <f ca="1">OFFSET(IND!AB$28,$E44,0)</f>
        <v>7.3029600053029435</v>
      </c>
      <c r="Z44" s="126">
        <f ca="1">OFFSET(IND!AC$28,$E44,0)</f>
        <v>8.5131428889847083</v>
      </c>
      <c r="AA44" s="126">
        <f ca="1">OFFSET(IND!AD$28,$E44,0)</f>
        <v>9.8085772742504975</v>
      </c>
      <c r="AB44" s="126">
        <f ca="1">OFFSET(IND!AE$28,$E44,0)</f>
        <v>10.833361152870031</v>
      </c>
      <c r="AC44" s="126">
        <f ca="1">OFFSET(IND!AF$28,$E44,0)</f>
        <v>11.746815504606944</v>
      </c>
      <c r="AD44" s="126">
        <f ca="1">OFFSET(IND!AG$28,$E44,0)</f>
        <v>12.53658062808482</v>
      </c>
      <c r="AE44" s="126">
        <f ca="1">OFFSET(IND!AH$28,$E44,0)</f>
        <v>13.226634457922202</v>
      </c>
      <c r="AF44" s="126">
        <f ca="1">OFFSET(IND!AI$28,$E44,0)</f>
        <v>13.793030259697383</v>
      </c>
      <c r="AG44" s="126">
        <f ca="1">OFFSET(IND!AJ$28,$E44,0)</f>
        <v>14.260798818757793</v>
      </c>
      <c r="AH44" s="126">
        <f ca="1">OFFSET(IND!AK$28,$E44,0)</f>
        <v>14.666177836942625</v>
      </c>
      <c r="AI44" s="126">
        <f ca="1">OFFSET(IND!AL$28,$E44,0)</f>
        <v>15.020664378141186</v>
      </c>
      <c r="AJ44" s="126">
        <f ca="1">OFFSET(IND!AM$28,$E44,0)</f>
        <v>15.953180622144904</v>
      </c>
      <c r="AK44" s="126">
        <f ca="1">OFFSET(IND!AN$28,$E44,0)</f>
        <v>12.102319757357556</v>
      </c>
      <c r="AL44" s="126">
        <f ca="1">OFFSET(IND!AO$28,$E44,0)</f>
        <v>9.9812046547057438</v>
      </c>
      <c r="AM44" s="126">
        <f ca="1">OFFSET(IND!AP$28,$E44,0)</f>
        <v>7.062860033922095</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8.5363595577208878E-2</v>
      </c>
      <c r="O46" s="203">
        <f ca="1">OFFSET(IND!R$28,$E46,0)</f>
        <v>7.0117935700910766E-2</v>
      </c>
      <c r="P46" s="126">
        <f ca="1">OFFSET(IND!S$28,$E46,0)</f>
        <v>7.6880350322526797E-2</v>
      </c>
      <c r="Q46" s="126">
        <f ca="1">OFFSET(IND!T$28,$E46,0)</f>
        <v>7.3731361870476214E-2</v>
      </c>
      <c r="R46" s="126">
        <f ca="1">OFFSET(IND!U$28,$E46,0)</f>
        <v>7.2382794435627201E-2</v>
      </c>
      <c r="S46" s="126">
        <f ca="1">OFFSET(IND!V$28,$E46,0)</f>
        <v>7.1274807936644605E-2</v>
      </c>
      <c r="T46" s="203">
        <f ca="1">OFFSET(IND!W$28,$E46,0)</f>
        <v>7.1024933845580923E-2</v>
      </c>
      <c r="U46" s="126">
        <f ca="1">OFFSET(IND!X$28,$E46,0)</f>
        <v>7.2628804565529836E-2</v>
      </c>
      <c r="V46" s="126">
        <f ca="1">OFFSET(IND!Y$28,$E46,0)</f>
        <v>7.431115513621965E-2</v>
      </c>
      <c r="W46" s="126">
        <f ca="1">OFFSET(IND!Z$28,$E46,0)</f>
        <v>8.4329388208460296E-2</v>
      </c>
      <c r="X46" s="126">
        <f ca="1">OFFSET(IND!AA$28,$E46,0)</f>
        <v>9.1153174461233444E-2</v>
      </c>
      <c r="Y46" s="205">
        <f ca="1">OFFSET(IND!AB$28,$E46,0)</f>
        <v>9.6091579017144005E-2</v>
      </c>
      <c r="Z46" s="126">
        <f ca="1">OFFSET(IND!AC$28,$E46,0)</f>
        <v>0.1120150380129567</v>
      </c>
      <c r="AA46" s="126">
        <f ca="1">OFFSET(IND!AD$28,$E46,0)</f>
        <v>0.12906022729276972</v>
      </c>
      <c r="AB46" s="126">
        <f ca="1">OFFSET(IND!AE$28,$E46,0)</f>
        <v>0.14254422569565833</v>
      </c>
      <c r="AC46" s="126">
        <f ca="1">OFFSET(IND!AF$28,$E46,0)</f>
        <v>0.15456336190272299</v>
      </c>
      <c r="AD46" s="126">
        <f ca="1">OFFSET(IND!AG$28,$E46,0)</f>
        <v>0.16495500826427398</v>
      </c>
      <c r="AE46" s="126">
        <f ca="1">OFFSET(IND!AH$28,$E46,0)</f>
        <v>0.174034663920029</v>
      </c>
      <c r="AF46" s="126">
        <f ca="1">OFFSET(IND!AI$28,$E46,0)</f>
        <v>0.18148724025917612</v>
      </c>
      <c r="AG46" s="126">
        <f ca="1">OFFSET(IND!AJ$28,$E46,0)</f>
        <v>0.18764208972049728</v>
      </c>
      <c r="AH46" s="126">
        <f ca="1">OFFSET(IND!AK$28,$E46,0)</f>
        <v>0.19297602417029772</v>
      </c>
      <c r="AI46" s="126">
        <f ca="1">OFFSET(IND!AL$28,$E46,0)</f>
        <v>0.19764032076501561</v>
      </c>
      <c r="AJ46" s="126">
        <f ca="1">OFFSET(IND!AM$28,$E46,0)</f>
        <v>0.20991027134401191</v>
      </c>
      <c r="AK46" s="126">
        <f ca="1">OFFSET(IND!AN$28,$E46,0)</f>
        <v>0.15924104943891521</v>
      </c>
      <c r="AL46" s="126">
        <f ca="1">OFFSET(IND!AO$28,$E46,0)</f>
        <v>0.13133164019349663</v>
      </c>
      <c r="AM46" s="126">
        <f ca="1">OFFSET(IND!AP$28,$E46,0)</f>
        <v>9.293236886739599E-2</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9.4848439530232073E-2</v>
      </c>
      <c r="O47" s="203">
        <f ca="1">OFFSET(IND!R$28,$E47,0)</f>
        <v>7.7908817445456399E-2</v>
      </c>
      <c r="P47" s="126">
        <f ca="1">OFFSET(IND!S$28,$E47,0)</f>
        <v>8.5422611469474205E-2</v>
      </c>
      <c r="Q47" s="126">
        <f ca="1">OFFSET(IND!T$28,$E47,0)</f>
        <v>8.1923735411640219E-2</v>
      </c>
      <c r="R47" s="126">
        <f ca="1">OFFSET(IND!U$28,$E47,0)</f>
        <v>8.0425327150696876E-2</v>
      </c>
      <c r="S47" s="126">
        <f ca="1">OFFSET(IND!V$28,$E47,0)</f>
        <v>7.9194231040716212E-2</v>
      </c>
      <c r="T47" s="203">
        <f ca="1">OFFSET(IND!W$28,$E47,0)</f>
        <v>7.891659316175656E-2</v>
      </c>
      <c r="U47" s="126">
        <f ca="1">OFFSET(IND!X$28,$E47,0)</f>
        <v>8.0698671739477576E-2</v>
      </c>
      <c r="V47" s="126">
        <f ca="1">OFFSET(IND!Y$28,$E47,0)</f>
        <v>8.2567950151355152E-2</v>
      </c>
      <c r="W47" s="126">
        <f ca="1">OFFSET(IND!Z$28,$E47,0)</f>
        <v>9.3699320231622529E-2</v>
      </c>
      <c r="X47" s="126">
        <f ca="1">OFFSET(IND!AA$28,$E47,0)</f>
        <v>0.10128130495692603</v>
      </c>
      <c r="Y47" s="205">
        <f ca="1">OFFSET(IND!AB$28,$E47,0)</f>
        <v>0.10676842113015998</v>
      </c>
      <c r="Z47" s="126">
        <f ca="1">OFFSET(IND!AC$28,$E47,0)</f>
        <v>0.12446115334772964</v>
      </c>
      <c r="AA47" s="126">
        <f ca="1">OFFSET(IND!AD$28,$E47,0)</f>
        <v>0.14340025254752189</v>
      </c>
      <c r="AB47" s="126">
        <f ca="1">OFFSET(IND!AE$28,$E47,0)</f>
        <v>0.15838247299517591</v>
      </c>
      <c r="AC47" s="126">
        <f ca="1">OFFSET(IND!AF$28,$E47,0)</f>
        <v>0.1717370687808033</v>
      </c>
      <c r="AD47" s="126">
        <f ca="1">OFFSET(IND!AG$28,$E47,0)</f>
        <v>0.18328334251585995</v>
      </c>
      <c r="AE47" s="126">
        <f ca="1">OFFSET(IND!AH$28,$E47,0)</f>
        <v>0.19337184880003219</v>
      </c>
      <c r="AF47" s="126">
        <f ca="1">OFFSET(IND!AI$28,$E47,0)</f>
        <v>0.20165248917686232</v>
      </c>
      <c r="AG47" s="126">
        <f ca="1">OFFSET(IND!AJ$28,$E47,0)</f>
        <v>0.20849121080055252</v>
      </c>
      <c r="AH47" s="126">
        <f ca="1">OFFSET(IND!AK$28,$E47,0)</f>
        <v>0.21441780463366411</v>
      </c>
      <c r="AI47" s="126">
        <f ca="1">OFFSET(IND!AL$28,$E47,0)</f>
        <v>0.21960035640557291</v>
      </c>
      <c r="AJ47" s="126">
        <f ca="1">OFFSET(IND!AM$28,$E47,0)</f>
        <v>0.23323363482667989</v>
      </c>
      <c r="AK47" s="126">
        <f ca="1">OFFSET(IND!AN$28,$E47,0)</f>
        <v>0.17693449937657243</v>
      </c>
      <c r="AL47" s="126">
        <f ca="1">OFFSET(IND!AO$28,$E47,0)</f>
        <v>0.1459240446594407</v>
      </c>
      <c r="AM47" s="126">
        <f ca="1">OFFSET(IND!AP$28,$E47,0)</f>
        <v>0.10325818763043998</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2.8454531859069623E-2</v>
      </c>
      <c r="O48" s="203">
        <f ca="1">OFFSET(IND!R$28,$E48,0)</f>
        <v>2.337264523363692E-2</v>
      </c>
      <c r="P48" s="126">
        <f ca="1">OFFSET(IND!S$28,$E48,0)</f>
        <v>2.5626783440842262E-2</v>
      </c>
      <c r="Q48" s="126">
        <f ca="1">OFFSET(IND!T$28,$E48,0)</f>
        <v>2.4577120623492064E-2</v>
      </c>
      <c r="R48" s="126">
        <f ca="1">OFFSET(IND!U$28,$E48,0)</f>
        <v>2.412759814520906E-2</v>
      </c>
      <c r="S48" s="126">
        <f ca="1">OFFSET(IND!V$28,$E48,0)</f>
        <v>2.375826931221486E-2</v>
      </c>
      <c r="T48" s="203">
        <f ca="1">OFFSET(IND!W$28,$E48,0)</f>
        <v>2.3674977948526965E-2</v>
      </c>
      <c r="U48" s="126">
        <f ca="1">OFFSET(IND!X$28,$E48,0)</f>
        <v>2.4209601521843271E-2</v>
      </c>
      <c r="V48" s="126">
        <f ca="1">OFFSET(IND!Y$28,$E48,0)</f>
        <v>2.4770385045406546E-2</v>
      </c>
      <c r="W48" s="126">
        <f ca="1">OFFSET(IND!Z$28,$E48,0)</f>
        <v>2.8109796069486759E-2</v>
      </c>
      <c r="X48" s="126">
        <f ca="1">OFFSET(IND!AA$28,$E48,0)</f>
        <v>3.0384391487077809E-2</v>
      </c>
      <c r="Y48" s="205">
        <f ca="1">OFFSET(IND!AB$28,$E48,0)</f>
        <v>3.2030526339047995E-2</v>
      </c>
      <c r="Z48" s="126">
        <f ca="1">OFFSET(IND!AC$28,$E48,0)</f>
        <v>3.7338346004318894E-2</v>
      </c>
      <c r="AA48" s="126">
        <f ca="1">OFFSET(IND!AD$28,$E48,0)</f>
        <v>4.3020075764256566E-2</v>
      </c>
      <c r="AB48" s="126">
        <f ca="1">OFFSET(IND!AE$28,$E48,0)</f>
        <v>4.7514741898552766E-2</v>
      </c>
      <c r="AC48" s="126">
        <f ca="1">OFFSET(IND!AF$28,$E48,0)</f>
        <v>5.1521120634240983E-2</v>
      </c>
      <c r="AD48" s="126">
        <f ca="1">OFFSET(IND!AG$28,$E48,0)</f>
        <v>5.4985002754757976E-2</v>
      </c>
      <c r="AE48" s="126">
        <f ca="1">OFFSET(IND!AH$28,$E48,0)</f>
        <v>5.8011554640009649E-2</v>
      </c>
      <c r="AF48" s="126">
        <f ca="1">OFFSET(IND!AI$28,$E48,0)</f>
        <v>6.0495746753058688E-2</v>
      </c>
      <c r="AG48" s="126">
        <f ca="1">OFFSET(IND!AJ$28,$E48,0)</f>
        <v>6.2547363240165743E-2</v>
      </c>
      <c r="AH48" s="126">
        <f ca="1">OFFSET(IND!AK$28,$E48,0)</f>
        <v>6.4325341390099211E-2</v>
      </c>
      <c r="AI48" s="126">
        <f ca="1">OFFSET(IND!AL$28,$E48,0)</f>
        <v>6.5880106921671844E-2</v>
      </c>
      <c r="AJ48" s="126">
        <f ca="1">OFFSET(IND!AM$28,$E48,0)</f>
        <v>6.9970090448003938E-2</v>
      </c>
      <c r="AK48" s="126">
        <f ca="1">OFFSET(IND!AN$28,$E48,0)</f>
        <v>5.308034981297171E-2</v>
      </c>
      <c r="AL48" s="126">
        <f ca="1">OFFSET(IND!AO$28,$E48,0)</f>
        <v>4.3777213397832193E-2</v>
      </c>
      <c r="AM48" s="126">
        <f ca="1">OFFSET(IND!AP$28,$E48,0)</f>
        <v>3.0977456289131983E-2</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3">
        <f ca="1">OFFSET(IND!R$28,$E49,0)</f>
        <v>0.43628937769455589</v>
      </c>
      <c r="P49" s="126">
        <f ca="1">OFFSET(IND!S$28,$E49,0)</f>
        <v>0.47836662422905563</v>
      </c>
      <c r="Q49" s="126">
        <f ca="1">OFFSET(IND!T$28,$E49,0)</f>
        <v>0.4587729183051853</v>
      </c>
      <c r="R49" s="126">
        <f ca="1">OFFSET(IND!U$28,$E49,0)</f>
        <v>0.45038183204390259</v>
      </c>
      <c r="S49" s="126">
        <f ca="1">OFFSET(IND!V$28,$E49,0)</f>
        <v>0.44348769382801084</v>
      </c>
      <c r="T49" s="203">
        <f ca="1">OFFSET(IND!W$28,$E49,0)</f>
        <v>0.44193292170583681</v>
      </c>
      <c r="U49" s="126">
        <f ca="1">OFFSET(IND!X$28,$E49,0)</f>
        <v>0.45191256174107453</v>
      </c>
      <c r="V49" s="126">
        <f ca="1">OFFSET(IND!Y$28,$E49,0)</f>
        <v>0.46238052084758896</v>
      </c>
      <c r="W49" s="126">
        <f ca="1">OFFSET(IND!Z$28,$E49,0)</f>
        <v>0.5247161932970863</v>
      </c>
      <c r="X49" s="126">
        <f ca="1">OFFSET(IND!AA$28,$E49,0)</f>
        <v>0.56717530775878588</v>
      </c>
      <c r="Y49" s="205">
        <f ca="1">OFFSET(IND!AB$28,$E49,0)</f>
        <v>0.59790315832889607</v>
      </c>
      <c r="Z49" s="126">
        <f ca="1">OFFSET(IND!AC$28,$E49,0)</f>
        <v>0.69698245874728615</v>
      </c>
      <c r="AA49" s="126">
        <f ca="1">OFFSET(IND!AD$28,$E49,0)</f>
        <v>0.80304141426612274</v>
      </c>
      <c r="AB49" s="126">
        <f ca="1">OFFSET(IND!AE$28,$E49,0)</f>
        <v>0.88694184877298521</v>
      </c>
      <c r="AC49" s="126">
        <f ca="1">OFFSET(IND!AF$28,$E49,0)</f>
        <v>0.96172758517249857</v>
      </c>
      <c r="AD49" s="126">
        <f ca="1">OFFSET(IND!AG$28,$E49,0)</f>
        <v>1.0263867180888158</v>
      </c>
      <c r="AE49" s="126">
        <f ca="1">OFFSET(IND!AH$28,$E49,0)</f>
        <v>1.0828823532801803</v>
      </c>
      <c r="AF49" s="126">
        <f ca="1">OFFSET(IND!AI$28,$E49,0)</f>
        <v>1.1292539393904291</v>
      </c>
      <c r="AG49" s="126">
        <f ca="1">OFFSET(IND!AJ$28,$E49,0)</f>
        <v>1.1675507804830942</v>
      </c>
      <c r="AH49" s="126">
        <f ca="1">OFFSET(IND!AK$28,$E49,0)</f>
        <v>1.2007397059485192</v>
      </c>
      <c r="AI49" s="126">
        <f ca="1">OFFSET(IND!AL$28,$E49,0)</f>
        <v>1.2297619958712085</v>
      </c>
      <c r="AJ49" s="126">
        <f ca="1">OFFSET(IND!AM$28,$E49,0)</f>
        <v>1.3061083550294077</v>
      </c>
      <c r="AK49" s="126">
        <f ca="1">OFFSET(IND!AN$28,$E49,0)</f>
        <v>0.99083319650880597</v>
      </c>
      <c r="AL49" s="126">
        <f ca="1">OFFSET(IND!AO$28,$E49,0)</f>
        <v>0.81717465009286816</v>
      </c>
      <c r="AM49" s="126">
        <f ca="1">OFFSET(IND!AP$28,$E49,0)</f>
        <v>0.57824585073046408</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1.9115199999999999</v>
      </c>
      <c r="K51" s="126">
        <f ca="1">OFFSET(IND!N$28,$E51,0)</f>
        <v>1.9115199999999999</v>
      </c>
      <c r="L51" s="126">
        <f ca="1">OFFSET(IND!O$28,$E51,0)</f>
        <v>1.9115199999999999</v>
      </c>
      <c r="M51" s="126">
        <f ca="1">OFFSET(IND!P$28,$E51,0)</f>
        <v>1.8762775470941881</v>
      </c>
      <c r="N51" s="126">
        <f ca="1">OFFSET(IND!Q$28,$E51,0)</f>
        <v>1.8017065597862387</v>
      </c>
      <c r="O51" s="203">
        <f ca="1">OFFSET(IND!R$28,$E51,0)</f>
        <v>1.4799276419505676</v>
      </c>
      <c r="P51" s="126">
        <f ca="1">OFFSET(IND!S$28,$E51,0)</f>
        <v>1.6226569482945115</v>
      </c>
      <c r="Q51" s="126">
        <f ca="1">OFFSET(IND!T$28,$E51,0)</f>
        <v>1.5561935675947247</v>
      </c>
      <c r="R51" s="126">
        <f ca="1">OFFSET(IND!U$28,$E51,0)</f>
        <v>1.5277303476793458</v>
      </c>
      <c r="S51" s="126">
        <f ca="1">OFFSET(IND!V$28,$E51,0)</f>
        <v>1.5043448924408072</v>
      </c>
      <c r="T51" s="203">
        <f ca="1">OFFSET(IND!W$28,$E51,0)</f>
        <v>1.4990709839796428</v>
      </c>
      <c r="U51" s="126">
        <f ca="1">OFFSET(IND!X$28,$E51,0)</f>
        <v>1.5329227023572665</v>
      </c>
      <c r="V51" s="126">
        <f ca="1">OFFSET(IND!Y$28,$E51,0)</f>
        <v>1.5684308371608249</v>
      </c>
      <c r="W51" s="126">
        <f ca="1">OFFSET(IND!Z$28,$E51,0)</f>
        <v>1.779878306326973</v>
      </c>
      <c r="X51" s="126">
        <f ca="1">OFFSET(IND!AA$28,$E51,0)</f>
        <v>1.9239029385026476</v>
      </c>
      <c r="Y51" s="205">
        <f ca="1">OFFSET(IND!AB$28,$E51,0)</f>
        <v>2.0281342073837099</v>
      </c>
      <c r="Z51" s="126">
        <f ca="1">OFFSET(IND!AC$28,$E51,0)</f>
        <v>2.3642189321806431</v>
      </c>
      <c r="AA51" s="126">
        <f ca="1">OFFSET(IND!AD$28,$E51,0)</f>
        <v>2.7239791921671208</v>
      </c>
      <c r="AB51" s="126">
        <f ca="1">OFFSET(IND!AE$28,$E51,0)</f>
        <v>3.0085760183710755</v>
      </c>
      <c r="AC51" s="126">
        <f ca="1">OFFSET(IND!AF$28,$E51,0)</f>
        <v>3.2622550767660137</v>
      </c>
      <c r="AD51" s="126">
        <f ca="1">OFFSET(IND!AG$28,$E51,0)</f>
        <v>3.4815839052904765</v>
      </c>
      <c r="AE51" s="126">
        <f ca="1">OFFSET(IND!AH$28,$E51,0)</f>
        <v>3.6732215119887313</v>
      </c>
      <c r="AF51" s="126">
        <f ca="1">OFFSET(IND!AI$28,$E51,0)</f>
        <v>3.8305175535478573</v>
      </c>
      <c r="AG51" s="126">
        <f ca="1">OFFSET(IND!AJ$28,$E51,0)</f>
        <v>3.9604234293954752</v>
      </c>
      <c r="AH51" s="126">
        <f ca="1">OFFSET(IND!AK$28,$E51,0)</f>
        <v>4.073002856523555</v>
      </c>
      <c r="AI51" s="126">
        <f ca="1">OFFSET(IND!AL$28,$E51,0)</f>
        <v>4.1714487304897121</v>
      </c>
      <c r="AJ51" s="126">
        <f ca="1">OFFSET(IND!AM$28,$E51,0)</f>
        <v>4.4304215431617786</v>
      </c>
      <c r="AK51" s="126">
        <f ca="1">OFFSET(IND!AN$28,$E51,0)</f>
        <v>3.3609835834743</v>
      </c>
      <c r="AL51" s="126">
        <f ca="1">OFFSET(IND!AO$28,$E51,0)</f>
        <v>2.771920231852139</v>
      </c>
      <c r="AM51" s="126">
        <f ca="1">OFFSET(IND!AP$28,$E51,0)</f>
        <v>1.961455084836722</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0.12484234548501864</v>
      </c>
      <c r="O52" s="203">
        <f ca="1">OFFSET(IND!R$28,$E52,0)</f>
        <v>0.11314401588784606</v>
      </c>
      <c r="P52" s="126">
        <f ca="1">OFFSET(IND!S$28,$E52,0)</f>
        <v>0.11557927255418005</v>
      </c>
      <c r="Q52" s="126">
        <f ca="1">OFFSET(IND!T$28,$E52,0)</f>
        <v>0.1179721554049388</v>
      </c>
      <c r="R52" s="126">
        <f ca="1">OFFSET(IND!U$28,$E52,0)</f>
        <v>0.12030712227798017</v>
      </c>
      <c r="S52" s="126">
        <f ca="1">OFFSET(IND!V$28,$E52,0)</f>
        <v>0.12292907633603758</v>
      </c>
      <c r="T52" s="203">
        <f ca="1">OFFSET(IND!W$28,$E52,0)</f>
        <v>0.12559103986556161</v>
      </c>
      <c r="U52" s="126">
        <f ca="1">OFFSET(IND!X$28,$E52,0)</f>
        <v>0.12822377317603015</v>
      </c>
      <c r="V52" s="126">
        <f ca="1">OFFSET(IND!Y$28,$E52,0)</f>
        <v>0.13093186110045402</v>
      </c>
      <c r="W52" s="126">
        <f ca="1">OFFSET(IND!Z$28,$E52,0)</f>
        <v>0.13451746771428727</v>
      </c>
      <c r="X52" s="126">
        <f ca="1">OFFSET(IND!AA$28,$E52,0)</f>
        <v>0.13743839742713876</v>
      </c>
      <c r="Y52" s="205">
        <f ca="1">OFFSET(IND!AB$28,$E52,0)</f>
        <v>0.14043934148640183</v>
      </c>
      <c r="Z52" s="126">
        <f ca="1">OFFSET(IND!AC$28,$E52,0)</f>
        <v>0.14484917706131972</v>
      </c>
      <c r="AA52" s="126">
        <f ca="1">OFFSET(IND!AD$28,$E52,0)</f>
        <v>0.14857094953443339</v>
      </c>
      <c r="AB52" s="126">
        <f ca="1">OFFSET(IND!AE$28,$E52,0)</f>
        <v>0.15206479589567809</v>
      </c>
      <c r="AC52" s="126">
        <f ca="1">OFFSET(IND!AF$28,$E52,0)</f>
        <v>0.15612403156631913</v>
      </c>
      <c r="AD52" s="126">
        <f ca="1">OFFSET(IND!AG$28,$E52,0)</f>
        <v>0.16039883165868085</v>
      </c>
      <c r="AE52" s="126">
        <f ca="1">OFFSET(IND!AH$28,$E52,0)</f>
        <v>0.16504639028759396</v>
      </c>
      <c r="AF52" s="126">
        <f ca="1">OFFSET(IND!AI$28,$E52,0)</f>
        <v>0.16960412311964201</v>
      </c>
      <c r="AG52" s="126">
        <f ca="1">OFFSET(IND!AJ$28,$E52,0)</f>
        <v>0.17451538131687927</v>
      </c>
      <c r="AH52" s="126">
        <f ca="1">OFFSET(IND!AK$28,$E52,0)</f>
        <v>0.17971074321046682</v>
      </c>
      <c r="AI52" s="126">
        <f ca="1">OFFSET(IND!AL$28,$E52,0)</f>
        <v>0.18516031070813313</v>
      </c>
      <c r="AJ52" s="126">
        <f ca="1">OFFSET(IND!AM$28,$E52,0)</f>
        <v>0.21551721724969705</v>
      </c>
      <c r="AK52" s="126">
        <f ca="1">OFFSET(IND!AN$28,$E52,0)</f>
        <v>0.22266690455352461</v>
      </c>
      <c r="AL52" s="126">
        <f ca="1">OFFSET(IND!AO$28,$E52,0)</f>
        <v>0.26404136827187191</v>
      </c>
      <c r="AM52" s="126">
        <f ca="1">OFFSET(IND!AP$28,$E52,0)</f>
        <v>0.30154796211726331</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3">
        <f ca="1">OFFSET(IND!R$28,$E53,0)</f>
        <v>2.1283082952004717</v>
      </c>
      <c r="P53" s="126">
        <f ca="1">OFFSET(IND!S$28,$E53,0)</f>
        <v>2.1741169658864981</v>
      </c>
      <c r="Q53" s="126">
        <f ca="1">OFFSET(IND!T$28,$E53,0)</f>
        <v>2.2191285591267542</v>
      </c>
      <c r="R53" s="126">
        <f ca="1">OFFSET(IND!U$28,$E53,0)</f>
        <v>2.2630507173241288</v>
      </c>
      <c r="S53" s="126">
        <f ca="1">OFFSET(IND!V$28,$E53,0)</f>
        <v>2.3123712803924366</v>
      </c>
      <c r="T53" s="203">
        <f ca="1">OFFSET(IND!W$28,$E53,0)</f>
        <v>2.362444446144508</v>
      </c>
      <c r="U53" s="126">
        <f ca="1">OFFSET(IND!X$28,$E53,0)</f>
        <v>2.4119677735582621</v>
      </c>
      <c r="V53" s="126">
        <f ca="1">OFFSET(IND!Y$28,$E53,0)</f>
        <v>2.4629085674522742</v>
      </c>
      <c r="W53" s="126">
        <f ca="1">OFFSET(IND!Z$28,$E53,0)</f>
        <v>2.5303560258058071</v>
      </c>
      <c r="X53" s="126">
        <f ca="1">OFFSET(IND!AA$28,$E53,0)</f>
        <v>2.585300504210406</v>
      </c>
      <c r="Y53" s="205">
        <f ca="1">OFFSET(IND!AB$28,$E53,0)</f>
        <v>2.641750101519142</v>
      </c>
      <c r="Z53" s="126">
        <f ca="1">OFFSET(IND!AC$28,$E53,0)</f>
        <v>2.7247018118762432</v>
      </c>
      <c r="AA53" s="126">
        <f ca="1">OFFSET(IND!AD$28,$E53,0)</f>
        <v>2.7947106335113912</v>
      </c>
      <c r="AB53" s="126">
        <f ca="1">OFFSET(IND!AE$28,$E53,0)</f>
        <v>2.8604320252654545</v>
      </c>
      <c r="AC53" s="126">
        <f ca="1">OFFSET(IND!AF$28,$E53,0)</f>
        <v>2.9367887365082539</v>
      </c>
      <c r="AD53" s="126">
        <f ca="1">OFFSET(IND!AG$28,$E53,0)</f>
        <v>3.0172003466628352</v>
      </c>
      <c r="AE53" s="126">
        <f ca="1">OFFSET(IND!AH$28,$E53,0)</f>
        <v>3.1046237733878614</v>
      </c>
      <c r="AF53" s="126">
        <f ca="1">OFFSET(IND!AI$28,$E53,0)</f>
        <v>3.1903575218113822</v>
      </c>
      <c r="AG53" s="126">
        <f ca="1">OFFSET(IND!AJ$28,$E53,0)</f>
        <v>3.2827412990622498</v>
      </c>
      <c r="AH53" s="126">
        <f ca="1">OFFSET(IND!AK$28,$E53,0)</f>
        <v>3.3804692409946924</v>
      </c>
      <c r="AI53" s="126">
        <f ca="1">OFFSET(IND!AL$28,$E53,0)</f>
        <v>3.4829789461657987</v>
      </c>
      <c r="AJ53" s="126">
        <f ca="1">OFFSET(IND!AM$28,$E53,0)</f>
        <v>4.0540109667463611</v>
      </c>
      <c r="AK53" s="126">
        <f ca="1">OFFSET(IND!AN$28,$E53,0)</f>
        <v>4.1885009676308025</v>
      </c>
      <c r="AL53" s="126">
        <f ca="1">OFFSET(IND!AO$28,$E53,0)</f>
        <v>4.9667799923784886</v>
      </c>
      <c r="AM53" s="126">
        <f ca="1">OFFSET(IND!AP$28,$E53,0)</f>
        <v>5.672302013843491</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0.22604574145349615</v>
      </c>
      <c r="O54" s="203">
        <f ca="1">OFFSET(IND!R$28,$E54,0)</f>
        <v>0.20486416578470529</v>
      </c>
      <c r="P54" s="126">
        <f ca="1">OFFSET(IND!S$28,$E54,0)</f>
        <v>0.20927356226498123</v>
      </c>
      <c r="Q54" s="126">
        <f ca="1">OFFSET(IND!T$28,$E54,0)</f>
        <v>0.21360623461353165</v>
      </c>
      <c r="R54" s="126">
        <f ca="1">OFFSET(IND!U$28,$E54,0)</f>
        <v>0.21783404142087273</v>
      </c>
      <c r="S54" s="126">
        <f ca="1">OFFSET(IND!V$28,$E54,0)</f>
        <v>0.22258148145660736</v>
      </c>
      <c r="T54" s="203">
        <f ca="1">OFFSET(IND!W$28,$E54,0)</f>
        <v>0.22740136462538069</v>
      </c>
      <c r="U54" s="126">
        <f ca="1">OFFSET(IND!X$28,$E54,0)</f>
        <v>0.23216832211005559</v>
      </c>
      <c r="V54" s="126">
        <f ca="1">OFFSET(IND!Y$28,$E54,0)</f>
        <v>0.2370717203954644</v>
      </c>
      <c r="W54" s="126">
        <f ca="1">OFFSET(IND!Z$28,$E54,0)</f>
        <v>0.24356399753456828</v>
      </c>
      <c r="X54" s="126">
        <f ca="1">OFFSET(IND!AA$28,$E54,0)</f>
        <v>0.24885277771656428</v>
      </c>
      <c r="Y54" s="205">
        <f ca="1">OFFSET(IND!AB$28,$E54,0)</f>
        <v>0.2542864358419476</v>
      </c>
      <c r="Z54" s="126">
        <f ca="1">OFFSET(IND!AC$28,$E54,0)</f>
        <v>0.26227110281009536</v>
      </c>
      <c r="AA54" s="126">
        <f ca="1">OFFSET(IND!AD$28,$E54,0)</f>
        <v>0.26900992860624434</v>
      </c>
      <c r="AB54" s="126">
        <f ca="1">OFFSET(IND!AE$28,$E54,0)</f>
        <v>0.27533606008177747</v>
      </c>
      <c r="AC54" s="126">
        <f ca="1">OFFSET(IND!AF$28,$E54,0)</f>
        <v>0.28268591347759214</v>
      </c>
      <c r="AD54" s="126">
        <f ca="1">OFFSET(IND!AG$28,$E54,0)</f>
        <v>0.29042607850484514</v>
      </c>
      <c r="AE54" s="126">
        <f ca="1">OFFSET(IND!AH$28,$E54,0)</f>
        <v>0.29884117862283621</v>
      </c>
      <c r="AF54" s="126">
        <f ca="1">OFFSET(IND!AI$28,$E54,0)</f>
        <v>0.30709363569871578</v>
      </c>
      <c r="AG54" s="126">
        <f ca="1">OFFSET(IND!AJ$28,$E54,0)</f>
        <v>0.31598620333152494</v>
      </c>
      <c r="AH54" s="126">
        <f ca="1">OFFSET(IND!AK$28,$E54,0)</f>
        <v>0.32539318320516214</v>
      </c>
      <c r="AI54" s="126">
        <f ca="1">OFFSET(IND!AL$28,$E54,0)</f>
        <v>0.33526044035116537</v>
      </c>
      <c r="AJ54" s="126">
        <f ca="1">OFFSET(IND!AM$28,$E54,0)</f>
        <v>0.39022616068237914</v>
      </c>
      <c r="AK54" s="126">
        <f ca="1">OFFSET(IND!AN$28,$E54,0)</f>
        <v>0.4031717390554504</v>
      </c>
      <c r="AL54" s="126">
        <f ca="1">OFFSET(IND!AO$28,$E54,0)</f>
        <v>0.47808639475275877</v>
      </c>
      <c r="AM54" s="126">
        <f ca="1">OFFSET(IND!AP$28,$E54,0)</f>
        <v>0.54599769345704374</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3">
        <f ca="1">OFFSET(IND!R$28,$E55,0)</f>
        <v>0.91674602443070907</v>
      </c>
      <c r="P55" s="126">
        <f ca="1">OFFSET(IND!S$28,$E55,0)</f>
        <v>0.93647761915811423</v>
      </c>
      <c r="Q55" s="126">
        <f ca="1">OFFSET(IND!T$28,$E55,0)</f>
        <v>0.95586588130479266</v>
      </c>
      <c r="R55" s="126">
        <f ca="1">OFFSET(IND!U$28,$E55,0)</f>
        <v>0.97478488096412874</v>
      </c>
      <c r="S55" s="126">
        <f ca="1">OFFSET(IND!V$28,$E55,0)</f>
        <v>0.99602918575658661</v>
      </c>
      <c r="T55" s="203">
        <f ca="1">OFFSET(IND!W$28,$E55,0)</f>
        <v>1.0175976661019341</v>
      </c>
      <c r="U55" s="126">
        <f ca="1">OFFSET(IND!X$28,$E55,0)</f>
        <v>1.0389293094665357</v>
      </c>
      <c r="V55" s="126">
        <f ca="1">OFFSET(IND!Y$28,$E55,0)</f>
        <v>1.0608715113500653</v>
      </c>
      <c r="W55" s="126">
        <f ca="1">OFFSET(IND!Z$28,$E55,0)</f>
        <v>1.0899237823218011</v>
      </c>
      <c r="X55" s="126">
        <f ca="1">OFFSET(IND!AA$28,$E55,0)</f>
        <v>1.113590528467284</v>
      </c>
      <c r="Y55" s="205">
        <f ca="1">OFFSET(IND!AB$28,$E55,0)</f>
        <v>1.1379055884753662</v>
      </c>
      <c r="Z55" s="126">
        <f ca="1">OFFSET(IND!AC$28,$E55,0)</f>
        <v>1.1736361500961097</v>
      </c>
      <c r="AA55" s="126">
        <f ca="1">OFFSET(IND!AD$28,$E55,0)</f>
        <v>1.2037917008938175</v>
      </c>
      <c r="AB55" s="126">
        <f ca="1">OFFSET(IND!AE$28,$E55,0)</f>
        <v>1.2321004871474159</v>
      </c>
      <c r="AC55" s="126">
        <f ca="1">OFFSET(IND!AF$28,$E55,0)</f>
        <v>1.2649903234687307</v>
      </c>
      <c r="AD55" s="126">
        <f ca="1">OFFSET(IND!AG$28,$E55,0)</f>
        <v>1.2996267641072994</v>
      </c>
      <c r="AE55" s="126">
        <f ca="1">OFFSET(IND!AH$28,$E55,0)</f>
        <v>1.3372834697044216</v>
      </c>
      <c r="AF55" s="126">
        <f ca="1">OFFSET(IND!AI$28,$E55,0)</f>
        <v>1.3742123644533857</v>
      </c>
      <c r="AG55" s="126">
        <f ca="1">OFFSET(IND!AJ$28,$E55,0)</f>
        <v>1.4140056879618332</v>
      </c>
      <c r="AH55" s="126">
        <f ca="1">OFFSET(IND!AK$28,$E55,0)</f>
        <v>1.4561009532222278</v>
      </c>
      <c r="AI55" s="126">
        <f ca="1">OFFSET(IND!AL$28,$E55,0)</f>
        <v>1.5002559118309495</v>
      </c>
      <c r="AJ55" s="126">
        <f ca="1">OFFSET(IND!AM$28,$E55,0)</f>
        <v>1.7462218444312152</v>
      </c>
      <c r="AK55" s="126">
        <f ca="1">OFFSET(IND!AN$28,$E55,0)</f>
        <v>1.8041519732168483</v>
      </c>
      <c r="AL55" s="126">
        <f ca="1">OFFSET(IND!AO$28,$E55,0)</f>
        <v>2.1393873352385171</v>
      </c>
      <c r="AM55" s="126">
        <f ca="1">OFFSET(IND!AP$28,$E55,0)</f>
        <v>2.4432833966244152</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1.7455084388856863</v>
      </c>
      <c r="O56" s="203">
        <f ca="1">OFFSET(IND!R$28,$E56,0)</f>
        <v>1.5819458836212843</v>
      </c>
      <c r="P56" s="126">
        <f ca="1">OFFSET(IND!S$28,$E56,0)</f>
        <v>1.6159949159862577</v>
      </c>
      <c r="Q56" s="126">
        <f ca="1">OFFSET(IND!T$28,$E56,0)</f>
        <v>1.649451490300343</v>
      </c>
      <c r="R56" s="126">
        <f ca="1">OFFSET(IND!U$28,$E56,0)</f>
        <v>1.6820983006880998</v>
      </c>
      <c r="S56" s="126">
        <f ca="1">OFFSET(IND!V$28,$E56,0)</f>
        <v>1.7187576802994753</v>
      </c>
      <c r="T56" s="203">
        <f ca="1">OFFSET(IND!W$28,$E56,0)</f>
        <v>1.7559764604076054</v>
      </c>
      <c r="U56" s="126">
        <f ca="1">OFFSET(IND!X$28,$E56,0)</f>
        <v>1.7927865523111555</v>
      </c>
      <c r="V56" s="126">
        <f ca="1">OFFSET(IND!Y$28,$E56,0)</f>
        <v>1.8306502299516365</v>
      </c>
      <c r="W56" s="126">
        <f ca="1">OFFSET(IND!Z$28,$E56,0)</f>
        <v>1.8807831121772538</v>
      </c>
      <c r="X56" s="126">
        <f ca="1">OFFSET(IND!AA$28,$E56,0)</f>
        <v>1.9216226802209835</v>
      </c>
      <c r="Y56" s="205">
        <f ca="1">OFFSET(IND!AB$28,$E56,0)</f>
        <v>1.9635809849910275</v>
      </c>
      <c r="Z56" s="126">
        <f ca="1">OFFSET(IND!AC$28,$E56,0)</f>
        <v>2.0252379907146278</v>
      </c>
      <c r="AA56" s="126">
        <f ca="1">OFFSET(IND!AD$28,$E56,0)</f>
        <v>2.0772747033716481</v>
      </c>
      <c r="AB56" s="126">
        <f ca="1">OFFSET(IND!AE$28,$E56,0)</f>
        <v>2.1261246211141382</v>
      </c>
      <c r="AC56" s="126">
        <f ca="1">OFFSET(IND!AF$28,$E56,0)</f>
        <v>2.1828796435466509</v>
      </c>
      <c r="AD56" s="126">
        <f ca="1">OFFSET(IND!AG$28,$E56,0)</f>
        <v>2.242648623429059</v>
      </c>
      <c r="AE56" s="126">
        <f ca="1">OFFSET(IND!AH$28,$E56,0)</f>
        <v>2.3076294019899466</v>
      </c>
      <c r="AF56" s="126">
        <f ca="1">OFFSET(IND!AI$28,$E56,0)</f>
        <v>2.3713542630506588</v>
      </c>
      <c r="AG56" s="126">
        <f ca="1">OFFSET(IND!AJ$28,$E56,0)</f>
        <v>2.4400220103243822</v>
      </c>
      <c r="AH56" s="126">
        <f ca="1">OFFSET(IND!AK$28,$E56,0)</f>
        <v>2.5126620107432336</v>
      </c>
      <c r="AI56" s="126">
        <f ca="1">OFFSET(IND!AL$28,$E56,0)</f>
        <v>2.5888562380985278</v>
      </c>
      <c r="AJ56" s="126">
        <f ca="1">OFFSET(IND!AM$28,$E56,0)</f>
        <v>3.013297451061181</v>
      </c>
      <c r="AK56" s="126">
        <f ca="1">OFFSET(IND!AN$28,$E56,0)</f>
        <v>3.1132622464656574</v>
      </c>
      <c r="AL56" s="126">
        <f ca="1">OFFSET(IND!AO$28,$E56,0)</f>
        <v>3.6917476577591466</v>
      </c>
      <c r="AM56" s="126">
        <f ca="1">OFFSET(IND!AP$28,$E56,0)</f>
        <v>4.2161536661262753</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2.2044439779147851</v>
      </c>
      <c r="O57" s="203">
        <f ca="1">OFFSET(IND!R$28,$E57,0)</f>
        <v>1.9978769502611429</v>
      </c>
      <c r="P57" s="126">
        <f ca="1">OFFSET(IND!S$28,$E57,0)</f>
        <v>2.0408782802339207</v>
      </c>
      <c r="Q57" s="126">
        <f ca="1">OFFSET(IND!T$28,$E57,0)</f>
        <v>2.0831313808923322</v>
      </c>
      <c r="R57" s="126">
        <f ca="1">OFFSET(IND!U$28,$E57,0)</f>
        <v>2.1243618114958989</v>
      </c>
      <c r="S57" s="126">
        <f ca="1">OFFSET(IND!V$28,$E57,0)</f>
        <v>2.170659810874223</v>
      </c>
      <c r="T57" s="203">
        <f ca="1">OFFSET(IND!W$28,$E57,0)</f>
        <v>2.2176642903982979</v>
      </c>
      <c r="U57" s="126">
        <f ca="1">OFFSET(IND!X$28,$E57,0)</f>
        <v>2.2641526279024542</v>
      </c>
      <c r="V57" s="126">
        <f ca="1">OFFSET(IND!Y$28,$E57,0)</f>
        <v>2.311971563804907</v>
      </c>
      <c r="W57" s="126">
        <f ca="1">OFFSET(IND!Z$28,$E57,0)</f>
        <v>2.3752855689714045</v>
      </c>
      <c r="X57" s="126">
        <f ca="1">OFFSET(IND!AA$28,$E57,0)</f>
        <v>2.4268628273959552</v>
      </c>
      <c r="Y57" s="205">
        <f ca="1">OFFSET(IND!AB$28,$E57,0)</f>
        <v>2.4798529649474439</v>
      </c>
      <c r="Z57" s="126">
        <f ca="1">OFFSET(IND!AC$28,$E57,0)</f>
        <v>2.5577210588137889</v>
      </c>
      <c r="AA57" s="126">
        <f ca="1">OFFSET(IND!AD$28,$E57,0)</f>
        <v>2.6234394565549541</v>
      </c>
      <c r="AB57" s="126">
        <f ca="1">OFFSET(IND!AE$28,$E57,0)</f>
        <v>2.6851331754680583</v>
      </c>
      <c r="AC57" s="126">
        <f ca="1">OFFSET(IND!AF$28,$E57,0)</f>
        <v>2.7568104384537602</v>
      </c>
      <c r="AD57" s="126">
        <f ca="1">OFFSET(IND!AG$28,$E57,0)</f>
        <v>2.8322940997370001</v>
      </c>
      <c r="AE57" s="126">
        <f ca="1">OFFSET(IND!AH$28,$E57,0)</f>
        <v>2.9143598650965821</v>
      </c>
      <c r="AF57" s="126">
        <f ca="1">OFFSET(IND!AI$28,$E57,0)</f>
        <v>2.9948395024785834</v>
      </c>
      <c r="AG57" s="126">
        <f ca="1">OFFSET(IND!AJ$28,$E57,0)</f>
        <v>3.0815616280107694</v>
      </c>
      <c r="AH57" s="126">
        <f ca="1">OFFSET(IND!AK$28,$E57,0)</f>
        <v>3.1733004061866517</v>
      </c>
      <c r="AI57" s="126">
        <f ca="1">OFFSET(IND!AL$28,$E57,0)</f>
        <v>3.2695279017996066</v>
      </c>
      <c r="AJ57" s="126">
        <f ca="1">OFFSET(IND!AM$28,$E57,0)</f>
        <v>3.805564769367936</v>
      </c>
      <c r="AK57" s="126">
        <f ca="1">OFFSET(IND!AN$28,$E57,0)</f>
        <v>3.9318126787584866</v>
      </c>
      <c r="AL57" s="126">
        <f ca="1">OFFSET(IND!AO$28,$E57,0)</f>
        <v>4.6623956154136588</v>
      </c>
      <c r="AM57" s="126">
        <f ca="1">OFFSET(IND!AP$28,$E57,0)</f>
        <v>5.3246803923725379</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3">
        <f ca="1">OFFSET(IND!R$28,$E58,0)</f>
        <v>0.50122902555256232</v>
      </c>
      <c r="P58" s="126">
        <f ca="1">OFFSET(IND!S$28,$E58,0)</f>
        <v>0.51201723486490369</v>
      </c>
      <c r="Q58" s="126">
        <f ca="1">OFFSET(IND!T$28,$E58,0)</f>
        <v>0.52261772778656324</v>
      </c>
      <c r="R58" s="126">
        <f ca="1">OFFSET(IND!U$28,$E58,0)</f>
        <v>0.53296165239705395</v>
      </c>
      <c r="S58" s="126">
        <f ca="1">OFFSET(IND!V$28,$E58,0)</f>
        <v>0.54457693286284903</v>
      </c>
      <c r="T58" s="203">
        <f ca="1">OFFSET(IND!W$28,$E58,0)</f>
        <v>0.5563694556532931</v>
      </c>
      <c r="U58" s="126">
        <f ca="1">OFFSET(IND!X$28,$E58,0)</f>
        <v>0.56803248830589026</v>
      </c>
      <c r="V58" s="126">
        <f ca="1">OFFSET(IND!Y$28,$E58,0)</f>
        <v>0.58002934258773875</v>
      </c>
      <c r="W58" s="126">
        <f ca="1">OFFSET(IND!Z$28,$E58,0)</f>
        <v>0.595913612692204</v>
      </c>
      <c r="X58" s="126">
        <f ca="1">OFFSET(IND!AA$28,$E58,0)</f>
        <v>0.60885335804410423</v>
      </c>
      <c r="Y58" s="205">
        <f ca="1">OFFSET(IND!AB$28,$E58,0)</f>
        <v>0.62214756768266943</v>
      </c>
      <c r="Z58" s="126">
        <f ca="1">OFFSET(IND!AC$28,$E58,0)</f>
        <v>0.6416831796257183</v>
      </c>
      <c r="AA58" s="126">
        <f ca="1">OFFSET(IND!AD$28,$E58,0)</f>
        <v>0.65817066573259508</v>
      </c>
      <c r="AB58" s="126">
        <f ca="1">OFFSET(IND!AE$28,$E58,0)</f>
        <v>0.67364843707856659</v>
      </c>
      <c r="AC58" s="126">
        <f ca="1">OFFSET(IND!AF$28,$E58,0)</f>
        <v>0.69163088823798458</v>
      </c>
      <c r="AD58" s="126">
        <f ca="1">OFFSET(IND!AG$28,$E58,0)</f>
        <v>0.71056829175785241</v>
      </c>
      <c r="AE58" s="126">
        <f ca="1">OFFSET(IND!AH$28,$E58,0)</f>
        <v>0.73115701900505947</v>
      </c>
      <c r="AF58" s="126">
        <f ca="1">OFFSET(IND!AI$28,$E58,0)</f>
        <v>0.75134781715032639</v>
      </c>
      <c r="AG58" s="126">
        <f ca="1">OFFSET(IND!AJ$28,$E58,0)</f>
        <v>0.77310473589783124</v>
      </c>
      <c r="AH58" s="126">
        <f ca="1">OFFSET(IND!AK$28,$E58,0)</f>
        <v>0.79612023661946973</v>
      </c>
      <c r="AI58" s="126">
        <f ca="1">OFFSET(IND!AL$28,$E58,0)</f>
        <v>0.82026187049293753</v>
      </c>
      <c r="AJ58" s="126">
        <f ca="1">OFFSET(IND!AM$28,$E58,0)</f>
        <v>0.95474324421137535</v>
      </c>
      <c r="AK58" s="126">
        <f ca="1">OFFSET(IND!AN$28,$E58,0)</f>
        <v>0.98641642438075605</v>
      </c>
      <c r="AL58" s="126">
        <f ca="1">OFFSET(IND!AO$28,$E58,0)</f>
        <v>1.1697056771934162</v>
      </c>
      <c r="AM58" s="126">
        <f ca="1">OFFSET(IND!AP$28,$E58,0)</f>
        <v>1.3358602310812344</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v>
      </c>
      <c r="O59" s="203">
        <f ca="1">OFFSET(IND!R$28,$E59,0)</f>
        <v>6.1088245020917498</v>
      </c>
      <c r="P59" s="126">
        <f ca="1">OFFSET(IND!S$28,$E59,0)</f>
        <v>6.2403078640304823</v>
      </c>
      <c r="Q59" s="126">
        <f ca="1">OFFSET(IND!T$28,$E59,0)</f>
        <v>6.3695033965970476</v>
      </c>
      <c r="R59" s="126">
        <f ca="1">OFFSET(IND!U$28,$E59,0)</f>
        <v>6.4955719538572634</v>
      </c>
      <c r="S59" s="126">
        <f ca="1">OFFSET(IND!V$28,$E59,0)</f>
        <v>6.6371354034797072</v>
      </c>
      <c r="T59" s="203">
        <f ca="1">OFFSET(IND!W$28,$E59,0)</f>
        <v>6.7808590277936105</v>
      </c>
      <c r="U59" s="126">
        <f ca="1">OFFSET(IND!X$28,$E59,0)</f>
        <v>6.9230044663151276</v>
      </c>
      <c r="V59" s="126">
        <f ca="1">OFFSET(IND!Y$28,$E59,0)</f>
        <v>7.0692184197153489</v>
      </c>
      <c r="W59" s="126">
        <f ca="1">OFFSET(IND!Z$28,$E59,0)</f>
        <v>7.2628109960930418</v>
      </c>
      <c r="X59" s="126">
        <f ca="1">OFFSET(IND!AA$28,$E59,0)</f>
        <v>7.4205166145363748</v>
      </c>
      <c r="Y59" s="205">
        <f ca="1">OFFSET(IND!AB$28,$E59,0)</f>
        <v>7.5825423341891458</v>
      </c>
      <c r="Z59" s="126">
        <f ca="1">OFFSET(IND!AC$28,$E59,0)</f>
        <v>7.8206363367650962</v>
      </c>
      <c r="AA59" s="126">
        <f ca="1">OFFSET(IND!AD$28,$E59,0)</f>
        <v>8.0215807234086114</v>
      </c>
      <c r="AB59" s="126">
        <f ca="1">OFFSET(IND!AE$28,$E59,0)</f>
        <v>8.2102190185109549</v>
      </c>
      <c r="AC59" s="126">
        <f ca="1">OFFSET(IND!AF$28,$E59,0)</f>
        <v>8.4293835773255985</v>
      </c>
      <c r="AD59" s="126">
        <f ca="1">OFFSET(IND!AG$28,$E59,0)</f>
        <v>8.6601868004642295</v>
      </c>
      <c r="AE59" s="126">
        <f ca="1">OFFSET(IND!AH$28,$E59,0)</f>
        <v>8.9111158469933454</v>
      </c>
      <c r="AF59" s="126">
        <f ca="1">OFFSET(IND!AI$28,$E59,0)</f>
        <v>9.1571950565734781</v>
      </c>
      <c r="AG59" s="126">
        <f ca="1">OFFSET(IND!AJ$28,$E59,0)</f>
        <v>9.4223616601799947</v>
      </c>
      <c r="AH59" s="126">
        <f ca="1">OFFSET(IND!AK$28,$E59,0)</f>
        <v>9.7028674720316896</v>
      </c>
      <c r="AI59" s="126">
        <f ca="1">OFFSET(IND!AL$28,$E59,0)</f>
        <v>9.9970982468041356</v>
      </c>
      <c r="AJ59" s="126">
        <f ca="1">OFFSET(IND!AM$28,$E59,0)</f>
        <v>11.636115679883737</v>
      </c>
      <c r="AK59" s="126">
        <f ca="1">OFFSET(IND!AN$28,$E59,0)</f>
        <v>12.022138613939836</v>
      </c>
      <c r="AL59" s="126">
        <f ca="1">OFFSET(IND!AO$28,$E59,0)</f>
        <v>14.256011397579439</v>
      </c>
      <c r="AM59" s="126">
        <f ca="1">OFFSET(IND!AP$28,$E59,0)</f>
        <v>16.281051764715134</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2.3757738207579031</v>
      </c>
      <c r="O60" s="203">
        <f ca="1">OFFSET(IND!R$28,$E60,0)</f>
        <v>2.1531523609032006</v>
      </c>
      <c r="P60" s="126">
        <f ca="1">OFFSET(IND!S$28,$E60,0)</f>
        <v>2.1994957631536551</v>
      </c>
      <c r="Q60" s="126">
        <f ca="1">OFFSET(IND!T$28,$E60,0)</f>
        <v>2.2450327835523578</v>
      </c>
      <c r="R60" s="126">
        <f ca="1">OFFSET(IND!U$28,$E60,0)</f>
        <v>2.2894676517676005</v>
      </c>
      <c r="S60" s="126">
        <f ca="1">OFFSET(IND!V$28,$E60,0)</f>
        <v>2.339363941253048</v>
      </c>
      <c r="T60" s="203">
        <f ca="1">OFFSET(IND!W$28,$E60,0)</f>
        <v>2.3900216186675949</v>
      </c>
      <c r="U60" s="126">
        <f ca="1">OFFSET(IND!X$28,$E60,0)</f>
        <v>2.4401230393974629</v>
      </c>
      <c r="V60" s="126">
        <f ca="1">OFFSET(IND!Y$28,$E60,0)</f>
        <v>2.4916584729089148</v>
      </c>
      <c r="W60" s="126">
        <f ca="1">OFFSET(IND!Z$28,$E60,0)</f>
        <v>2.5598932556790261</v>
      </c>
      <c r="X60" s="126">
        <f ca="1">OFFSET(IND!AA$28,$E60,0)</f>
        <v>2.6154791093179202</v>
      </c>
      <c r="Y60" s="205">
        <f ca="1">OFFSET(IND!AB$28,$E60,0)</f>
        <v>2.6725876513423223</v>
      </c>
      <c r="Z60" s="126">
        <f ca="1">OFFSET(IND!AC$28,$E60,0)</f>
        <v>2.7565076696024247</v>
      </c>
      <c r="AA60" s="126">
        <f ca="1">OFFSET(IND!AD$28,$E60,0)</f>
        <v>2.8273337148364268</v>
      </c>
      <c r="AB60" s="126">
        <f ca="1">OFFSET(IND!AE$28,$E60,0)</f>
        <v>2.8938222823697202</v>
      </c>
      <c r="AC60" s="126">
        <f ca="1">OFFSET(IND!AF$28,$E60,0)</f>
        <v>2.9710703170900619</v>
      </c>
      <c r="AD60" s="126">
        <f ca="1">OFFSET(IND!AG$28,$E60,0)</f>
        <v>3.0524205841725176</v>
      </c>
      <c r="AE60" s="126">
        <f ca="1">OFFSET(IND!AH$28,$E60,0)</f>
        <v>3.1408645178242951</v>
      </c>
      <c r="AF60" s="126">
        <f ca="1">OFFSET(IND!AI$28,$E60,0)</f>
        <v>3.2275990493033433</v>
      </c>
      <c r="AG60" s="126">
        <f ca="1">OFFSET(IND!AJ$28,$E60,0)</f>
        <v>3.321061236405388</v>
      </c>
      <c r="AH60" s="126">
        <f ca="1">OFFSET(IND!AK$28,$E60,0)</f>
        <v>3.4199299714343181</v>
      </c>
      <c r="AI60" s="126">
        <f ca="1">OFFSET(IND!AL$28,$E60,0)</f>
        <v>3.5236362879498344</v>
      </c>
      <c r="AJ60" s="126">
        <f ca="1">OFFSET(IND!AM$28,$E60,0)</f>
        <v>4.101334051961298</v>
      </c>
      <c r="AK60" s="126">
        <f ca="1">OFFSET(IND!AN$28,$E60,0)</f>
        <v>4.2373939750350527</v>
      </c>
      <c r="AL60" s="126">
        <f ca="1">OFFSET(IND!AO$28,$E60,0)</f>
        <v>5.0247579689432174</v>
      </c>
      <c r="AM60" s="126">
        <f ca="1">OFFSET(IND!AP$28,$E60,0)</f>
        <v>5.7385156560284338</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68.533420800000002</v>
      </c>
      <c r="K61" s="126">
        <f ca="1">OFFSET(IND!N$28,$E61,0)</f>
        <v>68.533420800000002</v>
      </c>
      <c r="L61" s="126">
        <f ca="1">OFFSET(IND!O$28,$E61,0)</f>
        <v>68.533420800000002</v>
      </c>
      <c r="M61" s="126">
        <f ca="1">OFFSET(IND!P$28,$E61,0)</f>
        <v>69.323042070870599</v>
      </c>
      <c r="N61" s="126">
        <f ca="1">OFFSET(IND!Q$28,$E61,0)</f>
        <v>69.248762769316301</v>
      </c>
      <c r="O61" s="203">
        <f ca="1">OFFSET(IND!R$28,$E61,0)</f>
        <v>62.759819871579019</v>
      </c>
      <c r="P61" s="126">
        <f ca="1">OFFSET(IND!S$28,$E61,0)</f>
        <v>64.110631653544417</v>
      </c>
      <c r="Q61" s="126">
        <f ca="1">OFFSET(IND!T$28,$E61,0)</f>
        <v>65.437939116594634</v>
      </c>
      <c r="R61" s="126">
        <f ca="1">OFFSET(IND!U$28,$E61,0)</f>
        <v>66.733121183522854</v>
      </c>
      <c r="S61" s="126">
        <f ca="1">OFFSET(IND!V$28,$E61,0)</f>
        <v>68.187492085103301</v>
      </c>
      <c r="T61" s="203">
        <f ca="1">OFFSET(IND!W$28,$E61,0)</f>
        <v>69.664055828282116</v>
      </c>
      <c r="U61" s="126">
        <f ca="1">OFFSET(IND!X$28,$E61,0)</f>
        <v>71.1244058701146</v>
      </c>
      <c r="V61" s="126">
        <f ca="1">OFFSET(IND!Y$28,$E61,0)</f>
        <v>72.626554339917135</v>
      </c>
      <c r="W61" s="126">
        <f ca="1">OFFSET(IND!Z$28,$E61,0)</f>
        <v>74.615453385515622</v>
      </c>
      <c r="X61" s="126">
        <f ca="1">OFFSET(IND!AA$28,$E61,0)</f>
        <v>76.235663002414995</v>
      </c>
      <c r="Y61" s="205">
        <f ca="1">OFFSET(IND!AB$28,$E61,0)</f>
        <v>77.900255752867878</v>
      </c>
      <c r="Z61" s="126">
        <f ca="1">OFFSET(IND!AC$28,$E61,0)</f>
        <v>80.346346111013432</v>
      </c>
      <c r="AA61" s="126">
        <f ca="1">OFFSET(IND!AD$28,$E61,0)</f>
        <v>82.410774955815512</v>
      </c>
      <c r="AB61" s="126">
        <f ca="1">OFFSET(IND!AE$28,$E61,0)</f>
        <v>84.348775534724112</v>
      </c>
      <c r="AC61" s="126">
        <f ca="1">OFFSET(IND!AF$28,$E61,0)</f>
        <v>86.600391738255794</v>
      </c>
      <c r="AD61" s="126">
        <f ca="1">OFFSET(IND!AG$28,$E61,0)</f>
        <v>88.971579305520237</v>
      </c>
      <c r="AE61" s="126">
        <f ca="1">OFFSET(IND!AH$28,$E61,0)</f>
        <v>91.549532192417217</v>
      </c>
      <c r="AF61" s="126">
        <f ca="1">OFFSET(IND!AI$28,$E61,0)</f>
        <v>94.077659635283112</v>
      </c>
      <c r="AG61" s="126">
        <f ca="1">OFFSET(IND!AJ$28,$E61,0)</f>
        <v>96.801883955789464</v>
      </c>
      <c r="AH61" s="126">
        <f ca="1">OFFSET(IND!AK$28,$E61,0)</f>
        <v>99.68369766949418</v>
      </c>
      <c r="AI61" s="126">
        <f ca="1">OFFSET(IND!AL$28,$E61,0)</f>
        <v>102.70651661265924</v>
      </c>
      <c r="AJ61" s="126">
        <f ca="1">OFFSET(IND!AM$28,$E61,0)</f>
        <v>119.5451798990626</v>
      </c>
      <c r="AK61" s="126">
        <f ca="1">OFFSET(IND!AN$28,$E61,0)</f>
        <v>123.51103778209126</v>
      </c>
      <c r="AL61" s="126">
        <f ca="1">OFFSET(IND!AO$28,$E61,0)</f>
        <v>146.46102651875225</v>
      </c>
      <c r="AM61" s="126">
        <f ca="1">OFFSET(IND!AP$28,$E61,0)</f>
        <v>167.26554768818423</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3.9219471003616984</v>
      </c>
      <c r="P62" s="126">
        <f ca="1">OFFSET(RES!S$95,$E62,0)</f>
        <v>3.967105073284745</v>
      </c>
      <c r="Q62" s="126">
        <f ca="1">OFFSET(RES!T$95,$E62,0)</f>
        <v>4.0127830028686891</v>
      </c>
      <c r="R62" s="126">
        <f ca="1">OFFSET(RES!U$95,$E62,0)</f>
        <v>4.058986875983881</v>
      </c>
      <c r="S62" s="126">
        <f ca="1">OFFSET(RES!V$95,$E62,0)</f>
        <v>4.105722748434526</v>
      </c>
      <c r="T62" s="203">
        <f ca="1">OFFSET(RES!W$95,$E62,0)</f>
        <v>4.1529967457524002</v>
      </c>
      <c r="U62" s="126">
        <f ca="1">OFFSET(RES!X$95,$E62,0)</f>
        <v>4.1938890122160331</v>
      </c>
      <c r="V62" s="126">
        <f ca="1">OFFSET(RES!Y$95,$E62,0)</f>
        <v>4.2351839222546319</v>
      </c>
      <c r="W62" s="126">
        <f ca="1">OFFSET(RES!Z$95,$E62,0)</f>
        <v>4.2768854404772165</v>
      </c>
      <c r="X62" s="126">
        <f ca="1">OFFSET(RES!AA$95,$E62,0)</f>
        <v>4.3189975705301258</v>
      </c>
      <c r="Y62" s="205">
        <f ca="1">OFFSET(RES!AB$95,$E62,0)</f>
        <v>4.3615243554813858</v>
      </c>
      <c r="Z62" s="126">
        <f ca="1">OFFSET(RES!AC$95,$E62,0)</f>
        <v>4.3987467892486505</v>
      </c>
      <c r="AA62" s="126">
        <f ca="1">OFFSET(RES!AD$95,$E62,0)</f>
        <v>4.4872680361726269</v>
      </c>
      <c r="AB62" s="126">
        <f ca="1">OFFSET(RES!AE$95,$E62,0)</f>
        <v>4.6803886785761497</v>
      </c>
      <c r="AC62" s="126">
        <f ca="1">OFFSET(RES!AF$95,$E62,0)</f>
        <v>4.9142973310259279</v>
      </c>
      <c r="AD62" s="126">
        <f ca="1">OFFSET(RES!AG$95,$E62,0)</f>
        <v>5.1433903002661667</v>
      </c>
      <c r="AE62" s="126">
        <f ca="1">OFFSET(RES!AH$95,$E62,0)</f>
        <v>5.3750911761671158</v>
      </c>
      <c r="AF62" s="126">
        <f ca="1">OFFSET(RES!AI$95,$E62,0)</f>
        <v>5.5767601158591189</v>
      </c>
      <c r="AG62" s="126">
        <f ca="1">OFFSET(RES!AJ$95,$E62,0)</f>
        <v>5.800876912392245</v>
      </c>
      <c r="AH62" s="126">
        <f ca="1">OFFSET(RES!AK$95,$E62,0)</f>
        <v>6.0302011524403074</v>
      </c>
      <c r="AI62" s="126">
        <f ca="1">OFFSET(RES!AL$95,$E62,0)</f>
        <v>6.2633961686706465</v>
      </c>
      <c r="AJ62" s="126">
        <f ca="1">OFFSET(RES!AM$95,$E62,0)</f>
        <v>7.3770966511251537</v>
      </c>
      <c r="AK62" s="126">
        <f ca="1">OFFSET(RES!AN$95,$E62,0)</f>
        <v>7.5050254294393968</v>
      </c>
      <c r="AL62" s="126">
        <f ca="1">OFFSET(RES!AO$95,$E62,0)</f>
        <v>7.5050254294393968</v>
      </c>
      <c r="AM62" s="126">
        <f ca="1">OFFSET(RES!AP$95,$E62,0)</f>
        <v>7.5050254294393968</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6.1874153084479362</v>
      </c>
      <c r="P63" s="126">
        <f ca="1">OFFSET(RES!S$95,$E63,0)</f>
        <v>6.2586582716528119</v>
      </c>
      <c r="Q63" s="126">
        <f ca="1">OFFSET(RES!T$95,$E63,0)</f>
        <v>6.3307215385795468</v>
      </c>
      <c r="R63" s="126">
        <f ca="1">OFFSET(RES!U$95,$E63,0)</f>
        <v>6.4036145543461691</v>
      </c>
      <c r="S63" s="126">
        <f ca="1">OFFSET(RES!V$95,$E63,0)</f>
        <v>6.4773468728234178</v>
      </c>
      <c r="T63" s="203">
        <f ca="1">OFFSET(RES!W$95,$E63,0)</f>
        <v>6.5519281578869428</v>
      </c>
      <c r="U63" s="126">
        <f ca="1">OFFSET(RES!X$95,$E63,0)</f>
        <v>6.6164413777340121</v>
      </c>
      <c r="V63" s="126">
        <f ca="1">OFFSET(RES!Y$95,$E63,0)</f>
        <v>6.6815898236450346</v>
      </c>
      <c r="W63" s="126">
        <f ca="1">OFFSET(RES!Z$95,$E63,0)</f>
        <v>6.7473797503404116</v>
      </c>
      <c r="X63" s="126">
        <f ca="1">OFFSET(RES!AA$95,$E63,0)</f>
        <v>6.8138174741273252</v>
      </c>
      <c r="Y63" s="205">
        <f ca="1">OFFSET(RES!AB$95,$E63,0)</f>
        <v>6.8809093735061397</v>
      </c>
      <c r="Z63" s="126">
        <f ca="1">OFFSET(RES!AC$95,$E63,0)</f>
        <v>6.9396329234714171</v>
      </c>
      <c r="AA63" s="126">
        <f ca="1">OFFSET(RES!AD$95,$E63,0)</f>
        <v>7.07928746350583</v>
      </c>
      <c r="AB63" s="126">
        <f ca="1">OFFSET(RES!AE$95,$E63,0)</f>
        <v>7.3839620520729881</v>
      </c>
      <c r="AC63" s="126">
        <f ca="1">OFFSET(RES!AF$95,$E63,0)</f>
        <v>7.7529853815341916</v>
      </c>
      <c r="AD63" s="126">
        <f ca="1">OFFSET(RES!AG$95,$E63,0)</f>
        <v>8.1144113030628411</v>
      </c>
      <c r="AE63" s="126">
        <f ca="1">OFFSET(RES!AH$95,$E63,0)</f>
        <v>8.4799515589214955</v>
      </c>
      <c r="AF63" s="126">
        <f ca="1">OFFSET(RES!AI$95,$E63,0)</f>
        <v>8.7981122716383204</v>
      </c>
      <c r="AG63" s="126">
        <f ca="1">OFFSET(RES!AJ$95,$E63,0)</f>
        <v>9.1516875908009609</v>
      </c>
      <c r="AH63" s="126">
        <f ca="1">OFFSET(RES!AK$95,$E63,0)</f>
        <v>9.5134783740934505</v>
      </c>
      <c r="AI63" s="126">
        <f ca="1">OFFSET(RES!AL$95,$E63,0)</f>
        <v>9.8813758434765262</v>
      </c>
      <c r="AJ63" s="126">
        <f ca="1">OFFSET(RES!AM$95,$E63,0)</f>
        <v>11.638392763345067</v>
      </c>
      <c r="AK63" s="126">
        <f ca="1">OFFSET(RES!AN$95,$E63,0)</f>
        <v>11.840218147797495</v>
      </c>
      <c r="AL63" s="126">
        <f ca="1">OFFSET(RES!AO$95,$E63,0)</f>
        <v>11.840218147797495</v>
      </c>
      <c r="AM63" s="126">
        <f ca="1">OFFSET(RES!AP$95,$E63,0)</f>
        <v>11.840218147797495</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17.418889821575402</v>
      </c>
      <c r="P64" s="126">
        <f ca="1">OFFSET(RES!S$95,$E64,0)</f>
        <v>17.619453912518825</v>
      </c>
      <c r="Q64" s="126">
        <f ca="1">OFFSET(RES!T$95,$E64,0)</f>
        <v>17.822327332873478</v>
      </c>
      <c r="R64" s="126">
        <f ca="1">OFFSET(RES!U$95,$E64,0)</f>
        <v>18.027536672655074</v>
      </c>
      <c r="S64" s="126">
        <f ca="1">OFFSET(RES!V$95,$E64,0)</f>
        <v>18.235108828041341</v>
      </c>
      <c r="T64" s="203">
        <f ca="1">OFFSET(RES!W$95,$E64,0)</f>
        <v>18.445071004897208</v>
      </c>
      <c r="U64" s="126">
        <f ca="1">OFFSET(RES!X$95,$E64,0)</f>
        <v>18.626689437236294</v>
      </c>
      <c r="V64" s="126">
        <f ca="1">OFFSET(RES!Y$95,$E64,0)</f>
        <v>18.810096166023605</v>
      </c>
      <c r="W64" s="126">
        <f ca="1">OFFSET(RES!Z$95,$E64,0)</f>
        <v>18.995308799627111</v>
      </c>
      <c r="X64" s="126">
        <f ca="1">OFFSET(RES!AA$95,$E64,0)</f>
        <v>19.182345119794668</v>
      </c>
      <c r="Y64" s="205">
        <f ca="1">OFFSET(RES!AB$95,$E64,0)</f>
        <v>19.371223083361162</v>
      </c>
      <c r="Z64" s="126">
        <f ca="1">OFFSET(RES!AC$95,$E64,0)</f>
        <v>19.536542363833629</v>
      </c>
      <c r="AA64" s="126">
        <f ca="1">OFFSET(RES!AD$95,$E64,0)</f>
        <v>19.929699590991287</v>
      </c>
      <c r="AB64" s="126">
        <f ca="1">OFFSET(RES!AE$95,$E64,0)</f>
        <v>20.787423345599958</v>
      </c>
      <c r="AC64" s="126">
        <f ca="1">OFFSET(RES!AF$95,$E64,0)</f>
        <v>21.826302489319183</v>
      </c>
      <c r="AD64" s="126">
        <f ca="1">OFFSET(RES!AG$95,$E64,0)</f>
        <v>22.843793314150872</v>
      </c>
      <c r="AE64" s="126">
        <f ca="1">OFFSET(RES!AH$95,$E64,0)</f>
        <v>23.872866865017716</v>
      </c>
      <c r="AF64" s="126">
        <f ca="1">OFFSET(RES!AI$95,$E64,0)</f>
        <v>24.768556926876268</v>
      </c>
      <c r="AG64" s="126">
        <f ca="1">OFFSET(RES!AJ$95,$E64,0)</f>
        <v>25.763946636649489</v>
      </c>
      <c r="AH64" s="126">
        <f ca="1">OFFSET(RES!AK$95,$E64,0)</f>
        <v>26.782464624932736</v>
      </c>
      <c r="AI64" s="126">
        <f ca="1">OFFSET(RES!AL$95,$E64,0)</f>
        <v>27.818174233122541</v>
      </c>
      <c r="AJ64" s="126">
        <f ca="1">OFFSET(RES!AM$95,$E64,0)</f>
        <v>32.764550484939228</v>
      </c>
      <c r="AK64" s="126">
        <f ca="1">OFFSET(RES!AN$95,$E64,0)</f>
        <v>33.33273185950673</v>
      </c>
      <c r="AL64" s="126">
        <f ca="1">OFFSET(RES!AO$95,$E64,0)</f>
        <v>33.33273185950673</v>
      </c>
      <c r="AM64" s="126">
        <f ca="1">OFFSET(RES!AP$95,$E64,0)</f>
        <v>33.33273185950673</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11.176113370113185</v>
      </c>
      <c r="P65" s="126">
        <f ca="1">OFFSET(RES!S$95,$E65,0)</f>
        <v>11.304797060136931</v>
      </c>
      <c r="Q65" s="126">
        <f ca="1">OFFSET(RES!T$95,$E65,0)</f>
        <v>11.434962436282651</v>
      </c>
      <c r="R65" s="126">
        <f ca="1">OFFSET(RES!U$95,$E65,0)</f>
        <v>11.566626558938994</v>
      </c>
      <c r="S65" s="126">
        <f ca="1">OFFSET(RES!V$95,$E65,0)</f>
        <v>11.699806684930849</v>
      </c>
      <c r="T65" s="203">
        <f ca="1">OFFSET(RES!W$95,$E65,0)</f>
        <v>11.834520269781155</v>
      </c>
      <c r="U65" s="126">
        <f ca="1">OFFSET(RES!X$95,$E65,0)</f>
        <v>11.951048258115391</v>
      </c>
      <c r="V65" s="126">
        <f ca="1">OFFSET(RES!Y$95,$E65,0)</f>
        <v>12.068723633226249</v>
      </c>
      <c r="W65" s="126">
        <f ca="1">OFFSET(RES!Z$95,$E65,0)</f>
        <v>12.187557692797951</v>
      </c>
      <c r="X65" s="126">
        <f ca="1">OFFSET(RES!AA$95,$E65,0)</f>
        <v>12.307561845756785</v>
      </c>
      <c r="Y65" s="205">
        <f ca="1">OFFSET(RES!AB$95,$E65,0)</f>
        <v>12.428747613366419</v>
      </c>
      <c r="Z65" s="126">
        <f ca="1">OFFSET(RES!AC$95,$E65,0)</f>
        <v>12.534817922080199</v>
      </c>
      <c r="AA65" s="126">
        <f ca="1">OFFSET(RES!AD$95,$E65,0)</f>
        <v>12.787071067257733</v>
      </c>
      <c r="AB65" s="126">
        <f ca="1">OFFSET(RES!AE$95,$E65,0)</f>
        <v>13.337394194617561</v>
      </c>
      <c r="AC65" s="126">
        <f ca="1">OFFSET(RES!AF$95,$E65,0)</f>
        <v>14.003948217691466</v>
      </c>
      <c r="AD65" s="126">
        <f ca="1">OFFSET(RES!AG$95,$E65,0)</f>
        <v>14.656779306690252</v>
      </c>
      <c r="AE65" s="126">
        <f ca="1">OFFSET(RES!AH$95,$E65,0)</f>
        <v>15.317041974890115</v>
      </c>
      <c r="AF65" s="126">
        <f ca="1">OFFSET(RES!AI$95,$E65,0)</f>
        <v>15.891724619900927</v>
      </c>
      <c r="AG65" s="126">
        <f ca="1">OFFSET(RES!AJ$95,$E65,0)</f>
        <v>16.530375438513399</v>
      </c>
      <c r="AH65" s="126">
        <f ca="1">OFFSET(RES!AK$95,$E65,0)</f>
        <v>17.183865564643817</v>
      </c>
      <c r="AI65" s="126">
        <f ca="1">OFFSET(RES!AL$95,$E65,0)</f>
        <v>17.848385985762015</v>
      </c>
      <c r="AJ65" s="126">
        <f ca="1">OFFSET(RES!AM$95,$E65,0)</f>
        <v>21.022024623344205</v>
      </c>
      <c r="AK65" s="126">
        <f ca="1">OFFSET(RES!AN$95,$E65,0)</f>
        <v>21.386574805473941</v>
      </c>
      <c r="AL65" s="126">
        <f ca="1">OFFSET(RES!AO$95,$E65,0)</f>
        <v>21.386574805473941</v>
      </c>
      <c r="AM65" s="126">
        <f ca="1">OFFSET(RES!AP$95,$E65,0)</f>
        <v>21.386574805473941</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6.9027493293839814</v>
      </c>
      <c r="P66" s="126">
        <f ca="1">OFFSET(RES!S$95,$E66,0)</f>
        <v>6.982228771440238</v>
      </c>
      <c r="Q66" s="126">
        <f ca="1">OFFSET(RES!T$95,$E66,0)</f>
        <v>7.0626233534513361</v>
      </c>
      <c r="R66" s="126">
        <f ca="1">OFFSET(RES!U$95,$E66,0)</f>
        <v>7.1439436124959874</v>
      </c>
      <c r="S66" s="126">
        <f ca="1">OFFSET(RES!V$95,$E66,0)</f>
        <v>7.22620020697864</v>
      </c>
      <c r="T66" s="203">
        <f ca="1">OFFSET(RES!W$95,$E66,0)</f>
        <v>7.3094039180264412</v>
      </c>
      <c r="U66" s="126">
        <f ca="1">OFFSET(RES!X$95,$E66,0)</f>
        <v>7.3813755835501293</v>
      </c>
      <c r="V66" s="126">
        <f ca="1">OFFSET(RES!Y$95,$E66,0)</f>
        <v>7.4540559143352185</v>
      </c>
      <c r="W66" s="126">
        <f ca="1">OFFSET(RES!Z$95,$E66,0)</f>
        <v>7.5274518882173478</v>
      </c>
      <c r="X66" s="126">
        <f ca="1">OFFSET(RES!AA$95,$E66,0)</f>
        <v>7.6015705517390559</v>
      </c>
      <c r="Y66" s="205">
        <f ca="1">OFFSET(RES!AB$95,$E66,0)</f>
        <v>7.6764190208262839</v>
      </c>
      <c r="Z66" s="126">
        <f ca="1">OFFSET(RES!AC$95,$E66,0)</f>
        <v>7.7419316662419577</v>
      </c>
      <c r="AA66" s="126">
        <f ca="1">OFFSET(RES!AD$95,$E66,0)</f>
        <v>7.897731824225823</v>
      </c>
      <c r="AB66" s="126">
        <f ca="1">OFFSET(RES!AE$95,$E66,0)</f>
        <v>8.2376301835683492</v>
      </c>
      <c r="AC66" s="126">
        <f ca="1">OFFSET(RES!AF$95,$E66,0)</f>
        <v>8.6493167138853728</v>
      </c>
      <c r="AD66" s="126">
        <f ca="1">OFFSET(RES!AG$95,$E66,0)</f>
        <v>9.0525274914207969</v>
      </c>
      <c r="AE66" s="126">
        <f ca="1">OFFSET(RES!AH$95,$E66,0)</f>
        <v>9.4603282660909738</v>
      </c>
      <c r="AF66" s="126">
        <f ca="1">OFFSET(RES!AI$95,$E66,0)</f>
        <v>9.8152718955163092</v>
      </c>
      <c r="AG66" s="126">
        <f ca="1">OFFSET(RES!AJ$95,$E66,0)</f>
        <v>10.209724453744352</v>
      </c>
      <c r="AH66" s="126">
        <f ca="1">OFFSET(RES!AK$95,$E66,0)</f>
        <v>10.613342275121205</v>
      </c>
      <c r="AI66" s="126">
        <f ca="1">OFFSET(RES!AL$95,$E66,0)</f>
        <v>11.023772783414191</v>
      </c>
      <c r="AJ66" s="126">
        <f ca="1">OFFSET(RES!AM$95,$E66,0)</f>
        <v>12.983920399298272</v>
      </c>
      <c r="AK66" s="126">
        <f ca="1">OFFSET(RES!AN$95,$E66,0)</f>
        <v>13.209079042727224</v>
      </c>
      <c r="AL66" s="126">
        <f ca="1">OFFSET(RES!AO$95,$E66,0)</f>
        <v>13.209079042727224</v>
      </c>
      <c r="AM66" s="126">
        <f ca="1">OFFSET(RES!AP$95,$E66,0)</f>
        <v>13.209079042727224</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26.577193898501935</v>
      </c>
      <c r="P67" s="126">
        <f ca="1">OFFSET(RES!S$95,$E67,0)</f>
        <v>26.883208276495058</v>
      </c>
      <c r="Q67" s="126">
        <f ca="1">OFFSET(RES!T$95,$E67,0)</f>
        <v>27.192746156626747</v>
      </c>
      <c r="R67" s="126">
        <f ca="1">OFFSET(RES!U$95,$E67,0)</f>
        <v>27.505848109106164</v>
      </c>
      <c r="S67" s="126">
        <f ca="1">OFFSET(RES!V$95,$E67,0)</f>
        <v>27.822555171274825</v>
      </c>
      <c r="T67" s="203">
        <f ca="1">OFFSET(RES!W$95,$E67,0)</f>
        <v>28.142908852985251</v>
      </c>
      <c r="U67" s="126">
        <f ca="1">OFFSET(RES!X$95,$E67,0)</f>
        <v>28.420016541320194</v>
      </c>
      <c r="V67" s="126">
        <f ca="1">OFFSET(RES!Y$95,$E67,0)</f>
        <v>28.69985275609622</v>
      </c>
      <c r="W67" s="126">
        <f ca="1">OFFSET(RES!Z$95,$E67,0)</f>
        <v>28.982444363607023</v>
      </c>
      <c r="X67" s="126">
        <f ca="1">OFFSET(RES!AA$95,$E67,0)</f>
        <v>29.267818494683873</v>
      </c>
      <c r="Y67" s="205">
        <f ca="1">OFFSET(RES!AB$95,$E67,0)</f>
        <v>29.556002547300313</v>
      </c>
      <c r="Z67" s="126">
        <f ca="1">OFFSET(RES!AC$95,$E67,0)</f>
        <v>29.808241502669066</v>
      </c>
      <c r="AA67" s="126">
        <f ca="1">OFFSET(RES!AD$95,$E67,0)</f>
        <v>30.408108426784061</v>
      </c>
      <c r="AB67" s="126">
        <f ca="1">OFFSET(RES!AE$95,$E67,0)</f>
        <v>31.716796338073923</v>
      </c>
      <c r="AC67" s="126">
        <f ca="1">OFFSET(RES!AF$95,$E67,0)</f>
        <v>33.301885440913104</v>
      </c>
      <c r="AD67" s="126">
        <f ca="1">OFFSET(RES!AG$95,$E67,0)</f>
        <v>34.854340919907159</v>
      </c>
      <c r="AE67" s="126">
        <f ca="1">OFFSET(RES!AH$95,$E67,0)</f>
        <v>36.424468957764766</v>
      </c>
      <c r="AF67" s="126">
        <f ca="1">OFFSET(RES!AI$95,$E67,0)</f>
        <v>37.791084665815845</v>
      </c>
      <c r="AG67" s="126">
        <f ca="1">OFFSET(RES!AJ$95,$E67,0)</f>
        <v>39.309818958999628</v>
      </c>
      <c r="AH67" s="126">
        <f ca="1">OFFSET(RES!AK$95,$E67,0)</f>
        <v>40.863841651662121</v>
      </c>
      <c r="AI67" s="126">
        <f ca="1">OFFSET(RES!AL$95,$E67,0)</f>
        <v>42.444094776939217</v>
      </c>
      <c r="AJ67" s="126">
        <f ca="1">OFFSET(RES!AM$95,$E67,0)</f>
        <v>49.991119994163292</v>
      </c>
      <c r="AK67" s="126">
        <f ca="1">OFFSET(RES!AN$95,$E67,0)</f>
        <v>50.858033254197458</v>
      </c>
      <c r="AL67" s="126">
        <f ca="1">OFFSET(RES!AO$95,$E67,0)</f>
        <v>50.858033254197458</v>
      </c>
      <c r="AM67" s="126">
        <f ca="1">OFFSET(RES!AP$95,$E67,0)</f>
        <v>50.858033254197458</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11.976111418238046</v>
      </c>
      <c r="Q68" s="126">
        <f ca="1">OFFSET(RES!T$95,$E68,0)</f>
        <v>12.029179253917533</v>
      </c>
      <c r="R68" s="126">
        <f ca="1">OFFSET(RES!U$95,$E68,0)</f>
        <v>12.098867176651341</v>
      </c>
      <c r="S68" s="126">
        <f ca="1">OFFSET(RES!V$95,$E68,0)</f>
        <v>12.1445823145391</v>
      </c>
      <c r="T68" s="203">
        <f ca="1">OFFSET(RES!W$95,$E68,0)</f>
        <v>12.158220459853755</v>
      </c>
      <c r="U68" s="126">
        <f ca="1">OFFSET(RES!X$95,$E68,0)</f>
        <v>12.144266985269391</v>
      </c>
      <c r="V68" s="126">
        <f ca="1">OFFSET(RES!Y$95,$E68,0)</f>
        <v>12.12798842546044</v>
      </c>
      <c r="W68" s="126">
        <f ca="1">OFFSET(RES!Z$95,$E68,0)</f>
        <v>12.167088174179941</v>
      </c>
      <c r="X68" s="126">
        <f ca="1">OFFSET(RES!AA$95,$E68,0)</f>
        <v>12.175106130791486</v>
      </c>
      <c r="Y68" s="205">
        <f ca="1">OFFSET(RES!AB$95,$E68,0)</f>
        <v>12.114803530327608</v>
      </c>
      <c r="Z68" s="126">
        <f ca="1">OFFSET(RES!AC$95,$E68,0)</f>
        <v>12.055485280763508</v>
      </c>
      <c r="AA68" s="126">
        <f ca="1">OFFSET(RES!AD$95,$E68,0)</f>
        <v>12.009553691765367</v>
      </c>
      <c r="AB68" s="126">
        <f ca="1">OFFSET(RES!AE$95,$E68,0)</f>
        <v>11.912528355901312</v>
      </c>
      <c r="AC68" s="126">
        <f ca="1">OFFSET(RES!AF$95,$E68,0)</f>
        <v>11.749782598213184</v>
      </c>
      <c r="AD68" s="126">
        <f ca="1">OFFSET(RES!AG$95,$E68,0)</f>
        <v>11.572851407332243</v>
      </c>
      <c r="AE68" s="126">
        <f ca="1">OFFSET(RES!AH$95,$E68,0)</f>
        <v>11.380672918595995</v>
      </c>
      <c r="AF68" s="126">
        <f ca="1">OFFSET(RES!AI$95,$E68,0)</f>
        <v>11.206993307308453</v>
      </c>
      <c r="AG68" s="126">
        <f ca="1">OFFSET(RES!AJ$95,$E68,0)</f>
        <v>11.031412374827784</v>
      </c>
      <c r="AH68" s="126">
        <f ca="1">OFFSET(RES!AK$95,$E68,0)</f>
        <v>10.840372528752303</v>
      </c>
      <c r="AI68" s="126">
        <f ca="1">OFFSET(RES!AL$95,$E68,0)</f>
        <v>10.645200835527993</v>
      </c>
      <c r="AJ68" s="126">
        <f ca="1">OFFSET(RES!AM$95,$E68,0)</f>
        <v>9.6448402114094236</v>
      </c>
      <c r="AK68" s="126">
        <f ca="1">OFFSET(RES!AN$95,$E68,0)</f>
        <v>9.6547878054742586</v>
      </c>
      <c r="AL68" s="126">
        <f ca="1">OFFSET(RES!AO$95,$E68,0)</f>
        <v>9.6547878054742586</v>
      </c>
      <c r="AM68" s="126">
        <f ca="1">OFFSET(RES!AP$95,$E68,0)</f>
        <v>9.6547878054742586</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15.66192222926256</v>
      </c>
      <c r="Q69" s="126">
        <f ca="1">OFFSET(RES!T$95,$E69,0)</f>
        <v>15.731322411530545</v>
      </c>
      <c r="R69" s="126">
        <f ca="1">OFFSET(RES!U$95,$E69,0)</f>
        <v>15.822457738187046</v>
      </c>
      <c r="S69" s="126">
        <f ca="1">OFFSET(RES!V$95,$E69,0)</f>
        <v>15.882242330137965</v>
      </c>
      <c r="T69" s="203">
        <f ca="1">OFFSET(RES!W$95,$E69,0)</f>
        <v>15.900077799749932</v>
      </c>
      <c r="U69" s="126">
        <f ca="1">OFFSET(RES!X$95,$E69,0)</f>
        <v>15.881829954006323</v>
      </c>
      <c r="V69" s="126">
        <f ca="1">OFFSET(RES!Y$95,$E69,0)</f>
        <v>15.860541446507643</v>
      </c>
      <c r="W69" s="126">
        <f ca="1">OFFSET(RES!Z$95,$E69,0)</f>
        <v>15.911674673499498</v>
      </c>
      <c r="X69" s="126">
        <f ca="1">OFFSET(RES!AA$95,$E69,0)</f>
        <v>15.922160265066086</v>
      </c>
      <c r="Y69" s="205">
        <f ca="1">OFFSET(RES!AB$95,$E69,0)</f>
        <v>15.843298720971793</v>
      </c>
      <c r="Z69" s="126">
        <f ca="1">OFFSET(RES!AC$95,$E69,0)</f>
        <v>15.76572447512484</v>
      </c>
      <c r="AA69" s="126">
        <f ca="1">OFFSET(RES!AD$95,$E69,0)</f>
        <v>15.705656816296965</v>
      </c>
      <c r="AB69" s="126">
        <f ca="1">OFFSET(RES!AE$95,$E69,0)</f>
        <v>15.578770616636469</v>
      </c>
      <c r="AC69" s="126">
        <f ca="1">OFFSET(RES!AF$95,$E69,0)</f>
        <v>15.365937643475229</v>
      </c>
      <c r="AD69" s="126">
        <f ca="1">OFFSET(RES!AG$95,$E69,0)</f>
        <v>15.13455347755238</v>
      </c>
      <c r="AE69" s="126">
        <f ca="1">OFFSET(RES!AH$95,$E69,0)</f>
        <v>14.883229450945491</v>
      </c>
      <c r="AF69" s="126">
        <f ca="1">OFFSET(RES!AI$95,$E69,0)</f>
        <v>14.656097582361538</v>
      </c>
      <c r="AG69" s="126">
        <f ca="1">OFFSET(RES!AJ$95,$E69,0)</f>
        <v>14.426479235185354</v>
      </c>
      <c r="AH69" s="126">
        <f ca="1">OFFSET(RES!AK$95,$E69,0)</f>
        <v>14.176644283970056</v>
      </c>
      <c r="AI69" s="126">
        <f ca="1">OFFSET(RES!AL$95,$E69,0)</f>
        <v>13.921405853574562</v>
      </c>
      <c r="AJ69" s="126">
        <f ca="1">OFFSET(RES!AM$95,$E69,0)</f>
        <v>12.61317067196946</v>
      </c>
      <c r="AK69" s="126">
        <f ca="1">OFFSET(RES!AN$95,$E69,0)</f>
        <v>12.626179773101773</v>
      </c>
      <c r="AL69" s="126">
        <f ca="1">OFFSET(RES!AO$95,$E69,0)</f>
        <v>12.626179773101773</v>
      </c>
      <c r="AM69" s="126">
        <f ca="1">OFFSET(RES!AP$95,$E69,0)</f>
        <v>12.626179773101773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22.493659378069104</v>
      </c>
      <c r="Q70" s="126">
        <f ca="1">OFFSET(RES!T$95,$E70,0)</f>
        <v>22.593331949408739</v>
      </c>
      <c r="R70" s="126">
        <f ca="1">OFFSET(RES!U$95,$E70,0)</f>
        <v>22.724220544378916</v>
      </c>
      <c r="S70" s="126">
        <f ca="1">OFFSET(RES!V$95,$E70,0)</f>
        <v>22.81008320080868</v>
      </c>
      <c r="T70" s="203">
        <f ca="1">OFFSET(RES!W$95,$E70,0)</f>
        <v>22.835698509863779</v>
      </c>
      <c r="U70" s="126">
        <f ca="1">OFFSET(RES!X$95,$E70,0)</f>
        <v>22.809490946032732</v>
      </c>
      <c r="V70" s="126">
        <f ca="1">OFFSET(RES!Y$95,$E70,0)</f>
        <v>22.778916382493648</v>
      </c>
      <c r="W70" s="126">
        <f ca="1">OFFSET(RES!Z$95,$E70,0)</f>
        <v>22.852353944883486</v>
      </c>
      <c r="X70" s="126">
        <f ca="1">OFFSET(RES!AA$95,$E70,0)</f>
        <v>22.867413355958565</v>
      </c>
      <c r="Y70" s="205">
        <f ca="1">OFFSET(RES!AB$95,$E70,0)</f>
        <v>22.754152372733191</v>
      </c>
      <c r="Z70" s="126">
        <f ca="1">OFFSET(RES!AC$95,$E70,0)</f>
        <v>22.642740207799068</v>
      </c>
      <c r="AA70" s="126">
        <f ca="1">OFFSET(RES!AD$95,$E70,0)</f>
        <v>22.556471010600031</v>
      </c>
      <c r="AB70" s="126">
        <f ca="1">OFFSET(RES!AE$95,$E70,0)</f>
        <v>22.374236996590675</v>
      </c>
      <c r="AC70" s="126">
        <f ca="1">OFFSET(RES!AF$95,$E70,0)</f>
        <v>22.068566189863901</v>
      </c>
      <c r="AD70" s="126">
        <f ca="1">OFFSET(RES!AG$95,$E70,0)</f>
        <v>21.736252152189596</v>
      </c>
      <c r="AE70" s="126">
        <f ca="1">OFFSET(RES!AH$95,$E70,0)</f>
        <v>21.375300478105952</v>
      </c>
      <c r="AF70" s="126">
        <f ca="1">OFFSET(RES!AI$95,$E70,0)</f>
        <v>21.049093591681366</v>
      </c>
      <c r="AG70" s="126">
        <f ca="1">OFFSET(RES!AJ$95,$E70,0)</f>
        <v>20.719315623643308</v>
      </c>
      <c r="AH70" s="126">
        <f ca="1">OFFSET(RES!AK$95,$E70,0)</f>
        <v>20.360502560271456</v>
      </c>
      <c r="AI70" s="126">
        <f ca="1">OFFSET(RES!AL$95,$E70,0)</f>
        <v>19.993929017798976</v>
      </c>
      <c r="AJ70" s="126">
        <f ca="1">OFFSET(RES!AM$95,$E70,0)</f>
        <v>18.115041092634179</v>
      </c>
      <c r="AK70" s="126">
        <f ca="1">OFFSET(RES!AN$95,$E70,0)</f>
        <v>18.133724769222638</v>
      </c>
      <c r="AL70" s="126">
        <f ca="1">OFFSET(RES!AO$95,$E70,0)</f>
        <v>18.133724769222638</v>
      </c>
      <c r="AM70" s="126">
        <f ca="1">OFFSET(RES!AP$95,$E70,0)</f>
        <v>18.133724769222638</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7.8285817182754709</v>
      </c>
      <c r="Q71" s="126">
        <f ca="1">OFFSET(RES!T$95,$E71,0)</f>
        <v>7.8632712659692423</v>
      </c>
      <c r="R71" s="126">
        <f ca="1">OFFSET(RES!U$95,$E71,0)</f>
        <v>7.908825083802606</v>
      </c>
      <c r="S71" s="126">
        <f ca="1">OFFSET(RES!V$95,$E71,0)</f>
        <v>7.9387082971611216</v>
      </c>
      <c r="T71" s="203">
        <f ca="1">OFFSET(RES!W$95,$E71,0)</f>
        <v>7.9476233223602781</v>
      </c>
      <c r="U71" s="126">
        <f ca="1">OFFSET(RES!X$95,$E71,0)</f>
        <v>7.9385021717444602</v>
      </c>
      <c r="V71" s="126">
        <f ca="1">OFFSET(RES!Y$95,$E71,0)</f>
        <v>7.9278611521956499</v>
      </c>
      <c r="W71" s="126">
        <f ca="1">OFFSET(RES!Z$95,$E71,0)</f>
        <v>7.9534199974105082</v>
      </c>
      <c r="X71" s="126">
        <f ca="1">OFFSET(RES!AA$95,$E71,0)</f>
        <v>7.9586612001978727</v>
      </c>
      <c r="Y71" s="205">
        <f ca="1">OFFSET(RES!AB$95,$E71,0)</f>
        <v>7.9192424089834672</v>
      </c>
      <c r="Z71" s="126">
        <f ca="1">OFFSET(RES!AC$95,$E71,0)</f>
        <v>7.8804670713233289</v>
      </c>
      <c r="AA71" s="126">
        <f ca="1">OFFSET(RES!AD$95,$E71,0)</f>
        <v>7.8504423675305279</v>
      </c>
      <c r="AB71" s="126">
        <f ca="1">OFFSET(RES!AE$95,$E71,0)</f>
        <v>7.7870185445525495</v>
      </c>
      <c r="AC71" s="126">
        <f ca="1">OFFSET(RES!AF$95,$E71,0)</f>
        <v>7.6806343920617897</v>
      </c>
      <c r="AD71" s="126">
        <f ca="1">OFFSET(RES!AG$95,$E71,0)</f>
        <v>7.5649774615314094</v>
      </c>
      <c r="AE71" s="126">
        <f ca="1">OFFSET(RES!AH$95,$E71,0)</f>
        <v>7.4393536299699168</v>
      </c>
      <c r="AF71" s="126">
        <f ca="1">OFFSET(RES!AI$95,$E71,0)</f>
        <v>7.325822202089892</v>
      </c>
      <c r="AG71" s="126">
        <f ca="1">OFFSET(RES!AJ$95,$E71,0)</f>
        <v>7.2110479126654745</v>
      </c>
      <c r="AH71" s="126">
        <f ca="1">OFFSET(RES!AK$95,$E71,0)</f>
        <v>7.0861683925759147</v>
      </c>
      <c r="AI71" s="126">
        <f ca="1">OFFSET(RES!AL$95,$E71,0)</f>
        <v>6.9585879538056243</v>
      </c>
      <c r="AJ71" s="126">
        <f ca="1">OFFSET(RES!AM$95,$E71,0)</f>
        <v>6.3046691131933805</v>
      </c>
      <c r="AK71" s="126">
        <f ca="1">OFFSET(RES!AN$95,$E71,0)</f>
        <v>6.3111716873860519</v>
      </c>
      <c r="AL71" s="126">
        <f ca="1">OFFSET(RES!AO$95,$E71,0)</f>
        <v>6.3111716873860519</v>
      </c>
      <c r="AM71" s="126">
        <f ca="1">OFFSET(RES!AP$95,$E71,0)</f>
        <v>6.3111716873860519</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5.7566129442601586</v>
      </c>
      <c r="Q72" s="126">
        <f ca="1">OFFSET(RES!T$95,$E72,0)</f>
        <v>5.782121306626526</v>
      </c>
      <c r="R72" s="126">
        <f ca="1">OFFSET(RES!U$95,$E72,0)</f>
        <v>5.8156185232153028</v>
      </c>
      <c r="S72" s="126">
        <f ca="1">OFFSET(RES!V$95,$E72,0)</f>
        <v>5.8375926302791825</v>
      </c>
      <c r="T72" s="203">
        <f ca="1">OFFSET(RES!W$95,$E72,0)</f>
        <v>5.844148140754351</v>
      </c>
      <c r="U72" s="126">
        <f ca="1">OFFSET(RES!X$95,$E72,0)</f>
        <v>5.8374410594986248</v>
      </c>
      <c r="V72" s="126">
        <f ca="1">OFFSET(RES!Y$95,$E72,0)</f>
        <v>5.8296163687590736</v>
      </c>
      <c r="W72" s="126">
        <f ca="1">OFFSET(RES!Z$95,$E72,0)</f>
        <v>5.8484106260714448</v>
      </c>
      <c r="X72" s="126">
        <f ca="1">OFFSET(RES!AA$95,$E72,0)</f>
        <v>5.8522646544120827</v>
      </c>
      <c r="Y72" s="205">
        <f ca="1">OFFSET(RES!AB$95,$E72,0)</f>
        <v>5.8232787241480857</v>
      </c>
      <c r="Z72" s="126">
        <f ca="1">OFFSET(RES!AC$95,$E72,0)</f>
        <v>5.7947659463902292</v>
      </c>
      <c r="AA72" s="126">
        <f ca="1">OFFSET(RES!AD$95,$E72,0)</f>
        <v>5.7726877967686026</v>
      </c>
      <c r="AB72" s="126">
        <f ca="1">OFFSET(RES!AE$95,$E72,0)</f>
        <v>5.7260501791938676</v>
      </c>
      <c r="AC72" s="126">
        <f ca="1">OFFSET(RES!AF$95,$E72,0)</f>
        <v>5.6478224220686135</v>
      </c>
      <c r="AD72" s="126">
        <f ca="1">OFFSET(RES!AG$95,$E72,0)</f>
        <v>5.5627760870689649</v>
      </c>
      <c r="AE72" s="126">
        <f ca="1">OFFSET(RES!AH$95,$E72,0)</f>
        <v>5.4704007627894411</v>
      </c>
      <c r="AF72" s="126">
        <f ca="1">OFFSET(RES!AI$95,$E72,0)</f>
        <v>5.386917379613049</v>
      </c>
      <c r="AG72" s="126">
        <f ca="1">OFFSET(RES!AJ$95,$E72,0)</f>
        <v>5.3025200795725498</v>
      </c>
      <c r="AH72" s="126">
        <f ca="1">OFFSET(RES!AK$95,$E72,0)</f>
        <v>5.2106920719345435</v>
      </c>
      <c r="AI72" s="126">
        <f ca="1">OFFSET(RES!AL$95,$E72,0)</f>
        <v>5.1168779901903436</v>
      </c>
      <c r="AJ72" s="126">
        <f ca="1">OFFSET(RES!AM$95,$E72,0)</f>
        <v>4.6360300157001095</v>
      </c>
      <c r="AK72" s="126">
        <f ca="1">OFFSET(RES!AN$95,$E72,0)</f>
        <v>4.6408115718127778</v>
      </c>
      <c r="AL72" s="126">
        <f ca="1">OFFSET(RES!AO$95,$E72,0)</f>
        <v>4.6408115718127778</v>
      </c>
      <c r="AM72" s="126">
        <f ca="1">OFFSET(RES!AP$95,$E72,0)</f>
        <v>4.6408115718127778</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6.342163536572885</v>
      </c>
      <c r="Q73" s="126">
        <f ca="1">OFFSET(RES!T$95,$E73,0)</f>
        <v>6.3702665560470315</v>
      </c>
      <c r="R73" s="126">
        <f ca="1">OFFSET(RES!U$95,$E73,0)</f>
        <v>6.4071710392358572</v>
      </c>
      <c r="S73" s="126">
        <f ca="1">OFFSET(RES!V$95,$E73,0)</f>
        <v>6.431380306372402</v>
      </c>
      <c r="T73" s="203">
        <f ca="1">OFFSET(RES!W$95,$E73,0)</f>
        <v>6.438602629620779</v>
      </c>
      <c r="U73" s="126">
        <f ca="1">OFFSET(RES!X$95,$E73,0)</f>
        <v>6.4312133181300162</v>
      </c>
      <c r="V73" s="126">
        <f ca="1">OFFSET(RES!Y$95,$E73,0)</f>
        <v>6.422592716263285</v>
      </c>
      <c r="W73" s="126">
        <f ca="1">OFFSET(RES!Z$95,$E73,0)</f>
        <v>6.4432986860023727</v>
      </c>
      <c r="X73" s="126">
        <f ca="1">OFFSET(RES!AA$95,$E73,0)</f>
        <v>6.4475447380207358</v>
      </c>
      <c r="Y73" s="205">
        <f ca="1">OFFSET(RES!AB$95,$E73,0)</f>
        <v>6.4156104197377486</v>
      </c>
      <c r="Z73" s="126">
        <f ca="1">OFFSET(RES!AC$95,$E73,0)</f>
        <v>6.3841973820412345</v>
      </c>
      <c r="AA73" s="126">
        <f ca="1">OFFSET(RES!AD$95,$E73,0)</f>
        <v>6.3598734893562323</v>
      </c>
      <c r="AB73" s="126">
        <f ca="1">OFFSET(RES!AE$95,$E73,0)</f>
        <v>6.3084919911594435</v>
      </c>
      <c r="AC73" s="126">
        <f ca="1">OFFSET(RES!AF$95,$E73,0)</f>
        <v>6.2223070706877008</v>
      </c>
      <c r="AD73" s="126">
        <f ca="1">OFFSET(RES!AG$95,$E73,0)</f>
        <v>6.1286100009043762</v>
      </c>
      <c r="AE73" s="126">
        <f ca="1">OFFSET(RES!AH$95,$E73,0)</f>
        <v>6.0268384524265786</v>
      </c>
      <c r="AF73" s="126">
        <f ca="1">OFFSET(RES!AI$95,$E73,0)</f>
        <v>5.9348633146471697</v>
      </c>
      <c r="AG73" s="126">
        <f ca="1">OFFSET(RES!AJ$95,$E73,0)</f>
        <v>5.8418812982974755</v>
      </c>
      <c r="AH73" s="126">
        <f ca="1">OFFSET(RES!AK$95,$E73,0)</f>
        <v>5.7407127383617942</v>
      </c>
      <c r="AI73" s="126">
        <f ca="1">OFFSET(RES!AL$95,$E73,0)</f>
        <v>5.6373560850282773</v>
      </c>
      <c r="AJ73" s="126">
        <f ca="1">OFFSET(RES!AM$95,$E73,0)</f>
        <v>5.1075972633087066</v>
      </c>
      <c r="AK73" s="126">
        <f ca="1">OFFSET(RES!AN$95,$E73,0)</f>
        <v>5.1128651892782786</v>
      </c>
      <c r="AL73" s="126">
        <f ca="1">OFFSET(RES!AO$95,$E73,0)</f>
        <v>5.1128651892782786</v>
      </c>
      <c r="AM73" s="126">
        <f ca="1">OFFSET(RES!AP$95,$E73,0)</f>
        <v>5.1128651892782786</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4.8060182821476963E-2</v>
      </c>
      <c r="Q74" s="126">
        <f ca="1">OFFSET(RES!T$95,$E74,0)</f>
        <v>4.8273144257424551E-2</v>
      </c>
      <c r="R74" s="126">
        <f ca="1">OFFSET(RES!U$95,$E74,0)</f>
        <v>4.8552802168917872E-2</v>
      </c>
      <c r="S74" s="126">
        <f ca="1">OFFSET(RES!V$95,$E74,0)</f>
        <v>4.873625719934193E-2</v>
      </c>
      <c r="T74" s="203">
        <f ca="1">OFFSET(RES!W$95,$E74,0)</f>
        <v>4.8790987130809503E-2</v>
      </c>
      <c r="U74" s="126">
        <f ca="1">OFFSET(RES!X$95,$E74,0)</f>
        <v>4.8734991781726654E-2</v>
      </c>
      <c r="V74" s="126">
        <f ca="1">OFFSET(RES!Y$95,$E74,0)</f>
        <v>4.8669665856376873E-2</v>
      </c>
      <c r="W74" s="126">
        <f ca="1">OFFSET(RES!Z$95,$E74,0)</f>
        <v>4.8826573303720033E-2</v>
      </c>
      <c r="X74" s="126">
        <f ca="1">OFFSET(RES!AA$95,$E74,0)</f>
        <v>4.8858749395537165E-2</v>
      </c>
      <c r="Y74" s="205">
        <f ca="1">OFFSET(RES!AB$95,$E74,0)</f>
        <v>4.8616754819694213E-2</v>
      </c>
      <c r="Z74" s="126">
        <f ca="1">OFFSET(RES!AC$95,$E74,0)</f>
        <v>4.8378710447932675E-2</v>
      </c>
      <c r="AA74" s="126">
        <f ca="1">OFFSET(RES!AD$95,$E74,0)</f>
        <v>4.8194386798340552E-2</v>
      </c>
      <c r="AB74" s="126">
        <f ca="1">OFFSET(RES!AE$95,$E74,0)</f>
        <v>4.7805023739072382E-2</v>
      </c>
      <c r="AC74" s="126">
        <f ca="1">OFFSET(RES!AF$95,$E74,0)</f>
        <v>4.7151924365263956E-2</v>
      </c>
      <c r="AD74" s="126">
        <f ca="1">OFFSET(RES!AG$95,$E74,0)</f>
        <v>4.6441898791553089E-2</v>
      </c>
      <c r="AE74" s="126">
        <f ca="1">OFFSET(RES!AH$95,$E74,0)</f>
        <v>4.5670685750819867E-2</v>
      </c>
      <c r="AF74" s="126">
        <f ca="1">OFFSET(RES!AI$95,$E74,0)</f>
        <v>4.4973708778968155E-2</v>
      </c>
      <c r="AG74" s="126">
        <f ca="1">OFFSET(RES!AJ$95,$E74,0)</f>
        <v>4.4269101797595578E-2</v>
      </c>
      <c r="AH74" s="126">
        <f ca="1">OFFSET(RES!AK$95,$E74,0)</f>
        <v>4.3502458134395156E-2</v>
      </c>
      <c r="AI74" s="126">
        <f ca="1">OFFSET(RES!AL$95,$E74,0)</f>
        <v>4.2719233352129599E-2</v>
      </c>
      <c r="AJ74" s="126">
        <f ca="1">OFFSET(RES!AM$95,$E74,0)</f>
        <v>3.8704782183169237E-2</v>
      </c>
      <c r="AK74" s="126">
        <f ca="1">OFFSET(RES!AN$95,$E74,0)</f>
        <v>3.8744701917772052E-2</v>
      </c>
      <c r="AL74" s="126">
        <f ca="1">OFFSET(RES!AO$95,$E74,0)</f>
        <v>3.8744701917772052E-2</v>
      </c>
      <c r="AM74" s="126">
        <f ca="1">OFFSET(RES!AP$95,$E74,0)</f>
        <v>3.8744701917772052E-2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9.4828535404208694</v>
      </c>
      <c r="Q75" s="126">
        <f ca="1">OFFSET(RES!T$95,$E75,0)</f>
        <v>9.7249671814929837</v>
      </c>
      <c r="R75" s="126">
        <f ca="1">OFFSET(RES!U$95,$E75,0)</f>
        <v>9.9447819448753947</v>
      </c>
      <c r="S75" s="126">
        <f ca="1">OFFSET(RES!V$95,$E75,0)</f>
        <v>10.205951066329121</v>
      </c>
      <c r="T75" s="203">
        <f ca="1">OFFSET(RES!W$95,$E75,0)</f>
        <v>10.521217675293906</v>
      </c>
      <c r="U75" s="126">
        <f ca="1">OFFSET(RES!X$95,$E75,0)</f>
        <v>10.83427680823999</v>
      </c>
      <c r="V75" s="126">
        <f ca="1">OFFSET(RES!Y$95,$E75,0)</f>
        <v>11.153846635006223</v>
      </c>
      <c r="W75" s="126">
        <f ca="1">OFFSET(RES!Z$95,$E75,0)</f>
        <v>11.389532631274212</v>
      </c>
      <c r="X75" s="126">
        <f ca="1">OFFSET(RES!AA$95,$E75,0)</f>
        <v>11.676848589567129</v>
      </c>
      <c r="Y75" s="205">
        <f ca="1">OFFSET(RES!AB$95,$E75,0)</f>
        <v>12.074177437981172</v>
      </c>
      <c r="Z75" s="126">
        <f ca="1">OFFSET(RES!AC$95,$E75,0)</f>
        <v>12.432191518681249</v>
      </c>
      <c r="AA75" s="126">
        <f ca="1">OFFSET(RES!AD$95,$E75,0)</f>
        <v>12.680760350414729</v>
      </c>
      <c r="AB75" s="126">
        <f ca="1">OFFSET(RES!AE$95,$E75,0)</f>
        <v>12.826092633265665</v>
      </c>
      <c r="AC75" s="126">
        <f ca="1">OFFSET(RES!AF$95,$E75,0)</f>
        <v>13.004696900015423</v>
      </c>
      <c r="AD75" s="126">
        <f ca="1">OFFSET(RES!AG$95,$E75,0)</f>
        <v>13.21700094614916</v>
      </c>
      <c r="AE75" s="126">
        <f ca="1">OFFSET(RES!AH$95,$E75,0)</f>
        <v>13.402343981554138</v>
      </c>
      <c r="AF75" s="126">
        <f ca="1">OFFSET(RES!AI$95,$E75,0)</f>
        <v>13.614317071147102</v>
      </c>
      <c r="AG75" s="126">
        <f ca="1">OFFSET(RES!AJ$95,$E75,0)</f>
        <v>13.791506559045221</v>
      </c>
      <c r="AH75" s="126">
        <f ca="1">OFFSET(RES!AK$95,$E75,0)</f>
        <v>13.985855973236925</v>
      </c>
      <c r="AI75" s="126">
        <f ca="1">OFFSET(RES!AL$95,$E75,0)</f>
        <v>14.182010466271</v>
      </c>
      <c r="AJ75" s="126">
        <f ca="1">OFFSET(RES!AM$95,$E75,0)</f>
        <v>15.088489845274253</v>
      </c>
      <c r="AK75" s="126">
        <f ca="1">OFFSET(RES!AN$95,$E75,0)</f>
        <v>15.962570203179375</v>
      </c>
      <c r="AL75" s="126">
        <f ca="1">OFFSET(RES!AO$95,$E75,0)</f>
        <v>15.962570203179375</v>
      </c>
      <c r="AM75" s="126">
        <f ca="1">OFFSET(RES!AP$95,$E75,0)</f>
        <v>15.962570203179375</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9.5683766935988128</v>
      </c>
      <c r="Q76" s="126">
        <f ca="1">OFFSET(RES!T$95,$E76,0)</f>
        <v>9.812673888589968</v>
      </c>
      <c r="R76" s="126">
        <f ca="1">OFFSET(RES!U$95,$E76,0)</f>
        <v>10.034471098669398</v>
      </c>
      <c r="S76" s="126">
        <f ca="1">OFFSET(RES!V$95,$E76,0)</f>
        <v>10.297995629988332</v>
      </c>
      <c r="T76" s="203">
        <f ca="1">OFFSET(RES!W$95,$E76,0)</f>
        <v>10.616105538638751</v>
      </c>
      <c r="U76" s="126">
        <f ca="1">OFFSET(RES!X$95,$E76,0)</f>
        <v>10.931988062673453</v>
      </c>
      <c r="V76" s="126">
        <f ca="1">OFFSET(RES!Y$95,$E76,0)</f>
        <v>11.254439998620121</v>
      </c>
      <c r="W76" s="126">
        <f ca="1">OFFSET(RES!Z$95,$E76,0)</f>
        <v>11.492251579710738</v>
      </c>
      <c r="X76" s="126">
        <f ca="1">OFFSET(RES!AA$95,$E76,0)</f>
        <v>11.782158758737667</v>
      </c>
      <c r="Y76" s="205">
        <f ca="1">OFFSET(RES!AB$95,$E76,0)</f>
        <v>12.18307100278469</v>
      </c>
      <c r="Z76" s="126">
        <f ca="1">OFFSET(RES!AC$95,$E76,0)</f>
        <v>12.544313910433644</v>
      </c>
      <c r="AA76" s="126">
        <f ca="1">OFFSET(RES!AD$95,$E76,0)</f>
        <v>12.795124513610814</v>
      </c>
      <c r="AB76" s="126">
        <f ca="1">OFFSET(RES!AE$95,$E76,0)</f>
        <v>12.941767506896639</v>
      </c>
      <c r="AC76" s="126">
        <f ca="1">OFFSET(RES!AF$95,$E76,0)</f>
        <v>13.121982554620539</v>
      </c>
      <c r="AD76" s="126">
        <f ca="1">OFFSET(RES!AG$95,$E76,0)</f>
        <v>13.336201310433212</v>
      </c>
      <c r="AE76" s="126">
        <f ca="1">OFFSET(RES!AH$95,$E76,0)</f>
        <v>13.523215901846079</v>
      </c>
      <c r="AF76" s="126">
        <f ca="1">OFFSET(RES!AI$95,$E76,0)</f>
        <v>13.737100716315274</v>
      </c>
      <c r="AG76" s="126">
        <f ca="1">OFFSET(RES!AJ$95,$E76,0)</f>
        <v>13.915888225700327</v>
      </c>
      <c r="AH76" s="126">
        <f ca="1">OFFSET(RES!AK$95,$E76,0)</f>
        <v>14.111990421863101</v>
      </c>
      <c r="AI76" s="126">
        <f ca="1">OFFSET(RES!AL$95,$E76,0)</f>
        <v>14.309913976359827</v>
      </c>
      <c r="AJ76" s="126">
        <f ca="1">OFFSET(RES!AM$95,$E76,0)</f>
        <v>15.22456863450798</v>
      </c>
      <c r="AK76" s="126">
        <f ca="1">OFFSET(RES!AN$95,$E76,0)</f>
        <v>16.106532074021427</v>
      </c>
      <c r="AL76" s="126">
        <f ca="1">OFFSET(RES!AO$95,$E76,0)</f>
        <v>16.106532074021427</v>
      </c>
      <c r="AM76" s="126">
        <f ca="1">OFFSET(RES!AP$95,$E76,0)</f>
        <v>16.106532074021427</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16.233762588757088</v>
      </c>
      <c r="Q77" s="126">
        <f ca="1">OFFSET(RES!T$95,$E77,0)</f>
        <v>16.648238606119452</v>
      </c>
      <c r="R77" s="126">
        <f ca="1">OFFSET(RES!U$95,$E77,0)</f>
        <v>17.02454102047642</v>
      </c>
      <c r="S77" s="126">
        <f ca="1">OFFSET(RES!V$95,$E77,0)</f>
        <v>17.471638246551038</v>
      </c>
      <c r="T77" s="203">
        <f ca="1">OFFSET(RES!W$95,$E77,0)</f>
        <v>18.011345335802329</v>
      </c>
      <c r="U77" s="126">
        <f ca="1">OFFSET(RES!X$95,$E77,0)</f>
        <v>18.547273431583434</v>
      </c>
      <c r="V77" s="126">
        <f ca="1">OFFSET(RES!Y$95,$E77,0)</f>
        <v>19.094347229163464</v>
      </c>
      <c r="W77" s="126">
        <f ca="1">OFFSET(RES!Z$95,$E77,0)</f>
        <v>19.497819716912062</v>
      </c>
      <c r="X77" s="126">
        <f ca="1">OFFSET(RES!AA$95,$E77,0)</f>
        <v>19.989677893884544</v>
      </c>
      <c r="Y77" s="205">
        <f ca="1">OFFSET(RES!AB$95,$E77,0)</f>
        <v>20.669867898646711</v>
      </c>
      <c r="Z77" s="126">
        <f ca="1">OFFSET(RES!AC$95,$E77,0)</f>
        <v>21.282754680536122</v>
      </c>
      <c r="AA77" s="126">
        <f ca="1">OFFSET(RES!AD$95,$E77,0)</f>
        <v>21.708281383455859</v>
      </c>
      <c r="AB77" s="126">
        <f ca="1">OFFSET(RES!AE$95,$E77,0)</f>
        <v>21.957076724038483</v>
      </c>
      <c r="AC77" s="126">
        <f ca="1">OFFSET(RES!AF$95,$E77,0)</f>
        <v>22.262830604070036</v>
      </c>
      <c r="AD77" s="126">
        <f ca="1">OFFSET(RES!AG$95,$E77,0)</f>
        <v>22.626275369601512</v>
      </c>
      <c r="AE77" s="126">
        <f ca="1">OFFSET(RES!AH$95,$E77,0)</f>
        <v>22.94356539432022</v>
      </c>
      <c r="AF77" s="126">
        <f ca="1">OFFSET(RES!AI$95,$E77,0)</f>
        <v>23.306443593059626</v>
      </c>
      <c r="AG77" s="126">
        <f ca="1">OFFSET(RES!AJ$95,$E77,0)</f>
        <v>23.609775503386047</v>
      </c>
      <c r="AH77" s="126">
        <f ca="1">OFFSET(RES!AK$95,$E77,0)</f>
        <v>23.942483610265878</v>
      </c>
      <c r="AI77" s="126">
        <f ca="1">OFFSET(RES!AL$95,$E77,0)</f>
        <v>24.278281844105507</v>
      </c>
      <c r="AJ77" s="126">
        <f ca="1">OFFSET(RES!AM$95,$E77,0)</f>
        <v>25.830090165052081</v>
      </c>
      <c r="AK77" s="126">
        <f ca="1">OFFSET(RES!AN$95,$E77,0)</f>
        <v>27.326434377608358</v>
      </c>
      <c r="AL77" s="126">
        <f ca="1">OFFSET(RES!AO$95,$E77,0)</f>
        <v>27.326434377608358</v>
      </c>
      <c r="AM77" s="126">
        <f ca="1">OFFSET(RES!AP$95,$E77,0)</f>
        <v>27.326434377608358</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9.7609037002438193</v>
      </c>
      <c r="Q78" s="126">
        <f ca="1">OFFSET(RES!T$95,$E78,0)</f>
        <v>10.010116442478727</v>
      </c>
      <c r="R78" s="126">
        <f ca="1">OFFSET(RES!U$95,$E78,0)</f>
        <v>10.236376473609861</v>
      </c>
      <c r="S78" s="126">
        <f ca="1">OFFSET(RES!V$95,$E78,0)</f>
        <v>10.505203428821272</v>
      </c>
      <c r="T78" s="203">
        <f ca="1">OFFSET(RES!W$95,$E78,0)</f>
        <v>10.829714083434958</v>
      </c>
      <c r="U78" s="126">
        <f ca="1">OFFSET(RES!X$95,$E78,0)</f>
        <v>11.151952535831526</v>
      </c>
      <c r="V78" s="126">
        <f ca="1">OFFSET(RES!Y$95,$E78,0)</f>
        <v>11.480892584443767</v>
      </c>
      <c r="W78" s="126">
        <f ca="1">OFFSET(RES!Z$95,$E78,0)</f>
        <v>11.723489214589101</v>
      </c>
      <c r="X78" s="126">
        <f ca="1">OFFSET(RES!AA$95,$E78,0)</f>
        <v>12.019229667448185</v>
      </c>
      <c r="Y78" s="205">
        <f ca="1">OFFSET(RES!AB$95,$E78,0)</f>
        <v>12.428208737953382</v>
      </c>
      <c r="Z78" s="126">
        <f ca="1">OFFSET(RES!AC$95,$E78,0)</f>
        <v>12.796720278298196</v>
      </c>
      <c r="AA78" s="126">
        <f ca="1">OFFSET(RES!AD$95,$E78,0)</f>
        <v>13.05257748616191</v>
      </c>
      <c r="AB78" s="126">
        <f ca="1">OFFSET(RES!AE$95,$E78,0)</f>
        <v>13.202171109157126</v>
      </c>
      <c r="AC78" s="126">
        <f ca="1">OFFSET(RES!AF$95,$E78,0)</f>
        <v>13.386012295859635</v>
      </c>
      <c r="AD78" s="126">
        <f ca="1">OFFSET(RES!AG$95,$E78,0)</f>
        <v>13.604541385299894</v>
      </c>
      <c r="AE78" s="126">
        <f ca="1">OFFSET(RES!AH$95,$E78,0)</f>
        <v>13.795318930517427</v>
      </c>
      <c r="AF78" s="126">
        <f ca="1">OFFSET(RES!AI$95,$E78,0)</f>
        <v>14.013507359321132</v>
      </c>
      <c r="AG78" s="126">
        <f ca="1">OFFSET(RES!AJ$95,$E78,0)</f>
        <v>14.195892283932368</v>
      </c>
      <c r="AH78" s="126">
        <f ca="1">OFFSET(RES!AK$95,$E78,0)</f>
        <v>14.395940287208798</v>
      </c>
      <c r="AI78" s="126">
        <f ca="1">OFFSET(RES!AL$95,$E78,0)</f>
        <v>14.59784629669366</v>
      </c>
      <c r="AJ78" s="126">
        <f ca="1">OFFSET(RES!AM$95,$E78,0)</f>
        <v>15.530904883646684</v>
      </c>
      <c r="AK78" s="126">
        <f ca="1">OFFSET(RES!AN$95,$E78,0)</f>
        <v>16.430614466149407</v>
      </c>
      <c r="AL78" s="126">
        <f ca="1">OFFSET(RES!AO$95,$E78,0)</f>
        <v>16.430614466149407</v>
      </c>
      <c r="AM78" s="126">
        <f ca="1">OFFSET(RES!AP$95,$E78,0)</f>
        <v>16.430614466149407</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6.5757829469101186</v>
      </c>
      <c r="Q79" s="126">
        <f ca="1">OFFSET(RES!T$95,$E79,0)</f>
        <v>6.7436740511426176</v>
      </c>
      <c r="R79" s="126">
        <f ca="1">OFFSET(RES!U$95,$E79,0)</f>
        <v>6.8961022381190231</v>
      </c>
      <c r="S79" s="126">
        <f ca="1">OFFSET(RES!V$95,$E79,0)</f>
        <v>7.0772071605766449</v>
      </c>
      <c r="T79" s="203">
        <f ca="1">OFFSET(RES!W$95,$E79,0)</f>
        <v>7.2958254047711879</v>
      </c>
      <c r="U79" s="126">
        <f ca="1">OFFSET(RES!X$95,$E79,0)</f>
        <v>7.512912898427655</v>
      </c>
      <c r="V79" s="126">
        <f ca="1">OFFSET(RES!Y$95,$E79,0)</f>
        <v>7.7345151627923912</v>
      </c>
      <c r="W79" s="126">
        <f ca="1">OFFSET(RES!Z$95,$E79,0)</f>
        <v>7.897949085764882</v>
      </c>
      <c r="X79" s="126">
        <f ca="1">OFFSET(RES!AA$95,$E79,0)</f>
        <v>8.0971852514258202</v>
      </c>
      <c r="Y79" s="205">
        <f ca="1">OFFSET(RES!AB$95,$E79,0)</f>
        <v>8.3727086742625847</v>
      </c>
      <c r="Z79" s="126">
        <f ca="1">OFFSET(RES!AC$95,$E79,0)</f>
        <v>8.6209696936473446</v>
      </c>
      <c r="AA79" s="126">
        <f ca="1">OFFSET(RES!AD$95,$E79,0)</f>
        <v>8.7933370805187288</v>
      </c>
      <c r="AB79" s="126">
        <f ca="1">OFFSET(RES!AE$95,$E79,0)</f>
        <v>8.8941161912719551</v>
      </c>
      <c r="AC79" s="126">
        <f ca="1">OFFSET(RES!AF$95,$E79,0)</f>
        <v>9.0179674019367919</v>
      </c>
      <c r="AD79" s="126">
        <f ca="1">OFFSET(RES!AG$95,$E79,0)</f>
        <v>9.1651873626981253</v>
      </c>
      <c r="AE79" s="126">
        <f ca="1">OFFSET(RES!AH$95,$E79,0)</f>
        <v>9.2937115001162098</v>
      </c>
      <c r="AF79" s="126">
        <f ca="1">OFFSET(RES!AI$95,$E79,0)</f>
        <v>9.4407019626186397</v>
      </c>
      <c r="AG79" s="126">
        <f ca="1">OFFSET(RES!AJ$95,$E79,0)</f>
        <v>9.5635721100827631</v>
      </c>
      <c r="AH79" s="126">
        <f ca="1">OFFSET(RES!AK$95,$E79,0)</f>
        <v>9.6983416241468863</v>
      </c>
      <c r="AI79" s="126">
        <f ca="1">OFFSET(RES!AL$95,$E79,0)</f>
        <v>9.834362850748688</v>
      </c>
      <c r="AJ79" s="126">
        <f ca="1">OFFSET(RES!AM$95,$E79,0)</f>
        <v>10.462951241022479</v>
      </c>
      <c r="AK79" s="126">
        <f ca="1">OFFSET(RES!AN$95,$E79,0)</f>
        <v>11.069072878063652</v>
      </c>
      <c r="AL79" s="126">
        <f ca="1">OFFSET(RES!AO$95,$E79,0)</f>
        <v>11.069072878063652</v>
      </c>
      <c r="AM79" s="126">
        <f ca="1">OFFSET(RES!AP$95,$E79,0)</f>
        <v>11.069072878063652</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5.1817776120680321</v>
      </c>
      <c r="Q80" s="126">
        <f ca="1">OFFSET(RES!T$95,$E80,0)</f>
        <v>5.3140773507000887</v>
      </c>
      <c r="R80" s="126">
        <f ca="1">OFFSET(RES!U$95,$E80,0)</f>
        <v>5.4341921679164322</v>
      </c>
      <c r="S80" s="126">
        <f ca="1">OFFSET(RES!V$95,$E80,0)</f>
        <v>5.5769045171838583</v>
      </c>
      <c r="T80" s="203">
        <f ca="1">OFFSET(RES!W$95,$E80,0)</f>
        <v>5.7491777099736545</v>
      </c>
      <c r="U80" s="126">
        <f ca="1">OFFSET(RES!X$95,$E80,0)</f>
        <v>5.9202446572209961</v>
      </c>
      <c r="V80" s="126">
        <f ca="1">OFFSET(RES!Y$95,$E80,0)</f>
        <v>6.0948692854271842</v>
      </c>
      <c r="W80" s="126">
        <f ca="1">OFFSET(RES!Z$95,$E80,0)</f>
        <v>6.2236567241167844</v>
      </c>
      <c r="X80" s="126">
        <f ca="1">OFFSET(RES!AA$95,$E80,0)</f>
        <v>6.3806566602568955</v>
      </c>
      <c r="Y80" s="205">
        <f ca="1">OFFSET(RES!AB$95,$E80,0)</f>
        <v>6.5977716586658319</v>
      </c>
      <c r="Z80" s="126">
        <f ca="1">OFFSET(RES!AC$95,$E80,0)</f>
        <v>6.7934036317074025</v>
      </c>
      <c r="AA80" s="126">
        <f ca="1">OFFSET(RES!AD$95,$E80,0)</f>
        <v>6.9292307223446468</v>
      </c>
      <c r="AB80" s="126">
        <f ca="1">OFFSET(RES!AE$95,$E80,0)</f>
        <v>7.0086455911262533</v>
      </c>
      <c r="AC80" s="126">
        <f ca="1">OFFSET(RES!AF$95,$E80,0)</f>
        <v>7.1062414874372966</v>
      </c>
      <c r="AD80" s="126">
        <f ca="1">OFFSET(RES!AG$95,$E80,0)</f>
        <v>7.2222521743595394</v>
      </c>
      <c r="AE80" s="126">
        <f ca="1">OFFSET(RES!AH$95,$E80,0)</f>
        <v>7.3235303800515812</v>
      </c>
      <c r="AF80" s="126">
        <f ca="1">OFFSET(RES!AI$95,$E80,0)</f>
        <v>7.4393602202290943</v>
      </c>
      <c r="AG80" s="126">
        <f ca="1">OFFSET(RES!AJ$95,$E80,0)</f>
        <v>7.5361830296894121</v>
      </c>
      <c r="AH80" s="126">
        <f ca="1">OFFSET(RES!AK$95,$E80,0)</f>
        <v>7.6423826497810259</v>
      </c>
      <c r="AI80" s="126">
        <f ca="1">OFFSET(RES!AL$95,$E80,0)</f>
        <v>7.7495686308971514</v>
      </c>
      <c r="AJ80" s="126">
        <f ca="1">OFFSET(RES!AM$95,$E80,0)</f>
        <v>8.2449020800428734</v>
      </c>
      <c r="AK80" s="126">
        <f ca="1">OFFSET(RES!AN$95,$E80,0)</f>
        <v>8.7225315204254521</v>
      </c>
      <c r="AL80" s="126">
        <f ca="1">OFFSET(RES!AO$95,$E80,0)</f>
        <v>8.7225315204254521</v>
      </c>
      <c r="AM80" s="126">
        <f ca="1">OFFSET(RES!AP$95,$E80,0)</f>
        <v>8.7225315204254521</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4.0106086619016521</v>
      </c>
      <c r="Q81" s="126">
        <f ca="1">OFFSET(RES!T$95,$E81,0)</f>
        <v>4.1130064329849407</v>
      </c>
      <c r="R81" s="126">
        <f ca="1">OFFSET(RES!U$95,$E81,0)</f>
        <v>4.2059732799659217</v>
      </c>
      <c r="S81" s="126">
        <f ca="1">OFFSET(RES!V$95,$E81,0)</f>
        <v>4.3164302364357008</v>
      </c>
      <c r="T81" s="203">
        <f ca="1">OFFSET(RES!W$95,$E81,0)</f>
        <v>4.4497667882798213</v>
      </c>
      <c r="U81" s="126">
        <f ca="1">OFFSET(RES!X$95,$E81,0)</f>
        <v>4.5821697263753158</v>
      </c>
      <c r="V81" s="126">
        <f ca="1">OFFSET(RES!Y$95,$E81,0)</f>
        <v>4.7173262496568285</v>
      </c>
      <c r="W81" s="126">
        <f ca="1">OFFSET(RES!Z$95,$E81,0)</f>
        <v>4.8170055596970176</v>
      </c>
      <c r="X81" s="126">
        <f ca="1">OFFSET(RES!AA$95,$E81,0)</f>
        <v>4.938520867944729</v>
      </c>
      <c r="Y81" s="205">
        <f ca="1">OFFSET(RES!AB$95,$E81,0)</f>
        <v>5.10656422264596</v>
      </c>
      <c r="Z81" s="126">
        <f ca="1">OFFSET(RES!AC$95,$E81,0)</f>
        <v>5.2579800772743299</v>
      </c>
      <c r="AA81" s="126">
        <f ca="1">OFFSET(RES!AD$95,$E81,0)</f>
        <v>5.3631079594439441</v>
      </c>
      <c r="AB81" s="126">
        <f ca="1">OFFSET(RES!AE$95,$E81,0)</f>
        <v>5.4245737313206686</v>
      </c>
      <c r="AC81" s="126">
        <f ca="1">OFFSET(RES!AF$95,$E81,0)</f>
        <v>5.5001113125166539</v>
      </c>
      <c r="AD81" s="126">
        <f ca="1">OFFSET(RES!AG$95,$E81,0)</f>
        <v>5.5899016317229275</v>
      </c>
      <c r="AE81" s="126">
        <f ca="1">OFFSET(RES!AH$95,$E81,0)</f>
        <v>5.6682892584061673</v>
      </c>
      <c r="AF81" s="126">
        <f ca="1">OFFSET(RES!AI$95,$E81,0)</f>
        <v>5.7579396052756886</v>
      </c>
      <c r="AG81" s="126">
        <f ca="1">OFFSET(RES!AJ$95,$E81,0)</f>
        <v>5.8328788302603423</v>
      </c>
      <c r="AH81" s="126">
        <f ca="1">OFFSET(RES!AK$95,$E81,0)</f>
        <v>5.9150755488609512</v>
      </c>
      <c r="AI81" s="126">
        <f ca="1">OFFSET(RES!AL$95,$E81,0)</f>
        <v>5.9980356942939768</v>
      </c>
      <c r="AJ81" s="126">
        <f ca="1">OFFSET(RES!AM$95,$E81,0)</f>
        <v>6.3814154474209372</v>
      </c>
      <c r="AK81" s="126">
        <f ca="1">OFFSET(RES!AN$95,$E81,0)</f>
        <v>6.751092595725475</v>
      </c>
      <c r="AL81" s="126">
        <f ca="1">OFFSET(RES!AO$95,$E81,0)</f>
        <v>6.751092595725475</v>
      </c>
      <c r="AM81" s="126">
        <f ca="1">OFFSET(RES!AP$95,$E81,0)</f>
        <v>6.751092595725475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6.5427514791753391E-2</v>
      </c>
      <c r="Q82" s="126">
        <f ca="1">OFFSET(RES!T$95,$E82,0)</f>
        <v>6.709799232944906E-2</v>
      </c>
      <c r="R82" s="126">
        <f ca="1">OFFSET(RES!U$95,$E82,0)</f>
        <v>6.8614617427721972E-2</v>
      </c>
      <c r="S82" s="126">
        <f ca="1">OFFSET(RES!V$95,$E82,0)</f>
        <v>7.0416569391255568E-2</v>
      </c>
      <c r="T82" s="203">
        <f ca="1">OFFSET(RES!W$95,$E82,0)</f>
        <v>7.259177020327548E-2</v>
      </c>
      <c r="U82" s="126">
        <f ca="1">OFFSET(RES!X$95,$E82,0)</f>
        <v>7.4751740402563646E-2</v>
      </c>
      <c r="V82" s="126">
        <f ca="1">OFFSET(RES!Y$95,$E82,0)</f>
        <v>7.6956631523007732E-2</v>
      </c>
      <c r="W82" s="126">
        <f ca="1">OFFSET(RES!Z$95,$E82,0)</f>
        <v>7.8582761141197374E-2</v>
      </c>
      <c r="X82" s="126">
        <f ca="1">OFFSET(RES!AA$95,$E82,0)</f>
        <v>8.0565114768297919E-2</v>
      </c>
      <c r="Y82" s="205">
        <f ca="1">OFFSET(RES!AB$95,$E82,0)</f>
        <v>8.3306508906253393E-2</v>
      </c>
      <c r="Z82" s="126">
        <f ca="1">OFFSET(RES!AC$95,$E82,0)</f>
        <v>8.5776648454524915E-2</v>
      </c>
      <c r="AA82" s="126">
        <f ca="1">OFFSET(RES!AD$95,$E82,0)</f>
        <v>8.7491663966015085E-2</v>
      </c>
      <c r="AB82" s="126">
        <f ca="1">OFFSET(RES!AE$95,$E82,0)</f>
        <v>8.8494392738047434E-2</v>
      </c>
      <c r="AC82" s="126">
        <f ca="1">OFFSET(RES!AF$95,$E82,0)</f>
        <v>8.9726683551654321E-2</v>
      </c>
      <c r="AD82" s="126">
        <f ca="1">OFFSET(RES!AG$95,$E82,0)</f>
        <v>9.1191488007354854E-2</v>
      </c>
      <c r="AE82" s="126">
        <f ca="1">OFFSET(RES!AH$95,$E82,0)</f>
        <v>9.2470273358074243E-2</v>
      </c>
      <c r="AF82" s="126">
        <f ca="1">OFFSET(RES!AI$95,$E82,0)</f>
        <v>9.3932794359340474E-2</v>
      </c>
      <c r="AG82" s="126">
        <f ca="1">OFFSET(RES!AJ$95,$E82,0)</f>
        <v>9.5155323821699209E-2</v>
      </c>
      <c r="AH82" s="126">
        <f ca="1">OFFSET(RES!AK$95,$E82,0)</f>
        <v>9.6496249221168354E-2</v>
      </c>
      <c r="AI82" s="126">
        <f ca="1">OFFSET(RES!AL$95,$E82,0)</f>
        <v>9.7849628869999913E-2</v>
      </c>
      <c r="AJ82" s="126">
        <f ca="1">OFFSET(RES!AM$95,$E82,0)</f>
        <v>0.10410393752565406</v>
      </c>
      <c r="AK82" s="126">
        <f ca="1">OFFSET(RES!AN$95,$E82,0)</f>
        <v>0.11013470719875397</v>
      </c>
      <c r="AL82" s="126">
        <f ca="1">OFFSET(RES!AO$95,$E82,0)</f>
        <v>0.11013470719875397</v>
      </c>
      <c r="AM82" s="126">
        <f ca="1">OFFSET(RES!AP$95,$E82,0)</f>
        <v>0.11013470719875397</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67.49666578834136</v>
      </c>
      <c r="Q84" s="24">
        <f ca="1">OFFSET(OtherTRA!T$51,$E84,0)</f>
        <v>68.625451451579409</v>
      </c>
      <c r="R84" s="24">
        <f ca="1">OFFSET(OtherTRA!U$51,$E84,0)</f>
        <v>69.754237114817457</v>
      </c>
      <c r="S84" s="24">
        <f ca="1">OFFSET(OtherTRA!V$51,$E84,0)</f>
        <v>70.883022778055505</v>
      </c>
      <c r="T84" s="24">
        <f ca="1">OFFSET(OtherTRA!W$51,$E84,0)</f>
        <v>72.011808441293553</v>
      </c>
      <c r="U84" s="24">
        <f ca="1">OFFSET(OtherTRA!X$51,$E84,0)</f>
        <v>73.140594104531601</v>
      </c>
      <c r="V84" s="24">
        <f ca="1">OFFSET(OtherTRA!Y$51,$E84,0)</f>
        <v>74.269379767769649</v>
      </c>
      <c r="W84" s="24">
        <f ca="1">OFFSET(OtherTRA!Z$51,$E84,0)</f>
        <v>75.398165431007698</v>
      </c>
      <c r="X84" s="24">
        <f ca="1">OFFSET(OtherTRA!AA$51,$E84,0)</f>
        <v>76.526951094245746</v>
      </c>
      <c r="Y84" s="24">
        <f ca="1">OFFSET(OtherTRA!AB$51,$E84,0)</f>
        <v>77.655736757483794</v>
      </c>
      <c r="Z84" s="24">
        <f ca="1">OFFSET(OtherTRA!AC$51,$E84,0)</f>
        <v>79.356132772517469</v>
      </c>
      <c r="AA84" s="24">
        <f ca="1">OFFSET(OtherTRA!AD$51,$E84,0)</f>
        <v>81.056528787551144</v>
      </c>
      <c r="AB84" s="24">
        <f ca="1">OFFSET(OtherTRA!AE$51,$E84,0)</f>
        <v>82.75692480258482</v>
      </c>
      <c r="AC84" s="24">
        <f ca="1">OFFSET(OtherTRA!AF$51,$E84,0)</f>
        <v>84.457320817618495</v>
      </c>
      <c r="AD84" s="24">
        <f ca="1">OFFSET(OtherTRA!AG$51,$E84,0)</f>
        <v>86.15771683265217</v>
      </c>
      <c r="AE84" s="24">
        <f ca="1">OFFSET(OtherTRA!AH$51,$E84,0)</f>
        <v>87.858112847685845</v>
      </c>
      <c r="AF84" s="24">
        <f ca="1">OFFSET(OtherTRA!AI$51,$E84,0)</f>
        <v>89.55850886271952</v>
      </c>
      <c r="AG84" s="24">
        <f ca="1">OFFSET(OtherTRA!AJ$51,$E84,0)</f>
        <v>91.258904877753196</v>
      </c>
      <c r="AH84" s="24">
        <f ca="1">OFFSET(OtherTRA!AK$51,$E84,0)</f>
        <v>92.959300892786871</v>
      </c>
      <c r="AI84" s="24">
        <f ca="1">OFFSET(OtherTRA!AL$51,$E84,0)</f>
        <v>94.659696907820546</v>
      </c>
      <c r="AJ84" s="24">
        <f ca="1">OFFSET(OtherTRA!AM$51,$E84,0)</f>
        <v>102.9635412563173</v>
      </c>
      <c r="AK84" s="24">
        <f ca="1">OFFSET(OtherTRA!AN$51,$E84,0)</f>
        <v>111.26738560481405</v>
      </c>
      <c r="AL84" s="24">
        <f ca="1">OFFSET(OtherTRA!AO$51,$E84,0)</f>
        <v>111.26738560481405</v>
      </c>
      <c r="AM84" s="24">
        <f ca="1">OFFSET(OtherTRA!AP$51,$E84,0)</f>
        <v>111.26738560481405</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22.499261291723986</v>
      </c>
      <c r="Q85" s="24">
        <f ca="1">OFFSET(OtherTRA!T$51,$E85,0)</f>
        <v>22.875529412273604</v>
      </c>
      <c r="R85" s="24">
        <f ca="1">OFFSET(OtherTRA!U$51,$E85,0)</f>
        <v>23.251797532823222</v>
      </c>
      <c r="S85" s="24">
        <f ca="1">OFFSET(OtherTRA!V$51,$E85,0)</f>
        <v>23.62806565337284</v>
      </c>
      <c r="T85" s="24">
        <f ca="1">OFFSET(OtherTRA!W$51,$E85,0)</f>
        <v>24.004333773922458</v>
      </c>
      <c r="U85" s="24">
        <f ca="1">OFFSET(OtherTRA!X$51,$E85,0)</f>
        <v>24.380601894472075</v>
      </c>
      <c r="V85" s="24">
        <f ca="1">OFFSET(OtherTRA!Y$51,$E85,0)</f>
        <v>24.756870015021693</v>
      </c>
      <c r="W85" s="24">
        <f ca="1">OFFSET(OtherTRA!Z$51,$E85,0)</f>
        <v>25.133138135571311</v>
      </c>
      <c r="X85" s="24">
        <f ca="1">OFFSET(OtherTRA!AA$51,$E85,0)</f>
        <v>25.509406256120929</v>
      </c>
      <c r="Y85" s="24">
        <f ca="1">OFFSET(OtherTRA!AB$51,$E85,0)</f>
        <v>25.885674376670533</v>
      </c>
      <c r="Z85" s="24">
        <f ca="1">OFFSET(OtherTRA!AC$51,$E85,0)</f>
        <v>26.452482437406729</v>
      </c>
      <c r="AA85" s="24">
        <f ca="1">OFFSET(OtherTRA!AD$51,$E85,0)</f>
        <v>27.019290498142926</v>
      </c>
      <c r="AB85" s="24">
        <f ca="1">OFFSET(OtherTRA!AE$51,$E85,0)</f>
        <v>27.586098558879122</v>
      </c>
      <c r="AC85" s="24">
        <f ca="1">OFFSET(OtherTRA!AF$51,$E85,0)</f>
        <v>28.152906619615319</v>
      </c>
      <c r="AD85" s="24">
        <f ca="1">OFFSET(OtherTRA!AG$51,$E85,0)</f>
        <v>28.719714680351515</v>
      </c>
      <c r="AE85" s="24">
        <f ca="1">OFFSET(OtherTRA!AH$51,$E85,0)</f>
        <v>29.286522741087712</v>
      </c>
      <c r="AF85" s="24">
        <f ca="1">OFFSET(OtherTRA!AI$51,$E85,0)</f>
        <v>29.853330801823908</v>
      </c>
      <c r="AG85" s="24">
        <f ca="1">OFFSET(OtherTRA!AJ$51,$E85,0)</f>
        <v>30.420138862560105</v>
      </c>
      <c r="AH85" s="24">
        <f ca="1">OFFSET(OtherTRA!AK$51,$E85,0)</f>
        <v>30.986946923296301</v>
      </c>
      <c r="AI85" s="24">
        <f ca="1">OFFSET(OtherTRA!AL$51,$E85,0)</f>
        <v>31.553754984032487</v>
      </c>
      <c r="AJ85" s="24">
        <f ca="1">OFFSET(OtherTRA!AM$51,$E85,0)</f>
        <v>34.321748951445684</v>
      </c>
      <c r="AK85" s="24">
        <f ca="1">OFFSET(OtherTRA!AN$51,$E85,0)</f>
        <v>37.089742918858889</v>
      </c>
      <c r="AL85" s="24">
        <f ca="1">OFFSET(OtherTRA!AO$51,$E85,0)</f>
        <v>37.089742918858889</v>
      </c>
      <c r="AM85" s="24">
        <f ca="1">OFFSET(OtherTRA!AP$51,$E85,0)</f>
        <v>37.089742918858889</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0.15295413918817372</v>
      </c>
      <c r="R86" s="24">
        <f ca="1">OFFSET(OtherTRA!U$51,$E86,0)</f>
        <v>0.30590827837634743</v>
      </c>
      <c r="S86" s="24">
        <f ca="1">OFFSET(OtherTRA!V$51,$E86,0)</f>
        <v>0.45886241756452117</v>
      </c>
      <c r="T86" s="24">
        <f ca="1">OFFSET(OtherTRA!W$51,$E86,0)</f>
        <v>0.61181655675269486</v>
      </c>
      <c r="U86" s="24">
        <f ca="1">OFFSET(OtherTRA!X$51,$E86,0)</f>
        <v>0.76477069594086855</v>
      </c>
      <c r="V86" s="24">
        <f ca="1">OFFSET(OtherTRA!Y$51,$E86,0)</f>
        <v>0.91772483512904224</v>
      </c>
      <c r="W86" s="24">
        <f ca="1">OFFSET(OtherTRA!Z$51,$E86,0)</f>
        <v>1.070678974317216</v>
      </c>
      <c r="X86" s="24">
        <f ca="1">OFFSET(OtherTRA!AA$51,$E86,0)</f>
        <v>1.2236331135053897</v>
      </c>
      <c r="Y86" s="24">
        <f ca="1">OFFSET(OtherTRA!AB$51,$E86,0)</f>
        <v>1.3765872526935634</v>
      </c>
      <c r="Z86" s="24">
        <f ca="1">OFFSET(OtherTRA!AC$51,$E86,0)</f>
        <v>1.4067298226641034</v>
      </c>
      <c r="AA86" s="24">
        <f ca="1">OFFSET(OtherTRA!AD$51,$E86,0)</f>
        <v>1.4368723926346434</v>
      </c>
      <c r="AB86" s="24">
        <f ca="1">OFFSET(OtherTRA!AE$51,$E86,0)</f>
        <v>1.4670149626051834</v>
      </c>
      <c r="AC86" s="24">
        <f ca="1">OFFSET(OtherTRA!AF$51,$E86,0)</f>
        <v>1.4971575325757234</v>
      </c>
      <c r="AD86" s="24">
        <f ca="1">OFFSET(OtherTRA!AG$51,$E86,0)</f>
        <v>1.5273001025462634</v>
      </c>
      <c r="AE86" s="24">
        <f ca="1">OFFSET(OtherTRA!AH$51,$E86,0)</f>
        <v>1.5574426725168034</v>
      </c>
      <c r="AF86" s="24">
        <f ca="1">OFFSET(OtherTRA!AI$51,$E86,0)</f>
        <v>1.5875852424873433</v>
      </c>
      <c r="AG86" s="24">
        <f ca="1">OFFSET(OtherTRA!AJ$51,$E86,0)</f>
        <v>1.6177278124578833</v>
      </c>
      <c r="AH86" s="24">
        <f ca="1">OFFSET(OtherTRA!AK$51,$E86,0)</f>
        <v>1.6478703824284233</v>
      </c>
      <c r="AI86" s="24">
        <f ca="1">OFFSET(OtherTRA!AL$51,$E86,0)</f>
        <v>1.6780129523989633</v>
      </c>
      <c r="AJ86" s="24">
        <f ca="1">OFFSET(OtherTRA!AM$51,$E86,0)</f>
        <v>1.8252134910300066</v>
      </c>
      <c r="AK86" s="24">
        <f ca="1">OFFSET(OtherTRA!AN$51,$E86,0)</f>
        <v>1.9724140296610497</v>
      </c>
      <c r="AL86" s="24">
        <f ca="1">OFFSET(OtherTRA!AO$51,$E86,0)</f>
        <v>1.9724140296610497</v>
      </c>
      <c r="AM86" s="24">
        <f ca="1">OFFSET(OtherTRA!AP$51,$E86,0)</f>
        <v>1.9724140296610497</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46.144177659600167</v>
      </c>
      <c r="Q87" s="24">
        <f ca="1">OFFSET(FTRA!T$136,$E87,0)</f>
        <v>46.582586071096721</v>
      </c>
      <c r="R87" s="24">
        <f ca="1">OFFSET(FTRA!U$136,$E87,0)</f>
        <v>47.020994482593274</v>
      </c>
      <c r="S87" s="24">
        <f ca="1">OFFSET(FTRA!V$136,$E87,0)</f>
        <v>47.459402894089827</v>
      </c>
      <c r="T87" s="24">
        <f ca="1">OFFSET(FTRA!W$136,$E87,0)</f>
        <v>47.89781130558638</v>
      </c>
      <c r="U87" s="24">
        <f ca="1">OFFSET(FTRA!X$136,$E87,0)</f>
        <v>48.336219717082933</v>
      </c>
      <c r="V87" s="24">
        <f ca="1">OFFSET(FTRA!Y$136,$E87,0)</f>
        <v>48.774628128579486</v>
      </c>
      <c r="W87" s="24">
        <f ca="1">OFFSET(FTRA!Z$136,$E87,0)</f>
        <v>49.21303654007604</v>
      </c>
      <c r="X87" s="24">
        <f ca="1">OFFSET(FTRA!AA$136,$E87,0)</f>
        <v>49.651444951572593</v>
      </c>
      <c r="Y87" s="24">
        <f ca="1">OFFSET(FTRA!AB$136,$E87,0)</f>
        <v>50.089853363069132</v>
      </c>
      <c r="Z87" s="24">
        <f ca="1">OFFSET(FTRA!AC$136,$E87,0)</f>
        <v>51.00252614221975</v>
      </c>
      <c r="AA87" s="24">
        <f ca="1">OFFSET(FTRA!AD$136,$E87,0)</f>
        <v>51.915198921370369</v>
      </c>
      <c r="AB87" s="24">
        <f ca="1">OFFSET(FTRA!AE$136,$E87,0)</f>
        <v>52.827871700520987</v>
      </c>
      <c r="AC87" s="24">
        <f ca="1">OFFSET(FTRA!AF$136,$E87,0)</f>
        <v>53.740544479671605</v>
      </c>
      <c r="AD87" s="24">
        <f ca="1">OFFSET(FTRA!AG$136,$E87,0)</f>
        <v>54.653217258822224</v>
      </c>
      <c r="AE87" s="24">
        <f ca="1">OFFSET(FTRA!AH$136,$E87,0)</f>
        <v>55.565890037972842</v>
      </c>
      <c r="AF87" s="24">
        <f ca="1">OFFSET(FTRA!AI$136,$E87,0)</f>
        <v>56.478562817123461</v>
      </c>
      <c r="AG87" s="24">
        <f ca="1">OFFSET(FTRA!AJ$136,$E87,0)</f>
        <v>57.391235596274079</v>
      </c>
      <c r="AH87" s="24">
        <f ca="1">OFFSET(FTRA!AK$136,$E87,0)</f>
        <v>58.303908375424697</v>
      </c>
      <c r="AI87" s="24">
        <f ca="1">OFFSET(FTRA!AL$136,$E87,0)</f>
        <v>59.216581154575323</v>
      </c>
      <c r="AJ87" s="24">
        <f ca="1">OFFSET(FTRA!AM$136,$E87,0)</f>
        <v>65.732634342403131</v>
      </c>
      <c r="AK87" s="24">
        <f ca="1">OFFSET(FTRA!AN$136,$E87,0)</f>
        <v>72.248687530230939</v>
      </c>
      <c r="AL87" s="24">
        <f ca="1">OFFSET(FTRA!AO$136,$E87,0)</f>
        <v>72.248687530230939</v>
      </c>
      <c r="AM87" s="24">
        <f ca="1">OFFSET(FTRA!AP$136,$E87,0)</f>
        <v>72.248687530230939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3.5409289051793942</v>
      </c>
      <c r="Q88" s="24">
        <f ca="1">OFFSET(FTRA!T$136,$E88,0)</f>
        <v>3.5856135332210979</v>
      </c>
      <c r="R88" s="24">
        <f ca="1">OFFSET(FTRA!U$136,$E88,0)</f>
        <v>3.6302981612628016</v>
      </c>
      <c r="S88" s="24">
        <f ca="1">OFFSET(FTRA!V$136,$E88,0)</f>
        <v>3.6749827893045053</v>
      </c>
      <c r="T88" s="24">
        <f ca="1">OFFSET(FTRA!W$136,$E88,0)</f>
        <v>3.719667417346209</v>
      </c>
      <c r="U88" s="24">
        <f ca="1">OFFSET(FTRA!X$136,$E88,0)</f>
        <v>3.7643520453879127</v>
      </c>
      <c r="V88" s="24">
        <f ca="1">OFFSET(FTRA!Y$136,$E88,0)</f>
        <v>3.8090366734296164</v>
      </c>
      <c r="W88" s="24">
        <f ca="1">OFFSET(FTRA!Z$136,$E88,0)</f>
        <v>3.8537213014713201</v>
      </c>
      <c r="X88" s="24">
        <f ca="1">OFFSET(FTRA!AA$136,$E88,0)</f>
        <v>3.8984059295130238</v>
      </c>
      <c r="Y88" s="24">
        <f ca="1">OFFSET(FTRA!AB$136,$E88,0)</f>
        <v>3.9430905575547279</v>
      </c>
      <c r="Z88" s="24">
        <f ca="1">OFFSET(FTRA!AC$136,$E88,0)</f>
        <v>4.0149364739626083</v>
      </c>
      <c r="AA88" s="24">
        <f ca="1">OFFSET(FTRA!AD$136,$E88,0)</f>
        <v>4.0867823903704883</v>
      </c>
      <c r="AB88" s="24">
        <f ca="1">OFFSET(FTRA!AE$136,$E88,0)</f>
        <v>4.1586283067783683</v>
      </c>
      <c r="AC88" s="24">
        <f ca="1">OFFSET(FTRA!AF$136,$E88,0)</f>
        <v>4.2304742231862482</v>
      </c>
      <c r="AD88" s="24">
        <f ca="1">OFFSET(FTRA!AG$136,$E88,0)</f>
        <v>4.3023201395941282</v>
      </c>
      <c r="AE88" s="24">
        <f ca="1">OFFSET(FTRA!AH$136,$E88,0)</f>
        <v>4.3741660560020081</v>
      </c>
      <c r="AF88" s="24">
        <f ca="1">OFFSET(FTRA!AI$136,$E88,0)</f>
        <v>4.4460119724098881</v>
      </c>
      <c r="AG88" s="24">
        <f ca="1">OFFSET(FTRA!AJ$136,$E88,0)</f>
        <v>4.5178578888177681</v>
      </c>
      <c r="AH88" s="24">
        <f ca="1">OFFSET(FTRA!AK$136,$E88,0)</f>
        <v>4.589703805225648</v>
      </c>
      <c r="AI88" s="24">
        <f ca="1">OFFSET(FTRA!AL$136,$E88,0)</f>
        <v>4.6615497216335298</v>
      </c>
      <c r="AJ88" s="24">
        <f ca="1">OFFSET(FTRA!AM$136,$E88,0)</f>
        <v>5.1744956791953021</v>
      </c>
      <c r="AK88" s="24">
        <f ca="1">OFFSET(FTRA!AN$136,$E88,0)</f>
        <v>5.6874416367570735</v>
      </c>
      <c r="AL88" s="24">
        <f ca="1">OFFSET(FTRA!AO$136,$E88,0)</f>
        <v>5.6874416367570735</v>
      </c>
      <c r="AM88" s="24">
        <f ca="1">OFFSET(FTRA!AP$136,$E88,0)</f>
        <v>5.6874416367570735</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0.97265254465673345</v>
      </c>
      <c r="Q89" s="24">
        <f ca="1">OFFSET(FTRA!T$136,$E89,0)</f>
        <v>0.98492689930650601</v>
      </c>
      <c r="R89" s="24">
        <f ca="1">OFFSET(FTRA!U$136,$E89,0)</f>
        <v>0.99720125395627857</v>
      </c>
      <c r="S89" s="24">
        <f ca="1">OFFSET(FTRA!V$136,$E89,0)</f>
        <v>1.009475608606051</v>
      </c>
      <c r="T89" s="24">
        <f ca="1">OFFSET(FTRA!W$136,$E89,0)</f>
        <v>1.0217499632558236</v>
      </c>
      <c r="U89" s="24">
        <f ca="1">OFFSET(FTRA!X$136,$E89,0)</f>
        <v>1.0340243179055961</v>
      </c>
      <c r="V89" s="24">
        <f ca="1">OFFSET(FTRA!Y$136,$E89,0)</f>
        <v>1.0462986725553687</v>
      </c>
      <c r="W89" s="24">
        <f ca="1">OFFSET(FTRA!Z$136,$E89,0)</f>
        <v>1.0585730272051412</v>
      </c>
      <c r="X89" s="24">
        <f ca="1">OFFSET(FTRA!AA$136,$E89,0)</f>
        <v>1.0708473818549138</v>
      </c>
      <c r="Y89" s="24">
        <f ca="1">OFFSET(FTRA!AB$136,$E89,0)</f>
        <v>1.0831217365046863</v>
      </c>
      <c r="Z89" s="24">
        <f ca="1">OFFSET(FTRA!AC$136,$E89,0)</f>
        <v>1.1028569854432073</v>
      </c>
      <c r="AA89" s="24">
        <f ca="1">OFFSET(FTRA!AD$136,$E89,0)</f>
        <v>1.1225922343817283</v>
      </c>
      <c r="AB89" s="24">
        <f ca="1">OFFSET(FTRA!AE$136,$E89,0)</f>
        <v>1.1423274833202492</v>
      </c>
      <c r="AC89" s="24">
        <f ca="1">OFFSET(FTRA!AF$136,$E89,0)</f>
        <v>1.1620627322587702</v>
      </c>
      <c r="AD89" s="24">
        <f ca="1">OFFSET(FTRA!AG$136,$E89,0)</f>
        <v>1.1817979811972912</v>
      </c>
      <c r="AE89" s="24">
        <f ca="1">OFFSET(FTRA!AH$136,$E89,0)</f>
        <v>1.2015332301358121</v>
      </c>
      <c r="AF89" s="24">
        <f ca="1">OFFSET(FTRA!AI$136,$E89,0)</f>
        <v>1.2212684790743331</v>
      </c>
      <c r="AG89" s="24">
        <f ca="1">OFFSET(FTRA!AJ$136,$E89,0)</f>
        <v>1.2410037280128541</v>
      </c>
      <c r="AH89" s="24">
        <f ca="1">OFFSET(FTRA!AK$136,$E89,0)</f>
        <v>1.260738976951375</v>
      </c>
      <c r="AI89" s="24">
        <f ca="1">OFFSET(FTRA!AL$136,$E89,0)</f>
        <v>1.2804742258898951</v>
      </c>
      <c r="AJ89" s="24">
        <f ca="1">OFFSET(FTRA!AM$136,$E89,0)</f>
        <v>1.4213745953280001</v>
      </c>
      <c r="AK89" s="24">
        <f ca="1">OFFSET(FTRA!AN$136,$E89,0)</f>
        <v>1.5622749647661054</v>
      </c>
      <c r="AL89" s="24">
        <f ca="1">OFFSET(FTRA!AO$136,$E89,0)</f>
        <v>1.5622749647661054</v>
      </c>
      <c r="AM89" s="24">
        <f ca="1">OFFSET(FTRA!AP$136,$E89,0)</f>
        <v>1.5622749647661054</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3.1994655590964021</v>
      </c>
      <c r="Q90" s="24">
        <f ca="1">OFFSET(FTRA!T$136,$E90,0)</f>
        <v>3.2398411024266687</v>
      </c>
      <c r="R90" s="24">
        <f ca="1">OFFSET(FTRA!U$136,$E90,0)</f>
        <v>3.2802166457569353</v>
      </c>
      <c r="S90" s="24">
        <f ca="1">OFFSET(FTRA!V$136,$E90,0)</f>
        <v>3.3205921890872019</v>
      </c>
      <c r="T90" s="24">
        <f ca="1">OFFSET(FTRA!W$136,$E90,0)</f>
        <v>3.3609677324174685</v>
      </c>
      <c r="U90" s="24">
        <f ca="1">OFFSET(FTRA!X$136,$E90,0)</f>
        <v>3.4013432757477351</v>
      </c>
      <c r="V90" s="24">
        <f ca="1">OFFSET(FTRA!Y$136,$E90,0)</f>
        <v>3.4417188190780017</v>
      </c>
      <c r="W90" s="24">
        <f ca="1">OFFSET(FTRA!Z$136,$E90,0)</f>
        <v>3.4820943624082683</v>
      </c>
      <c r="X90" s="24">
        <f ca="1">OFFSET(FTRA!AA$136,$E90,0)</f>
        <v>3.5224699057385349</v>
      </c>
      <c r="Y90" s="24">
        <f ca="1">OFFSET(FTRA!AB$136,$E90,0)</f>
        <v>3.5628454490688024</v>
      </c>
      <c r="Z90" s="24">
        <f ca="1">OFFSET(FTRA!AC$136,$E90,0)</f>
        <v>3.6277630289649978</v>
      </c>
      <c r="AA90" s="24">
        <f ca="1">OFFSET(FTRA!AD$136,$E90,0)</f>
        <v>3.6926806088611932</v>
      </c>
      <c r="AB90" s="24">
        <f ca="1">OFFSET(FTRA!AE$136,$E90,0)</f>
        <v>3.7575981887573886</v>
      </c>
      <c r="AC90" s="24">
        <f ca="1">OFFSET(FTRA!AF$136,$E90,0)</f>
        <v>3.822515768653584</v>
      </c>
      <c r="AD90" s="24">
        <f ca="1">OFFSET(FTRA!AG$136,$E90,0)</f>
        <v>3.8874333485497794</v>
      </c>
      <c r="AE90" s="24">
        <f ca="1">OFFSET(FTRA!AH$136,$E90,0)</f>
        <v>3.9523509284459748</v>
      </c>
      <c r="AF90" s="24">
        <f ca="1">OFFSET(FTRA!AI$136,$E90,0)</f>
        <v>4.0172685083421706</v>
      </c>
      <c r="AG90" s="24">
        <f ca="1">OFFSET(FTRA!AJ$136,$E90,0)</f>
        <v>4.082186088238366</v>
      </c>
      <c r="AH90" s="24">
        <f ca="1">OFFSET(FTRA!AK$136,$E90,0)</f>
        <v>4.1471036681345614</v>
      </c>
      <c r="AI90" s="24">
        <f ca="1">OFFSET(FTRA!AL$136,$E90,0)</f>
        <v>4.2120212480307577</v>
      </c>
      <c r="AJ90" s="24">
        <f ca="1">OFFSET(FTRA!AM$136,$E90,0)</f>
        <v>4.6755021505973309</v>
      </c>
      <c r="AK90" s="24">
        <f ca="1">OFFSET(FTRA!AN$136,$E90,0)</f>
        <v>5.138983053163904</v>
      </c>
      <c r="AL90" s="24">
        <f ca="1">OFFSET(FTRA!AO$136,$E90,0)</f>
        <v>5.138983053163904</v>
      </c>
      <c r="AM90" s="24">
        <f ca="1">OFFSET(FTRA!AP$136,$E90,0)</f>
        <v>5.138983053163904</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0.58029006053099086</v>
      </c>
      <c r="Q91" s="24">
        <f ca="1">OFFSET(FTRA!T$136,$E91,0)</f>
        <v>0.58761301058322057</v>
      </c>
      <c r="R91" s="24">
        <f ca="1">OFFSET(FTRA!U$136,$E91,0)</f>
        <v>0.59493596063545029</v>
      </c>
      <c r="S91" s="24">
        <f ca="1">OFFSET(FTRA!V$136,$E91,0)</f>
        <v>0.60225891068768</v>
      </c>
      <c r="T91" s="24">
        <f ca="1">OFFSET(FTRA!W$136,$E91,0)</f>
        <v>0.60958186073990972</v>
      </c>
      <c r="U91" s="24">
        <f ca="1">OFFSET(FTRA!X$136,$E91,0)</f>
        <v>0.61690481079213944</v>
      </c>
      <c r="V91" s="24">
        <f ca="1">OFFSET(FTRA!Y$136,$E91,0)</f>
        <v>0.62422776084436915</v>
      </c>
      <c r="W91" s="24">
        <f ca="1">OFFSET(FTRA!Z$136,$E91,0)</f>
        <v>0.63155071089659887</v>
      </c>
      <c r="X91" s="24">
        <f ca="1">OFFSET(FTRA!AA$136,$E91,0)</f>
        <v>0.63887366094882858</v>
      </c>
      <c r="Y91" s="24">
        <f ca="1">OFFSET(FTRA!AB$136,$E91,0)</f>
        <v>0.64619661100105796</v>
      </c>
      <c r="Z91" s="24">
        <f ca="1">OFFSET(FTRA!AC$136,$E91,0)</f>
        <v>0.65797077317648323</v>
      </c>
      <c r="AA91" s="24">
        <f ca="1">OFFSET(FTRA!AD$136,$E91,0)</f>
        <v>0.66974493535190849</v>
      </c>
      <c r="AB91" s="24">
        <f ca="1">OFFSET(FTRA!AE$136,$E91,0)</f>
        <v>0.68151909752733375</v>
      </c>
      <c r="AC91" s="24">
        <f ca="1">OFFSET(FTRA!AF$136,$E91,0)</f>
        <v>0.69329325970275901</v>
      </c>
      <c r="AD91" s="24">
        <f ca="1">OFFSET(FTRA!AG$136,$E91,0)</f>
        <v>0.70506742187818428</v>
      </c>
      <c r="AE91" s="24">
        <f ca="1">OFFSET(FTRA!AH$136,$E91,0)</f>
        <v>0.71684158405360954</v>
      </c>
      <c r="AF91" s="24">
        <f ca="1">OFFSET(FTRA!AI$136,$E91,0)</f>
        <v>0.7286157462290348</v>
      </c>
      <c r="AG91" s="24">
        <f ca="1">OFFSET(FTRA!AJ$136,$E91,0)</f>
        <v>0.74038990840446006</v>
      </c>
      <c r="AH91" s="24">
        <f ca="1">OFFSET(FTRA!AK$136,$E91,0)</f>
        <v>0.75216407057988532</v>
      </c>
      <c r="AI91" s="24">
        <f ca="1">OFFSET(FTRA!AL$136,$E91,0)</f>
        <v>0.7639382327553107</v>
      </c>
      <c r="AJ91" s="24">
        <f ca="1">OFFSET(FTRA!AM$136,$E91,0)</f>
        <v>0.84800019749209421</v>
      </c>
      <c r="AK91" s="24">
        <f ca="1">OFFSET(FTRA!AN$136,$E91,0)</f>
        <v>0.93206216222887761</v>
      </c>
      <c r="AL91" s="24">
        <f ca="1">OFFSET(FTRA!AO$136,$E91,0)</f>
        <v>0.93206216222887761</v>
      </c>
      <c r="AM91" s="24">
        <f ca="1">OFFSET(FTRA!AP$136,$E91,0)</f>
        <v>0.93206216222887761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0.28896642827415631</v>
      </c>
      <c r="Q92" s="24">
        <f ca="1">OFFSET(FTRA!T$136,$E92,0)</f>
        <v>0.29261302997380723</v>
      </c>
      <c r="R92" s="24">
        <f ca="1">OFFSET(FTRA!U$136,$E92,0)</f>
        <v>0.29625963167345815</v>
      </c>
      <c r="S92" s="24">
        <f ca="1">OFFSET(FTRA!V$136,$E92,0)</f>
        <v>0.29990623337310907</v>
      </c>
      <c r="T92" s="24">
        <f ca="1">OFFSET(FTRA!W$136,$E92,0)</f>
        <v>0.30355283507275999</v>
      </c>
      <c r="U92" s="24">
        <f ca="1">OFFSET(FTRA!X$136,$E92,0)</f>
        <v>0.30719943677241091</v>
      </c>
      <c r="V92" s="24">
        <f ca="1">OFFSET(FTRA!Y$136,$E92,0)</f>
        <v>0.31084603847206183</v>
      </c>
      <c r="W92" s="24">
        <f ca="1">OFFSET(FTRA!Z$136,$E92,0)</f>
        <v>0.31449264017171275</v>
      </c>
      <c r="X92" s="24">
        <f ca="1">OFFSET(FTRA!AA$136,$E92,0)</f>
        <v>0.31813924187136366</v>
      </c>
      <c r="Y92" s="24">
        <f ca="1">OFFSET(FTRA!AB$136,$E92,0)</f>
        <v>0.32178584357101475</v>
      </c>
      <c r="Z92" s="24">
        <f ca="1">OFFSET(FTRA!AC$136,$E92,0)</f>
        <v>0.32764901066824198</v>
      </c>
      <c r="AA92" s="24">
        <f ca="1">OFFSET(FTRA!AD$136,$E92,0)</f>
        <v>0.33351217776546921</v>
      </c>
      <c r="AB92" s="24">
        <f ca="1">OFFSET(FTRA!AE$136,$E92,0)</f>
        <v>0.33937534486269644</v>
      </c>
      <c r="AC92" s="24">
        <f ca="1">OFFSET(FTRA!AF$136,$E92,0)</f>
        <v>0.34523851195992367</v>
      </c>
      <c r="AD92" s="24">
        <f ca="1">OFFSET(FTRA!AG$136,$E92,0)</f>
        <v>0.35110167905715089</v>
      </c>
      <c r="AE92" s="24">
        <f ca="1">OFFSET(FTRA!AH$136,$E92,0)</f>
        <v>0.35696484615437812</v>
      </c>
      <c r="AF92" s="24">
        <f ca="1">OFFSET(FTRA!AI$136,$E92,0)</f>
        <v>0.36282801325160535</v>
      </c>
      <c r="AG92" s="24">
        <f ca="1">OFFSET(FTRA!AJ$136,$E92,0)</f>
        <v>0.36869118034883258</v>
      </c>
      <c r="AH92" s="24">
        <f ca="1">OFFSET(FTRA!AK$136,$E92,0)</f>
        <v>0.37455434744605981</v>
      </c>
      <c r="AI92" s="24">
        <f ca="1">OFFSET(FTRA!AL$136,$E92,0)</f>
        <v>0.38041751454328721</v>
      </c>
      <c r="AJ92" s="24">
        <f ca="1">OFFSET(FTRA!AM$136,$E92,0)</f>
        <v>0.42227776229846853</v>
      </c>
      <c r="AK92" s="24">
        <f ca="1">OFFSET(FTRA!AN$136,$E92,0)</f>
        <v>0.46413801005364969</v>
      </c>
      <c r="AL92" s="24">
        <f ca="1">OFFSET(FTRA!AO$136,$E92,0)</f>
        <v>0.46413801005364969</v>
      </c>
      <c r="AM92" s="24">
        <f ca="1">OFFSET(FTRA!AP$136,$E92,0)</f>
        <v>0.46413801005364969</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6.4604882823723875</v>
      </c>
      <c r="Q93" s="24">
        <f ca="1">OFFSET(FTRA!T$136,$E93,0)</f>
        <v>6.5420161875057916</v>
      </c>
      <c r="R93" s="24">
        <f ca="1">OFFSET(FTRA!U$136,$E93,0)</f>
        <v>6.6235440926391957</v>
      </c>
      <c r="S93" s="24">
        <f ca="1">OFFSET(FTRA!V$136,$E93,0)</f>
        <v>6.7050719977725999</v>
      </c>
      <c r="T93" s="24">
        <f ca="1">OFFSET(FTRA!W$136,$E93,0)</f>
        <v>6.786599902906004</v>
      </c>
      <c r="U93" s="24">
        <f ca="1">OFFSET(FTRA!X$136,$E93,0)</f>
        <v>6.8681278080394081</v>
      </c>
      <c r="V93" s="24">
        <f ca="1">OFFSET(FTRA!Y$136,$E93,0)</f>
        <v>6.9496557131728123</v>
      </c>
      <c r="W93" s="24">
        <f ca="1">OFFSET(FTRA!Z$136,$E93,0)</f>
        <v>7.0311836183062164</v>
      </c>
      <c r="X93" s="24">
        <f ca="1">OFFSET(FTRA!AA$136,$E93,0)</f>
        <v>7.1127115234396205</v>
      </c>
      <c r="Y93" s="24">
        <f ca="1">OFFSET(FTRA!AB$136,$E93,0)</f>
        <v>7.1942394285730273</v>
      </c>
      <c r="Z93" s="24">
        <f ca="1">OFFSET(FTRA!AC$136,$E93,0)</f>
        <v>7.3253235913785781</v>
      </c>
      <c r="AA93" s="24">
        <f ca="1">OFFSET(FTRA!AD$136,$E93,0)</f>
        <v>7.4564077541841289</v>
      </c>
      <c r="AB93" s="24">
        <f ca="1">OFFSET(FTRA!AE$136,$E93,0)</f>
        <v>7.5874919169896797</v>
      </c>
      <c r="AC93" s="24">
        <f ca="1">OFFSET(FTRA!AF$136,$E93,0)</f>
        <v>7.7185760797952305</v>
      </c>
      <c r="AD93" s="24">
        <f ca="1">OFFSET(FTRA!AG$136,$E93,0)</f>
        <v>7.8496602426007813</v>
      </c>
      <c r="AE93" s="24">
        <f ca="1">OFFSET(FTRA!AH$136,$E93,0)</f>
        <v>7.9807444054063321</v>
      </c>
      <c r="AF93" s="24">
        <f ca="1">OFFSET(FTRA!AI$136,$E93,0)</f>
        <v>8.111828568211882</v>
      </c>
      <c r="AG93" s="24">
        <f ca="1">OFFSET(FTRA!AJ$136,$E93,0)</f>
        <v>8.2429127310174319</v>
      </c>
      <c r="AH93" s="24">
        <f ca="1">OFFSET(FTRA!AK$136,$E93,0)</f>
        <v>8.3739968938229818</v>
      </c>
      <c r="AI93" s="24">
        <f ca="1">OFFSET(FTRA!AL$136,$E93,0)</f>
        <v>8.5050810566285318</v>
      </c>
      <c r="AJ93" s="24">
        <f ca="1">OFFSET(FTRA!AM$136,$E93,0)</f>
        <v>9.4409601541926857</v>
      </c>
      <c r="AK93" s="24">
        <f ca="1">OFFSET(FTRA!AN$136,$E93,0)</f>
        <v>10.376839251756834</v>
      </c>
      <c r="AL93" s="24">
        <f ca="1">OFFSET(FTRA!AO$136,$E93,0)</f>
        <v>10.376839251756834</v>
      </c>
      <c r="AM93" s="24">
        <f ca="1">OFFSET(FTRA!AP$136,$E93,0)</f>
        <v>10.376839251756834</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2.1587591546834148</v>
      </c>
      <c r="Q94" s="24">
        <f ca="1">OFFSET(FTRA!T$136,$E94,0)</f>
        <v>2.186001540069225</v>
      </c>
      <c r="R94" s="24">
        <f ca="1">OFFSET(FTRA!U$136,$E94,0)</f>
        <v>2.2132439254550351</v>
      </c>
      <c r="S94" s="24">
        <f ca="1">OFFSET(FTRA!V$136,$E94,0)</f>
        <v>2.2404863108408453</v>
      </c>
      <c r="T94" s="24">
        <f ca="1">OFFSET(FTRA!W$136,$E94,0)</f>
        <v>2.2677286962266554</v>
      </c>
      <c r="U94" s="24">
        <f ca="1">OFFSET(FTRA!X$136,$E94,0)</f>
        <v>2.2949710816124655</v>
      </c>
      <c r="V94" s="24">
        <f ca="1">OFFSET(FTRA!Y$136,$E94,0)</f>
        <v>2.3222134669982757</v>
      </c>
      <c r="W94" s="24">
        <f ca="1">OFFSET(FTRA!Z$136,$E94,0)</f>
        <v>2.3494558523840858</v>
      </c>
      <c r="X94" s="24">
        <f ca="1">OFFSET(FTRA!AA$136,$E94,0)</f>
        <v>2.376698237769896</v>
      </c>
      <c r="Y94" s="24">
        <f ca="1">OFFSET(FTRA!AB$136,$E94,0)</f>
        <v>2.4039406231557043</v>
      </c>
      <c r="Z94" s="24">
        <f ca="1">OFFSET(FTRA!AC$136,$E94,0)</f>
        <v>2.447742132286618</v>
      </c>
      <c r="AA94" s="24">
        <f ca="1">OFFSET(FTRA!AD$136,$E94,0)</f>
        <v>2.4915436414175316</v>
      </c>
      <c r="AB94" s="24">
        <f ca="1">OFFSET(FTRA!AE$136,$E94,0)</f>
        <v>2.5353451505484452</v>
      </c>
      <c r="AC94" s="24">
        <f ca="1">OFFSET(FTRA!AF$136,$E94,0)</f>
        <v>2.5791466596793589</v>
      </c>
      <c r="AD94" s="24">
        <f ca="1">OFFSET(FTRA!AG$136,$E94,0)</f>
        <v>2.6229481688102725</v>
      </c>
      <c r="AE94" s="24">
        <f ca="1">OFFSET(FTRA!AH$136,$E94,0)</f>
        <v>2.6667496779411861</v>
      </c>
      <c r="AF94" s="24">
        <f ca="1">OFFSET(FTRA!AI$136,$E94,0)</f>
        <v>2.7105511870720997</v>
      </c>
      <c r="AG94" s="24">
        <f ca="1">OFFSET(FTRA!AJ$136,$E94,0)</f>
        <v>2.7543526962030134</v>
      </c>
      <c r="AH94" s="24">
        <f ca="1">OFFSET(FTRA!AK$136,$E94,0)</f>
        <v>2.798154205333927</v>
      </c>
      <c r="AI94" s="24">
        <f ca="1">OFFSET(FTRA!AL$136,$E94,0)</f>
        <v>2.8419557144648389</v>
      </c>
      <c r="AJ94" s="24">
        <f ca="1">OFFSET(FTRA!AM$136,$E94,0)</f>
        <v>3.1546778310045442</v>
      </c>
      <c r="AK94" s="24">
        <f ca="1">OFFSET(FTRA!AN$136,$E94,0)</f>
        <v>3.4673999475442514</v>
      </c>
      <c r="AL94" s="24">
        <f ca="1">OFFSET(FTRA!AO$136,$E94,0)</f>
        <v>3.4673999475442514</v>
      </c>
      <c r="AM94" s="24">
        <f ca="1">OFFSET(FTRA!AP$136,$E94,0)</f>
        <v>3.4673999475442514</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0.11851362766236882</v>
      </c>
      <c r="Q95" s="24">
        <f ca="1">OFFSET(FTRA!T$136,$E95,0)</f>
        <v>0.12000920622714026</v>
      </c>
      <c r="R95" s="24">
        <f ca="1">OFFSET(FTRA!U$136,$E95,0)</f>
        <v>0.12150478479191169</v>
      </c>
      <c r="S95" s="24">
        <f ca="1">OFFSET(FTRA!V$136,$E95,0)</f>
        <v>0.12300036335668313</v>
      </c>
      <c r="T95" s="24">
        <f ca="1">OFFSET(FTRA!W$136,$E95,0)</f>
        <v>0.12449594192145456</v>
      </c>
      <c r="U95" s="24">
        <f ca="1">OFFSET(FTRA!X$136,$E95,0)</f>
        <v>0.125991520486226</v>
      </c>
      <c r="V95" s="24">
        <f ca="1">OFFSET(FTRA!Y$136,$E95,0)</f>
        <v>0.12748709905099745</v>
      </c>
      <c r="W95" s="24">
        <f ca="1">OFFSET(FTRA!Z$136,$E95,0)</f>
        <v>0.1289826776157689</v>
      </c>
      <c r="X95" s="24">
        <f ca="1">OFFSET(FTRA!AA$136,$E95,0)</f>
        <v>0.13047825618054035</v>
      </c>
      <c r="Y95" s="24">
        <f ca="1">OFFSET(FTRA!AB$136,$E95,0)</f>
        <v>0.1319738347453118</v>
      </c>
      <c r="Z95" s="24">
        <f ca="1">OFFSET(FTRA!AC$136,$E95,0)</f>
        <v>0.13437849194522636</v>
      </c>
      <c r="AA95" s="24">
        <f ca="1">OFFSET(FTRA!AD$136,$E95,0)</f>
        <v>0.13678314914514092</v>
      </c>
      <c r="AB95" s="24">
        <f ca="1">OFFSET(FTRA!AE$136,$E95,0)</f>
        <v>0.13918780634505548</v>
      </c>
      <c r="AC95" s="24">
        <f ca="1">OFFSET(FTRA!AF$136,$E95,0)</f>
        <v>0.14159246354497004</v>
      </c>
      <c r="AD95" s="24">
        <f ca="1">OFFSET(FTRA!AG$136,$E95,0)</f>
        <v>0.1439971207448846</v>
      </c>
      <c r="AE95" s="24">
        <f ca="1">OFFSET(FTRA!AH$136,$E95,0)</f>
        <v>0.14640177794479917</v>
      </c>
      <c r="AF95" s="24">
        <f ca="1">OFFSET(FTRA!AI$136,$E95,0)</f>
        <v>0.14880643514471373</v>
      </c>
      <c r="AG95" s="24">
        <f ca="1">OFFSET(FTRA!AJ$136,$E95,0)</f>
        <v>0.15121109234462829</v>
      </c>
      <c r="AH95" s="24">
        <f ca="1">OFFSET(FTRA!AK$136,$E95,0)</f>
        <v>0.15361574954454285</v>
      </c>
      <c r="AI95" s="24">
        <f ca="1">OFFSET(FTRA!AL$136,$E95,0)</f>
        <v>0.1560204067444573</v>
      </c>
      <c r="AJ95" s="24">
        <f ca="1">OFFSET(FTRA!AM$136,$E95,0)</f>
        <v>0.17318852501321796</v>
      </c>
      <c r="AK95" s="24">
        <f ca="1">OFFSET(FTRA!AN$136,$E95,0)</f>
        <v>0.1903566432819786</v>
      </c>
      <c r="AL95" s="24">
        <f ca="1">OFFSET(FTRA!AO$136,$E95,0)</f>
        <v>0.1903566432819786</v>
      </c>
      <c r="AM95" s="24">
        <f ca="1">OFFSET(FTRA!AP$136,$E95,0)</f>
        <v>0.1903566432819786</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2.8521610069390402E-2</v>
      </c>
      <c r="Q96" s="24">
        <f ca="1">OFFSET(FTRA!T$136,$E96,0)</f>
        <v>2.8881537526628254E-2</v>
      </c>
      <c r="R96" s="24">
        <f ca="1">OFFSET(FTRA!U$136,$E96,0)</f>
        <v>2.9241464983866105E-2</v>
      </c>
      <c r="S96" s="24">
        <f ca="1">OFFSET(FTRA!V$136,$E96,0)</f>
        <v>2.9601392441103956E-2</v>
      </c>
      <c r="T96" s="24">
        <f ca="1">OFFSET(FTRA!W$136,$E96,0)</f>
        <v>2.9961319898341807E-2</v>
      </c>
      <c r="U96" s="24">
        <f ca="1">OFFSET(FTRA!X$136,$E96,0)</f>
        <v>3.0321247355579659E-2</v>
      </c>
      <c r="V96" s="24">
        <f ca="1">OFFSET(FTRA!Y$136,$E96,0)</f>
        <v>3.068117481281751E-2</v>
      </c>
      <c r="W96" s="24">
        <f ca="1">OFFSET(FTRA!Z$136,$E96,0)</f>
        <v>3.1041102270055361E-2</v>
      </c>
      <c r="X96" s="24">
        <f ca="1">OFFSET(FTRA!AA$136,$E96,0)</f>
        <v>3.1401029727293209E-2</v>
      </c>
      <c r="Y96" s="24">
        <f ca="1">OFFSET(FTRA!AB$136,$E96,0)</f>
        <v>3.176095718453105E-2</v>
      </c>
      <c r="Z96" s="24">
        <f ca="1">OFFSET(FTRA!AC$136,$E96,0)</f>
        <v>3.2339664429928215E-2</v>
      </c>
      <c r="AA96" s="24">
        <f ca="1">OFFSET(FTRA!AD$136,$E96,0)</f>
        <v>3.2918371675325381E-2</v>
      </c>
      <c r="AB96" s="24">
        <f ca="1">OFFSET(FTRA!AE$136,$E96,0)</f>
        <v>3.3497078920722546E-2</v>
      </c>
      <c r="AC96" s="24">
        <f ca="1">OFFSET(FTRA!AF$136,$E96,0)</f>
        <v>3.4075786166119712E-2</v>
      </c>
      <c r="AD96" s="24">
        <f ca="1">OFFSET(FTRA!AG$136,$E96,0)</f>
        <v>3.4654493411516878E-2</v>
      </c>
      <c r="AE96" s="24">
        <f ca="1">OFFSET(FTRA!AH$136,$E96,0)</f>
        <v>3.5233200656914043E-2</v>
      </c>
      <c r="AF96" s="24">
        <f ca="1">OFFSET(FTRA!AI$136,$E96,0)</f>
        <v>3.5811907902311209E-2</v>
      </c>
      <c r="AG96" s="24">
        <f ca="1">OFFSET(FTRA!AJ$136,$E96,0)</f>
        <v>3.6390615147708374E-2</v>
      </c>
      <c r="AH96" s="24">
        <f ca="1">OFFSET(FTRA!AK$136,$E96,0)</f>
        <v>3.696932239310554E-2</v>
      </c>
      <c r="AI96" s="24">
        <f ca="1">OFFSET(FTRA!AL$136,$E96,0)</f>
        <v>3.754802963850272E-2</v>
      </c>
      <c r="AJ96" s="24">
        <f ca="1">OFFSET(FTRA!AM$136,$E96,0)</f>
        <v>4.1679726427683444E-2</v>
      </c>
      <c r="AK96" s="24">
        <f ca="1">OFFSET(FTRA!AN$136,$E96,0)</f>
        <v>4.5811423216864169E-2</v>
      </c>
      <c r="AL96" s="24">
        <f ca="1">OFFSET(FTRA!AO$136,$E96,0)</f>
        <v>4.5811423216864169E-2</v>
      </c>
      <c r="AM96" s="24">
        <f ca="1">OFFSET(FTRA!AP$136,$E96,0)</f>
        <v>4.5811423216864169E-2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22.894947975594018</v>
      </c>
      <c r="Q97" s="24">
        <f ca="1">OFFSET(FTRA!T$136,$E97,0)</f>
        <v>23.183869968020112</v>
      </c>
      <c r="R97" s="24">
        <f ca="1">OFFSET(FTRA!U$136,$E97,0)</f>
        <v>23.472791960446205</v>
      </c>
      <c r="S97" s="24">
        <f ca="1">OFFSET(FTRA!V$136,$E97,0)</f>
        <v>23.761713952872299</v>
      </c>
      <c r="T97" s="24">
        <f ca="1">OFFSET(FTRA!W$136,$E97,0)</f>
        <v>24.050635945298392</v>
      </c>
      <c r="U97" s="24">
        <f ca="1">OFFSET(FTRA!X$136,$E97,0)</f>
        <v>24.339557937724486</v>
      </c>
      <c r="V97" s="24">
        <f ca="1">OFFSET(FTRA!Y$136,$E97,0)</f>
        <v>24.628479930150579</v>
      </c>
      <c r="W97" s="24">
        <f ca="1">OFFSET(FTRA!Z$136,$E97,0)</f>
        <v>24.917401922576673</v>
      </c>
      <c r="X97" s="24">
        <f ca="1">OFFSET(FTRA!AA$136,$E97,0)</f>
        <v>25.206323915002766</v>
      </c>
      <c r="Y97" s="24">
        <f ca="1">OFFSET(FTRA!AB$136,$E97,0)</f>
        <v>25.49524590742886</v>
      </c>
      <c r="Z97" s="24">
        <f ca="1">OFFSET(FTRA!AC$136,$E97,0)</f>
        <v>25.959787433809478</v>
      </c>
      <c r="AA97" s="24">
        <f ca="1">OFFSET(FTRA!AD$136,$E97,0)</f>
        <v>26.424328960190095</v>
      </c>
      <c r="AB97" s="24">
        <f ca="1">OFFSET(FTRA!AE$136,$E97,0)</f>
        <v>26.888870486570713</v>
      </c>
      <c r="AC97" s="24">
        <f ca="1">OFFSET(FTRA!AF$136,$E97,0)</f>
        <v>27.353412012951331</v>
      </c>
      <c r="AD97" s="24">
        <f ca="1">OFFSET(FTRA!AG$136,$E97,0)</f>
        <v>27.817953539331949</v>
      </c>
      <c r="AE97" s="24">
        <f ca="1">OFFSET(FTRA!AH$136,$E97,0)</f>
        <v>28.282495065712567</v>
      </c>
      <c r="AF97" s="24">
        <f ca="1">OFFSET(FTRA!AI$136,$E97,0)</f>
        <v>28.747036592093185</v>
      </c>
      <c r="AG97" s="24">
        <f ca="1">OFFSET(FTRA!AJ$136,$E97,0)</f>
        <v>29.211578118473803</v>
      </c>
      <c r="AH97" s="24">
        <f ca="1">OFFSET(FTRA!AK$136,$E97,0)</f>
        <v>29.67611964485442</v>
      </c>
      <c r="AI97" s="24">
        <f ca="1">OFFSET(FTRA!AL$136,$E97,0)</f>
        <v>30.140661171235053</v>
      </c>
      <c r="AJ97" s="24">
        <f ca="1">OFFSET(FTRA!AM$136,$E97,0)</f>
        <v>33.457268572047312</v>
      </c>
      <c r="AK97" s="24">
        <f ca="1">OFFSET(FTRA!AN$136,$E97,0)</f>
        <v>36.773875972859564</v>
      </c>
      <c r="AL97" s="24">
        <f ca="1">OFFSET(FTRA!AO$136,$E97,0)</f>
        <v>36.773875972859564</v>
      </c>
      <c r="AM97" s="24">
        <f ca="1">OFFSET(FTRA!AP$136,$E97,0)</f>
        <v>36.773875972859564</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26.121054281245893</v>
      </c>
      <c r="Q98" s="24">
        <f ca="1">OFFSET(FTRA!T$136,$E98,0)</f>
        <v>26.450688008968392</v>
      </c>
      <c r="R98" s="24">
        <f ca="1">OFFSET(FTRA!U$136,$E98,0)</f>
        <v>26.78032173669089</v>
      </c>
      <c r="S98" s="24">
        <f ca="1">OFFSET(FTRA!V$136,$E98,0)</f>
        <v>27.109955464413389</v>
      </c>
      <c r="T98" s="24">
        <f ca="1">OFFSET(FTRA!W$136,$E98,0)</f>
        <v>27.439589192135887</v>
      </c>
      <c r="U98" s="24">
        <f ca="1">OFFSET(FTRA!X$136,$E98,0)</f>
        <v>27.769222919858386</v>
      </c>
      <c r="V98" s="24">
        <f ca="1">OFFSET(FTRA!Y$136,$E98,0)</f>
        <v>28.098856647580885</v>
      </c>
      <c r="W98" s="24">
        <f ca="1">OFFSET(FTRA!Z$136,$E98,0)</f>
        <v>28.428490375303383</v>
      </c>
      <c r="X98" s="24">
        <f ca="1">OFFSET(FTRA!AA$136,$E98,0)</f>
        <v>28.758124103025882</v>
      </c>
      <c r="Y98" s="24">
        <f ca="1">OFFSET(FTRA!AB$136,$E98,0)</f>
        <v>29.087757830748377</v>
      </c>
      <c r="Z98" s="24">
        <f ca="1">OFFSET(FTRA!AC$136,$E98,0)</f>
        <v>29.61775748130081</v>
      </c>
      <c r="AA98" s="24">
        <f ca="1">OFFSET(FTRA!AD$136,$E98,0)</f>
        <v>30.147757131853243</v>
      </c>
      <c r="AB98" s="24">
        <f ca="1">OFFSET(FTRA!AE$136,$E98,0)</f>
        <v>30.677756782405677</v>
      </c>
      <c r="AC98" s="24">
        <f ca="1">OFFSET(FTRA!AF$136,$E98,0)</f>
        <v>31.20775643295811</v>
      </c>
      <c r="AD98" s="24">
        <f ca="1">OFFSET(FTRA!AG$136,$E98,0)</f>
        <v>31.737756083510543</v>
      </c>
      <c r="AE98" s="24">
        <f ca="1">OFFSET(FTRA!AH$136,$E98,0)</f>
        <v>32.26775573406298</v>
      </c>
      <c r="AF98" s="24">
        <f ca="1">OFFSET(FTRA!AI$136,$E98,0)</f>
        <v>32.797755384615414</v>
      </c>
      <c r="AG98" s="24">
        <f ca="1">OFFSET(FTRA!AJ$136,$E98,0)</f>
        <v>33.327755035167847</v>
      </c>
      <c r="AH98" s="24">
        <f ca="1">OFFSET(FTRA!AK$136,$E98,0)</f>
        <v>33.85775468572028</v>
      </c>
      <c r="AI98" s="24">
        <f ca="1">OFFSET(FTRA!AL$136,$E98,0)</f>
        <v>34.387754336272714</v>
      </c>
      <c r="AJ98" s="24">
        <f ca="1">OFFSET(FTRA!AM$136,$E98,0)</f>
        <v>38.171701870835776</v>
      </c>
      <c r="AK98" s="24">
        <f ca="1">OFFSET(FTRA!AN$136,$E98,0)</f>
        <v>41.955649405398859</v>
      </c>
      <c r="AL98" s="24">
        <f ca="1">OFFSET(FTRA!AO$136,$E98,0)</f>
        <v>41.955649405398859</v>
      </c>
      <c r="AM98" s="24">
        <f ca="1">OFFSET(FTRA!AP$136,$E98,0)</f>
        <v>41.955649405398859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81.267220992864438</v>
      </c>
      <c r="Q99" s="24">
        <f ca="1">OFFSET(FTRA!T$136,$E99,0)</f>
        <v>81.927613477141207</v>
      </c>
      <c r="R99" s="24">
        <f ca="1">OFFSET(FTRA!U$136,$E99,0)</f>
        <v>82.588005961417977</v>
      </c>
      <c r="S99" s="24">
        <f ca="1">OFFSET(FTRA!V$136,$E99,0)</f>
        <v>83.248398445694747</v>
      </c>
      <c r="T99" s="24">
        <f ca="1">OFFSET(FTRA!W$136,$E99,0)</f>
        <v>83.908790929971516</v>
      </c>
      <c r="U99" s="24">
        <f ca="1">OFFSET(FTRA!X$136,$E99,0)</f>
        <v>84.569183414248286</v>
      </c>
      <c r="V99" s="24">
        <f ca="1">OFFSET(FTRA!Y$136,$E99,0)</f>
        <v>85.229575898525056</v>
      </c>
      <c r="W99" s="24">
        <f ca="1">OFFSET(FTRA!Z$136,$E99,0)</f>
        <v>85.889968382801825</v>
      </c>
      <c r="X99" s="24">
        <f ca="1">OFFSET(FTRA!AA$136,$E99,0)</f>
        <v>86.550360867078595</v>
      </c>
      <c r="Y99" s="24">
        <f ca="1">OFFSET(FTRA!AB$136,$E99,0)</f>
        <v>87.210753351355379</v>
      </c>
      <c r="Z99" s="24">
        <f ca="1">OFFSET(FTRA!AC$136,$E99,0)</f>
        <v>89.06334557029102</v>
      </c>
      <c r="AA99" s="24">
        <f ca="1">OFFSET(FTRA!AD$136,$E99,0)</f>
        <v>90.91593778922666</v>
      </c>
      <c r="AB99" s="24">
        <f ca="1">OFFSET(FTRA!AE$136,$E99,0)</f>
        <v>92.768530008162301</v>
      </c>
      <c r="AC99" s="24">
        <f ca="1">OFFSET(FTRA!AF$136,$E99,0)</f>
        <v>94.621122227097942</v>
      </c>
      <c r="AD99" s="24">
        <f ca="1">OFFSET(FTRA!AG$136,$E99,0)</f>
        <v>96.473714446033583</v>
      </c>
      <c r="AE99" s="24">
        <f ca="1">OFFSET(FTRA!AH$136,$E99,0)</f>
        <v>98.326306664969223</v>
      </c>
      <c r="AF99" s="24">
        <f ca="1">OFFSET(FTRA!AI$136,$E99,0)</f>
        <v>100.17889888390486</v>
      </c>
      <c r="AG99" s="24">
        <f ca="1">OFFSET(FTRA!AJ$136,$E99,0)</f>
        <v>102.0314911028405</v>
      </c>
      <c r="AH99" s="24">
        <f ca="1">OFFSET(FTRA!AK$136,$E99,0)</f>
        <v>103.88408332177615</v>
      </c>
      <c r="AI99" s="24">
        <f ca="1">OFFSET(FTRA!AL$136,$E99,0)</f>
        <v>105.73667554071183</v>
      </c>
      <c r="AJ99" s="24">
        <f ca="1">OFFSET(FTRA!AM$136,$E99,0)</f>
        <v>107.99345485518191</v>
      </c>
      <c r="AK99" s="24">
        <f ca="1">OFFSET(FTRA!AN$136,$E99,0)</f>
        <v>110.25023416965195</v>
      </c>
      <c r="AL99" s="24">
        <f ca="1">OFFSET(FTRA!AO$136,$E99,0)</f>
        <v>110.25023416965195</v>
      </c>
      <c r="AM99" s="24">
        <f ca="1">OFFSET(FTRA!AP$136,$E99,0)</f>
        <v>110.25023416965195</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78.02635471042575</v>
      </c>
      <c r="P100" s="24">
        <f ca="1">OFFSET(PTRA!S$218,$E100,0)</f>
        <v>73.830281696947097</v>
      </c>
      <c r="Q100" s="24">
        <f ca="1">OFFSET(PTRA!T$218,$E100,0)</f>
        <v>75.179870293061427</v>
      </c>
      <c r="R100" s="24">
        <f ca="1">OFFSET(PTRA!U$218,$E100,0)</f>
        <v>76.529458889175757</v>
      </c>
      <c r="S100" s="24">
        <f ca="1">OFFSET(PTRA!V$218,$E100,0)</f>
        <v>77.879047485290087</v>
      </c>
      <c r="T100" s="24">
        <f ca="1">OFFSET(PTRA!W$218,$E100,0)</f>
        <v>79.228636081404417</v>
      </c>
      <c r="U100" s="24">
        <f ca="1">OFFSET(PTRA!X$218,$E100,0)</f>
        <v>80.578224677518747</v>
      </c>
      <c r="V100" s="24">
        <f ca="1">OFFSET(PTRA!Y$218,$E100,0)</f>
        <v>81.927813273633078</v>
      </c>
      <c r="W100" s="24">
        <f ca="1">OFFSET(PTRA!Z$218,$E100,0)</f>
        <v>83.277401869747408</v>
      </c>
      <c r="X100" s="24">
        <f ca="1">OFFSET(PTRA!AA$218,$E100,0)</f>
        <v>84.626990465861738</v>
      </c>
      <c r="Y100" s="24">
        <f ca="1">OFFSET(PTRA!AB$218,$E100,0)</f>
        <v>85.976579061976025</v>
      </c>
      <c r="Z100" s="24">
        <f ca="1">OFFSET(PTRA!AC$218,$E100,0)</f>
        <v>89.237914468031889</v>
      </c>
      <c r="AA100" s="24">
        <f ca="1">OFFSET(PTRA!AD$218,$E100,0)</f>
        <v>92.499249874087752</v>
      </c>
      <c r="AB100" s="24">
        <f ca="1">OFFSET(PTRA!AE$218,$E100,0)</f>
        <v>95.760585280143616</v>
      </c>
      <c r="AC100" s="24">
        <f ca="1">OFFSET(PTRA!AF$218,$E100,0)</f>
        <v>99.021920686199479</v>
      </c>
      <c r="AD100" s="24">
        <f ca="1">OFFSET(PTRA!AG$218,$E100,0)</f>
        <v>102.28325609225534</v>
      </c>
      <c r="AE100" s="24">
        <f ca="1">OFFSET(PTRA!AH$218,$E100,0)</f>
        <v>105.54459149831121</v>
      </c>
      <c r="AF100" s="24">
        <f ca="1">OFFSET(PTRA!AI$218,$E100,0)</f>
        <v>108.80592690436707</v>
      </c>
      <c r="AG100" s="24">
        <f ca="1">OFFSET(PTRA!AJ$218,$E100,0)</f>
        <v>112.06726231042293</v>
      </c>
      <c r="AH100" s="24">
        <f ca="1">OFFSET(PTRA!AK$218,$E100,0)</f>
        <v>115.3285977164788</v>
      </c>
      <c r="AI100" s="24">
        <f ca="1">OFFSET(PTRA!AL$218,$E100,0)</f>
        <v>118.58993312253462</v>
      </c>
      <c r="AJ100" s="24">
        <f ca="1">OFFSET(PTRA!AM$218,$E100,0)</f>
        <v>130.73012365335828</v>
      </c>
      <c r="AK100" s="24">
        <f ca="1">OFFSET(PTRA!AN$218,$E100,0)</f>
        <v>142.87031418418192</v>
      </c>
      <c r="AL100" s="24">
        <f ca="1">OFFSET(PTRA!AO$218,$E100,0)</f>
        <v>142.87031418418192</v>
      </c>
      <c r="AM100" s="24">
        <f ca="1">OFFSET(PTRA!AP$218,$E100,0)</f>
        <v>142.87031418418192</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2.9259883016409658</v>
      </c>
      <c r="P101" s="24">
        <f ca="1">OFFSET(PTRA!S$218,$E101,0)</f>
        <v>2.7686355636355162</v>
      </c>
      <c r="Q101" s="24">
        <f ca="1">OFFSET(PTRA!T$218,$E101,0)</f>
        <v>2.8192451359898034</v>
      </c>
      <c r="R101" s="24">
        <f ca="1">OFFSET(PTRA!U$218,$E101,0)</f>
        <v>2.8698547083440906</v>
      </c>
      <c r="S101" s="24">
        <f ca="1">OFFSET(PTRA!V$218,$E101,0)</f>
        <v>2.9204642806983778</v>
      </c>
      <c r="T101" s="24">
        <f ca="1">OFFSET(PTRA!W$218,$E101,0)</f>
        <v>2.971073853052665</v>
      </c>
      <c r="U101" s="24">
        <f ca="1">OFFSET(PTRA!X$218,$E101,0)</f>
        <v>3.0216834254069522</v>
      </c>
      <c r="V101" s="24">
        <f ca="1">OFFSET(PTRA!Y$218,$E101,0)</f>
        <v>3.0722929977612394</v>
      </c>
      <c r="W101" s="24">
        <f ca="1">OFFSET(PTRA!Z$218,$E101,0)</f>
        <v>3.1229025701155266</v>
      </c>
      <c r="X101" s="24">
        <f ca="1">OFFSET(PTRA!AA$218,$E101,0)</f>
        <v>3.1735121424698138</v>
      </c>
      <c r="Y101" s="24">
        <f ca="1">OFFSET(PTRA!AB$218,$E101,0)</f>
        <v>3.224121714824101</v>
      </c>
      <c r="Z101" s="24">
        <f ca="1">OFFSET(PTRA!AC$218,$E101,0)</f>
        <v>3.3464217925511957</v>
      </c>
      <c r="AA101" s="24">
        <f ca="1">OFFSET(PTRA!AD$218,$E101,0)</f>
        <v>3.4687218702782903</v>
      </c>
      <c r="AB101" s="24">
        <f ca="1">OFFSET(PTRA!AE$218,$E101,0)</f>
        <v>3.5910219480053849</v>
      </c>
      <c r="AC101" s="24">
        <f ca="1">OFFSET(PTRA!AF$218,$E101,0)</f>
        <v>3.7133220257324795</v>
      </c>
      <c r="AD101" s="24">
        <f ca="1">OFFSET(PTRA!AG$218,$E101,0)</f>
        <v>3.8356221034595741</v>
      </c>
      <c r="AE101" s="24">
        <f ca="1">OFFSET(PTRA!AH$218,$E101,0)</f>
        <v>3.9579221811866687</v>
      </c>
      <c r="AF101" s="24">
        <f ca="1">OFFSET(PTRA!AI$218,$E101,0)</f>
        <v>4.0802222589137633</v>
      </c>
      <c r="AG101" s="24">
        <f ca="1">OFFSET(PTRA!AJ$218,$E101,0)</f>
        <v>4.2025223366408584</v>
      </c>
      <c r="AH101" s="24">
        <f ca="1">OFFSET(PTRA!AK$218,$E101,0)</f>
        <v>4.3248224143679534</v>
      </c>
      <c r="AI101" s="24">
        <f ca="1">OFFSET(PTRA!AL$218,$E101,0)</f>
        <v>4.4471224920950485</v>
      </c>
      <c r="AJ101" s="24">
        <f ca="1">OFFSET(PTRA!AM$218,$E101,0)</f>
        <v>4.9023796370009354</v>
      </c>
      <c r="AK101" s="24">
        <f ca="1">OFFSET(PTRA!AN$218,$E101,0)</f>
        <v>5.3576367819068222</v>
      </c>
      <c r="AL101" s="24">
        <f ca="1">OFFSET(PTRA!AO$218,$E101,0)</f>
        <v>5.3576367819068222</v>
      </c>
      <c r="AM101" s="24">
        <f ca="1">OFFSET(PTRA!AP$218,$E101,0)</f>
        <v>5.3576367819068222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16.580600375965474</v>
      </c>
      <c r="P102" s="24">
        <f ca="1">OFFSET(PTRA!S$218,$E102,0)</f>
        <v>15.688934860601259</v>
      </c>
      <c r="Q102" s="24">
        <f ca="1">OFFSET(PTRA!T$218,$E102,0)</f>
        <v>15.975722437275554</v>
      </c>
      <c r="R102" s="24">
        <f ca="1">OFFSET(PTRA!U$218,$E102,0)</f>
        <v>16.26251001394985</v>
      </c>
      <c r="S102" s="24">
        <f ca="1">OFFSET(PTRA!V$218,$E102,0)</f>
        <v>16.549297590624143</v>
      </c>
      <c r="T102" s="24">
        <f ca="1">OFFSET(PTRA!W$218,$E102,0)</f>
        <v>16.836085167298435</v>
      </c>
      <c r="U102" s="24">
        <f ca="1">OFFSET(PTRA!X$218,$E102,0)</f>
        <v>17.122872743972728</v>
      </c>
      <c r="V102" s="24">
        <f ca="1">OFFSET(PTRA!Y$218,$E102,0)</f>
        <v>17.409660320647021</v>
      </c>
      <c r="W102" s="24">
        <f ca="1">OFFSET(PTRA!Z$218,$E102,0)</f>
        <v>17.696447897321313</v>
      </c>
      <c r="X102" s="24">
        <f ca="1">OFFSET(PTRA!AA$218,$E102,0)</f>
        <v>17.983235473995606</v>
      </c>
      <c r="Y102" s="24">
        <f ca="1">OFFSET(PTRA!AB$218,$E102,0)</f>
        <v>18.270023050669909</v>
      </c>
      <c r="Z102" s="24">
        <f ca="1">OFFSET(PTRA!AC$218,$E102,0)</f>
        <v>18.963056824456778</v>
      </c>
      <c r="AA102" s="24">
        <f ca="1">OFFSET(PTRA!AD$218,$E102,0)</f>
        <v>19.656090598243647</v>
      </c>
      <c r="AB102" s="24">
        <f ca="1">OFFSET(PTRA!AE$218,$E102,0)</f>
        <v>20.349124372030516</v>
      </c>
      <c r="AC102" s="24">
        <f ca="1">OFFSET(PTRA!AF$218,$E102,0)</f>
        <v>21.042158145817385</v>
      </c>
      <c r="AD102" s="24">
        <f ca="1">OFFSET(PTRA!AG$218,$E102,0)</f>
        <v>21.735191919604254</v>
      </c>
      <c r="AE102" s="24">
        <f ca="1">OFFSET(PTRA!AH$218,$E102,0)</f>
        <v>22.428225693391123</v>
      </c>
      <c r="AF102" s="24">
        <f ca="1">OFFSET(PTRA!AI$218,$E102,0)</f>
        <v>23.121259467177993</v>
      </c>
      <c r="AG102" s="24">
        <f ca="1">OFFSET(PTRA!AJ$218,$E102,0)</f>
        <v>23.814293240964862</v>
      </c>
      <c r="AH102" s="24">
        <f ca="1">OFFSET(PTRA!AK$218,$E102,0)</f>
        <v>24.507327014751731</v>
      </c>
      <c r="AI102" s="24">
        <f ca="1">OFFSET(PTRA!AL$218,$E102,0)</f>
        <v>25.20036078853861</v>
      </c>
      <c r="AJ102" s="24">
        <f ca="1">OFFSET(PTRA!AM$218,$E102,0)</f>
        <v>27.780151276338636</v>
      </c>
      <c r="AK102" s="24">
        <f ca="1">OFFSET(PTRA!AN$218,$E102,0)</f>
        <v>30.359941764138664</v>
      </c>
      <c r="AL102" s="24">
        <f ca="1">OFFSET(PTRA!AO$218,$E102,0)</f>
        <v>30.359941764138664</v>
      </c>
      <c r="AM102" s="24">
        <f ca="1">OFFSET(PTRA!AP$218,$E102,0)</f>
        <v>30.359941764138664</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0.29500934311049404</v>
      </c>
      <c r="Q103" s="24">
        <f ca="1">OFFSET(PTRA!T$218,$E103,0)</f>
        <v>0.32681023199627907</v>
      </c>
      <c r="R103" s="24">
        <f ca="1">OFFSET(PTRA!U$218,$E103,0)</f>
        <v>0.35861112088206409</v>
      </c>
      <c r="S103" s="24">
        <f ca="1">OFFSET(PTRA!V$218,$E103,0)</f>
        <v>0.39041200976784912</v>
      </c>
      <c r="T103" s="24">
        <f ca="1">OFFSET(PTRA!W$218,$E103,0)</f>
        <v>0.42221289865363415</v>
      </c>
      <c r="U103" s="24">
        <f ca="1">OFFSET(PTRA!X$218,$E103,0)</f>
        <v>0.45401378753941918</v>
      </c>
      <c r="V103" s="24">
        <f ca="1">OFFSET(PTRA!Y$218,$E103,0)</f>
        <v>0.48581467642520421</v>
      </c>
      <c r="W103" s="24">
        <f ca="1">OFFSET(PTRA!Z$218,$E103,0)</f>
        <v>0.51761556531098918</v>
      </c>
      <c r="X103" s="24">
        <f ca="1">OFFSET(PTRA!AA$218,$E103,0)</f>
        <v>0.54941645419677421</v>
      </c>
      <c r="Y103" s="24">
        <f ca="1">OFFSET(PTRA!AB$218,$E103,0)</f>
        <v>0.58121734308255912</v>
      </c>
      <c r="Z103" s="24">
        <f ca="1">OFFSET(PTRA!AC$218,$E103,0)</f>
        <v>0.63582338377710834</v>
      </c>
      <c r="AA103" s="24">
        <f ca="1">OFFSET(PTRA!AD$218,$E103,0)</f>
        <v>0.69042942447165756</v>
      </c>
      <c r="AB103" s="24">
        <f ca="1">OFFSET(PTRA!AE$218,$E103,0)</f>
        <v>0.74503546516620678</v>
      </c>
      <c r="AC103" s="24">
        <f ca="1">OFFSET(PTRA!AF$218,$E103,0)</f>
        <v>0.799641505860756</v>
      </c>
      <c r="AD103" s="24">
        <f ca="1">OFFSET(PTRA!AG$218,$E103,0)</f>
        <v>0.85424754655530521</v>
      </c>
      <c r="AE103" s="24">
        <f ca="1">OFFSET(PTRA!AH$218,$E103,0)</f>
        <v>0.90885358724985443</v>
      </c>
      <c r="AF103" s="24">
        <f ca="1">OFFSET(PTRA!AI$218,$E103,0)</f>
        <v>0.96345962794440365</v>
      </c>
      <c r="AG103" s="24">
        <f ca="1">OFFSET(PTRA!AJ$218,$E103,0)</f>
        <v>1.0180656686389529</v>
      </c>
      <c r="AH103" s="24">
        <f ca="1">OFFSET(PTRA!AK$218,$E103,0)</f>
        <v>1.0726717093335021</v>
      </c>
      <c r="AI103" s="24">
        <f ca="1">OFFSET(PTRA!AL$218,$E103,0)</f>
        <v>1.1272777500280511</v>
      </c>
      <c r="AJ103" s="24">
        <f ca="1">OFFSET(PTRA!AM$218,$E103,0)</f>
        <v>1.4044998973332965</v>
      </c>
      <c r="AK103" s="24">
        <f ca="1">OFFSET(PTRA!AN$218,$E103,0)</f>
        <v>1.6817220446385417</v>
      </c>
      <c r="AL103" s="24">
        <f ca="1">OFFSET(PTRA!AO$218,$E103,0)</f>
        <v>1.6817220446385417</v>
      </c>
      <c r="AM103" s="24">
        <f ca="1">OFFSET(PTRA!AP$218,$E103,0)</f>
        <v>1.6817220446385417</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0.79435718580761816</v>
      </c>
      <c r="Q104" s="24">
        <f ca="1">OFFSET(PTRA!T$218,$E104,0)</f>
        <v>0.79917646696101674</v>
      </c>
      <c r="R104" s="24">
        <f ca="1">OFFSET(PTRA!U$218,$E104,0)</f>
        <v>0.80399574811441532</v>
      </c>
      <c r="S104" s="24">
        <f ca="1">OFFSET(PTRA!V$218,$E104,0)</f>
        <v>0.8088150292678139</v>
      </c>
      <c r="T104" s="24">
        <f ca="1">OFFSET(PTRA!W$218,$E104,0)</f>
        <v>0.81363431042121248</v>
      </c>
      <c r="U104" s="24">
        <f ca="1">OFFSET(PTRA!X$218,$E104,0)</f>
        <v>0.81845359157461106</v>
      </c>
      <c r="V104" s="24">
        <f ca="1">OFFSET(PTRA!Y$218,$E104,0)</f>
        <v>0.82327287272800964</v>
      </c>
      <c r="W104" s="24">
        <f ca="1">OFFSET(PTRA!Z$218,$E104,0)</f>
        <v>0.82809215388140822</v>
      </c>
      <c r="X104" s="24">
        <f ca="1">OFFSET(PTRA!AA$218,$E104,0)</f>
        <v>0.8329114350348068</v>
      </c>
      <c r="Y104" s="24">
        <f ca="1">OFFSET(PTRA!AB$218,$E104,0)</f>
        <v>0.83773071618820505</v>
      </c>
      <c r="Z104" s="24">
        <f ca="1">OFFSET(PTRA!AC$218,$E104,0)</f>
        <v>0.83352316149973693</v>
      </c>
      <c r="AA104" s="24">
        <f ca="1">OFFSET(PTRA!AD$218,$E104,0)</f>
        <v>0.82931560681126881</v>
      </c>
      <c r="AB104" s="24">
        <f ca="1">OFFSET(PTRA!AE$218,$E104,0)</f>
        <v>0.82510805212280069</v>
      </c>
      <c r="AC104" s="24">
        <f ca="1">OFFSET(PTRA!AF$218,$E104,0)</f>
        <v>0.82090049743433258</v>
      </c>
      <c r="AD104" s="24">
        <f ca="1">OFFSET(PTRA!AG$218,$E104,0)</f>
        <v>0.81669294274586446</v>
      </c>
      <c r="AE104" s="24">
        <f ca="1">OFFSET(PTRA!AH$218,$E104,0)</f>
        <v>0.81248538805739634</v>
      </c>
      <c r="AF104" s="24">
        <f ca="1">OFFSET(PTRA!AI$218,$E104,0)</f>
        <v>0.80827783336892822</v>
      </c>
      <c r="AG104" s="24">
        <f ca="1">OFFSET(PTRA!AJ$218,$E104,0)</f>
        <v>0.8040702786804601</v>
      </c>
      <c r="AH104" s="24">
        <f ca="1">OFFSET(PTRA!AK$218,$E104,0)</f>
        <v>0.79986272399199199</v>
      </c>
      <c r="AI104" s="24">
        <f ca="1">OFFSET(PTRA!AL$218,$E104,0)</f>
        <v>0.79565516930352387</v>
      </c>
      <c r="AJ104" s="24">
        <f ca="1">OFFSET(PTRA!AM$218,$E104,0)</f>
        <v>0.77502421978209113</v>
      </c>
      <c r="AK104" s="24">
        <f ca="1">OFFSET(PTRA!AN$218,$E104,0)</f>
        <v>0.75439327026065839</v>
      </c>
      <c r="AL104" s="24">
        <f ca="1">OFFSET(PTRA!AO$218,$E104,0)</f>
        <v>0.75439327026065839</v>
      </c>
      <c r="AM104" s="24">
        <f ca="1">OFFSET(PTRA!AP$218,$E104,0)</f>
        <v>0.75439327026065839</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0.6424825297712935</v>
      </c>
      <c r="P105" s="24">
        <f ca="1">OFFSET(PTRA!S$218,$E105,0)</f>
        <v>0.60909671887827688</v>
      </c>
      <c r="Q105" s="24">
        <f ca="1">OFFSET(PTRA!T$218,$E105,0)</f>
        <v>0.61960103073728401</v>
      </c>
      <c r="R105" s="24">
        <f ca="1">OFFSET(PTRA!U$218,$E105,0)</f>
        <v>0.63010534259629114</v>
      </c>
      <c r="S105" s="24">
        <f ca="1">OFFSET(PTRA!V$218,$E105,0)</f>
        <v>0.64060965445529827</v>
      </c>
      <c r="T105" s="24">
        <f ca="1">OFFSET(PTRA!W$218,$E105,0)</f>
        <v>0.6511139663143054</v>
      </c>
      <c r="U105" s="24">
        <f ca="1">OFFSET(PTRA!X$218,$E105,0)</f>
        <v>0.66161827817331254</v>
      </c>
      <c r="V105" s="24">
        <f ca="1">OFFSET(PTRA!Y$218,$E105,0)</f>
        <v>0.67212259003231967</v>
      </c>
      <c r="W105" s="24">
        <f ca="1">OFFSET(PTRA!Z$218,$E105,0)</f>
        <v>0.6826269018913268</v>
      </c>
      <c r="X105" s="24">
        <f ca="1">OFFSET(PTRA!AA$218,$E105,0)</f>
        <v>0.69313121375033393</v>
      </c>
      <c r="Y105" s="24">
        <f ca="1">OFFSET(PTRA!AB$218,$E105,0)</f>
        <v>0.70363552560934139</v>
      </c>
      <c r="Z105" s="24">
        <f ca="1">OFFSET(PTRA!AC$218,$E105,0)</f>
        <v>0.72631962344220113</v>
      </c>
      <c r="AA105" s="24">
        <f ca="1">OFFSET(PTRA!AD$218,$E105,0)</f>
        <v>0.74900372127506087</v>
      </c>
      <c r="AB105" s="24">
        <f ca="1">OFFSET(PTRA!AE$218,$E105,0)</f>
        <v>0.77168781910792061</v>
      </c>
      <c r="AC105" s="24">
        <f ca="1">OFFSET(PTRA!AF$218,$E105,0)</f>
        <v>0.79437191694078035</v>
      </c>
      <c r="AD105" s="24">
        <f ca="1">OFFSET(PTRA!AG$218,$E105,0)</f>
        <v>0.81705601477364009</v>
      </c>
      <c r="AE105" s="24">
        <f ca="1">OFFSET(PTRA!AH$218,$E105,0)</f>
        <v>0.83974011260649983</v>
      </c>
      <c r="AF105" s="24">
        <f ca="1">OFFSET(PTRA!AI$218,$E105,0)</f>
        <v>0.86242421043935957</v>
      </c>
      <c r="AG105" s="24">
        <f ca="1">OFFSET(PTRA!AJ$218,$E105,0)</f>
        <v>0.88510830827221931</v>
      </c>
      <c r="AH105" s="24">
        <f ca="1">OFFSET(PTRA!AK$218,$E105,0)</f>
        <v>0.90779240610507905</v>
      </c>
      <c r="AI105" s="24">
        <f ca="1">OFFSET(PTRA!AL$218,$E105,0)</f>
        <v>0.93047650393793924</v>
      </c>
      <c r="AJ105" s="24">
        <f ca="1">OFFSET(PTRA!AM$218,$E105,0)</f>
        <v>1.0088843446768594</v>
      </c>
      <c r="AK105" s="24">
        <f ca="1">OFFSET(PTRA!AN$218,$E105,0)</f>
        <v>1.0872921854157795</v>
      </c>
      <c r="AL105" s="24">
        <f ca="1">OFFSET(PTRA!AO$218,$E105,0)</f>
        <v>1.0872921854157795</v>
      </c>
      <c r="AM105" s="24">
        <f ca="1">OFFSET(PTRA!AP$218,$E105,0)</f>
        <v>1.0872921854157795</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7.5046051699730336</v>
      </c>
      <c r="Q106" s="24">
        <f ca="1">OFFSET(PTRA!T$218,$E106,0)</f>
        <v>7.5501348169700302</v>
      </c>
      <c r="R106" s="24">
        <f ca="1">OFFSET(PTRA!U$218,$E106,0)</f>
        <v>7.5956644639670268</v>
      </c>
      <c r="S106" s="24">
        <f ca="1">OFFSET(PTRA!V$218,$E106,0)</f>
        <v>7.6411941109640233</v>
      </c>
      <c r="T106" s="24">
        <f ca="1">OFFSET(PTRA!W$218,$E106,0)</f>
        <v>7.6867237579610199</v>
      </c>
      <c r="U106" s="24">
        <f ca="1">OFFSET(PTRA!X$218,$E106,0)</f>
        <v>7.7322534049580165</v>
      </c>
      <c r="V106" s="24">
        <f ca="1">OFFSET(PTRA!Y$218,$E106,0)</f>
        <v>7.7777830519550131</v>
      </c>
      <c r="W106" s="24">
        <f ca="1">OFFSET(PTRA!Z$218,$E106,0)</f>
        <v>7.8233126989520096</v>
      </c>
      <c r="X106" s="24">
        <f ca="1">OFFSET(PTRA!AA$218,$E106,0)</f>
        <v>7.8688423459490062</v>
      </c>
      <c r="Y106" s="24">
        <f ca="1">OFFSET(PTRA!AB$218,$E106,0)</f>
        <v>7.914371992946001</v>
      </c>
      <c r="Z106" s="24">
        <f ca="1">OFFSET(PTRA!AC$218,$E106,0)</f>
        <v>7.874621566774783</v>
      </c>
      <c r="AA106" s="24">
        <f ca="1">OFFSET(PTRA!AD$218,$E106,0)</f>
        <v>7.8348711406035649</v>
      </c>
      <c r="AB106" s="24">
        <f ca="1">OFFSET(PTRA!AE$218,$E106,0)</f>
        <v>7.7951207144323469</v>
      </c>
      <c r="AC106" s="24">
        <f ca="1">OFFSET(PTRA!AF$218,$E106,0)</f>
        <v>7.7553702882611288</v>
      </c>
      <c r="AD106" s="24">
        <f ca="1">OFFSET(PTRA!AG$218,$E106,0)</f>
        <v>7.7156198620899108</v>
      </c>
      <c r="AE106" s="24">
        <f ca="1">OFFSET(PTRA!AH$218,$E106,0)</f>
        <v>7.6758694359186928</v>
      </c>
      <c r="AF106" s="24">
        <f ca="1">OFFSET(PTRA!AI$218,$E106,0)</f>
        <v>7.6361190097474747</v>
      </c>
      <c r="AG106" s="24">
        <f ca="1">OFFSET(PTRA!AJ$218,$E106,0)</f>
        <v>7.5963685835762567</v>
      </c>
      <c r="AH106" s="24">
        <f ca="1">OFFSET(PTRA!AK$218,$E106,0)</f>
        <v>7.5566181574050386</v>
      </c>
      <c r="AI106" s="24">
        <f ca="1">OFFSET(PTRA!AL$218,$E106,0)</f>
        <v>7.5168677312338215</v>
      </c>
      <c r="AJ106" s="24">
        <f ca="1">OFFSET(PTRA!AM$218,$E106,0)</f>
        <v>7.3219590261749197</v>
      </c>
      <c r="AK106" s="24">
        <f ca="1">OFFSET(PTRA!AN$218,$E106,0)</f>
        <v>7.127050321116017</v>
      </c>
      <c r="AL106" s="24">
        <f ca="1">OFFSET(PTRA!AO$218,$E106,0)</f>
        <v>7.127050321116017</v>
      </c>
      <c r="AM106" s="24">
        <f ca="1">OFFSET(PTRA!AP$218,$E106,0)</f>
        <v>7.127050321116017</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9.2585550372847329</v>
      </c>
      <c r="Q107" s="24">
        <f ca="1">OFFSET(PTRA!T$218,$E107,0)</f>
        <v>9.3147257128902226</v>
      </c>
      <c r="R107" s="24">
        <f ca="1">OFFSET(PTRA!U$218,$E107,0)</f>
        <v>9.3708963884957122</v>
      </c>
      <c r="S107" s="24">
        <f ca="1">OFFSET(PTRA!V$218,$E107,0)</f>
        <v>9.4270670641012018</v>
      </c>
      <c r="T107" s="24">
        <f ca="1">OFFSET(PTRA!W$218,$E107,0)</f>
        <v>9.4832377397066914</v>
      </c>
      <c r="U107" s="24">
        <f ca="1">OFFSET(PTRA!X$218,$E107,0)</f>
        <v>9.539408415312181</v>
      </c>
      <c r="V107" s="24">
        <f ca="1">OFFSET(PTRA!Y$218,$E107,0)</f>
        <v>9.5955790909176706</v>
      </c>
      <c r="W107" s="24">
        <f ca="1">OFFSET(PTRA!Z$218,$E107,0)</f>
        <v>9.6517497665231602</v>
      </c>
      <c r="X107" s="24">
        <f ca="1">OFFSET(PTRA!AA$218,$E107,0)</f>
        <v>9.7079204421286498</v>
      </c>
      <c r="Y107" s="24">
        <f ca="1">OFFSET(PTRA!AB$218,$E107,0)</f>
        <v>9.7640911177341394</v>
      </c>
      <c r="Z107" s="24">
        <f ca="1">OFFSET(PTRA!AC$218,$E107,0)</f>
        <v>9.7150503620746296</v>
      </c>
      <c r="AA107" s="24">
        <f ca="1">OFFSET(PTRA!AD$218,$E107,0)</f>
        <v>9.6660096064151197</v>
      </c>
      <c r="AB107" s="24">
        <f ca="1">OFFSET(PTRA!AE$218,$E107,0)</f>
        <v>9.6169688507556099</v>
      </c>
      <c r="AC107" s="24">
        <f ca="1">OFFSET(PTRA!AF$218,$E107,0)</f>
        <v>9.5679280950961001</v>
      </c>
      <c r="AD107" s="24">
        <f ca="1">OFFSET(PTRA!AG$218,$E107,0)</f>
        <v>9.5188873394365903</v>
      </c>
      <c r="AE107" s="24">
        <f ca="1">OFFSET(PTRA!AH$218,$E107,0)</f>
        <v>9.4698465837770804</v>
      </c>
      <c r="AF107" s="24">
        <f ca="1">OFFSET(PTRA!AI$218,$E107,0)</f>
        <v>9.4208058281175706</v>
      </c>
      <c r="AG107" s="24">
        <f ca="1">OFFSET(PTRA!AJ$218,$E107,0)</f>
        <v>9.3717650724580608</v>
      </c>
      <c r="AH107" s="24">
        <f ca="1">OFFSET(PTRA!AK$218,$E107,0)</f>
        <v>9.322724316798551</v>
      </c>
      <c r="AI107" s="24">
        <f ca="1">OFFSET(PTRA!AL$218,$E107,0)</f>
        <v>9.2736835611390358</v>
      </c>
      <c r="AJ107" s="24">
        <f ca="1">OFFSET(PTRA!AM$218,$E107,0)</f>
        <v>9.0332214805682831</v>
      </c>
      <c r="AK107" s="24">
        <f ca="1">OFFSET(PTRA!AN$218,$E107,0)</f>
        <v>8.7927593999975322</v>
      </c>
      <c r="AL107" s="24">
        <f ca="1">OFFSET(PTRA!AO$218,$E107,0)</f>
        <v>8.7927593999975322</v>
      </c>
      <c r="AM107" s="24">
        <f ca="1">OFFSET(PTRA!AP$218,$E107,0)</f>
        <v>8.7927593999975322</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3.8601053687338434</v>
      </c>
      <c r="Q108" s="24">
        <f ca="1">OFFSET(OtherTRA!T$51,$E108,0)</f>
        <v>3.8975985615923303</v>
      </c>
      <c r="R108" s="24">
        <f ca="1">OFFSET(OtherTRA!U$51,$E108,0)</f>
        <v>3.9350917544508173</v>
      </c>
      <c r="S108" s="24">
        <f ca="1">OFFSET(OtherTRA!V$51,$E108,0)</f>
        <v>3.9725849473093042</v>
      </c>
      <c r="T108" s="24">
        <f ca="1">OFFSET(OtherTRA!W$51,$E108,0)</f>
        <v>4.0100781401677912</v>
      </c>
      <c r="U108" s="24">
        <f ca="1">OFFSET(OtherTRA!X$51,$E108,0)</f>
        <v>4.0475713330262781</v>
      </c>
      <c r="V108" s="24">
        <f ca="1">OFFSET(OtherTRA!Y$51,$E108,0)</f>
        <v>4.0850645258847651</v>
      </c>
      <c r="W108" s="24">
        <f ca="1">OFFSET(OtherTRA!Z$51,$E108,0)</f>
        <v>4.1225577187432521</v>
      </c>
      <c r="X108" s="24">
        <f ca="1">OFFSET(OtherTRA!AA$51,$E108,0)</f>
        <v>4.160050911601739</v>
      </c>
      <c r="Y108" s="24">
        <f ca="1">OFFSET(OtherTRA!AB$51,$E108,0)</f>
        <v>4.1975441044602251</v>
      </c>
      <c r="Z108" s="24">
        <f ca="1">OFFSET(OtherTRA!AC$51,$E108,0)</f>
        <v>4.2864486169698672</v>
      </c>
      <c r="AA108" s="24">
        <f ca="1">OFFSET(OtherTRA!AD$51,$E108,0)</f>
        <v>4.3753531294795094</v>
      </c>
      <c r="AB108" s="24">
        <f ca="1">OFFSET(OtherTRA!AE$51,$E108,0)</f>
        <v>4.4642576419891515</v>
      </c>
      <c r="AC108" s="24">
        <f ca="1">OFFSET(OtherTRA!AF$51,$E108,0)</f>
        <v>4.5531621544987937</v>
      </c>
      <c r="AD108" s="24">
        <f ca="1">OFFSET(OtherTRA!AG$51,$E108,0)</f>
        <v>4.6420666670084358</v>
      </c>
      <c r="AE108" s="24">
        <f ca="1">OFFSET(OtherTRA!AH$51,$E108,0)</f>
        <v>4.730971179518078</v>
      </c>
      <c r="AF108" s="24">
        <f ca="1">OFFSET(OtherTRA!AI$51,$E108,0)</f>
        <v>4.8198756920277201</v>
      </c>
      <c r="AG108" s="24">
        <f ca="1">OFFSET(OtherTRA!AJ$51,$E108,0)</f>
        <v>4.9087802045373623</v>
      </c>
      <c r="AH108" s="24">
        <f ca="1">OFFSET(OtherTRA!AK$51,$E108,0)</f>
        <v>4.9976847170470045</v>
      </c>
      <c r="AI108" s="24">
        <f ca="1">OFFSET(OtherTRA!AL$51,$E108,0)</f>
        <v>5.0865892295566431</v>
      </c>
      <c r="AJ108" s="24">
        <f ca="1">OFFSET(OtherTRA!AM$51,$E108,0)</f>
        <v>6.6580058315080919</v>
      </c>
      <c r="AK108" s="24">
        <f ca="1">OFFSET(OtherTRA!AN$51,$E108,0)</f>
        <v>8.2294224334595416</v>
      </c>
      <c r="AL108" s="24">
        <f ca="1">OFFSET(OtherTRA!AO$51,$E108,0)</f>
        <v>8.2294224334595416</v>
      </c>
      <c r="AM108" s="24">
        <f ca="1">OFFSET(OtherTRA!AP$51,$E108,0)</f>
        <v>8.2294224334595416</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116.98773936246459</v>
      </c>
      <c r="Q109" s="24">
        <f ca="1">OFFSET(COM!T$247,$E109,0)</f>
        <v>116.2587382841717</v>
      </c>
      <c r="R109" s="24">
        <f ca="1">OFFSET(COM!U$247,$E109,0)</f>
        <v>115.49345751437906</v>
      </c>
      <c r="S109" s="24">
        <f ca="1">OFFSET(COM!V$247,$E109,0)</f>
        <v>114.75263691618099</v>
      </c>
      <c r="T109" s="194">
        <f ca="1">OFFSET(COM!W$247,$E109,0)</f>
        <v>114.00467325261219</v>
      </c>
      <c r="U109" s="24">
        <f ca="1">OFFSET(COM!X$247,$E109,0)</f>
        <v>113.26348093382158</v>
      </c>
      <c r="V109" s="24">
        <f ca="1">OFFSET(COM!Y$247,$E109,0)</f>
        <v>112.53184444707304</v>
      </c>
      <c r="W109" s="24">
        <f ca="1">OFFSET(COM!Z$247,$E109,0)</f>
        <v>111.70804342931768</v>
      </c>
      <c r="X109" s="24">
        <f ca="1">OFFSET(COM!AA$247,$E109,0)</f>
        <v>110.94816799891805</v>
      </c>
      <c r="Y109" s="206">
        <f ca="1">OFFSET(COM!AB$247,$E109,0)</f>
        <v>110.23812162182392</v>
      </c>
      <c r="Z109" s="24">
        <f ca="1">OFFSET(COM!AC$247,$E109,0)</f>
        <v>109.52005214484132</v>
      </c>
      <c r="AA109" s="24">
        <f ca="1">OFFSET(COM!AD$247,$E109,0)</f>
        <v>108.79970384886707</v>
      </c>
      <c r="AB109" s="24">
        <f ca="1">OFFSET(COM!AE$247,$E109,0)</f>
        <v>108.12234859377241</v>
      </c>
      <c r="AC109" s="24">
        <f ca="1">OFFSET(COM!AF$247,$E109,0)</f>
        <v>107.49362761381758</v>
      </c>
      <c r="AD109" s="24">
        <f ca="1">OFFSET(COM!AG$247,$E109,0)</f>
        <v>106.87227880292731</v>
      </c>
      <c r="AE109" s="24">
        <f ca="1">OFFSET(COM!AH$247,$E109,0)</f>
        <v>106.28323782949694</v>
      </c>
      <c r="AF109" s="24">
        <f ca="1">OFFSET(COM!AI$247,$E109,0)</f>
        <v>105.70353753751432</v>
      </c>
      <c r="AG109" s="24">
        <f ca="1">OFFSET(COM!AJ$247,$E109,0)</f>
        <v>105.12621117404169</v>
      </c>
      <c r="AH109" s="24">
        <f ca="1">OFFSET(COM!AK$247,$E109,0)</f>
        <v>104.56448230788553</v>
      </c>
      <c r="AI109" s="24">
        <f ca="1">OFFSET(COM!AL$247,$E109,0)</f>
        <v>104.01607338962495</v>
      </c>
      <c r="AJ109" s="24">
        <f ca="1">OFFSET(COM!AM$247,$E109,0)</f>
        <v>101.37915542054967</v>
      </c>
      <c r="AK109" s="24">
        <f ca="1">OFFSET(COM!AN$247,$E109,0)</f>
        <v>97.381366594553597</v>
      </c>
      <c r="AL109" s="24">
        <f ca="1">OFFSET(COM!AO$247,$E109,0)</f>
        <v>97.381366594553597</v>
      </c>
      <c r="AM109" s="24">
        <f ca="1">OFFSET(COM!AP$247,$E109,0)</f>
        <v>97.381366594553597</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9.0752545630833961</v>
      </c>
      <c r="Q110" s="24">
        <f ca="1">OFFSET(COM!T$247,$E110,0)</f>
        <v>9.1612738063505574</v>
      </c>
      <c r="R110" s="24">
        <f ca="1">OFFSET(COM!U$247,$E110,0)</f>
        <v>9.2339145188094101</v>
      </c>
      <c r="S110" s="24">
        <f ca="1">OFFSET(COM!V$247,$E110,0)</f>
        <v>9.3155751855657538</v>
      </c>
      <c r="T110" s="194">
        <f ca="1">OFFSET(COM!W$247,$E110,0)</f>
        <v>9.3946017692806585</v>
      </c>
      <c r="U110" s="24">
        <f ca="1">OFFSET(COM!X$247,$E110,0)</f>
        <v>9.4761253600257653</v>
      </c>
      <c r="V110" s="24">
        <f ca="1">OFFSET(COM!Y$247,$E110,0)</f>
        <v>9.5611727677629403</v>
      </c>
      <c r="W110" s="24">
        <f ca="1">OFFSET(COM!Z$247,$E110,0)</f>
        <v>9.6122335023357017</v>
      </c>
      <c r="X110" s="24">
        <f ca="1">OFFSET(COM!AA$247,$E110,0)</f>
        <v>9.6868674924826976</v>
      </c>
      <c r="Y110" s="206">
        <f ca="1">OFFSET(COM!AB$247,$E110,0)</f>
        <v>9.7798764879629303</v>
      </c>
      <c r="Z110" s="24">
        <f ca="1">OFFSET(COM!AC$247,$E110,0)</f>
        <v>9.8699268781022891</v>
      </c>
      <c r="AA110" s="24">
        <f ca="1">OFFSET(COM!AD$247,$E110,0)</f>
        <v>9.9591369289547043</v>
      </c>
      <c r="AB110" s="24">
        <f ca="1">OFFSET(COM!AE$247,$E110,0)</f>
        <v>10.064201131211737</v>
      </c>
      <c r="AC110" s="24">
        <f ca="1">OFFSET(COM!AF$247,$E110,0)</f>
        <v>10.187199751359351</v>
      </c>
      <c r="AD110" s="24">
        <f ca="1">OFFSET(COM!AG$247,$E110,0)</f>
        <v>10.31291693902716</v>
      </c>
      <c r="AE110" s="24">
        <f ca="1">OFFSET(COM!AH$247,$E110,0)</f>
        <v>10.450547993129318</v>
      </c>
      <c r="AF110" s="24">
        <f ca="1">OFFSET(COM!AI$247,$E110,0)</f>
        <v>10.591623525101967</v>
      </c>
      <c r="AG110" s="24">
        <f ca="1">OFFSET(COM!AJ$247,$E110,0)</f>
        <v>10.733574469030852</v>
      </c>
      <c r="AH110" s="24">
        <f ca="1">OFFSET(COM!AK$247,$E110,0)</f>
        <v>10.881277159729207</v>
      </c>
      <c r="AI110" s="24">
        <f ca="1">OFFSET(COM!AL$247,$E110,0)</f>
        <v>11.033891726078087</v>
      </c>
      <c r="AJ110" s="24">
        <f ca="1">OFFSET(COM!AM$247,$E110,0)</f>
        <v>11.835731143096631</v>
      </c>
      <c r="AK110" s="24">
        <f ca="1">OFFSET(COM!AN$247,$E110,0)</f>
        <v>12.135734631174998</v>
      </c>
      <c r="AL110" s="24">
        <f ca="1">OFFSET(COM!AO$247,$E110,0)</f>
        <v>12.135734631174998</v>
      </c>
      <c r="AM110" s="24">
        <f ca="1">OFFSET(COM!AP$247,$E110,0)</f>
        <v>12.135734631174998</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11.156692315547762</v>
      </c>
      <c r="Q111" s="24">
        <f ca="1">OFFSET(COM!T$247,$E111,0)</f>
        <v>11.087170152178002</v>
      </c>
      <c r="R111" s="24">
        <f ca="1">OFFSET(COM!U$247,$E111,0)</f>
        <v>11.014188127479425</v>
      </c>
      <c r="S111" s="24">
        <f ca="1">OFFSET(COM!V$247,$E111,0)</f>
        <v>10.943538779777201</v>
      </c>
      <c r="T111" s="194">
        <f ca="1">OFFSET(COM!W$247,$E111,0)</f>
        <v>10.872208224087155</v>
      </c>
      <c r="U111" s="24">
        <f ca="1">OFFSET(COM!X$247,$E111,0)</f>
        <v>10.801523426753192</v>
      </c>
      <c r="V111" s="24">
        <f ca="1">OFFSET(COM!Y$247,$E111,0)</f>
        <v>10.731749934129391</v>
      </c>
      <c r="W111" s="24">
        <f ca="1">OFFSET(COM!Z$247,$E111,0)</f>
        <v>10.653187047672928</v>
      </c>
      <c r="X111" s="24">
        <f ca="1">OFFSET(COM!AA$247,$E111,0)</f>
        <v>10.580720510398912</v>
      </c>
      <c r="Y111" s="206">
        <f ca="1">OFFSET(COM!AB$247,$E111,0)</f>
        <v>10.513005987473868</v>
      </c>
      <c r="Z111" s="24">
        <f ca="1">OFFSET(COM!AC$247,$E111,0)</f>
        <v>10.444526330891566</v>
      </c>
      <c r="AA111" s="24">
        <f ca="1">OFFSET(COM!AD$247,$E111,0)</f>
        <v>10.375829351686649</v>
      </c>
      <c r="AB111" s="24">
        <f ca="1">OFFSET(COM!AE$247,$E111,0)</f>
        <v>10.311232461357857</v>
      </c>
      <c r="AC111" s="24">
        <f ca="1">OFFSET(COM!AF$247,$E111,0)</f>
        <v>10.251273643759436</v>
      </c>
      <c r="AD111" s="24">
        <f ca="1">OFFSET(COM!AG$247,$E111,0)</f>
        <v>10.19201788292918</v>
      </c>
      <c r="AE111" s="24">
        <f ca="1">OFFSET(COM!AH$247,$E111,0)</f>
        <v>10.135843202252158</v>
      </c>
      <c r="AF111" s="24">
        <f ca="1">OFFSET(COM!AI$247,$E111,0)</f>
        <v>10.080559308160959</v>
      </c>
      <c r="AG111" s="24">
        <f ca="1">OFFSET(COM!AJ$247,$E111,0)</f>
        <v>10.02550180693887</v>
      </c>
      <c r="AH111" s="24">
        <f ca="1">OFFSET(COM!AK$247,$E111,0)</f>
        <v>9.9719317819207038</v>
      </c>
      <c r="AI111" s="24">
        <f ca="1">OFFSET(COM!AL$247,$E111,0)</f>
        <v>9.919632031558157</v>
      </c>
      <c r="AJ111" s="24">
        <f ca="1">OFFSET(COM!AM$247,$E111,0)</f>
        <v>9.6681588207530318</v>
      </c>
      <c r="AK111" s="24">
        <f ca="1">OFFSET(COM!AN$247,$E111,0)</f>
        <v>9.2869043395805928</v>
      </c>
      <c r="AL111" s="24">
        <f ca="1">OFFSET(COM!AO$247,$E111,0)</f>
        <v>9.2869043395805928</v>
      </c>
      <c r="AM111" s="24">
        <f ca="1">OFFSET(COM!AP$247,$E111,0)</f>
        <v>9.2869043395805928</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8.0267045900275917</v>
      </c>
      <c r="Q112" s="24">
        <f ca="1">OFFSET(COM!T$247,$E112,0)</f>
        <v>7.9766867306078204</v>
      </c>
      <c r="R112" s="24">
        <f ca="1">OFFSET(COM!U$247,$E112,0)</f>
        <v>7.9241796670383415</v>
      </c>
      <c r="S112" s="24">
        <f ca="1">OFFSET(COM!V$247,$E112,0)</f>
        <v>7.8733508525972002</v>
      </c>
      <c r="T112" s="194">
        <f ca="1">OFFSET(COM!W$247,$E112,0)</f>
        <v>7.8220319417074</v>
      </c>
      <c r="U112" s="24">
        <f ca="1">OFFSET(COM!X$247,$E112,0)</f>
        <v>7.7711776229578344</v>
      </c>
      <c r="V112" s="24">
        <f ca="1">OFFSET(COM!Y$247,$E112,0)</f>
        <v>7.7209789442038073</v>
      </c>
      <c r="W112" s="24">
        <f ca="1">OFFSET(COM!Z$247,$E112,0)</f>
        <v>7.664456718485785</v>
      </c>
      <c r="X112" s="24">
        <f ca="1">OFFSET(COM!AA$247,$E112,0)</f>
        <v>7.6123205233744304</v>
      </c>
      <c r="Y112" s="206">
        <f ca="1">OFFSET(COM!AB$247,$E112,0)</f>
        <v>7.5636031744863086</v>
      </c>
      <c r="Z112" s="24">
        <f ca="1">OFFSET(COM!AC$247,$E112,0)</f>
        <v>7.5143353486588742</v>
      </c>
      <c r="AA112" s="24">
        <f ca="1">OFFSET(COM!AD$247,$E112,0)</f>
        <v>7.4649111696361441</v>
      </c>
      <c r="AB112" s="24">
        <f ca="1">OFFSET(COM!AE$247,$E112,0)</f>
        <v>7.4184368077519274</v>
      </c>
      <c r="AC112" s="24">
        <f ca="1">OFFSET(COM!AF$247,$E112,0)</f>
        <v>7.3752993165656564</v>
      </c>
      <c r="AD112" s="24">
        <f ca="1">OFFSET(COM!AG$247,$E112,0)</f>
        <v>7.3326676409767408</v>
      </c>
      <c r="AE112" s="24">
        <f ca="1">OFFSET(COM!AH$247,$E112,0)</f>
        <v>7.2922526546635282</v>
      </c>
      <c r="AF112" s="24">
        <f ca="1">OFFSET(COM!AI$247,$E112,0)</f>
        <v>7.252478546540277</v>
      </c>
      <c r="AG112" s="24">
        <f ca="1">OFFSET(COM!AJ$247,$E112,0)</f>
        <v>7.2128673172192963</v>
      </c>
      <c r="AH112" s="24">
        <f ca="1">OFFSET(COM!AK$247,$E112,0)</f>
        <v>7.1743262556268776</v>
      </c>
      <c r="AI112" s="24">
        <f ca="1">OFFSET(COM!AL$247,$E112,0)</f>
        <v>7.1366990956748779</v>
      </c>
      <c r="AJ112" s="24">
        <f ca="1">OFFSET(COM!AM$247,$E112,0)</f>
        <v>6.9557761914351035</v>
      </c>
      <c r="AK112" s="24">
        <f ca="1">OFFSET(COM!AN$247,$E112,0)</f>
        <v>6.6814818927807664</v>
      </c>
      <c r="AL112" s="24">
        <f ca="1">OFFSET(COM!AO$247,$E112,0)</f>
        <v>6.6814818927807664</v>
      </c>
      <c r="AM112" s="24">
        <f ca="1">OFFSET(COM!AP$247,$E112,0)</f>
        <v>6.6814818927807664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101.80634597332043</v>
      </c>
      <c r="Q113" s="24">
        <f ca="1">OFFSET(COM!T$247,$E113,0)</f>
        <v>101.17194670724297</v>
      </c>
      <c r="R113" s="24">
        <f ca="1">OFFSET(COM!U$247,$E113,0)</f>
        <v>100.50597573249964</v>
      </c>
      <c r="S113" s="24">
        <f ca="1">OFFSET(COM!V$247,$E113,0)</f>
        <v>99.861290754951369</v>
      </c>
      <c r="T113" s="194">
        <f ca="1">OFFSET(COM!W$247,$E113,0)</f>
        <v>99.210389661180926</v>
      </c>
      <c r="U113" s="24">
        <f ca="1">OFFSET(COM!X$247,$E113,0)</f>
        <v>98.565381200886037</v>
      </c>
      <c r="V113" s="24">
        <f ca="1">OFFSET(COM!Y$247,$E113,0)</f>
        <v>97.928688520930493</v>
      </c>
      <c r="W113" s="24">
        <f ca="1">OFFSET(COM!Z$247,$E113,0)</f>
        <v>97.211791418004793</v>
      </c>
      <c r="X113" s="24">
        <f ca="1">OFFSET(COM!AA$247,$E113,0)</f>
        <v>96.550524336638262</v>
      </c>
      <c r="Y113" s="206">
        <f ca="1">OFFSET(COM!AB$247,$E113,0)</f>
        <v>95.932620037286171</v>
      </c>
      <c r="Z113" s="24">
        <f ca="1">OFFSET(COM!AC$247,$E113,0)</f>
        <v>95.307733788479567</v>
      </c>
      <c r="AA113" s="24">
        <f ca="1">OFFSET(COM!AD$247,$E113,0)</f>
        <v>94.680864440965934</v>
      </c>
      <c r="AB113" s="24">
        <f ca="1">OFFSET(COM!AE$247,$E113,0)</f>
        <v>94.091408966205833</v>
      </c>
      <c r="AC113" s="24">
        <f ca="1">OFFSET(COM!AF$247,$E113,0)</f>
        <v>93.544276540579148</v>
      </c>
      <c r="AD113" s="24">
        <f ca="1">OFFSET(COM!AG$247,$E113,0)</f>
        <v>93.003559604288796</v>
      </c>
      <c r="AE113" s="24">
        <f ca="1">OFFSET(COM!AH$247,$E113,0)</f>
        <v>92.490957946539751</v>
      </c>
      <c r="AF113" s="24">
        <f ca="1">OFFSET(COM!AI$247,$E113,0)</f>
        <v>91.986484838434251</v>
      </c>
      <c r="AG113" s="24">
        <f ca="1">OFFSET(COM!AJ$247,$E113,0)</f>
        <v>91.484077596277785</v>
      </c>
      <c r="AH113" s="24">
        <f ca="1">OFFSET(COM!AK$247,$E113,0)</f>
        <v>90.99524377828331</v>
      </c>
      <c r="AI113" s="24">
        <f ca="1">OFFSET(COM!AL$247,$E113,0)</f>
        <v>90.518001390563469</v>
      </c>
      <c r="AJ113" s="24">
        <f ca="1">OFFSET(COM!AM$247,$E113,0)</f>
        <v>88.223273887271986</v>
      </c>
      <c r="AK113" s="24">
        <f ca="1">OFFSET(COM!AN$247,$E113,0)</f>
        <v>84.744274510366196</v>
      </c>
      <c r="AL113" s="24">
        <f ca="1">OFFSET(COM!AO$247,$E113,0)</f>
        <v>84.744274510366196</v>
      </c>
      <c r="AM113" s="24">
        <f ca="1">OFFSET(COM!AP$247,$E113,0)</f>
        <v>84.744274510366196</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16.533485496492435</v>
      </c>
      <c r="Q114" s="24">
        <f ca="1">OFFSET(COM!T$247,$E114,0)</f>
        <v>16.430458214996388</v>
      </c>
      <c r="R114" s="24">
        <f ca="1">OFFSET(COM!U$247,$E114,0)</f>
        <v>16.322303646175214</v>
      </c>
      <c r="S114" s="24">
        <f ca="1">OFFSET(COM!V$247,$E114,0)</f>
        <v>16.217605951506023</v>
      </c>
      <c r="T114" s="194">
        <f ca="1">OFFSET(COM!W$247,$E114,0)</f>
        <v>16.111898751324958</v>
      </c>
      <c r="U114" s="24">
        <f ca="1">OFFSET(COM!X$247,$E114,0)</f>
        <v>16.007148522629045</v>
      </c>
      <c r="V114" s="24">
        <f ca="1">OFFSET(COM!Y$247,$E114,0)</f>
        <v>15.903748787680041</v>
      </c>
      <c r="W114" s="24">
        <f ca="1">OFFSET(COM!Z$247,$E114,0)</f>
        <v>15.787323748156419</v>
      </c>
      <c r="X114" s="24">
        <f ca="1">OFFSET(COM!AA$247,$E114,0)</f>
        <v>15.679933097853077</v>
      </c>
      <c r="Y114" s="206">
        <f ca="1">OFFSET(COM!AB$247,$E114,0)</f>
        <v>15.579584620811822</v>
      </c>
      <c r="Z114" s="24">
        <f ca="1">OFFSET(COM!AC$247,$E114,0)</f>
        <v>15.478102265926902</v>
      </c>
      <c r="AA114" s="24">
        <f ca="1">OFFSET(COM!AD$247,$E114,0)</f>
        <v>15.37629785318402</v>
      </c>
      <c r="AB114" s="24">
        <f ca="1">OFFSET(COM!AE$247,$E114,0)</f>
        <v>15.280569502955947</v>
      </c>
      <c r="AC114" s="24">
        <f ca="1">OFFSET(COM!AF$247,$E114,0)</f>
        <v>15.19171447199226</v>
      </c>
      <c r="AD114" s="24">
        <f ca="1">OFFSET(COM!AG$247,$E114,0)</f>
        <v>15.103901324998386</v>
      </c>
      <c r="AE114" s="24">
        <f ca="1">OFFSET(COM!AH$247,$E114,0)</f>
        <v>15.020654136497063</v>
      </c>
      <c r="AF114" s="24">
        <f ca="1">OFFSET(COM!AI$247,$E114,0)</f>
        <v>14.938727035229542</v>
      </c>
      <c r="AG114" s="24">
        <f ca="1">OFFSET(COM!AJ$247,$E114,0)</f>
        <v>14.857135433329759</v>
      </c>
      <c r="AH114" s="24">
        <f ca="1">OFFSET(COM!AK$247,$E114,0)</f>
        <v>14.777748173500942</v>
      </c>
      <c r="AI114" s="24">
        <f ca="1">OFFSET(COM!AL$247,$E114,0)</f>
        <v>14.700243377309302</v>
      </c>
      <c r="AJ114" s="24">
        <f ca="1">OFFSET(COM!AM$247,$E114,0)</f>
        <v>14.327576589877262</v>
      </c>
      <c r="AK114" s="24">
        <f ca="1">OFFSET(COM!AN$247,$E114,0)</f>
        <v>13.762582480812078</v>
      </c>
      <c r="AL114" s="24">
        <f ca="1">OFFSET(COM!AO$247,$E114,0)</f>
        <v>13.762582480812078</v>
      </c>
      <c r="AM114" s="24">
        <f ca="1">OFFSET(COM!AP$247,$E114,0)</f>
        <v>13.762582480812078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24.765833746921647</v>
      </c>
      <c r="Q115" s="24">
        <f ca="1">OFFSET(COM!T$247,$E115,0)</f>
        <v>24.611507151632971</v>
      </c>
      <c r="R115" s="24">
        <f ca="1">OFFSET(COM!U$247,$E115,0)</f>
        <v>24.449500291617667</v>
      </c>
      <c r="S115" s="24">
        <f ca="1">OFFSET(COM!V$247,$E115,0)</f>
        <v>24.292671551518477</v>
      </c>
      <c r="T115" s="194">
        <f ca="1">OFFSET(COM!W$247,$E115,0)</f>
        <v>24.134330653218953</v>
      </c>
      <c r="U115" s="24">
        <f ca="1">OFFSET(COM!X$247,$E115,0)</f>
        <v>23.977423221365857</v>
      </c>
      <c r="V115" s="24">
        <f ca="1">OFFSET(COM!Y$247,$E115,0)</f>
        <v>23.822538720710138</v>
      </c>
      <c r="W115" s="24">
        <f ca="1">OFFSET(COM!Z$247,$E115,0)</f>
        <v>23.648143359645321</v>
      </c>
      <c r="X115" s="24">
        <f ca="1">OFFSET(COM!AA$247,$E115,0)</f>
        <v>23.487280788232255</v>
      </c>
      <c r="Y115" s="206">
        <f ca="1">OFFSET(COM!AB$247,$E115,0)</f>
        <v>23.336966826927014</v>
      </c>
      <c r="Z115" s="24">
        <f ca="1">OFFSET(COM!AC$247,$E115,0)</f>
        <v>23.184954407654669</v>
      </c>
      <c r="AA115" s="24">
        <f ca="1">OFFSET(COM!AD$247,$E115,0)</f>
        <v>23.032459571570161</v>
      </c>
      <c r="AB115" s="24">
        <f ca="1">OFFSET(COM!AE$247,$E115,0)</f>
        <v>22.889066189266202</v>
      </c>
      <c r="AC115" s="24">
        <f ca="1">OFFSET(COM!AF$247,$E115,0)</f>
        <v>22.755968487339338</v>
      </c>
      <c r="AD115" s="24">
        <f ca="1">OFFSET(COM!AG$247,$E115,0)</f>
        <v>22.624431443943031</v>
      </c>
      <c r="AE115" s="24">
        <f ca="1">OFFSET(COM!AH$247,$E115,0)</f>
        <v>22.499733839753056</v>
      </c>
      <c r="AF115" s="24">
        <f ca="1">OFFSET(COM!AI$247,$E115,0)</f>
        <v>22.377013620245247</v>
      </c>
      <c r="AG115" s="24">
        <f ca="1">OFFSET(COM!AJ$247,$E115,0)</f>
        <v>22.254795951851992</v>
      </c>
      <c r="AH115" s="24">
        <f ca="1">OFFSET(COM!AK$247,$E115,0)</f>
        <v>22.135880210887311</v>
      </c>
      <c r="AI115" s="24">
        <f ca="1">OFFSET(COM!AL$247,$E115,0)</f>
        <v>22.019784249302056</v>
      </c>
      <c r="AJ115" s="24">
        <f ca="1">OFFSET(COM!AM$247,$E115,0)</f>
        <v>21.461559324346013</v>
      </c>
      <c r="AK115" s="24">
        <f ca="1">OFFSET(COM!AN$247,$E115,0)</f>
        <v>20.615243514163886</v>
      </c>
      <c r="AL115" s="24">
        <f ca="1">OFFSET(COM!AO$247,$E115,0)</f>
        <v>20.615243514163886</v>
      </c>
      <c r="AM115" s="24">
        <f ca="1">OFFSET(COM!AP$247,$E115,0)</f>
        <v>20.615243514163886</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3.1359499880917268</v>
      </c>
      <c r="Q116" s="24">
        <f ca="1">OFFSET(COM!T$247,$E116,0)</f>
        <v>3.1656738975450907</v>
      </c>
      <c r="R116" s="24">
        <f ca="1">OFFSET(COM!U$247,$E116,0)</f>
        <v>3.1907748619077823</v>
      </c>
      <c r="S116" s="24">
        <f ca="1">OFFSET(COM!V$247,$E116,0)</f>
        <v>3.2189926672775431</v>
      </c>
      <c r="T116" s="194">
        <f ca="1">OFFSET(COM!W$247,$E116,0)</f>
        <v>3.2463002664789791</v>
      </c>
      <c r="U116" s="24">
        <f ca="1">OFFSET(COM!X$247,$E116,0)</f>
        <v>3.2744707052968911</v>
      </c>
      <c r="V116" s="24">
        <f ca="1">OFFSET(COM!Y$247,$E116,0)</f>
        <v>3.3038587974354336</v>
      </c>
      <c r="W116" s="24">
        <f ca="1">OFFSET(COM!Z$247,$E116,0)</f>
        <v>3.3215028104889917</v>
      </c>
      <c r="X116" s="24">
        <f ca="1">OFFSET(COM!AA$247,$E116,0)</f>
        <v>3.347292551028588</v>
      </c>
      <c r="Y116" s="206">
        <f ca="1">OFFSET(COM!AB$247,$E116,0)</f>
        <v>3.3794317661041773</v>
      </c>
      <c r="Z116" s="24">
        <f ca="1">OFFSET(COM!AC$247,$E116,0)</f>
        <v>3.4105486364819964</v>
      </c>
      <c r="AA116" s="24">
        <f ca="1">OFFSET(COM!AD$247,$E116,0)</f>
        <v>3.4413751280105425</v>
      </c>
      <c r="AB116" s="24">
        <f ca="1">OFFSET(COM!AE$247,$E116,0)</f>
        <v>3.4776800141739637</v>
      </c>
      <c r="AC116" s="24">
        <f ca="1">OFFSET(COM!AF$247,$E116,0)</f>
        <v>3.5201821300877412</v>
      </c>
      <c r="AD116" s="24">
        <f ca="1">OFFSET(COM!AG$247,$E116,0)</f>
        <v>3.5636236457421342</v>
      </c>
      <c r="AE116" s="24">
        <f ca="1">OFFSET(COM!AH$247,$E116,0)</f>
        <v>3.6111819923948447</v>
      </c>
      <c r="AF116" s="24">
        <f ca="1">OFFSET(COM!AI$247,$E116,0)</f>
        <v>3.6599305767716732</v>
      </c>
      <c r="AG116" s="24">
        <f ca="1">OFFSET(COM!AJ$247,$E116,0)</f>
        <v>3.7089816593423151</v>
      </c>
      <c r="AH116" s="24">
        <f ca="1">OFFSET(COM!AK$247,$E116,0)</f>
        <v>3.7600202553306628</v>
      </c>
      <c r="AI116" s="24">
        <f ca="1">OFFSET(COM!AL$247,$E116,0)</f>
        <v>3.8127561476626775</v>
      </c>
      <c r="AJ116" s="24">
        <f ca="1">OFFSET(COM!AM$247,$E116,0)</f>
        <v>4.0898313848113359</v>
      </c>
      <c r="AK116" s="24">
        <f ca="1">OFFSET(COM!AN$247,$E116,0)</f>
        <v>4.1934974504106233</v>
      </c>
      <c r="AL116" s="24">
        <f ca="1">OFFSET(COM!AO$247,$E116,0)</f>
        <v>4.1934974504106233</v>
      </c>
      <c r="AM116" s="24">
        <f ca="1">OFFSET(COM!AP$247,$E116,0)</f>
        <v>4.1934974504106233</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9.3852131456573122</v>
      </c>
      <c r="Q117" s="24">
        <f ca="1">OFFSET(COM!T$247,$E117,0)</f>
        <v>9.3267298332992983</v>
      </c>
      <c r="R117" s="24">
        <f ca="1">OFFSET(COM!U$247,$E117,0)</f>
        <v>9.2653360224613639</v>
      </c>
      <c r="S117" s="24">
        <f ca="1">OFFSET(COM!V$247,$E117,0)</f>
        <v>9.2059045020757928</v>
      </c>
      <c r="T117" s="194">
        <f ca="1">OFFSET(COM!W$247,$E117,0)</f>
        <v>9.1458999371012499</v>
      </c>
      <c r="U117" s="24">
        <f ca="1">OFFSET(COM!X$247,$E117,0)</f>
        <v>9.0864385958386311</v>
      </c>
      <c r="V117" s="24">
        <f ca="1">OFFSET(COM!Y$247,$E117,0)</f>
        <v>9.0277438607262592</v>
      </c>
      <c r="W117" s="24">
        <f ca="1">OFFSET(COM!Z$247,$E117,0)</f>
        <v>8.9616553271467794</v>
      </c>
      <c r="X117" s="24">
        <f ca="1">OFFSET(COM!AA$247,$E117,0)</f>
        <v>8.9006951537361925</v>
      </c>
      <c r="Y117" s="206">
        <f ca="1">OFFSET(COM!AB$247,$E117,0)</f>
        <v>8.8437324615032633</v>
      </c>
      <c r="Z117" s="24">
        <f ca="1">OFFSET(COM!AC$247,$E117,0)</f>
        <v>8.7861261248768905</v>
      </c>
      <c r="AA117" s="24">
        <f ca="1">OFFSET(COM!AD$247,$E117,0)</f>
        <v>8.7283369724950113</v>
      </c>
      <c r="AB117" s="24">
        <f ca="1">OFFSET(COM!AE$247,$E117,0)</f>
        <v>8.6739968896877162</v>
      </c>
      <c r="AC117" s="24">
        <f ca="1">OFFSET(COM!AF$247,$E117,0)</f>
        <v>8.6235584382894857</v>
      </c>
      <c r="AD117" s="24">
        <f ca="1">OFFSET(COM!AG$247,$E117,0)</f>
        <v>8.5737114110729138</v>
      </c>
      <c r="AE117" s="24">
        <f ca="1">OFFSET(COM!AH$247,$E117,0)</f>
        <v>8.5264562446999577</v>
      </c>
      <c r="AF117" s="24">
        <f ca="1">OFFSET(COM!AI$247,$E117,0)</f>
        <v>8.4799504242566712</v>
      </c>
      <c r="AG117" s="24">
        <f ca="1">OFFSET(COM!AJ$247,$E117,0)</f>
        <v>8.4336350496257424</v>
      </c>
      <c r="AH117" s="24">
        <f ca="1">OFFSET(COM!AK$247,$E117,0)</f>
        <v>8.388570967118687</v>
      </c>
      <c r="AI117" s="24">
        <f ca="1">OFFSET(COM!AL$247,$E117,0)</f>
        <v>8.3445754628299156</v>
      </c>
      <c r="AJ117" s="24">
        <f ca="1">OFFSET(COM!AM$247,$E117,0)</f>
        <v>8.1330316094120114</v>
      </c>
      <c r="AK117" s="24">
        <f ca="1">OFFSET(COM!AN$247,$E117,0)</f>
        <v>7.812313383316102</v>
      </c>
      <c r="AL117" s="24">
        <f ca="1">OFFSET(COM!AO$247,$E117,0)</f>
        <v>7.812313383316102</v>
      </c>
      <c r="AM117" s="24">
        <f ca="1">OFFSET(COM!AP$247,$E117,0)</f>
        <v>7.812313383316102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6.0629306057069314</v>
      </c>
      <c r="Q118" s="24">
        <f ca="1">OFFSET(COM!T$247,$E118,0)</f>
        <v>7.9582599054952645</v>
      </c>
      <c r="R118" s="24">
        <f ca="1">OFFSET(COM!U$247,$E118,0)</f>
        <v>9.7084704392845413</v>
      </c>
      <c r="S118" s="24">
        <f ca="1">OFFSET(COM!V$247,$E118,0)</f>
        <v>11.556521659452242</v>
      </c>
      <c r="T118" s="194">
        <f ca="1">OFFSET(COM!W$247,$E118,0)</f>
        <v>13.376000618137008</v>
      </c>
      <c r="U118" s="24">
        <f ca="1">OFFSET(COM!X$247,$E118,0)</f>
        <v>15.222564955934455</v>
      </c>
      <c r="V118" s="24">
        <f ca="1">OFFSET(COM!Y$247,$E118,0)</f>
        <v>17.107352621900169</v>
      </c>
      <c r="W118" s="24">
        <f ca="1">OFFSET(COM!Z$247,$E118,0)</f>
        <v>18.623482163838613</v>
      </c>
      <c r="X118" s="24">
        <f ca="1">OFFSET(COM!AA$247,$E118,0)</f>
        <v>20.395314055200085</v>
      </c>
      <c r="Y118" s="206">
        <f ca="1">OFFSET(COM!AB$247,$E118,0)</f>
        <v>22.366462159783474</v>
      </c>
      <c r="Z118" s="24">
        <f ca="1">OFFSET(COM!AC$247,$E118,0)</f>
        <v>24.286127307762559</v>
      </c>
      <c r="AA118" s="24">
        <f ca="1">OFFSET(COM!AD$247,$E118,0)</f>
        <v>26.196768332534987</v>
      </c>
      <c r="AB118" s="24">
        <f ca="1">OFFSET(COM!AE$247,$E118,0)</f>
        <v>28.277661799190458</v>
      </c>
      <c r="AC118" s="24">
        <f ca="1">OFFSET(COM!AF$247,$E118,0)</f>
        <v>30.551146995399684</v>
      </c>
      <c r="AD118" s="24">
        <f ca="1">OFFSET(COM!AG$247,$E118,0)</f>
        <v>32.853825981104428</v>
      </c>
      <c r="AE118" s="24">
        <f ca="1">OFFSET(COM!AH$247,$E118,0)</f>
        <v>35.284444003150512</v>
      </c>
      <c r="AF118" s="24">
        <f ca="1">OFFSET(COM!AI$247,$E118,0)</f>
        <v>37.752051123729672</v>
      </c>
      <c r="AG118" s="24">
        <f ca="1">OFFSET(COM!AJ$247,$E118,0)</f>
        <v>40.229059001208327</v>
      </c>
      <c r="AH118" s="24">
        <f ca="1">OFFSET(COM!AK$247,$E118,0)</f>
        <v>42.767832968060212</v>
      </c>
      <c r="AI118" s="24">
        <f ca="1">OFFSET(COM!AL$247,$E118,0)</f>
        <v>45.359353928578678</v>
      </c>
      <c r="AJ118" s="24">
        <f ca="1">OFFSET(COM!AM$247,$E118,0)</f>
        <v>58.465782030659902</v>
      </c>
      <c r="AK118" s="24">
        <f ca="1">OFFSET(COM!AN$247,$E118,0)</f>
        <v>66.290942511202857</v>
      </c>
      <c r="AL118" s="24">
        <f ca="1">OFFSET(COM!AO$247,$E118,0)</f>
        <v>66.290942511202857</v>
      </c>
      <c r="AM118" s="24">
        <f ca="1">OFFSET(COM!AP$247,$E118,0)</f>
        <v>66.290942511202857</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0.5781994905364658</v>
      </c>
      <c r="Q120" s="24">
        <f ca="1">OFFSET(COM!T$247,$E120,0)</f>
        <v>0.75895010551215414</v>
      </c>
      <c r="R120" s="24">
        <f ca="1">OFFSET(COM!U$247,$E120,0)</f>
        <v>0.92586127517257621</v>
      </c>
      <c r="S120" s="24">
        <f ca="1">OFFSET(COM!V$247,$E120,0)</f>
        <v>1.1021031528184229</v>
      </c>
      <c r="T120" s="194">
        <f ca="1">OFFSET(COM!W$247,$E120,0)</f>
        <v>1.2756201985129751</v>
      </c>
      <c r="U120" s="24">
        <f ca="1">OFFSET(COM!X$247,$E120,0)</f>
        <v>1.4517202776318585</v>
      </c>
      <c r="V120" s="24">
        <f ca="1">OFFSET(COM!Y$247,$E120,0)</f>
        <v>1.6314655755913958</v>
      </c>
      <c r="W120" s="24">
        <f ca="1">OFFSET(COM!Z$247,$E120,0)</f>
        <v>1.7760532982202746</v>
      </c>
      <c r="X120" s="24">
        <f ca="1">OFFSET(COM!AA$247,$E120,0)</f>
        <v>1.9450264175789469</v>
      </c>
      <c r="Y120" s="206">
        <f ca="1">OFFSET(COM!AB$247,$E120,0)</f>
        <v>2.1330075943335087</v>
      </c>
      <c r="Z120" s="24">
        <f ca="1">OFFSET(COM!AC$247,$E120,0)</f>
        <v>2.3160790300377769</v>
      </c>
      <c r="AA120" s="24">
        <f ca="1">OFFSET(COM!AD$247,$E120,0)</f>
        <v>2.4982898681564953</v>
      </c>
      <c r="AB120" s="24">
        <f ca="1">OFFSET(COM!AE$247,$E120,0)</f>
        <v>2.6967370582246661</v>
      </c>
      <c r="AC120" s="24">
        <f ca="1">OFFSET(COM!AF$247,$E120,0)</f>
        <v>2.9135510163051079</v>
      </c>
      <c r="AD120" s="24">
        <f ca="1">OFFSET(COM!AG$247,$E120,0)</f>
        <v>3.1331490791874836</v>
      </c>
      <c r="AE120" s="24">
        <f ca="1">OFFSET(COM!AH$247,$E120,0)</f>
        <v>3.3649482194766591</v>
      </c>
      <c r="AF120" s="24">
        <f ca="1">OFFSET(COM!AI$247,$E120,0)</f>
        <v>3.600274874645701</v>
      </c>
      <c r="AG120" s="24">
        <f ca="1">OFFSET(COM!AJ$247,$E120,0)</f>
        <v>3.8364980455764157</v>
      </c>
      <c r="AH120" s="24">
        <f ca="1">OFFSET(COM!AK$247,$E120,0)</f>
        <v>4.0786116222746669</v>
      </c>
      <c r="AI120" s="24">
        <f ca="1">OFFSET(COM!AL$247,$E120,0)</f>
        <v>4.3257554866091716</v>
      </c>
      <c r="AJ120" s="24">
        <f ca="1">OFFSET(COM!AM$247,$E120,0)</f>
        <v>5.5756675413905707</v>
      </c>
      <c r="AK120" s="24">
        <f ca="1">OFFSET(COM!AN$247,$E120,0)</f>
        <v>6.3219244421304843</v>
      </c>
      <c r="AL120" s="24">
        <f ca="1">OFFSET(COM!AO$247,$E120,0)</f>
        <v>6.3219244421304843</v>
      </c>
      <c r="AM120" s="24">
        <f ca="1">OFFSET(COM!AP$247,$E120,0)</f>
        <v>6.3219244421304843</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0.41598677935869943</v>
      </c>
      <c r="Q121" s="24">
        <f ca="1">OFFSET(COM!T$247,$E121,0)</f>
        <v>0.54602817064577602</v>
      </c>
      <c r="R121" s="24">
        <f ca="1">OFFSET(COM!U$247,$E121,0)</f>
        <v>0.66611274533402287</v>
      </c>
      <c r="S121" s="24">
        <f ca="1">OFFSET(COM!V$247,$E121,0)</f>
        <v>0.79291031653562161</v>
      </c>
      <c r="T121" s="194">
        <f ca="1">OFFSET(COM!W$247,$E121,0)</f>
        <v>0.91774750194258603</v>
      </c>
      <c r="U121" s="24">
        <f ca="1">OFFSET(COM!X$247,$E121,0)</f>
        <v>1.0444430559104885</v>
      </c>
      <c r="V121" s="24">
        <f ca="1">OFFSET(COM!Y$247,$E121,0)</f>
        <v>1.1737611698605421</v>
      </c>
      <c r="W121" s="24">
        <f ca="1">OFFSET(COM!Z$247,$E121,0)</f>
        <v>1.2777850959546155</v>
      </c>
      <c r="X121" s="24">
        <f ca="1">OFFSET(COM!AA$247,$E121,0)</f>
        <v>1.3993531444753609</v>
      </c>
      <c r="Y121" s="206">
        <f ca="1">OFFSET(COM!AB$247,$E121,0)</f>
        <v>1.5345965778890345</v>
      </c>
      <c r="Z121" s="24">
        <f ca="1">OFFSET(COM!AC$247,$E121,0)</f>
        <v>1.6663076882888954</v>
      </c>
      <c r="AA121" s="24">
        <f ca="1">OFFSET(COM!AD$247,$E121,0)</f>
        <v>1.7973996400353913</v>
      </c>
      <c r="AB121" s="24">
        <f ca="1">OFFSET(COM!AE$247,$E121,0)</f>
        <v>1.9401728676503951</v>
      </c>
      <c r="AC121" s="24">
        <f ca="1">OFFSET(COM!AF$247,$E121,0)</f>
        <v>2.0961601032292663</v>
      </c>
      <c r="AD121" s="24">
        <f ca="1">OFFSET(COM!AG$247,$E121,0)</f>
        <v>2.2541503685736588</v>
      </c>
      <c r="AE121" s="24">
        <f ca="1">OFFSET(COM!AH$247,$E121,0)</f>
        <v>2.4209187234498346</v>
      </c>
      <c r="AF121" s="24">
        <f ca="1">OFFSET(COM!AI$247,$E121,0)</f>
        <v>2.5902249559582686</v>
      </c>
      <c r="AG121" s="24">
        <f ca="1">OFFSET(COM!AJ$247,$E121,0)</f>
        <v>2.7601761885236842</v>
      </c>
      <c r="AH121" s="24">
        <f ca="1">OFFSET(COM!AK$247,$E121,0)</f>
        <v>2.934365285294203</v>
      </c>
      <c r="AI121" s="24">
        <f ca="1">OFFSET(COM!AL$247,$E121,0)</f>
        <v>3.1121734325607906</v>
      </c>
      <c r="AJ121" s="24">
        <f ca="1">OFFSET(COM!AM$247,$E121,0)</f>
        <v>4.011425159101937</v>
      </c>
      <c r="AK121" s="24">
        <f ca="1">OFFSET(COM!AN$247,$E121,0)</f>
        <v>4.54832117819904</v>
      </c>
      <c r="AL121" s="24">
        <f ca="1">OFFSET(COM!AO$247,$E121,0)</f>
        <v>4.54832117819904</v>
      </c>
      <c r="AM121" s="24">
        <f ca="1">OFFSET(COM!AP$247,$E121,0)</f>
        <v>4.54832117819904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5.2761495710624482</v>
      </c>
      <c r="Q122" s="24">
        <f ca="1">OFFSET(COM!T$247,$E122,0)</f>
        <v>6.9255236976090133</v>
      </c>
      <c r="R122" s="24">
        <f ca="1">OFFSET(COM!U$247,$E122,0)</f>
        <v>8.4486109894921047</v>
      </c>
      <c r="S122" s="24">
        <f ca="1">OFFSET(COM!V$247,$E122,0)</f>
        <v>10.056842270155483</v>
      </c>
      <c r="T122" s="194">
        <f ca="1">OFFSET(COM!W$247,$E122,0)</f>
        <v>11.640209085930284</v>
      </c>
      <c r="U122" s="24">
        <f ca="1">OFFSET(COM!X$247,$E122,0)</f>
        <v>13.247146435607112</v>
      </c>
      <c r="V122" s="24">
        <f ca="1">OFFSET(COM!Y$247,$E122,0)</f>
        <v>14.887346906641415</v>
      </c>
      <c r="W122" s="24">
        <f ca="1">OFFSET(COM!Z$247,$E122,0)</f>
        <v>16.206729685795114</v>
      </c>
      <c r="X122" s="24">
        <f ca="1">OFFSET(COM!AA$247,$E122,0)</f>
        <v>17.748632551185334</v>
      </c>
      <c r="Y122" s="206">
        <f ca="1">OFFSET(COM!AB$247,$E122,0)</f>
        <v>19.463986544633457</v>
      </c>
      <c r="Z122" s="24">
        <f ca="1">OFFSET(COM!AC$247,$E122,0)</f>
        <v>21.134538478307192</v>
      </c>
      <c r="AA122" s="24">
        <f ca="1">OFFSET(COM!AD$247,$E122,0)</f>
        <v>22.797237341101109</v>
      </c>
      <c r="AB122" s="24">
        <f ca="1">OFFSET(COM!AE$247,$E122,0)</f>
        <v>24.608095139998969</v>
      </c>
      <c r="AC122" s="24">
        <f ca="1">OFFSET(COM!AF$247,$E122,0)</f>
        <v>26.586552213465257</v>
      </c>
      <c r="AD122" s="24">
        <f ca="1">OFFSET(COM!AG$247,$E122,0)</f>
        <v>28.590414624703268</v>
      </c>
      <c r="AE122" s="24">
        <f ca="1">OFFSET(COM!AH$247,$E122,0)</f>
        <v>30.705613538964926</v>
      </c>
      <c r="AF122" s="24">
        <f ca="1">OFFSET(COM!AI$247,$E122,0)</f>
        <v>32.853001509815094</v>
      </c>
      <c r="AG122" s="24">
        <f ca="1">OFFSET(COM!AJ$247,$E122,0)</f>
        <v>35.008570309823398</v>
      </c>
      <c r="AH122" s="24">
        <f ca="1">OFFSET(COM!AK$247,$E122,0)</f>
        <v>37.217889869513172</v>
      </c>
      <c r="AI122" s="24">
        <f ca="1">OFFSET(COM!AL$247,$E122,0)</f>
        <v>39.473111493090471</v>
      </c>
      <c r="AJ122" s="24">
        <f ca="1">OFFSET(COM!AM$247,$E122,0)</f>
        <v>50.878730245161556</v>
      </c>
      <c r="AK122" s="24">
        <f ca="1">OFFSET(COM!AN$247,$E122,0)</f>
        <v>57.688426710110214</v>
      </c>
      <c r="AL122" s="24">
        <f ca="1">OFFSET(COM!AO$247,$E122,0)</f>
        <v>57.688426710110214</v>
      </c>
      <c r="AM122" s="24">
        <f ca="1">OFFSET(COM!AP$247,$E122,0)</f>
        <v>57.688426710110214</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0.85685368212062407</v>
      </c>
      <c r="Q123" s="24">
        <f ca="1">OFFSET(COM!T$247,$E123,0)</f>
        <v>1.1247142259681944</v>
      </c>
      <c r="R123" s="24">
        <f ca="1">OFFSET(COM!U$247,$E123,0)</f>
        <v>1.3720656205152517</v>
      </c>
      <c r="S123" s="24">
        <f ca="1">OFFSET(COM!V$247,$E123,0)</f>
        <v>1.633244511670245</v>
      </c>
      <c r="T123" s="194">
        <f ca="1">OFFSET(COM!W$247,$E123,0)</f>
        <v>1.8903853807777609</v>
      </c>
      <c r="U123" s="24">
        <f ca="1">OFFSET(COM!X$247,$E123,0)</f>
        <v>2.151354135825863</v>
      </c>
      <c r="V123" s="24">
        <f ca="1">OFFSET(COM!Y$247,$E123,0)</f>
        <v>2.4177248658616155</v>
      </c>
      <c r="W123" s="24">
        <f ca="1">OFFSET(COM!Z$247,$E123,0)</f>
        <v>2.6319943775988914</v>
      </c>
      <c r="X123" s="24">
        <f ca="1">OFFSET(COM!AA$247,$E123,0)</f>
        <v>2.8824014462172869</v>
      </c>
      <c r="Y123" s="206">
        <f ca="1">OFFSET(COM!AB$247,$E123,0)</f>
        <v>3.1609772078840215</v>
      </c>
      <c r="Z123" s="24">
        <f ca="1">OFFSET(COM!AC$247,$E123,0)</f>
        <v>3.4322770556731785</v>
      </c>
      <c r="AA123" s="24">
        <f ca="1">OFFSET(COM!AD$247,$E123,0)</f>
        <v>3.7023015543448219</v>
      </c>
      <c r="AB123" s="24">
        <f ca="1">OFFSET(COM!AE$247,$E123,0)</f>
        <v>3.9963872605750996</v>
      </c>
      <c r="AC123" s="24">
        <f ca="1">OFFSET(COM!AF$247,$E123,0)</f>
        <v>4.3176913110923438</v>
      </c>
      <c r="AD123" s="24">
        <f ca="1">OFFSET(COM!AG$247,$E123,0)</f>
        <v>4.6431212221300342</v>
      </c>
      <c r="AE123" s="24">
        <f ca="1">OFFSET(COM!AH$247,$E123,0)</f>
        <v>4.9866323287982413</v>
      </c>
      <c r="AF123" s="24">
        <f ca="1">OFFSET(COM!AI$247,$E123,0)</f>
        <v>5.3353709809123027</v>
      </c>
      <c r="AG123" s="24">
        <f ca="1">OFFSET(COM!AJ$247,$E123,0)</f>
        <v>5.6854382105226122</v>
      </c>
      <c r="AH123" s="24">
        <f ca="1">OFFSET(COM!AK$247,$E123,0)</f>
        <v>6.0442346347339315</v>
      </c>
      <c r="AI123" s="24">
        <f ca="1">OFFSET(COM!AL$247,$E123,0)</f>
        <v>6.4104856149484926</v>
      </c>
      <c r="AJ123" s="24">
        <f ca="1">OFFSET(COM!AM$247,$E123,0)</f>
        <v>8.2627732146361161</v>
      </c>
      <c r="AK123" s="24">
        <f ca="1">OFFSET(COM!AN$247,$E123,0)</f>
        <v>9.3686769445298239</v>
      </c>
      <c r="AL123" s="24">
        <f ca="1">OFFSET(COM!AO$247,$E123,0)</f>
        <v>9.3686769445298239</v>
      </c>
      <c r="AM123" s="24">
        <f ca="1">OFFSET(COM!AP$247,$E123,0)</f>
        <v>9.3686769445298239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1.2834980162736389</v>
      </c>
      <c r="Q124" s="24">
        <f ca="1">OFFSET(COM!T$247,$E124,0)</f>
        <v>1.6847316035711446</v>
      </c>
      <c r="R124" s="24">
        <f ca="1">OFFSET(COM!U$247,$E124,0)</f>
        <v>2.055244131962163</v>
      </c>
      <c r="S124" s="24">
        <f ca="1">OFFSET(COM!V$247,$E124,0)</f>
        <v>2.4464691400176122</v>
      </c>
      <c r="T124" s="194">
        <f ca="1">OFFSET(COM!W$247,$E124,0)</f>
        <v>2.8316455152717421</v>
      </c>
      <c r="U124" s="24">
        <f ca="1">OFFSET(COM!X$247,$E124,0)</f>
        <v>3.2225557563115736</v>
      </c>
      <c r="V124" s="24">
        <f ca="1">OFFSET(COM!Y$247,$E124,0)</f>
        <v>3.6215577221409267</v>
      </c>
      <c r="W124" s="24">
        <f ca="1">OFFSET(COM!Z$247,$E124,0)</f>
        <v>3.9425162463338586</v>
      </c>
      <c r="X124" s="24">
        <f ca="1">OFFSET(COM!AA$247,$E124,0)</f>
        <v>4.3176059291338245</v>
      </c>
      <c r="Y124" s="206">
        <f ca="1">OFFSET(COM!AB$247,$E124,0)</f>
        <v>4.7348900523650732</v>
      </c>
      <c r="Z124" s="24">
        <f ca="1">OFFSET(COM!AC$247,$E124,0)</f>
        <v>5.1412754408142805</v>
      </c>
      <c r="AA124" s="24">
        <f ca="1">OFFSET(COM!AD$247,$E124,0)</f>
        <v>5.5457504586873414</v>
      </c>
      <c r="AB124" s="24">
        <f ca="1">OFFSET(COM!AE$247,$E124,0)</f>
        <v>5.9862672335313549</v>
      </c>
      <c r="AC124" s="24">
        <f ca="1">OFFSET(COM!AF$247,$E124,0)</f>
        <v>6.4675549026686774</v>
      </c>
      <c r="AD124" s="24">
        <f ca="1">OFFSET(COM!AG$247,$E124,0)</f>
        <v>6.9550227795869928</v>
      </c>
      <c r="AE124" s="24">
        <f ca="1">OFFSET(COM!AH$247,$E124,0)</f>
        <v>7.4695748357623657</v>
      </c>
      <c r="AF124" s="24">
        <f ca="1">OFFSET(COM!AI$247,$E124,0)</f>
        <v>7.9919573352791602</v>
      </c>
      <c r="AG124" s="24">
        <f ca="1">OFFSET(COM!AJ$247,$E124,0)</f>
        <v>8.5163299372095658</v>
      </c>
      <c r="AH124" s="24">
        <f ca="1">OFFSET(COM!AK$247,$E124,0)</f>
        <v>9.0537781717571235</v>
      </c>
      <c r="AI124" s="24">
        <f ca="1">OFFSET(COM!AL$247,$E124,0)</f>
        <v>9.6023927326472176</v>
      </c>
      <c r="AJ124" s="24">
        <f ca="1">OFFSET(COM!AM$247,$E124,0)</f>
        <v>12.376970830839532</v>
      </c>
      <c r="AK124" s="24">
        <f ca="1">OFFSET(COM!AN$247,$E124,0)</f>
        <v>14.033525821646439</v>
      </c>
      <c r="AL124" s="24">
        <f ca="1">OFFSET(COM!AO$247,$E124,0)</f>
        <v>14.033525821646439</v>
      </c>
      <c r="AM124" s="24">
        <f ca="1">OFFSET(COM!AP$247,$E124,0)</f>
        <v>14.033525821646439</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0.48639196151648739</v>
      </c>
      <c r="Q126" s="24">
        <f ca="1">OFFSET(COM!T$247,$E126,0)</f>
        <v>0.63844267688769329</v>
      </c>
      <c r="R126" s="24">
        <f ca="1">OFFSET(COM!U$247,$E126,0)</f>
        <v>0.7788513983392108</v>
      </c>
      <c r="S126" s="24">
        <f ca="1">OFFSET(COM!V$247,$E126,0)</f>
        <v>0.92710928160018846</v>
      </c>
      <c r="T126" s="194">
        <f ca="1">OFFSET(COM!W$247,$E126,0)</f>
        <v>1.0730749865052787</v>
      </c>
      <c r="U126" s="24">
        <f ca="1">OFFSET(COM!X$247,$E126,0)</f>
        <v>1.2212135862580578</v>
      </c>
      <c r="V126" s="24">
        <f ca="1">OFFSET(COM!Y$247,$E126,0)</f>
        <v>1.3724186106118299</v>
      </c>
      <c r="W126" s="24">
        <f ca="1">OFFSET(COM!Z$247,$E126,0)</f>
        <v>1.4940484410971731</v>
      </c>
      <c r="X126" s="24">
        <f ca="1">OFFSET(COM!AA$247,$E126,0)</f>
        <v>1.6361917122580818</v>
      </c>
      <c r="Y126" s="206">
        <f ca="1">OFFSET(COM!AB$247,$E126,0)</f>
        <v>1.794324908129624</v>
      </c>
      <c r="Z126" s="24">
        <f ca="1">OFFSET(COM!AC$247,$E126,0)</f>
        <v>1.9483279402444069</v>
      </c>
      <c r="AA126" s="24">
        <f ca="1">OFFSET(COM!AD$247,$E126,0)</f>
        <v>2.1016070219673906</v>
      </c>
      <c r="AB126" s="24">
        <f ca="1">OFFSET(COM!AE$247,$E126,0)</f>
        <v>2.2685444192057327</v>
      </c>
      <c r="AC126" s="24">
        <f ca="1">OFFSET(COM!AF$247,$E126,0)</f>
        <v>2.4509322768239654</v>
      </c>
      <c r="AD126" s="24">
        <f ca="1">OFFSET(COM!AG$247,$E126,0)</f>
        <v>2.6356621742015616</v>
      </c>
      <c r="AE126" s="24">
        <f ca="1">OFFSET(COM!AH$247,$E126,0)</f>
        <v>2.8306558405198765</v>
      </c>
      <c r="AF126" s="24">
        <f ca="1">OFFSET(COM!AI$247,$E126,0)</f>
        <v>3.0286169167196926</v>
      </c>
      <c r="AG126" s="24">
        <f ca="1">OFFSET(COM!AJ$247,$E126,0)</f>
        <v>3.2273321583364423</v>
      </c>
      <c r="AH126" s="24">
        <f ca="1">OFFSET(COM!AK$247,$E126,0)</f>
        <v>3.4310025167637264</v>
      </c>
      <c r="AI126" s="24">
        <f ca="1">OFFSET(COM!AL$247,$E126,0)</f>
        <v>3.6389044449354233</v>
      </c>
      <c r="AJ126" s="24">
        <f ca="1">OFFSET(COM!AM$247,$E126,0)</f>
        <v>4.6903532718518246</v>
      </c>
      <c r="AK126" s="24">
        <f ca="1">OFFSET(COM!AN$247,$E126,0)</f>
        <v>5.3181181932794219</v>
      </c>
      <c r="AL126" s="24">
        <f ca="1">OFFSET(COM!AO$247,$E126,0)</f>
        <v>5.3181181932794219</v>
      </c>
      <c r="AM126" s="24">
        <f ca="1">OFFSET(COM!AP$247,$E126,0)</f>
        <v>5.3181181932794219</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5.0556939676962518</v>
      </c>
      <c r="Q127" s="10">
        <f ca="1">OFFSET(IND!T$28,$E127,0)</f>
        <v>5.1235360204291638</v>
      </c>
      <c r="R127" s="10">
        <f ca="1">OFFSET(IND!U$28,$E127,0)</f>
        <v>5.2071501177446695</v>
      </c>
      <c r="S127" s="10">
        <f ca="1">OFFSET(IND!V$28,$E127,0)</f>
        <v>5.300690747724655</v>
      </c>
      <c r="T127" s="204">
        <f ca="1">OFFSET(IND!W$28,$E127,0)</f>
        <v>5.4062772589384203</v>
      </c>
      <c r="U127" s="10">
        <f ca="1">OFFSET(IND!X$28,$E127,0)</f>
        <v>5.5087285654352414</v>
      </c>
      <c r="V127" s="10">
        <f ca="1">OFFSET(IND!Y$28,$E127,0)</f>
        <v>5.6121015980280378</v>
      </c>
      <c r="W127" s="10">
        <f ca="1">OFFSET(IND!Z$28,$E127,0)</f>
        <v>5.8755609948979011</v>
      </c>
      <c r="X127" s="10">
        <f ca="1">OFFSET(IND!AA$28,$E127,0)</f>
        <v>6.0328818990508442</v>
      </c>
      <c r="Y127" s="207">
        <f ca="1">OFFSET(IND!AB$28,$E127,0)</f>
        <v>6.1556570382171945</v>
      </c>
      <c r="Z127" s="10">
        <f ca="1">OFFSET(IND!AC$28,$E127,0)</f>
        <v>6.4883343283178174</v>
      </c>
      <c r="AA127" s="10">
        <f ca="1">OFFSET(IND!AD$28,$E127,0)</f>
        <v>6.7631317890318767</v>
      </c>
      <c r="AB127" s="10">
        <f ca="1">OFFSET(IND!AE$28,$E127,0)</f>
        <v>6.9528617536456689</v>
      </c>
      <c r="AC127" s="10">
        <f ca="1">OFFSET(IND!AF$28,$E127,0)</f>
        <v>7.1484836205001878</v>
      </c>
      <c r="AD127" s="10">
        <f ca="1">OFFSET(IND!AG$28,$E127,0)</f>
        <v>7.3737327819049119</v>
      </c>
      <c r="AE127" s="10">
        <f ca="1">OFFSET(IND!AH$28,$E127,0)</f>
        <v>7.5791997812339638</v>
      </c>
      <c r="AF127" s="10">
        <f ca="1">OFFSET(IND!AI$28,$E127,0)</f>
        <v>7.7151350921373885</v>
      </c>
      <c r="AG127" s="10">
        <f ca="1">OFFSET(IND!AJ$28,$E127,0)</f>
        <v>7.9148538990310904</v>
      </c>
      <c r="AH127" s="10">
        <f ca="1">OFFSET(IND!AK$28,$E127,0)</f>
        <v>8.1206279471339755</v>
      </c>
      <c r="AI127" s="10">
        <f ca="1">OFFSET(IND!AL$28,$E127,0)</f>
        <v>8.3320376272033343</v>
      </c>
      <c r="AJ127" s="10">
        <f ca="1">OFFSET(IND!AM$28,$E127,0)</f>
        <v>9.4227187638240117</v>
      </c>
      <c r="AK127" s="10">
        <f ca="1">OFFSET(IND!AN$28,$E127,0)</f>
        <v>9.3280436326037872</v>
      </c>
      <c r="AL127" s="10">
        <f ca="1">OFFSET(IND!AO$28,$E127,0)</f>
        <v>10.521609015977736</v>
      </c>
      <c r="AM127" s="10">
        <f ca="1">OFFSET(IND!AP$28,$E127,0)</f>
        <v>11.517615021378191</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9.1557889244453481</v>
      </c>
      <c r="Q128" s="10">
        <f ca="1">OFFSET(IND!T$28,$E128,0)</f>
        <v>9.3443736986842278</v>
      </c>
      <c r="R128" s="10">
        <f ca="1">OFFSET(IND!U$28,$E128,0)</f>
        <v>9.5254392987580037</v>
      </c>
      <c r="S128" s="10">
        <f ca="1">OFFSET(IND!V$28,$E128,0)</f>
        <v>9.7338245958508569</v>
      </c>
      <c r="T128" s="204">
        <f ca="1">OFFSET(IND!W$28,$E128,0)</f>
        <v>9.944472262649878</v>
      </c>
      <c r="U128" s="10">
        <f ca="1">OFFSET(IND!X$28,$E128,0)</f>
        <v>10.153503040517423</v>
      </c>
      <c r="V128" s="10">
        <f ca="1">OFFSET(IND!Y$28,$E128,0)</f>
        <v>10.371105725438122</v>
      </c>
      <c r="W128" s="10">
        <f ca="1">OFFSET(IND!Z$28,$E128,0)</f>
        <v>10.6190571836544</v>
      </c>
      <c r="X128" s="10">
        <f ca="1">OFFSET(IND!AA$28,$E128,0)</f>
        <v>10.840545353280207</v>
      </c>
      <c r="Y128" s="207">
        <f ca="1">OFFSET(IND!AB$28,$E128,0)</f>
        <v>11.082764913585578</v>
      </c>
      <c r="Z128" s="10">
        <f ca="1">OFFSET(IND!AC$28,$E128,0)</f>
        <v>11.411434626405375</v>
      </c>
      <c r="AA128" s="10">
        <f ca="1">OFFSET(IND!AD$28,$E128,0)</f>
        <v>11.687834084300109</v>
      </c>
      <c r="AB128" s="10">
        <f ca="1">OFFSET(IND!AE$28,$E128,0)</f>
        <v>11.964772007440255</v>
      </c>
      <c r="AC128" s="10">
        <f ca="1">OFFSET(IND!AF$28,$E128,0)</f>
        <v>12.29678502089984</v>
      </c>
      <c r="AD128" s="10">
        <f ca="1">OFFSET(IND!AG$28,$E128,0)</f>
        <v>12.642887332246641</v>
      </c>
      <c r="AE128" s="10">
        <f ca="1">OFFSET(IND!AH$28,$E128,0)</f>
        <v>13.021043230458567</v>
      </c>
      <c r="AF128" s="10">
        <f ca="1">OFFSET(IND!AI$28,$E128,0)</f>
        <v>13.399934506344261</v>
      </c>
      <c r="AG128" s="10">
        <f ca="1">OFFSET(IND!AJ$28,$E128,0)</f>
        <v>13.795373641227041</v>
      </c>
      <c r="AH128" s="10">
        <f ca="1">OFFSET(IND!AK$28,$E128,0)</f>
        <v>14.214040061963809</v>
      </c>
      <c r="AI128" s="10">
        <f ca="1">OFFSET(IND!AL$28,$E128,0)</f>
        <v>14.655663050121913</v>
      </c>
      <c r="AJ128" s="10">
        <f ca="1">OFFSET(IND!AM$28,$E128,0)</f>
        <v>17.094333117159042</v>
      </c>
      <c r="AK128" s="10">
        <f ca="1">OFFSET(IND!AN$28,$E128,0)</f>
        <v>17.398650937489382</v>
      </c>
      <c r="AL128" s="10">
        <f ca="1">OFFSET(IND!AO$28,$E128,0)</f>
        <v>20.49736419930797</v>
      </c>
      <c r="AM128" s="10">
        <f ca="1">OFFSET(IND!AP$28,$E128,0)</f>
        <v>23.240352086675465</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14.060615692333601</v>
      </c>
      <c r="Q129" s="10">
        <f ca="1">OFFSET(IND!T$28,$E129,0)</f>
        <v>14.350226785149287</v>
      </c>
      <c r="R129" s="10">
        <f ca="1">OFFSET(IND!U$28,$E129,0)</f>
        <v>14.628290624185787</v>
      </c>
      <c r="S129" s="10">
        <f ca="1">OFFSET(IND!V$28,$E129,0)</f>
        <v>14.948309532718332</v>
      </c>
      <c r="T129" s="204">
        <f ca="1">OFFSET(IND!W$28,$E129,0)</f>
        <v>15.271802779863849</v>
      </c>
      <c r="U129" s="10">
        <f ca="1">OFFSET(IND!X$28,$E129,0)</f>
        <v>15.592812958202268</v>
      </c>
      <c r="V129" s="10">
        <f ca="1">OFFSET(IND!Y$28,$E129,0)</f>
        <v>15.926987080338364</v>
      </c>
      <c r="W129" s="10">
        <f ca="1">OFFSET(IND!Z$28,$E129,0)</f>
        <v>16.307768047779025</v>
      </c>
      <c r="X129" s="10">
        <f ca="1">OFFSET(IND!AA$28,$E129,0)</f>
        <v>16.647909138755033</v>
      </c>
      <c r="Y129" s="207">
        <f ca="1">OFFSET(IND!AB$28,$E129,0)</f>
        <v>17.019887586349725</v>
      </c>
      <c r="Z129" s="10">
        <f ca="1">OFFSET(IND!AC$28,$E129,0)</f>
        <v>17.524628200162944</v>
      </c>
      <c r="AA129" s="10">
        <f ca="1">OFFSET(IND!AD$28,$E129,0)</f>
        <v>17.949096980199027</v>
      </c>
      <c r="AB129" s="10">
        <f ca="1">OFFSET(IND!AE$28,$E129,0)</f>
        <v>18.37439268546699</v>
      </c>
      <c r="AC129" s="10">
        <f ca="1">OFFSET(IND!AF$28,$E129,0)</f>
        <v>18.884267631867814</v>
      </c>
      <c r="AD129" s="10">
        <f ca="1">OFFSET(IND!AG$28,$E129,0)</f>
        <v>19.415779621739357</v>
      </c>
      <c r="AE129" s="10">
        <f ca="1">OFFSET(IND!AH$28,$E129,0)</f>
        <v>19.996516552267625</v>
      </c>
      <c r="AF129" s="10">
        <f ca="1">OFFSET(IND!AI$28,$E129,0)</f>
        <v>20.578382807963276</v>
      </c>
      <c r="AG129" s="10">
        <f ca="1">OFFSET(IND!AJ$28,$E129,0)</f>
        <v>21.185661738394987</v>
      </c>
      <c r="AH129" s="10">
        <f ca="1">OFFSET(IND!AK$28,$E129,0)</f>
        <v>21.828610990921707</v>
      </c>
      <c r="AI129" s="10">
        <f ca="1">OFFSET(IND!AL$28,$E129,0)</f>
        <v>22.506814821157697</v>
      </c>
      <c r="AJ129" s="10">
        <f ca="1">OFFSET(IND!AM$28,$E129,0)</f>
        <v>26.251899258551905</v>
      </c>
      <c r="AK129" s="10">
        <f ca="1">OFFSET(IND!AN$28,$E129,0)</f>
        <v>26.719242483183173</v>
      </c>
      <c r="AL129" s="10">
        <f ca="1">OFFSET(IND!AO$28,$E129,0)</f>
        <v>31.477960347335781</v>
      </c>
      <c r="AM129" s="10">
        <f ca="1">OFFSET(IND!AP$28,$E129,0)</f>
        <v>35.690388009361293</v>
      </c>
    </row>
    <row r="130" spans="1:39" s="366" customFormat="1">
      <c r="A130" s="35" t="s">
        <v>718</v>
      </c>
      <c r="E130" s="129">
        <f>MATCH(F130,IND!$D$29:$D$264,0)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8.4410931488914045</v>
      </c>
      <c r="N130" s="10">
        <f ca="1">OFFSET(IND!Q$28,$E130,0)</f>
        <v>8.3460063440769101</v>
      </c>
      <c r="O130" s="204">
        <f ca="1">OFFSET(IND!R$28,$E130,0)</f>
        <v>7.9481400066052679</v>
      </c>
      <c r="P130" s="10">
        <f ca="1">OFFSET(IND!S$28,$E130,0)</f>
        <v>8.0128671179210063</v>
      </c>
      <c r="Q130" s="10">
        <f ca="1">OFFSET(IND!T$28,$E130,0)</f>
        <v>8.1196752697719194</v>
      </c>
      <c r="R130" s="10">
        <f ca="1">OFFSET(IND!U$28,$E130,0)</f>
        <v>8.2091166785455965</v>
      </c>
      <c r="S130" s="10">
        <f ca="1">OFFSET(IND!V$28,$E130,0)</f>
        <v>8.3016636133960944</v>
      </c>
      <c r="T130" s="204">
        <f ca="1">OFFSET(IND!W$28,$E130,0)</f>
        <v>8.3931136134961957</v>
      </c>
      <c r="U130" s="10">
        <f ca="1">OFFSET(IND!X$28,$E130,0)</f>
        <v>8.4717568005308248</v>
      </c>
      <c r="V130" s="10">
        <f ca="1">OFFSET(IND!Y$28,$E130,0)</f>
        <v>8.5619454004163877</v>
      </c>
      <c r="W130" s="10">
        <f ca="1">OFFSET(IND!Z$28,$E130,0)</f>
        <v>8.58474815212303</v>
      </c>
      <c r="X130" s="10">
        <f ca="1">OFFSET(IND!AA$28,$E130,0)</f>
        <v>8.6316693078860389</v>
      </c>
      <c r="Y130" s="207">
        <f ca="1">OFFSET(IND!AB$28,$E130,0)</f>
        <v>8.7169091873144389</v>
      </c>
      <c r="Z130" s="10">
        <f ca="1">OFFSET(IND!AC$28,$E130,0)</f>
        <v>7.6504881971215379</v>
      </c>
      <c r="AA130" s="10">
        <f ca="1">OFFSET(IND!AD$28,$E130,0)</f>
        <v>7.0638549442314487</v>
      </c>
      <c r="AB130" s="10">
        <f ca="1">OFFSET(IND!AE$28,$E130,0)</f>
        <v>7.049895072591462</v>
      </c>
      <c r="AC130" s="10">
        <f ca="1">OFFSET(IND!AF$28,$E130,0)</f>
        <v>7.1773087736075096</v>
      </c>
      <c r="AD130" s="10">
        <f ca="1">OFFSET(IND!AG$28,$E130,0)</f>
        <v>7.3351573092310955</v>
      </c>
      <c r="AE130" s="10">
        <f ca="1">OFFSET(IND!AH$28,$E130,0)</f>
        <v>7.5087798820773068</v>
      </c>
      <c r="AF130" s="10">
        <f ca="1">OFFSET(IND!AI$28,$E130,0)</f>
        <v>7.6997926658458677</v>
      </c>
      <c r="AG130" s="10">
        <f ca="1">OFFSET(IND!AJ$28,$E130,0)</f>
        <v>7.8889422372182008</v>
      </c>
      <c r="AH130" s="10">
        <f ca="1">OFFSET(IND!AK$28,$E130,0)</f>
        <v>8.0889936551899133</v>
      </c>
      <c r="AI130" s="10">
        <f ca="1">OFFSET(IND!AL$28,$E130,0)</f>
        <v>8.2987523945473356</v>
      </c>
      <c r="AJ130" s="10">
        <f ca="1">OFFSET(IND!AM$28,$E130,0)</f>
        <v>9.8106396687268536</v>
      </c>
      <c r="AK130" s="10">
        <f ca="1">OFFSET(IND!AN$28,$E130,0)</f>
        <v>15.101060915956571</v>
      </c>
      <c r="AL130" s="10">
        <f ca="1">OFFSET(IND!AO$28,$E130,0)</f>
        <v>21.273613775190583</v>
      </c>
      <c r="AM130" s="10">
        <f ca="1">OFFSET(IND!AP$28,$E130,0)</f>
        <v>28.07592229659986</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1.1073579646475751</v>
      </c>
      <c r="Q131" s="10">
        <f ca="1">OFFSET(IND!T$28,$E131,0)</f>
        <v>1.1301665782458117</v>
      </c>
      <c r="R131" s="10">
        <f ca="1">OFFSET(IND!U$28,$E131,0)</f>
        <v>1.1520657762308215</v>
      </c>
      <c r="S131" s="10">
        <f ca="1">OFFSET(IND!V$28,$E131,0)</f>
        <v>1.1772691880127506</v>
      </c>
      <c r="T131" s="204">
        <f ca="1">OFFSET(IND!W$28,$E131,0)</f>
        <v>1.2027462248349441</v>
      </c>
      <c r="U131" s="10">
        <f ca="1">OFFSET(IND!X$28,$E131,0)</f>
        <v>1.2280277050698247</v>
      </c>
      <c r="V131" s="10">
        <f ca="1">OFFSET(IND!Y$28,$E131,0)</f>
        <v>1.254345924970272</v>
      </c>
      <c r="W131" s="10">
        <f ca="1">OFFSET(IND!Z$28,$E131,0)</f>
        <v>1.2843347139613208</v>
      </c>
      <c r="X131" s="10">
        <f ca="1">OFFSET(IND!AA$28,$E131,0)</f>
        <v>1.3111228685086047</v>
      </c>
      <c r="Y131" s="207">
        <f ca="1">OFFSET(IND!AB$28,$E131,0)</f>
        <v>1.3404184061745557</v>
      </c>
      <c r="Z131" s="10">
        <f ca="1">OFFSET(IND!AC$28,$E131,0)</f>
        <v>1.380169762090778</v>
      </c>
      <c r="AA131" s="10">
        <f ca="1">OFFSET(IND!AD$28,$E131,0)</f>
        <v>1.4135992288084751</v>
      </c>
      <c r="AB131" s="10">
        <f ca="1">OFFSET(IND!AE$28,$E131,0)</f>
        <v>1.4470938208565083</v>
      </c>
      <c r="AC131" s="10">
        <f ca="1">OFFSET(IND!AF$28,$E131,0)</f>
        <v>1.4872495363120595</v>
      </c>
      <c r="AD131" s="10">
        <f ca="1">OFFSET(IND!AG$28,$E131,0)</f>
        <v>1.5291092989404376</v>
      </c>
      <c r="AE131" s="10">
        <f ca="1">OFFSET(IND!AH$28,$E131,0)</f>
        <v>1.5748458213984189</v>
      </c>
      <c r="AF131" s="10">
        <f ca="1">OFFSET(IND!AI$28,$E131,0)</f>
        <v>1.6206712849985341</v>
      </c>
      <c r="AG131" s="10">
        <f ca="1">OFFSET(IND!AJ$28,$E131,0)</f>
        <v>1.6684981494183384</v>
      </c>
      <c r="AH131" s="10">
        <f ca="1">OFFSET(IND!AK$28,$E131,0)</f>
        <v>1.7191342660172626</v>
      </c>
      <c r="AI131" s="10">
        <f ca="1">OFFSET(IND!AL$28,$E131,0)</f>
        <v>1.7725468924270578</v>
      </c>
      <c r="AJ131" s="10">
        <f ca="1">OFFSET(IND!AM$28,$E131,0)</f>
        <v>2.0674947930575645</v>
      </c>
      <c r="AK131" s="10">
        <f ca="1">OFFSET(IND!AN$28,$E131,0)</f>
        <v>2.1043008798850202</v>
      </c>
      <c r="AL131" s="10">
        <f ca="1">OFFSET(IND!AO$28,$E131,0)</f>
        <v>2.4790785029768228</v>
      </c>
      <c r="AM131" s="10">
        <f ca="1">OFFSET(IND!AP$28,$E131,0)</f>
        <v>2.8108324904347883</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1.2947724147936903</v>
      </c>
      <c r="Q132" s="10">
        <f ca="1">OFFSET(IND!T$28,$E132,0)</f>
        <v>1.3214412650205307</v>
      </c>
      <c r="R132" s="10">
        <f ca="1">OFFSET(IND!U$28,$E132,0)</f>
        <v>1.3470467858749549</v>
      </c>
      <c r="S132" s="10">
        <f ca="1">OFFSET(IND!V$28,$E132,0)</f>
        <v>1.376515741150238</v>
      </c>
      <c r="T132" s="204">
        <f ca="1">OFFSET(IND!W$28,$E132,0)</f>
        <v>1.4063046310495917</v>
      </c>
      <c r="U132" s="10">
        <f ca="1">OFFSET(IND!X$28,$E132,0)</f>
        <v>1.4358648674485714</v>
      </c>
      <c r="V132" s="10">
        <f ca="1">OFFSET(IND!Y$28,$E132,0)</f>
        <v>1.4666373061914657</v>
      </c>
      <c r="W132" s="10">
        <f ca="1">OFFSET(IND!Z$28,$E132,0)</f>
        <v>1.5017015383352572</v>
      </c>
      <c r="X132" s="10">
        <f ca="1">OFFSET(IND!AA$28,$E132,0)</f>
        <v>1.5330234456663629</v>
      </c>
      <c r="Y132" s="207">
        <f ca="1">OFFSET(IND!AB$28,$E132,0)</f>
        <v>1.5672770973827659</v>
      </c>
      <c r="Z132" s="10">
        <f ca="1">OFFSET(IND!AC$28,$E132,0)</f>
        <v>1.6137561590178633</v>
      </c>
      <c r="AA132" s="10">
        <f ca="1">OFFSET(IND!AD$28,$E132,0)</f>
        <v>1.6528433853070725</v>
      </c>
      <c r="AB132" s="10">
        <f ca="1">OFFSET(IND!AE$28,$E132,0)</f>
        <v>1.69200675904265</v>
      </c>
      <c r="AC132" s="10">
        <f ca="1">OFFSET(IND!AF$28,$E132,0)</f>
        <v>1.7389586159200232</v>
      </c>
      <c r="AD132" s="10">
        <f ca="1">OFFSET(IND!AG$28,$E132,0)</f>
        <v>1.7879029208975783</v>
      </c>
      <c r="AE132" s="10">
        <f ca="1">OFFSET(IND!AH$28,$E132,0)</f>
        <v>1.8413801067017488</v>
      </c>
      <c r="AF132" s="10">
        <f ca="1">OFFSET(IND!AI$28,$E132,0)</f>
        <v>1.894961286463656</v>
      </c>
      <c r="AG132" s="10">
        <f ca="1">OFFSET(IND!AJ$28,$E132,0)</f>
        <v>1.9508825934969682</v>
      </c>
      <c r="AH132" s="10">
        <f ca="1">OFFSET(IND!AK$28,$E132,0)</f>
        <v>2.010088603710142</v>
      </c>
      <c r="AI132" s="10">
        <f ca="1">OFFSET(IND!AL$28,$E132,0)</f>
        <v>2.0725410332631213</v>
      </c>
      <c r="AJ132" s="10">
        <f ca="1">OFFSET(IND!AM$28,$E132,0)</f>
        <v>2.4174072984904003</v>
      </c>
      <c r="AK132" s="10">
        <f ca="1">OFFSET(IND!AN$28,$E132,0)</f>
        <v>2.4604426198969316</v>
      </c>
      <c r="AL132" s="10">
        <f ca="1">OFFSET(IND!AO$28,$E132,0)</f>
        <v>2.8986493638341981</v>
      </c>
      <c r="AM132" s="10">
        <f ca="1">OFFSET(IND!AP$28,$E132,0)</f>
        <v>3.2865509504680124</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4.2438389946986055</v>
      </c>
      <c r="O133" s="204">
        <f ca="1">OFFSET(IND!R$28,$E133,0)</f>
        <v>3.8461708226978204</v>
      </c>
      <c r="P133" s="10">
        <f ca="1">OFFSET(IND!S$28,$E133,0)</f>
        <v>3.9289539293635638</v>
      </c>
      <c r="Q133" s="10">
        <f ca="1">OFFSET(IND!T$28,$E133,0)</f>
        <v>4.0102965980898109</v>
      </c>
      <c r="R133" s="10">
        <f ca="1">OFFSET(IND!U$28,$E133,0)</f>
        <v>4.0896704950527729</v>
      </c>
      <c r="S133" s="10">
        <f ca="1">OFFSET(IND!V$28,$E133,0)</f>
        <v>4.1788001155406196</v>
      </c>
      <c r="T133" s="204">
        <f ca="1">OFFSET(IND!W$28,$E133,0)</f>
        <v>4.2692898014334189</v>
      </c>
      <c r="U133" s="10">
        <f ca="1">OFFSET(IND!X$28,$E133,0)</f>
        <v>4.3587858473639969</v>
      </c>
      <c r="V133" s="10">
        <f ca="1">OFFSET(IND!Y$28,$E133,0)</f>
        <v>4.4508434668367229</v>
      </c>
      <c r="W133" s="10">
        <f ca="1">OFFSET(IND!Z$28,$E133,0)</f>
        <v>4.5727310932531999</v>
      </c>
      <c r="X133" s="10">
        <f ca="1">OFFSET(IND!AA$28,$E133,0)</f>
        <v>4.6720239683430913</v>
      </c>
      <c r="Y133" s="207">
        <f ca="1">OFFSET(IND!AB$28,$E133,0)</f>
        <v>4.7740368179906332</v>
      </c>
      <c r="Z133" s="10">
        <f ca="1">OFFSET(IND!AC$28,$E133,0)</f>
        <v>4.9239429423936825</v>
      </c>
      <c r="AA133" s="10">
        <f ca="1">OFFSET(IND!AD$28,$E133,0)</f>
        <v>5.0504593346437066</v>
      </c>
      <c r="AB133" s="10">
        <f ca="1">OFFSET(IND!AE$28,$E133,0)</f>
        <v>5.1692277010319803</v>
      </c>
      <c r="AC133" s="10">
        <f ca="1">OFFSET(IND!AF$28,$E133,0)</f>
        <v>5.3072156774738781</v>
      </c>
      <c r="AD133" s="10">
        <f ca="1">OFFSET(IND!AG$28,$E133,0)</f>
        <v>5.4525314616016516</v>
      </c>
      <c r="AE133" s="10">
        <f ca="1">OFFSET(IND!AH$28,$E133,0)</f>
        <v>5.6105186450601385</v>
      </c>
      <c r="AF133" s="10">
        <f ca="1">OFFSET(IND!AI$28,$E133,0)</f>
        <v>5.7654523275772203</v>
      </c>
      <c r="AG133" s="10">
        <f ca="1">OFFSET(IND!AJ$28,$E133,0)</f>
        <v>5.9324036049622633</v>
      </c>
      <c r="AH133" s="10">
        <f ca="1">OFFSET(IND!AK$28,$E133,0)</f>
        <v>6.1090125857525504</v>
      </c>
      <c r="AI133" s="10">
        <f ca="1">OFFSET(IND!AL$28,$E133,0)</f>
        <v>6.2942629265803243</v>
      </c>
      <c r="AJ133" s="10">
        <f ca="1">OFFSET(IND!AM$28,$E133,0)</f>
        <v>7.3262030366367323</v>
      </c>
      <c r="AK133" s="10">
        <f ca="1">OFFSET(IND!AN$28,$E133,0)</f>
        <v>7.5692465461286789</v>
      </c>
      <c r="AL133" s="10">
        <f ca="1">OFFSET(IND!AO$28,$E133,0)</f>
        <v>8.9757129324377676</v>
      </c>
      <c r="AM133" s="10">
        <f ca="1">OFFSET(IND!AP$28,$E133,0)</f>
        <v>10.250696551986119</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2.1034160598176488</v>
      </c>
      <c r="Q134" s="10">
        <f ca="1">OFFSET(IND!T$28,$E134,0)</f>
        <v>2.1411143407879885</v>
      </c>
      <c r="R134" s="10">
        <f ca="1">OFFSET(IND!U$28,$E134,0)</f>
        <v>2.1757716061267991</v>
      </c>
      <c r="S134" s="10">
        <f ca="1">OFFSET(IND!V$28,$E134,0)</f>
        <v>2.2149247540638077</v>
      </c>
      <c r="T134" s="204">
        <f ca="1">OFFSET(IND!W$28,$E134,0)</f>
        <v>2.2650802428473589</v>
      </c>
      <c r="U134" s="10">
        <f ca="1">OFFSET(IND!X$28,$E134,0)</f>
        <v>2.3059073716313709</v>
      </c>
      <c r="V134" s="10">
        <f ca="1">OFFSET(IND!Y$28,$E134,0)</f>
        <v>2.3477807717548718</v>
      </c>
      <c r="W134" s="10">
        <f ca="1">OFFSET(IND!Z$28,$E134,0)</f>
        <v>2.4011079138756268</v>
      </c>
      <c r="X134" s="10">
        <f ca="1">OFFSET(IND!AA$28,$E134,0)</f>
        <v>2.4404030778513337</v>
      </c>
      <c r="Y134" s="207">
        <f ca="1">OFFSET(IND!AB$28,$E134,0)</f>
        <v>2.4794847259764725</v>
      </c>
      <c r="Z134" s="10">
        <f ca="1">OFFSET(IND!AC$28,$E134,0)</f>
        <v>2.5364360314111192</v>
      </c>
      <c r="AA134" s="10">
        <f ca="1">OFFSET(IND!AD$28,$E134,0)</f>
        <v>2.5653478297331853</v>
      </c>
      <c r="AB134" s="10">
        <f ca="1">OFFSET(IND!AE$28,$E134,0)</f>
        <v>2.5878214202002718</v>
      </c>
      <c r="AC134" s="10">
        <f ca="1">OFFSET(IND!AF$28,$E134,0)</f>
        <v>2.622314817726132</v>
      </c>
      <c r="AD134" s="10">
        <f ca="1">OFFSET(IND!AG$28,$E134,0)</f>
        <v>2.6620689284399606</v>
      </c>
      <c r="AE134" s="10">
        <f ca="1">OFFSET(IND!AH$28,$E134,0)</f>
        <v>2.7138913787810384</v>
      </c>
      <c r="AF134" s="10">
        <f ca="1">OFFSET(IND!AI$28,$E134,0)</f>
        <v>2.7723770088944963</v>
      </c>
      <c r="AG134" s="10">
        <f ca="1">OFFSET(IND!AJ$28,$E134,0)</f>
        <v>2.8299264906402666</v>
      </c>
      <c r="AH134" s="10">
        <f ca="1">OFFSET(IND!AK$28,$E134,0)</f>
        <v>2.892482681898064</v>
      </c>
      <c r="AI134" s="10">
        <f ca="1">OFFSET(IND!AL$28,$E134,0)</f>
        <v>2.9601354469463566</v>
      </c>
      <c r="AJ134" s="10">
        <f ca="1">OFFSET(IND!AM$28,$E134,0)</f>
        <v>3.4021323110491859</v>
      </c>
      <c r="AK134" s="10">
        <f ca="1">OFFSET(IND!AN$28,$E134,0)</f>
        <v>3.4257838676590877</v>
      </c>
      <c r="AL134" s="10">
        <f ca="1">OFFSET(IND!AO$28,$E134,0)</f>
        <v>3.9611565062873129</v>
      </c>
      <c r="AM134" s="10">
        <f ca="1">OFFSET(IND!AP$28,$E134,0)</f>
        <v>4.4268049270000356</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0.63593509607753029</v>
      </c>
      <c r="Q135" s="10">
        <f ca="1">OFFSET(IND!T$28,$E135,0)</f>
        <v>0.64733258437706775</v>
      </c>
      <c r="R135" s="10">
        <f ca="1">OFFSET(IND!U$28,$E135,0)</f>
        <v>0.65781066894818763</v>
      </c>
      <c r="S135" s="10">
        <f ca="1">OFFSET(IND!V$28,$E135,0)</f>
        <v>0.66964801362321968</v>
      </c>
      <c r="T135" s="204">
        <f ca="1">OFFSET(IND!W$28,$E135,0)</f>
        <v>0.68481174474978923</v>
      </c>
      <c r="U135" s="10">
        <f ca="1">OFFSET(IND!X$28,$E135,0)</f>
        <v>0.69715519147049232</v>
      </c>
      <c r="V135" s="10">
        <f ca="1">OFFSET(IND!Y$28,$E135,0)</f>
        <v>0.7098149620405334</v>
      </c>
      <c r="W135" s="10">
        <f ca="1">OFFSET(IND!Z$28,$E135,0)</f>
        <v>0.72593759317183826</v>
      </c>
      <c r="X135" s="10">
        <f ca="1">OFFSET(IND!AA$28,$E135,0)</f>
        <v>0.73781787418502021</v>
      </c>
      <c r="Y135" s="207">
        <f ca="1">OFFSET(IND!AB$28,$E135,0)</f>
        <v>0.74963360200516582</v>
      </c>
      <c r="Z135" s="10">
        <f ca="1">OFFSET(IND!AC$28,$E135,0)</f>
        <v>0.7668519424872019</v>
      </c>
      <c r="AA135" s="10">
        <f ca="1">OFFSET(IND!AD$28,$E135,0)</f>
        <v>0.77559297456114706</v>
      </c>
      <c r="AB135" s="10">
        <f ca="1">OFFSET(IND!AE$28,$E135,0)</f>
        <v>0.78238751473126089</v>
      </c>
      <c r="AC135" s="10">
        <f ca="1">OFFSET(IND!AF$28,$E135,0)</f>
        <v>0.79281605642051189</v>
      </c>
      <c r="AD135" s="10">
        <f ca="1">OFFSET(IND!AG$28,$E135,0)</f>
        <v>0.80483509283429067</v>
      </c>
      <c r="AE135" s="10">
        <f ca="1">OFFSET(IND!AH$28,$E135,0)</f>
        <v>0.82050280383364638</v>
      </c>
      <c r="AF135" s="10">
        <f ca="1">OFFSET(IND!AI$28,$E135,0)</f>
        <v>0.83818502349330859</v>
      </c>
      <c r="AG135" s="10">
        <f ca="1">OFFSET(IND!AJ$28,$E135,0)</f>
        <v>0.85558421326957246</v>
      </c>
      <c r="AH135" s="10">
        <f ca="1">OFFSET(IND!AK$28,$E135,0)</f>
        <v>0.87449710371371059</v>
      </c>
      <c r="AI135" s="10">
        <f ca="1">OFFSET(IND!AL$28,$E135,0)</f>
        <v>0.89495086389115575</v>
      </c>
      <c r="AJ135" s="10">
        <f ca="1">OFFSET(IND!AM$28,$E135,0)</f>
        <v>1.0285817339832897</v>
      </c>
      <c r="AK135" s="10">
        <f ca="1">OFFSET(IND!AN$28,$E135,0)</f>
        <v>1.0357324138760757</v>
      </c>
      <c r="AL135" s="10">
        <f ca="1">OFFSET(IND!AO$28,$E135,0)</f>
        <v>1.1975939955608887</v>
      </c>
      <c r="AM135" s="10">
        <f ca="1">OFFSET(IND!AP$28,$E135,0)</f>
        <v>1.3383755455458062</v>
      </c>
    </row>
    <row r="136" spans="1:39" s="4" customFormat="1">
      <c r="A136" s="35" t="s">
        <v>708</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3.4912421940520733</v>
      </c>
      <c r="N136" s="10">
        <f ca="1">OFFSET(IND!Q$28,$E136,0)</f>
        <v>3.4098998028399312</v>
      </c>
      <c r="O136" s="204">
        <f ca="1">OFFSET(IND!R$28,$E136,0)</f>
        <v>3.1365815506918659</v>
      </c>
      <c r="P136" s="10">
        <f ca="1">OFFSET(IND!S$28,$E136,0)</f>
        <v>3.3914749871153509</v>
      </c>
      <c r="Q136" s="10">
        <f ca="1">OFFSET(IND!T$28,$E136,0)</f>
        <v>3.3807726143614962</v>
      </c>
      <c r="R136" s="10">
        <f ca="1">OFFSET(IND!U$28,$E136,0)</f>
        <v>3.3788157616708365</v>
      </c>
      <c r="S136" s="10">
        <f ca="1">OFFSET(IND!V$28,$E136,0)</f>
        <v>3.3813564022065483</v>
      </c>
      <c r="T136" s="204">
        <f ca="1">OFFSET(IND!W$28,$E136,0)</f>
        <v>3.3893965105695116</v>
      </c>
      <c r="U136" s="10">
        <f ca="1">OFFSET(IND!X$28,$E136,0)</f>
        <v>3.4536270492769923</v>
      </c>
      <c r="V136" s="10">
        <f ca="1">OFFSET(IND!Y$28,$E136,0)</f>
        <v>3.5184354523935233</v>
      </c>
      <c r="W136" s="10">
        <f ca="1">OFFSET(IND!Z$28,$E136,0)</f>
        <v>3.6836079579195915</v>
      </c>
      <c r="X136" s="10">
        <f ca="1">OFFSET(IND!AA$28,$E136,0)</f>
        <v>3.7822382904083716</v>
      </c>
      <c r="Y136" s="207">
        <f ca="1">OFFSET(IND!AB$28,$E136,0)</f>
        <v>3.8592105965525123</v>
      </c>
      <c r="Z136" s="10">
        <f ca="1">OFFSET(IND!AC$28,$E136,0)</f>
        <v>4.0677783765990325</v>
      </c>
      <c r="AA136" s="10">
        <f ca="1">OFFSET(IND!AD$28,$E136,0)</f>
        <v>4.2400591365096858</v>
      </c>
      <c r="AB136" s="10">
        <f ca="1">OFFSET(IND!AE$28,$E136,0)</f>
        <v>4.3590079157180126</v>
      </c>
      <c r="AC136" s="10">
        <f ca="1">OFFSET(IND!AF$28,$E136,0)</f>
        <v>4.4816505478197177</v>
      </c>
      <c r="AD136" s="10">
        <f ca="1">OFFSET(IND!AG$28,$E136,0)</f>
        <v>4.622867634015515</v>
      </c>
      <c r="AE136" s="10">
        <f ca="1">OFFSET(IND!AH$28,$E136,0)</f>
        <v>4.751682546238464</v>
      </c>
      <c r="AF136" s="10">
        <f ca="1">OFFSET(IND!AI$28,$E136,0)</f>
        <v>4.8369054540494707</v>
      </c>
      <c r="AG136" s="10">
        <f ca="1">OFFSET(IND!AJ$28,$E136,0)</f>
        <v>4.9621166104069117</v>
      </c>
      <c r="AH136" s="10">
        <f ca="1">OFFSET(IND!AK$28,$E136,0)</f>
        <v>5.0911240229388088</v>
      </c>
      <c r="AI136" s="10">
        <f ca="1">OFFSET(IND!AL$28,$E136,0)</f>
        <v>5.2236646229872061</v>
      </c>
      <c r="AJ136" s="10">
        <f ca="1">OFFSET(IND!AM$28,$E136,0)</f>
        <v>5.9074532378781877</v>
      </c>
      <c r="AK136" s="10">
        <f ca="1">OFFSET(IND!AN$28,$E136,0)</f>
        <v>5.8480978729891611</v>
      </c>
      <c r="AL136" s="10">
        <f ca="1">OFFSET(IND!AO$28,$E136,0)</f>
        <v>6.5963884529544581</v>
      </c>
      <c r="AM136" s="10">
        <f ca="1">OFFSET(IND!AP$28,$E136,0)</f>
        <v>7.2208217029564139</v>
      </c>
    </row>
    <row r="137" spans="1:39" s="362" customFormat="1">
      <c r="A137" s="35" t="s">
        <v>709</v>
      </c>
      <c r="E137" s="129">
        <f>MATCH(F137,IND!$D$29:$D$264,0)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0.45965350011816475</v>
      </c>
      <c r="N137" s="10">
        <f ca="1">OFFSET(IND!Q$28,$E137,0)</f>
        <v>0.44894404120627918</v>
      </c>
      <c r="O137" s="204">
        <f ca="1">OFFSET(IND!R$28,$E137,0)</f>
        <v>0.41295922999493656</v>
      </c>
      <c r="P137" s="10">
        <f ca="1">OFFSET(IND!S$28,$E137,0)</f>
        <v>0.41730677398140803</v>
      </c>
      <c r="Q137" s="10">
        <f ca="1">OFFSET(IND!T$28,$E137,0)</f>
        <v>0.41598989189770547</v>
      </c>
      <c r="R137" s="10">
        <f ca="1">OFFSET(IND!U$28,$E137,0)</f>
        <v>0.41574910938077747</v>
      </c>
      <c r="S137" s="10">
        <f ca="1">OFFSET(IND!V$28,$E137,0)</f>
        <v>0.41606172454374696</v>
      </c>
      <c r="T137" s="204">
        <f ca="1">OFFSET(IND!W$28,$E137,0)</f>
        <v>0.41705102615916678</v>
      </c>
      <c r="U137" s="10">
        <f ca="1">OFFSET(IND!X$28,$E137,0)</f>
        <v>0.4249543245767986</v>
      </c>
      <c r="V137" s="10">
        <f ca="1">OFFSET(IND!Y$28,$E137,0)</f>
        <v>0.43292872678651373</v>
      </c>
      <c r="W137" s="10">
        <f ca="1">OFFSET(IND!Z$28,$E137,0)</f>
        <v>0.45325251089029595</v>
      </c>
      <c r="X137" s="10">
        <f ca="1">OFFSET(IND!AA$28,$E137,0)</f>
        <v>0.465388559666706</v>
      </c>
      <c r="Y137" s="207">
        <f ca="1">OFFSET(IND!AB$28,$E137,0)</f>
        <v>0.47485967913093696</v>
      </c>
      <c r="Z137" s="10">
        <f ca="1">OFFSET(IND!AC$28,$E137,0)</f>
        <v>0.50052306977316219</v>
      </c>
      <c r="AA137" s="10">
        <f ca="1">OFFSET(IND!AD$28,$E137,0)</f>
        <v>0.52172149476833818</v>
      </c>
      <c r="AB137" s="10">
        <f ca="1">OFFSET(IND!AE$28,$E137,0)</f>
        <v>0.53635764320199464</v>
      </c>
      <c r="AC137" s="10">
        <f ca="1">OFFSET(IND!AF$28,$E137,0)</f>
        <v>0.55144830474288431</v>
      </c>
      <c r="AD137" s="10">
        <f ca="1">OFFSET(IND!AG$28,$E137,0)</f>
        <v>0.5688244749624225</v>
      </c>
      <c r="AE137" s="10">
        <f ca="1">OFFSET(IND!AH$28,$E137,0)</f>
        <v>0.584674609686895</v>
      </c>
      <c r="AF137" s="10">
        <f ca="1">OFFSET(IND!AI$28,$E137,0)</f>
        <v>0.59516093108482326</v>
      </c>
      <c r="AG137" s="10">
        <f ca="1">OFFSET(IND!AJ$28,$E137,0)</f>
        <v>0.61056763876349274</v>
      </c>
      <c r="AH137" s="10">
        <f ca="1">OFFSET(IND!AK$28,$E137,0)</f>
        <v>0.62644145984367272</v>
      </c>
      <c r="AI137" s="10">
        <f ca="1">OFFSET(IND!AL$28,$E137,0)</f>
        <v>0.64275002483026022</v>
      </c>
      <c r="AJ137" s="10">
        <f ca="1">OFFSET(IND!AM$28,$E137,0)</f>
        <v>0.7268873462168105</v>
      </c>
      <c r="AK137" s="10">
        <f ca="1">OFFSET(IND!AN$28,$E137,0)</f>
        <v>0.71958391749201334</v>
      </c>
      <c r="AL137" s="10">
        <f ca="1">OFFSET(IND!AO$28,$E137,0)</f>
        <v>0.81165793517232532</v>
      </c>
      <c r="AM137" s="10">
        <f ca="1">OFFSET(IND!AP$28,$E137,0)</f>
        <v>0.88849182783407854</v>
      </c>
    </row>
    <row r="138" spans="1:39" s="362" customFormat="1">
      <c r="A138" s="35" t="s">
        <v>711</v>
      </c>
      <c r="E138" s="129">
        <f>MATCH(F138,IND!$D$29:$D$264,0)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30.280267684389464</v>
      </c>
      <c r="Q138" s="10">
        <f ca="1">OFFSET(IND!T$28,$E138,0)</f>
        <v>29.959846342980072</v>
      </c>
      <c r="R138" s="10">
        <f ca="1">OFFSET(IND!U$28,$E138,0)</f>
        <v>29.784582031469778</v>
      </c>
      <c r="S138" s="10">
        <f ca="1">OFFSET(IND!V$28,$E138,0)</f>
        <v>29.65760542388265</v>
      </c>
      <c r="T138" s="204">
        <f ca="1">OFFSET(IND!W$28,$E138,0)</f>
        <v>29.618029274938678</v>
      </c>
      <c r="U138" s="10">
        <f ca="1">OFFSET(IND!X$28,$E138,0)</f>
        <v>30.087700276030493</v>
      </c>
      <c r="V138" s="10">
        <f ca="1">OFFSET(IND!Y$28,$E138,0)</f>
        <v>30.553915387805745</v>
      </c>
      <c r="W138" s="10">
        <f ca="1">OFFSET(IND!Z$28,$E138,0)</f>
        <v>32.057521226372934</v>
      </c>
      <c r="X138" s="10">
        <f ca="1">OFFSET(IND!AA$28,$E138,0)</f>
        <v>33.048209565234863</v>
      </c>
      <c r="Y138" s="207">
        <f ca="1">OFFSET(IND!AB$28,$E138,0)</f>
        <v>33.771723888214837</v>
      </c>
      <c r="Z138" s="10">
        <f ca="1">OFFSET(IND!AC$28,$E138,0)</f>
        <v>35.861703194880448</v>
      </c>
      <c r="AA138" s="10">
        <f ca="1">OFFSET(IND!AD$28,$E138,0)</f>
        <v>37.820458068457498</v>
      </c>
      <c r="AB138" s="10">
        <f ca="1">OFFSET(IND!AE$28,$E138,0)</f>
        <v>39.203699117014892</v>
      </c>
      <c r="AC138" s="10">
        <f ca="1">OFFSET(IND!AF$28,$E138,0)</f>
        <v>40.516097468367413</v>
      </c>
      <c r="AD138" s="10">
        <f ca="1">OFFSET(IND!AG$28,$E138,0)</f>
        <v>41.751491007539009</v>
      </c>
      <c r="AE138" s="10">
        <f ca="1">OFFSET(IND!AH$28,$E138,0)</f>
        <v>42.921278006177488</v>
      </c>
      <c r="AF138" s="10">
        <f ca="1">OFFSET(IND!AI$28,$E138,0)</f>
        <v>43.959636285186079</v>
      </c>
      <c r="AG138" s="10">
        <f ca="1">OFFSET(IND!AJ$28,$E138,0)</f>
        <v>44.94079303300073</v>
      </c>
      <c r="AH138" s="10">
        <f ca="1">OFFSET(IND!AK$28,$E138,0)</f>
        <v>45.90484752791928</v>
      </c>
      <c r="AI138" s="10">
        <f ca="1">OFFSET(IND!AL$28,$E138,0)</f>
        <v>46.859862545461489</v>
      </c>
      <c r="AJ138" s="10">
        <f ca="1">OFFSET(IND!AM$28,$E138,0)</f>
        <v>51.522223696554427</v>
      </c>
      <c r="AK138" s="10">
        <f ca="1">OFFSET(IND!AN$28,$E138,0)</f>
        <v>49.27992723207511</v>
      </c>
      <c r="AL138" s="10">
        <f ca="1">OFFSET(IND!AO$28,$E138,0)</f>
        <v>52.850768187950784</v>
      </c>
      <c r="AM138" s="10">
        <f ca="1">OFFSET(IND!AP$28,$E138,0)</f>
        <v>55.270832874564398</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9" t="s">
        <v>197</v>
      </c>
      <c r="C2" s="369"/>
    </row>
    <row r="3" spans="1:48">
      <c r="A3" s="4" t="s">
        <v>16</v>
      </c>
    </row>
    <row r="4" spans="1:48" ht="15.75" thickBot="1">
      <c r="A4" s="4" t="s">
        <v>16</v>
      </c>
      <c r="B4" s="369" t="s">
        <v>11</v>
      </c>
      <c r="C4" s="369"/>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73.373258209293297</v>
      </c>
      <c r="U6" s="126" cm="1">
        <f t="array" ref="U6">INDEX(Drivers!$C$7:$AG$25,$D$6,MATCH(U$4,Drivers!$C$5:$AG$5,0))</f>
        <v>74.842858765907593</v>
      </c>
      <c r="V6" s="126" cm="1">
        <f t="array" ref="V6">INDEX(Drivers!$C$7:$AG$25,$D$6,MATCH(V$4,Drivers!$C$5:$AG$5,0))</f>
        <v>76.04467144551846</v>
      </c>
      <c r="W6" s="126" cm="1">
        <f t="array" ref="W6">INDEX(Drivers!$C$7:$AG$25,$D$6,MATCH(W$4,Drivers!$C$5:$AG$5,0))</f>
        <v>77.487417594170296</v>
      </c>
      <c r="X6" s="126" cm="1">
        <f t="array" ref="X6">INDEX(Drivers!$C$7:$AG$25,$D$6,MATCH(X$4,Drivers!$C$5:$AG$5,0))</f>
        <v>78.905168285030157</v>
      </c>
      <c r="Y6" s="126" cm="1">
        <f t="array" ref="Y6">INDEX(Drivers!$C$7:$AG$25,$D$6,MATCH(Y$4,Drivers!$C$5:$AG$5,0))</f>
        <v>80.208012394371892</v>
      </c>
      <c r="Z6" s="126" cm="1">
        <f t="array" ref="Z6">INDEX(Drivers!$C$7:$AG$25,$D$6,MATCH(Z$4,Drivers!$C$5:$AG$5,0))</f>
        <v>81.443434179033702</v>
      </c>
      <c r="AA6" s="126" cm="1">
        <f t="array" ref="AA6">INDEX(Drivers!$C$7:$AG$25,$D$6,MATCH(AA$4,Drivers!$C$5:$AG$5,0))</f>
        <v>83.767781089683055</v>
      </c>
      <c r="AB6" s="126" cm="1">
        <f t="array" ref="AB6">INDEX(Drivers!$C$7:$AG$25,$D$6,MATCH(AB$4,Drivers!$C$5:$AG$5,0))</f>
        <v>85.396355415745091</v>
      </c>
      <c r="AC6" s="126" cm="1">
        <f t="array" ref="AC6">INDEX(Drivers!$C$7:$AG$25,$D$6,MATCH(AC$4,Drivers!$C$5:$AG$5,0))</f>
        <v>86.810178892696598</v>
      </c>
      <c r="AD6" s="126" cm="1">
        <f t="array" ref="AD6">INDEX(Drivers!$C$7:$AG$25,$D$6,MATCH(AD$4,Drivers!$C$5:$AG$5,0))</f>
        <v>89.777657624844878</v>
      </c>
      <c r="AE6" s="126" cm="1">
        <f t="array" ref="AE6">INDEX(Drivers!$C$7:$AG$25,$D$6,MATCH(AE$4,Drivers!$C$5:$AG$5,0))</f>
        <v>92.121133019637909</v>
      </c>
      <c r="AF6" s="126" cm="1">
        <f t="array" ref="AF6">INDEX(Drivers!$C$7:$AG$25,$D$6,MATCH(AF$4,Drivers!$C$5:$AG$5,0))</f>
        <v>93.788221910080665</v>
      </c>
      <c r="AG6" s="126" cm="1">
        <f t="array" ref="AG6">INDEX(Drivers!$C$7:$AG$25,$D$6,MATCH(AG$4,Drivers!$C$5:$AG$5,0))</f>
        <v>95.539173535466858</v>
      </c>
      <c r="AH6" s="126" cm="1">
        <f t="array" ref="AH6">INDEX(Drivers!$C$7:$AG$25,$D$6,MATCH(AH$4,Drivers!$C$5:$AG$5,0))</f>
        <v>97.081820888396052</v>
      </c>
      <c r="AI6" s="126" cm="1">
        <f t="array" ref="AI6">INDEX(Drivers!$C$7:$AG$25,$D$6,MATCH(AI$4,Drivers!$C$5:$AG$5,0))</f>
        <v>98.700087602315392</v>
      </c>
      <c r="AJ6" s="126" cm="1">
        <f t="array" ref="AJ6">INDEX(Drivers!$C$7:$AG$25,$D$6,MATCH(AJ$4,Drivers!$C$5:$AG$5,0))</f>
        <v>100.28534236106145</v>
      </c>
      <c r="AK6" s="126" cm="1">
        <f t="array" ref="AK6">INDEX(Drivers!$C$7:$AG$25,$D$6,MATCH(AK$4,Drivers!$C$5:$AG$5,0))</f>
        <v>101.8012705099801</v>
      </c>
      <c r="AL6" s="126" cm="1">
        <f t="array" ref="AL6">INDEX(Drivers!$C$7:$AG$25,$D$6,MATCH(AL$4,Drivers!$C$5:$AG$5,0))</f>
        <v>103.43701999149006</v>
      </c>
      <c r="AM6" s="126" cm="1">
        <f t="array" ref="AM6">INDEX(Drivers!$C$7:$AG$25,$D$6,MATCH(AM$4,Drivers!$C$5:$AG$5,0))</f>
        <v>105.21769951025472</v>
      </c>
      <c r="AN6" s="126" cm="1">
        <f t="array" ref="AN6">INDEX(Drivers!$C$7:$AG$25,$D$6,MATCH(AN$4,Drivers!$C$5:$AG$5,0))</f>
        <v>115.64882767293039</v>
      </c>
      <c r="AO6" s="126" cm="1">
        <f t="array" ref="AO6">INDEX(Drivers!$C$7:$AG$25,$D$6,MATCH(AO$4,Drivers!$C$5:$AG$5,0))</f>
        <v>114.62605761597051</v>
      </c>
      <c r="AP6" s="126">
        <f>AO6</f>
        <v>114.62605761597051</v>
      </c>
      <c r="AQ6" s="126"/>
      <c r="AR6" s="126"/>
      <c r="AS6" s="24"/>
      <c r="AT6" s="24"/>
      <c r="AU6" s="24"/>
      <c r="AV6" s="24"/>
    </row>
    <row r="7" spans="1:48">
      <c r="A7" s="4" t="s">
        <v>16</v>
      </c>
      <c r="B7" s="25"/>
    </row>
    <row r="8" spans="1:48" ht="15.75" thickBot="1">
      <c r="A8" s="4" t="s">
        <v>16</v>
      </c>
      <c r="B8" s="369" t="s">
        <v>285</v>
      </c>
      <c r="C8" s="369"/>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9" t="s">
        <v>12</v>
      </c>
      <c r="C16" s="369"/>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2.7551513227141124</v>
      </c>
      <c r="U22" s="6">
        <f t="shared" si="2"/>
        <v>2.810334532731416</v>
      </c>
      <c r="V22" s="6">
        <f t="shared" si="2"/>
        <v>2.8554623609715022</v>
      </c>
      <c r="W22" s="6">
        <f t="shared" si="2"/>
        <v>2.9096371932852092</v>
      </c>
      <c r="X22" s="6">
        <f t="shared" si="2"/>
        <v>2.9628734511062724</v>
      </c>
      <c r="Y22" s="6">
        <f t="shared" si="2"/>
        <v>3.0117949895352218</v>
      </c>
      <c r="Z22" s="6">
        <f t="shared" si="2"/>
        <v>3.0581848330175943</v>
      </c>
      <c r="AA22" s="6">
        <f t="shared" si="2"/>
        <v>3.1454635994457552</v>
      </c>
      <c r="AB22" s="6">
        <f t="shared" si="2"/>
        <v>3.2066162430395453</v>
      </c>
      <c r="AC22" s="6">
        <f t="shared" si="2"/>
        <v>3.2597050347556782</v>
      </c>
      <c r="AD22" s="6">
        <f t="shared" si="2"/>
        <v>3.3711332737836242</v>
      </c>
      <c r="AE22" s="6">
        <f t="shared" si="2"/>
        <v>3.4591303110052074</v>
      </c>
      <c r="AF22" s="6">
        <f t="shared" si="2"/>
        <v>3.5217291688681613</v>
      </c>
      <c r="AG22" s="6">
        <f t="shared" si="2"/>
        <v>3.587477055828975</v>
      </c>
      <c r="AH22" s="6">
        <f t="shared" si="2"/>
        <v>3.6454031585894757</v>
      </c>
      <c r="AI22" s="6">
        <f t="shared" si="2"/>
        <v>3.7061687533875318</v>
      </c>
      <c r="AJ22" s="6">
        <f t="shared" si="2"/>
        <v>3.7656947558030121</v>
      </c>
      <c r="AK22" s="6">
        <f t="shared" si="2"/>
        <v>3.8226175577415491</v>
      </c>
      <c r="AL22" s="6">
        <f t="shared" si="2"/>
        <v>3.8840396270022035</v>
      </c>
      <c r="AM22" s="6">
        <f t="shared" si="2"/>
        <v>3.9509037904752247</v>
      </c>
      <c r="AN22" s="126">
        <f t="shared" si="2"/>
        <v>4.3425905883112819</v>
      </c>
      <c r="AO22" s="6">
        <f t="shared" si="2"/>
        <v>4.3041857751131607</v>
      </c>
      <c r="AP22" s="6">
        <f t="shared" si="2"/>
        <v>4.3041857751131607</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4.2189469040264624</v>
      </c>
      <c r="U23" s="6">
        <f t="shared" si="3"/>
        <v>4.3034486267221865</v>
      </c>
      <c r="V23" s="6">
        <f t="shared" si="3"/>
        <v>4.372552602852033</v>
      </c>
      <c r="W23" s="6">
        <f t="shared" si="3"/>
        <v>4.4555102027420128</v>
      </c>
      <c r="X23" s="6">
        <f t="shared" si="3"/>
        <v>4.5370305690697954</v>
      </c>
      <c r="Y23" s="6">
        <f t="shared" si="3"/>
        <v>4.6119438311448908</v>
      </c>
      <c r="Z23" s="6">
        <f t="shared" si="3"/>
        <v>4.6829803237413943</v>
      </c>
      <c r="AA23" s="6">
        <f t="shared" si="3"/>
        <v>4.8166297818940587</v>
      </c>
      <c r="AB23" s="6">
        <f t="shared" si="3"/>
        <v>4.910272462873519</v>
      </c>
      <c r="AC23" s="6">
        <f t="shared" si="3"/>
        <v>4.9915670152281395</v>
      </c>
      <c r="AD23" s="6">
        <f t="shared" si="3"/>
        <v>5.1621964177558253</v>
      </c>
      <c r="AE23" s="6">
        <f t="shared" si="3"/>
        <v>5.2969457597207432</v>
      </c>
      <c r="AF23" s="6">
        <f t="shared" si="3"/>
        <v>5.3928030200458617</v>
      </c>
      <c r="AG23" s="6">
        <f t="shared" si="3"/>
        <v>5.4934823699794801</v>
      </c>
      <c r="AH23" s="6">
        <f t="shared" si="3"/>
        <v>5.5821842680890139</v>
      </c>
      <c r="AI23" s="6">
        <f t="shared" si="3"/>
        <v>5.675234263539731</v>
      </c>
      <c r="AJ23" s="6">
        <f t="shared" si="3"/>
        <v>5.7663860785160734</v>
      </c>
      <c r="AK23" s="6">
        <f t="shared" si="3"/>
        <v>5.853551628018641</v>
      </c>
      <c r="AL23" s="6">
        <f t="shared" si="3"/>
        <v>5.9476068789261882</v>
      </c>
      <c r="AM23" s="6">
        <f t="shared" si="3"/>
        <v>6.049995576472182</v>
      </c>
      <c r="AN23" s="6">
        <f t="shared" si="3"/>
        <v>6.649783250366835</v>
      </c>
      <c r="AO23" s="6">
        <f t="shared" si="3"/>
        <v>6.5909741873559824</v>
      </c>
      <c r="AP23" s="6">
        <f t="shared" si="3"/>
        <v>6.5909741873559824</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16.029259730473051</v>
      </c>
      <c r="U24" s="6">
        <f t="shared" si="4"/>
        <v>16.350311426921156</v>
      </c>
      <c r="V24" s="6">
        <f t="shared" si="4"/>
        <v>16.612861681046553</v>
      </c>
      <c r="W24" s="6">
        <f t="shared" si="4"/>
        <v>16.928046713117961</v>
      </c>
      <c r="X24" s="6">
        <f t="shared" si="4"/>
        <v>17.237771190556689</v>
      </c>
      <c r="Y24" s="6">
        <f t="shared" si="4"/>
        <v>17.522392960485263</v>
      </c>
      <c r="Z24" s="6">
        <f t="shared" si="4"/>
        <v>17.792285522793755</v>
      </c>
      <c r="AA24" s="6">
        <f t="shared" si="4"/>
        <v>18.300066712341668</v>
      </c>
      <c r="AB24" s="6">
        <f t="shared" si="4"/>
        <v>18.655848116901428</v>
      </c>
      <c r="AC24" s="6">
        <f t="shared" si="4"/>
        <v>18.964714647817264</v>
      </c>
      <c r="AD24" s="6">
        <f t="shared" si="4"/>
        <v>19.612995622427643</v>
      </c>
      <c r="AE24" s="6">
        <f t="shared" si="4"/>
        <v>20.124955656531085</v>
      </c>
      <c r="AF24" s="6">
        <f t="shared" si="4"/>
        <v>20.489151025128038</v>
      </c>
      <c r="AG24" s="6">
        <f t="shared" si="4"/>
        <v>20.87166720423448</v>
      </c>
      <c r="AH24" s="6">
        <f t="shared" si="4"/>
        <v>21.208676840934746</v>
      </c>
      <c r="AI24" s="6">
        <f t="shared" si="4"/>
        <v>21.562206425195551</v>
      </c>
      <c r="AJ24" s="6">
        <f t="shared" si="4"/>
        <v>21.908524155756556</v>
      </c>
      <c r="AK24" s="6">
        <f t="shared" si="4"/>
        <v>22.239696664989278</v>
      </c>
      <c r="AL24" s="6">
        <f t="shared" si="4"/>
        <v>22.597045567477963</v>
      </c>
      <c r="AM24" s="6">
        <f t="shared" si="4"/>
        <v>22.986056157979412</v>
      </c>
      <c r="AN24" s="6">
        <f t="shared" si="4"/>
        <v>25.264859998534536</v>
      </c>
      <c r="AO24" s="6">
        <f t="shared" si="4"/>
        <v>25.041423731866413</v>
      </c>
      <c r="AP24" s="6">
        <f t="shared" si="4"/>
        <v>25.041423731866413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5.5229695559107368</v>
      </c>
      <c r="U25" s="6">
        <f t="shared" si="5"/>
        <v>5.6335896828019019</v>
      </c>
      <c r="V25" s="6">
        <f t="shared" si="5"/>
        <v>5.7240528161476369</v>
      </c>
      <c r="W25" s="6">
        <f t="shared" si="5"/>
        <v>5.8326515515776833</v>
      </c>
      <c r="X25" s="6">
        <f t="shared" si="5"/>
        <v>5.939368822891371</v>
      </c>
      <c r="Y25" s="6">
        <f t="shared" si="5"/>
        <v>6.0374368183382554</v>
      </c>
      <c r="Z25" s="6">
        <f t="shared" si="5"/>
        <v>6.1304297843304871</v>
      </c>
      <c r="AA25" s="6">
        <f t="shared" si="5"/>
        <v>6.3053885845554118</v>
      </c>
      <c r="AB25" s="6">
        <f t="shared" si="5"/>
        <v>6.4279750232920145</v>
      </c>
      <c r="AC25" s="6">
        <f t="shared" si="5"/>
        <v>6.5343966844149497</v>
      </c>
      <c r="AD25" s="6">
        <f t="shared" si="5"/>
        <v>6.7577654579361957</v>
      </c>
      <c r="AE25" s="6">
        <f t="shared" si="5"/>
        <v>6.9341641020246012</v>
      </c>
      <c r="AF25" s="6">
        <f t="shared" si="5"/>
        <v>7.0596496183233199</v>
      </c>
      <c r="AG25" s="6">
        <f t="shared" si="5"/>
        <v>7.1914476705959327</v>
      </c>
      <c r="AH25" s="6">
        <f t="shared" si="5"/>
        <v>7.3075661935246998</v>
      </c>
      <c r="AI25" s="6">
        <f t="shared" si="5"/>
        <v>7.4293767551986285</v>
      </c>
      <c r="AJ25" s="6">
        <f t="shared" si="5"/>
        <v>7.5487024330354098</v>
      </c>
      <c r="AK25" s="6">
        <f t="shared" si="5"/>
        <v>7.662809741607477</v>
      </c>
      <c r="AL25" s="6">
        <f t="shared" si="5"/>
        <v>7.7859362703723134</v>
      </c>
      <c r="AM25" s="6">
        <f t="shared" si="5"/>
        <v>7.9199720077920448</v>
      </c>
      <c r="AN25" s="6">
        <f t="shared" si="5"/>
        <v>8.7051463980573516</v>
      </c>
      <c r="AO25" s="6">
        <f t="shared" si="5"/>
        <v>8.6281602041067735</v>
      </c>
      <c r="AP25" s="6">
        <f t="shared" si="5"/>
        <v>8.6281602041067735</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9.2752235678849555</v>
      </c>
      <c r="U26" s="6">
        <f t="shared" si="6"/>
        <v>9.4609979774008099</v>
      </c>
      <c r="V26" s="6">
        <f t="shared" si="6"/>
        <v>9.6129209199299979</v>
      </c>
      <c r="W26" s="6">
        <f t="shared" si="6"/>
        <v>9.7953006234764839</v>
      </c>
      <c r="X26" s="6">
        <f t="shared" si="6"/>
        <v>9.974520613731503</v>
      </c>
      <c r="Y26" s="6">
        <f t="shared" si="6"/>
        <v>10.139215090754414</v>
      </c>
      <c r="Z26" s="6">
        <f t="shared" si="6"/>
        <v>10.295386610638239</v>
      </c>
      <c r="AA26" s="6">
        <f t="shared" si="6"/>
        <v>10.589210788162156</v>
      </c>
      <c r="AB26" s="6">
        <f t="shared" si="6"/>
        <v>10.795081310199702</v>
      </c>
      <c r="AC26" s="6">
        <f t="shared" si="6"/>
        <v>10.973804855457077</v>
      </c>
      <c r="AD26" s="6">
        <f t="shared" si="6"/>
        <v>11.348928290688866</v>
      </c>
      <c r="AE26" s="6">
        <f t="shared" si="6"/>
        <v>11.645170528569885</v>
      </c>
      <c r="AF26" s="6">
        <f t="shared" si="6"/>
        <v>11.855909734429975</v>
      </c>
      <c r="AG26" s="6">
        <f t="shared" si="6"/>
        <v>12.07725015433723</v>
      </c>
      <c r="AH26" s="6">
        <f t="shared" si="6"/>
        <v>12.272258518883483</v>
      </c>
      <c r="AI26" s="6">
        <f t="shared" si="6"/>
        <v>12.476826040217396</v>
      </c>
      <c r="AJ26" s="6">
        <f t="shared" si="6"/>
        <v>12.677220470807926</v>
      </c>
      <c r="AK26" s="6">
        <f t="shared" si="6"/>
        <v>12.868851220719064</v>
      </c>
      <c r="AL26" s="6">
        <f t="shared" si="6"/>
        <v>13.07562876491343</v>
      </c>
      <c r="AM26" s="6">
        <f t="shared" si="6"/>
        <v>13.30072713238928</v>
      </c>
      <c r="AN26" s="6">
        <f t="shared" si="6"/>
        <v>14.619341681277115</v>
      </c>
      <c r="AO26" s="6">
        <f t="shared" si="6"/>
        <v>14.4900517850893</v>
      </c>
      <c r="AP26" s="6">
        <f t="shared" si="6"/>
        <v>14.4900517850893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Material Use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topLeftCell="A131" workbookViewId="0">
      <selection activeCell="O172" sqref="O17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9" t="s">
        <v>197</v>
      </c>
      <c r="C2" s="369"/>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121.85613116383027</v>
      </c>
      <c r="T10" s="185" cm="1">
        <f t="array" ref="T10">INDEX(Drivers!$C$7:$AG$25,$G10,T$9)</f>
        <v>123.19111502237935</v>
      </c>
      <c r="U10" s="185" cm="1">
        <f t="array" ref="U10">INDEX(Drivers!$C$7:$AG$25,$G10,U$9)</f>
        <v>124.63514402830688</v>
      </c>
      <c r="V10" s="185" cm="1">
        <f t="array" ref="V10">INDEX(Drivers!$C$7:$AG$25,$G10,V$9)</f>
        <v>126.36682190879064</v>
      </c>
      <c r="W10" s="185" cm="1">
        <f t="array" ref="W10">INDEX(Drivers!$C$7:$AG$25,$G10,W$9)</f>
        <v>128.1329972211017</v>
      </c>
      <c r="X10" s="185" cm="1">
        <f t="array" ref="X10">INDEX(Drivers!$C$7:$AG$25,$G10,X$9)</f>
        <v>129.83715854833918</v>
      </c>
      <c r="Y10" s="185" cm="1">
        <f t="array" ref="Y10">INDEX(Drivers!$C$7:$AG$25,$G10,Y$9)</f>
        <v>131.74052363793876</v>
      </c>
      <c r="Z10" s="185" cm="1">
        <f t="array" ref="Z10">INDEX(Drivers!$C$7:$AG$25,$G10,Z$9)</f>
        <v>135.76125137882707</v>
      </c>
      <c r="AA10" s="185" cm="1">
        <f t="array" ref="AA10">INDEX(Drivers!$C$7:$AG$25,$G10,AA$9)</f>
        <v>138.92262002394676</v>
      </c>
      <c r="AB10" s="185" cm="1">
        <f t="array" ref="AB10">INDEX(Drivers!$C$7:$AG$25,$G10,AB$9)</f>
        <v>141.53295479253376</v>
      </c>
      <c r="AC10" s="185" cm="1">
        <f t="array" ref="AC10">INDEX(Drivers!$C$7:$AG$25,$G10,AC$9)</f>
        <v>147.25039827046973</v>
      </c>
      <c r="AD10" s="185" cm="1">
        <f t="array" ref="AD10">INDEX(Drivers!$C$7:$AG$25,$G10,AD$9)</f>
        <v>152.45316093137322</v>
      </c>
      <c r="AE10" s="185" cm="1">
        <f t="array" ref="AE10">INDEX(Drivers!$C$7:$AG$25,$G10,AE$9)</f>
        <v>156.16856320580794</v>
      </c>
      <c r="AF10" s="185" cm="1">
        <f t="array" ref="AF10">INDEX(Drivers!$C$7:$AG$25,$G10,AF$9)</f>
        <v>159.76065228757798</v>
      </c>
      <c r="AG10" s="185" cm="1">
        <f t="array" ref="AG10">INDEX(Drivers!$C$7:$AG$25,$G10,AG$9)</f>
        <v>162.86577815811245</v>
      </c>
      <c r="AH10" s="185" cm="1">
        <f t="array" ref="AH10">INDEX(Drivers!$C$7:$AG$25,$G10,AH$9)</f>
        <v>166.08069840348702</v>
      </c>
      <c r="AI10" s="185" cm="1">
        <f t="array" ref="AI10">INDEX(Drivers!$C$7:$AG$25,$G10,AI$9)</f>
        <v>169.72798961866096</v>
      </c>
      <c r="AJ10" s="185" cm="1">
        <f t="array" ref="AJ10">INDEX(Drivers!$C$7:$AG$25,$G10,AJ$9)</f>
        <v>173.07951149561609</v>
      </c>
      <c r="AK10" s="185" cm="1">
        <f t="array" ref="AK10">INDEX(Drivers!$C$7:$AG$25,$G10,AK$9)</f>
        <v>176.4977463513371</v>
      </c>
      <c r="AL10" s="185" cm="1">
        <f t="array" ref="AL10">INDEX(Drivers!$C$7:$AG$25,$G10,AL$9)</f>
        <v>179.96071527447893</v>
      </c>
      <c r="AM10" s="185" cm="1">
        <f t="array" ref="AM10">INDEX(Drivers!$C$7:$AG$25,$G10,AM$9)</f>
        <v>194.02609010082918</v>
      </c>
      <c r="AN10" s="185" cm="1">
        <f t="array" ref="AN10">INDEX(Drivers!$C$7:$AG$25,$G10,AN$9)</f>
        <v>189.60867988575581</v>
      </c>
      <c r="AO10" s="185">
        <f>FORECAST(AO$3,$AL10:$AN10,$AL$3:$AN$3)</f>
        <v>202.33710867060313</v>
      </c>
      <c r="AP10" s="185">
        <f>FORECAST(AP$3,$AL10:$AN10,$AL$3:$AN$3)</f>
        <v>211.98507328187998</v>
      </c>
    </row>
    <row r="11" spans="1:48" s="361" customFormat="1">
      <c r="A11" s="361" t="s">
        <v>16</v>
      </c>
      <c r="B11" s="186" t="s">
        <v>721</v>
      </c>
      <c r="C11" s="186" t="s">
        <v>710</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81.16353257777871</v>
      </c>
      <c r="T11" s="361" cm="1">
        <f t="array" ref="T11">INDEX(Drivers!$C$7:$AG$25,$G11,T$9)</f>
        <v>81.639904083282005</v>
      </c>
      <c r="U11" s="361" cm="1">
        <f t="array" ref="U11">INDEX(Drivers!$C$7:$AG$25,$G11,U$9)</f>
        <v>82.53462243267424</v>
      </c>
      <c r="V11" s="361" cm="1">
        <f t="array" ref="V11">INDEX(Drivers!$C$7:$AG$25,$G11,V$9)</f>
        <v>83.596226429517898</v>
      </c>
      <c r="W11" s="361" cm="1">
        <f t="array" ref="W11">INDEX(Drivers!$C$7:$AG$25,$G11,W$9)</f>
        <v>84.945654464883177</v>
      </c>
      <c r="X11" s="361" cm="1">
        <f t="array" ref="X11">INDEX(Drivers!$C$7:$AG$25,$G11,X$9)</f>
        <v>86.292689076827429</v>
      </c>
      <c r="Y11" s="361" cm="1">
        <f t="array" ref="Y11">INDEX(Drivers!$C$7:$AG$25,$G11,Y$9)</f>
        <v>87.629812064435427</v>
      </c>
      <c r="Z11" s="361" cm="1">
        <f t="array" ref="Z11">INDEX(Drivers!$C$7:$AG$25,$G11,Z$9)</f>
        <v>91.942211813543096</v>
      </c>
      <c r="AA11" s="361" cm="1">
        <f t="array" ref="AA11">INDEX(Drivers!$C$7:$AG$25,$G11,AA$9)</f>
        <v>94.783544318625133</v>
      </c>
      <c r="AB11" s="361" cm="1">
        <f t="array" ref="AB11">INDEX(Drivers!$C$7:$AG$25,$G11,AB$9)</f>
        <v>96.858611403937743</v>
      </c>
      <c r="AC11" s="361" cm="1">
        <f t="array" ref="AC11">INDEX(Drivers!$C$7:$AG$25,$G11,AC$9)</f>
        <v>102.85275295787949</v>
      </c>
      <c r="AD11" s="361" cm="1">
        <f t="array" ref="AD11">INDEX(Drivers!$C$7:$AG$25,$G11,AD$9)</f>
        <v>108.47053775806778</v>
      </c>
      <c r="AE11" s="361" cm="1">
        <f t="array" ref="AE11">INDEX(Drivers!$C$7:$AG$25,$G11,AE$9)</f>
        <v>112.43772663014516</v>
      </c>
      <c r="AF11" s="361" cm="1">
        <f t="array" ref="AF11">INDEX(Drivers!$C$7:$AG$25,$G11,AF$9)</f>
        <v>116.20173590434102</v>
      </c>
      <c r="AG11" s="361" cm="1">
        <f t="array" ref="AG11">INDEX(Drivers!$C$7:$AG$25,$G11,AG$9)</f>
        <v>119.74489239637055</v>
      </c>
      <c r="AH11" s="361" cm="1">
        <f t="array" ref="AH11">INDEX(Drivers!$C$7:$AG$25,$G11,AH$9)</f>
        <v>123.09988679054307</v>
      </c>
      <c r="AI11" s="361" cm="1">
        <f t="array" ref="AI11">INDEX(Drivers!$C$7:$AG$25,$G11,AI$9)</f>
        <v>126.07793852925371</v>
      </c>
      <c r="AJ11" s="361" cm="1">
        <f t="array" ref="AJ11">INDEX(Drivers!$C$7:$AG$25,$G11,AJ$9)</f>
        <v>128.89193406224734</v>
      </c>
      <c r="AK11" s="361" cm="1">
        <f t="array" ref="AK11">INDEX(Drivers!$C$7:$AG$25,$G11,AK$9)</f>
        <v>131.65687967191226</v>
      </c>
      <c r="AL11" s="361" cm="1">
        <f t="array" ref="AL11">INDEX(Drivers!$C$7:$AG$25,$G11,AL$9)</f>
        <v>134.39589971054659</v>
      </c>
      <c r="AM11" s="361" cm="1">
        <f t="array" ref="AM11">INDEX(Drivers!$C$7:$AG$25,$G11,AM$9)</f>
        <v>147.7677319703773</v>
      </c>
      <c r="AN11" s="361" cm="1">
        <f t="array" ref="AN11">INDEX(Drivers!$C$7:$AG$25,$G11,AN$9)</f>
        <v>141.3367389116778</v>
      </c>
      <c r="AO11" s="361">
        <f>FORECAST(AO$3,$AL11:$AN11,$AL$3:$AN$3)</f>
        <v>151.57804899923076</v>
      </c>
      <c r="AP11" s="361">
        <f>FORECAST(AP$3,$AL11:$AN11,$AL$3:$AN$3)</f>
        <v>158.51888820036197</v>
      </c>
    </row>
    <row r="12" spans="1:48">
      <c r="A12" s="185" t="s">
        <v>16</v>
      </c>
      <c r="B12" s="186" t="s">
        <v>704</v>
      </c>
      <c r="C12" s="186" t="s">
        <v>706</v>
      </c>
      <c r="D12" s="185">
        <f>[4]IND!M11</f>
        <v>0</v>
      </c>
      <c r="F12" s="186" t="s">
        <v>708</v>
      </c>
      <c r="H12" s="186"/>
      <c r="I12" s="186"/>
      <c r="J12" s="361">
        <f>J14</f>
        <v>90.967625329630494</v>
      </c>
      <c r="K12" s="366">
        <f t="shared" ref="K12:AN12" si="4">K14</f>
        <v>92.482122835507511</v>
      </c>
      <c r="L12" s="366">
        <f t="shared" si="4"/>
        <v>93.296845912659506</v>
      </c>
      <c r="M12" s="366">
        <f t="shared" si="4"/>
        <v>93.728730124254383</v>
      </c>
      <c r="N12" s="366">
        <f t="shared" si="4"/>
        <v>93.170318739896317</v>
      </c>
      <c r="O12" s="366">
        <f t="shared" si="4"/>
        <v>93.892893037291827</v>
      </c>
      <c r="P12" s="366">
        <f t="shared" si="4"/>
        <v>94.088068281690965</v>
      </c>
      <c r="Q12" s="366">
        <f t="shared" si="4"/>
        <v>91.895912013757794</v>
      </c>
      <c r="R12" s="366">
        <f t="shared" si="4"/>
        <v>84.530056269188947</v>
      </c>
      <c r="S12" s="366">
        <f t="shared" si="4"/>
        <v>85.419970118102583</v>
      </c>
      <c r="T12" s="366">
        <f t="shared" si="4"/>
        <v>86.566215550326945</v>
      </c>
      <c r="U12" s="366">
        <f t="shared" si="4"/>
        <v>87.978942218471616</v>
      </c>
      <c r="V12" s="366">
        <f t="shared" si="4"/>
        <v>89.55938555004451</v>
      </c>
      <c r="W12" s="366">
        <f t="shared" si="4"/>
        <v>91.34335362453308</v>
      </c>
      <c r="X12" s="366">
        <f t="shared" si="4"/>
        <v>93.074349922061515</v>
      </c>
      <c r="Y12" s="366">
        <f t="shared" si="4"/>
        <v>94.820919514982904</v>
      </c>
      <c r="Z12" s="366">
        <f t="shared" si="4"/>
        <v>99.27227554083268</v>
      </c>
      <c r="AA12" s="366">
        <f t="shared" si="4"/>
        <v>101.93033732573554</v>
      </c>
      <c r="AB12" s="366">
        <f t="shared" si="4"/>
        <v>104.00472093871645</v>
      </c>
      <c r="AC12" s="366">
        <f t="shared" si="4"/>
        <v>109.62556831613702</v>
      </c>
      <c r="AD12" s="366">
        <f t="shared" si="4"/>
        <v>114.26848994721462</v>
      </c>
      <c r="AE12" s="366">
        <f t="shared" si="4"/>
        <v>117.47412858186556</v>
      </c>
      <c r="AF12" s="366">
        <f t="shared" si="4"/>
        <v>120.77931559040096</v>
      </c>
      <c r="AG12" s="366">
        <f t="shared" si="4"/>
        <v>124.58507930142849</v>
      </c>
      <c r="AH12" s="366">
        <f t="shared" si="4"/>
        <v>128.05660765244957</v>
      </c>
      <c r="AI12" s="366">
        <f t="shared" si="4"/>
        <v>130.35334283253735</v>
      </c>
      <c r="AJ12" s="366">
        <f t="shared" si="4"/>
        <v>133.72775090112083</v>
      </c>
      <c r="AK12" s="366">
        <f t="shared" si="4"/>
        <v>137.20446708535596</v>
      </c>
      <c r="AL12" s="366">
        <f t="shared" si="4"/>
        <v>140.77640175339346</v>
      </c>
      <c r="AM12" s="366">
        <f t="shared" si="4"/>
        <v>159.20432691931677</v>
      </c>
      <c r="AN12" s="366">
        <f t="shared" si="4"/>
        <v>157.60471528707944</v>
      </c>
      <c r="AO12" s="366">
        <f t="shared" ref="AO12:AP14" si="5">FORECAST(AO$3,$AL12:$AN12,$AL$3:$AN$3)</f>
        <v>177.77095162045907</v>
      </c>
      <c r="AP12" s="366">
        <f t="shared" si="5"/>
        <v>194.59926515414509</v>
      </c>
    </row>
    <row r="13" spans="1:48" s="361" customFormat="1">
      <c r="A13" s="361" t="s">
        <v>16</v>
      </c>
      <c r="B13" s="186" t="s">
        <v>705</v>
      </c>
      <c r="C13" s="186" t="s">
        <v>707</v>
      </c>
      <c r="D13" s="361">
        <f>[4]IND!M12</f>
        <v>0</v>
      </c>
      <c r="F13" s="186" t="s">
        <v>709</v>
      </c>
      <c r="H13" s="186"/>
      <c r="I13" s="186"/>
      <c r="J13" s="361">
        <f>J14</f>
        <v>90.967625329630494</v>
      </c>
      <c r="K13" s="366">
        <f t="shared" ref="K13:AN13" si="6">K14</f>
        <v>92.482122835507511</v>
      </c>
      <c r="L13" s="366">
        <f t="shared" si="6"/>
        <v>93.296845912659506</v>
      </c>
      <c r="M13" s="366">
        <f t="shared" si="6"/>
        <v>93.728730124254383</v>
      </c>
      <c r="N13" s="366">
        <f t="shared" si="6"/>
        <v>93.170318739896317</v>
      </c>
      <c r="O13" s="366">
        <f t="shared" si="6"/>
        <v>93.892893037291827</v>
      </c>
      <c r="P13" s="366">
        <f t="shared" si="6"/>
        <v>94.088068281690965</v>
      </c>
      <c r="Q13" s="366">
        <f t="shared" si="6"/>
        <v>91.895912013757794</v>
      </c>
      <c r="R13" s="366">
        <f t="shared" si="6"/>
        <v>84.530056269188947</v>
      </c>
      <c r="S13" s="366">
        <f t="shared" si="6"/>
        <v>85.419970118102583</v>
      </c>
      <c r="T13" s="366">
        <f t="shared" si="6"/>
        <v>86.566215550326945</v>
      </c>
      <c r="U13" s="366">
        <f t="shared" si="6"/>
        <v>87.978942218471616</v>
      </c>
      <c r="V13" s="366">
        <f t="shared" si="6"/>
        <v>89.55938555004451</v>
      </c>
      <c r="W13" s="366">
        <f t="shared" si="6"/>
        <v>91.34335362453308</v>
      </c>
      <c r="X13" s="366">
        <f t="shared" si="6"/>
        <v>93.074349922061515</v>
      </c>
      <c r="Y13" s="366">
        <f t="shared" si="6"/>
        <v>94.820919514982904</v>
      </c>
      <c r="Z13" s="366">
        <f t="shared" si="6"/>
        <v>99.27227554083268</v>
      </c>
      <c r="AA13" s="366">
        <f t="shared" si="6"/>
        <v>101.93033732573554</v>
      </c>
      <c r="AB13" s="366">
        <f t="shared" si="6"/>
        <v>104.00472093871645</v>
      </c>
      <c r="AC13" s="366">
        <f t="shared" si="6"/>
        <v>109.62556831613702</v>
      </c>
      <c r="AD13" s="366">
        <f t="shared" si="6"/>
        <v>114.26848994721462</v>
      </c>
      <c r="AE13" s="366">
        <f t="shared" si="6"/>
        <v>117.47412858186556</v>
      </c>
      <c r="AF13" s="366">
        <f t="shared" si="6"/>
        <v>120.77931559040096</v>
      </c>
      <c r="AG13" s="366">
        <f t="shared" si="6"/>
        <v>124.58507930142849</v>
      </c>
      <c r="AH13" s="366">
        <f t="shared" si="6"/>
        <v>128.05660765244957</v>
      </c>
      <c r="AI13" s="366">
        <f t="shared" si="6"/>
        <v>130.35334283253735</v>
      </c>
      <c r="AJ13" s="366">
        <f t="shared" si="6"/>
        <v>133.72775090112083</v>
      </c>
      <c r="AK13" s="366">
        <f t="shared" si="6"/>
        <v>137.20446708535596</v>
      </c>
      <c r="AL13" s="366">
        <f t="shared" si="6"/>
        <v>140.77640175339346</v>
      </c>
      <c r="AM13" s="366">
        <f t="shared" si="6"/>
        <v>159.20432691931677</v>
      </c>
      <c r="AN13" s="366">
        <f t="shared" si="6"/>
        <v>157.60471528707944</v>
      </c>
      <c r="AO13" s="366">
        <f t="shared" si="5"/>
        <v>177.77095162045907</v>
      </c>
      <c r="AP13" s="366">
        <f t="shared" si="5"/>
        <v>194.59926515414509</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90.967625329630494</v>
      </c>
      <c r="K14" s="214" cm="1">
        <f t="array" ref="K14">INDEX(Drivers!$C$88:$AG$104,$G14,K$9)</f>
        <v>92.482122835507511</v>
      </c>
      <c r="L14" s="214" cm="1">
        <f t="array" ref="L14">INDEX(Drivers!$C$88:$AG$104,$G14,L$9)</f>
        <v>93.296845912659506</v>
      </c>
      <c r="M14" s="214" cm="1">
        <f t="array" ref="M14">INDEX(Drivers!$C$88:$AG$104,$G14,M$9)</f>
        <v>93.728730124254383</v>
      </c>
      <c r="N14" s="214" cm="1">
        <f t="array" ref="N14">INDEX(Drivers!$C$88:$AG$104,$G14,N$9)</f>
        <v>93.170318739896317</v>
      </c>
      <c r="O14" s="214" cm="1">
        <f t="array" ref="O14">INDEX(Drivers!$C$88:$AG$104,$G14,O$9)</f>
        <v>93.892893037291827</v>
      </c>
      <c r="P14" s="214" cm="1">
        <f t="array" ref="P14">INDEX(Drivers!$C$88:$AG$104,$G14,P$9)</f>
        <v>94.088068281690965</v>
      </c>
      <c r="Q14" s="214" cm="1">
        <f t="array" ref="Q14">INDEX(Drivers!$C$88:$AG$104,$G14,Q$9)</f>
        <v>91.895912013757794</v>
      </c>
      <c r="R14" s="214" cm="1">
        <f t="array" ref="R14">INDEX(Drivers!$C$88:$AG$104,$G14,R$9)</f>
        <v>84.530056269188947</v>
      </c>
      <c r="S14" s="214" cm="1">
        <f t="array" ref="S14">INDEX(Drivers!$C$88:$AG$104,$G14,S$9)</f>
        <v>85.419970118102583</v>
      </c>
      <c r="T14" s="214" cm="1">
        <f t="array" ref="T14">INDEX(Drivers!$C$88:$AG$104,$G14,T$9)</f>
        <v>86.566215550326945</v>
      </c>
      <c r="U14" s="214" cm="1">
        <f t="array" ref="U14">INDEX(Drivers!$C$88:$AG$104,$G14,U$9)</f>
        <v>87.978942218471616</v>
      </c>
      <c r="V14" s="214" cm="1">
        <f t="array" ref="V14">INDEX(Drivers!$C$88:$AG$104,$G14,V$9)</f>
        <v>89.55938555004451</v>
      </c>
      <c r="W14" s="214" cm="1">
        <f t="array" ref="W14">INDEX(Drivers!$C$88:$AG$104,$G14,W$9)</f>
        <v>91.34335362453308</v>
      </c>
      <c r="X14" s="214" cm="1">
        <f t="array" ref="X14">INDEX(Drivers!$C$88:$AG$104,$G14,X$9)</f>
        <v>93.074349922061515</v>
      </c>
      <c r="Y14" s="214" cm="1">
        <f t="array" ref="Y14">INDEX(Drivers!$C$88:$AG$104,$G14,Y$9)</f>
        <v>94.820919514982904</v>
      </c>
      <c r="Z14" s="214" cm="1">
        <f t="array" ref="Z14">INDEX(Drivers!$C$88:$AG$104,$G14,Z$9)</f>
        <v>99.27227554083268</v>
      </c>
      <c r="AA14" s="214" cm="1">
        <f t="array" ref="AA14">INDEX(Drivers!$C$88:$AG$104,$G14,AA$9)</f>
        <v>101.93033732573554</v>
      </c>
      <c r="AB14" s="214" cm="1">
        <f t="array" ref="AB14">INDEX(Drivers!$C$88:$AG$104,$G14,AB$9)</f>
        <v>104.00472093871645</v>
      </c>
      <c r="AC14" s="214" cm="1">
        <f t="array" ref="AC14">INDEX(Drivers!$C$88:$AG$104,$G14,AC$9)</f>
        <v>109.62556831613702</v>
      </c>
      <c r="AD14" s="214" cm="1">
        <f t="array" ref="AD14">INDEX(Drivers!$C$88:$AG$104,$G14,AD$9)</f>
        <v>114.26848994721462</v>
      </c>
      <c r="AE14" s="214" cm="1">
        <f t="array" ref="AE14">INDEX(Drivers!$C$88:$AG$104,$G14,AE$9)</f>
        <v>117.47412858186556</v>
      </c>
      <c r="AF14" s="214" cm="1">
        <f t="array" ref="AF14">INDEX(Drivers!$C$88:$AG$104,$G14,AF$9)</f>
        <v>120.77931559040096</v>
      </c>
      <c r="AG14" s="214" cm="1">
        <f t="array" ref="AG14">INDEX(Drivers!$C$88:$AG$104,$G14,AG$9)</f>
        <v>124.58507930142849</v>
      </c>
      <c r="AH14" s="214" cm="1">
        <f t="array" ref="AH14">INDEX(Drivers!$C$88:$AG$104,$G14,AH$9)</f>
        <v>128.05660765244957</v>
      </c>
      <c r="AI14" s="214" cm="1">
        <f t="array" ref="AI14">INDEX(Drivers!$C$88:$AG$104,$G14,AI$9)</f>
        <v>130.35334283253735</v>
      </c>
      <c r="AJ14" s="214" cm="1">
        <f t="array" ref="AJ14">INDEX(Drivers!$C$88:$AG$104,$G14,AJ$9)</f>
        <v>133.72775090112083</v>
      </c>
      <c r="AK14" s="214" cm="1">
        <f t="array" ref="AK14">INDEX(Drivers!$C$88:$AG$104,$G14,AK$9)</f>
        <v>137.20446708535596</v>
      </c>
      <c r="AL14" s="214" cm="1">
        <f t="array" ref="AL14">INDEX(Drivers!$C$88:$AG$104,$G14,AL$9)</f>
        <v>140.77640175339346</v>
      </c>
      <c r="AM14" s="214" cm="1">
        <f t="array" ref="AM14">INDEX(Drivers!$C$88:$AG$104,$G14,AM$9)</f>
        <v>159.20432691931677</v>
      </c>
      <c r="AN14" s="214" cm="1">
        <f t="array" ref="AN14">INDEX(Drivers!$C$88:$AG$104,$G14,AN$9)</f>
        <v>157.60471528707944</v>
      </c>
      <c r="AO14" s="366">
        <f t="shared" si="5"/>
        <v>177.77095162045907</v>
      </c>
      <c r="AP14" s="366">
        <f t="shared" si="5"/>
        <v>194.59926515414509</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52.916060468586252</v>
      </c>
      <c r="T15" s="185" cm="1">
        <f t="array" ref="T15">INDEX(Drivers!$C$7:$AG$25,$G15,T$9)</f>
        <v>53.287354516314231</v>
      </c>
      <c r="U15" s="185" cm="1">
        <f t="array" ref="U15">INDEX(Drivers!$C$7:$AG$25,$G15,U$9)</f>
        <v>53.7502434696531</v>
      </c>
      <c r="V15" s="185" cm="1">
        <f t="array" ref="V15">INDEX(Drivers!$C$7:$AG$25,$G15,V$9)</f>
        <v>54.182232246190111</v>
      </c>
      <c r="W15" s="185" cm="1">
        <f t="array" ref="W15">INDEX(Drivers!$C$7:$AG$25,$G15,W$9)</f>
        <v>54.625493476537734</v>
      </c>
      <c r="X15" s="185" cm="1">
        <f t="array" ref="X15">INDEX(Drivers!$C$7:$AG$25,$G15,X$9)</f>
        <v>54.912564933884212</v>
      </c>
      <c r="Y15" s="185" cm="1">
        <f t="array" ref="Y15">INDEX(Drivers!$C$7:$AG$25,$G15,Y$9)</f>
        <v>55.336302541054671</v>
      </c>
      <c r="Z15" s="185" cm="1">
        <f t="array" ref="Z15">INDEX(Drivers!$C$7:$AG$25,$G15,Z$9)</f>
        <v>55.950549856903855</v>
      </c>
      <c r="AA15" s="185" cm="1">
        <f t="array" ref="AA15">INDEX(Drivers!$C$7:$AG$25,$G15,AA$9)</f>
        <v>56.184411421779174</v>
      </c>
      <c r="AB15" s="185" cm="1">
        <f t="array" ref="AB15">INDEX(Drivers!$C$7:$AG$25,$G15,AB$9)</f>
        <v>56.547881905350906</v>
      </c>
      <c r="AC15" s="185" cm="1">
        <f t="array" ref="AC15">INDEX(Drivers!$C$7:$AG$25,$G15,AC$9)</f>
        <v>43.636091429192518</v>
      </c>
      <c r="AD15" s="185" cm="1">
        <f t="array" ref="AD15">INDEX(Drivers!$C$7:$AG$25,$G15,AD$9)</f>
        <v>36.257730684688475</v>
      </c>
      <c r="AE15" s="185" cm="1">
        <f t="array" ref="AE15">INDEX(Drivers!$C$7:$AG$25,$G15,AE$9)</f>
        <v>35.2362453162037</v>
      </c>
      <c r="AF15" s="185" cm="1">
        <f t="array" ref="AF15">INDEX(Drivers!$C$7:$AG$25,$G15,AF$9)</f>
        <v>35.682908194687776</v>
      </c>
      <c r="AG15" s="185" cm="1">
        <f t="array" ref="AG15">INDEX(Drivers!$C$7:$AG$25,$G15,AG$9)</f>
        <v>36.464785811389611</v>
      </c>
      <c r="AH15" s="185" cm="1">
        <f t="array" ref="AH15">INDEX(Drivers!$C$7:$AG$25,$G15,AH$9)</f>
        <v>37.364822128322693</v>
      </c>
      <c r="AI15" s="185" cm="1">
        <f t="array" ref="AI15">INDEX(Drivers!$C$7:$AG$25,$G15,AI$9)</f>
        <v>38.329367041721646</v>
      </c>
      <c r="AJ15" s="185" cm="1">
        <f t="array" ref="AJ15">INDEX(Drivers!$C$7:$AG$25,$G15,AJ$9)</f>
        <v>39.090128364008287</v>
      </c>
      <c r="AK15" s="185" cm="1">
        <f t="array" ref="AK15">INDEX(Drivers!$C$7:$AG$25,$G15,AK$9)</f>
        <v>39.903799562779888</v>
      </c>
      <c r="AL15" s="185" cm="1">
        <f t="array" ref="AL15">INDEX(Drivers!$C$7:$AG$25,$G15,AL$9)</f>
        <v>40.761201832214134</v>
      </c>
      <c r="AM15" s="185" cm="1">
        <f t="array" ref="AM15">INDEX(Drivers!$C$7:$AG$25,$G15,AM$9)</f>
        <v>45.625946088663461</v>
      </c>
      <c r="AN15" s="185" cm="1">
        <f t="array" ref="AN15">INDEX(Drivers!$C$7:$AG$25,$G15,AN$9)</f>
        <v>57.829054301290384</v>
      </c>
      <c r="AO15" s="185">
        <f t="shared" ref="AO15:AP25" si="7">FORECAST(AO$3,$AL15:$AN15,$AL$3:$AN$3)</f>
        <v>73.673846111003513</v>
      </c>
      <c r="AP15" s="185">
        <f t="shared" si="7"/>
        <v>90.741698580079628</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8.9365799535127532</v>
      </c>
      <c r="K16" s="214" cm="1">
        <f t="array" ref="K16">INDEX(Drivers!$C$88:$AG$104,$G16,K$9)</f>
        <v>9.0598644843951579</v>
      </c>
      <c r="L16" s="214" cm="1">
        <f t="array" ref="L16">INDEX(Drivers!$C$88:$AG$104,$G16,L$9)</f>
        <v>9.1538107433496982</v>
      </c>
      <c r="M16" s="214" cm="1">
        <f t="array" ref="M16">INDEX(Drivers!$C$88:$AG$104,$G16,M$9)</f>
        <v>9.1222677109859784</v>
      </c>
      <c r="N16" s="214" cm="1">
        <f t="array" ref="N16">INDEX(Drivers!$C$88:$AG$104,$G16,N$9)</f>
        <v>9.1065639127530105</v>
      </c>
      <c r="O16" s="214" cm="1">
        <f t="array" ref="O16">INDEX(Drivers!$C$88:$AG$104,$G16,O$9)</f>
        <v>9.1664973983391231</v>
      </c>
      <c r="P16" s="214" cm="1">
        <f t="array" ref="P16">INDEX(Drivers!$C$88:$AG$104,$G16,P$9)</f>
        <v>9.2089562288318536</v>
      </c>
      <c r="Q16" s="214" cm="1">
        <f t="array" ref="Q16">INDEX(Drivers!$C$88:$AG$104,$G16,Q$9)</f>
        <v>9.105219638317962</v>
      </c>
      <c r="R16" s="214" cm="1">
        <f t="array" ref="R16">INDEX(Drivers!$C$88:$AG$104,$G16,R$9)</f>
        <v>8.6711604919403165</v>
      </c>
      <c r="S16" s="214" cm="1">
        <f t="array" ref="S16">INDEX(Drivers!$C$88:$AG$104,$G16,S$9)</f>
        <v>8.7417756509500997</v>
      </c>
      <c r="T16" s="214" cm="1">
        <f t="array" ref="T16">INDEX(Drivers!$C$88:$AG$104,$G16,T$9)</f>
        <v>8.8582998472749175</v>
      </c>
      <c r="U16" s="214" cm="1">
        <f t="array" ref="U16">INDEX(Drivers!$C$88:$AG$104,$G16,U$9)</f>
        <v>8.9558774955620972</v>
      </c>
      <c r="V16" s="214" cm="1">
        <f t="array" ref="V16">INDEX(Drivers!$C$88:$AG$104,$G16,V$9)</f>
        <v>9.0568431711112076</v>
      </c>
      <c r="W16" s="214" cm="1">
        <f t="array" ref="W16">INDEX(Drivers!$C$88:$AG$104,$G16,W$9)</f>
        <v>9.1566121267658556</v>
      </c>
      <c r="X16" s="214" cm="1">
        <f t="array" ref="X16">INDEX(Drivers!$C$88:$AG$104,$G16,X$9)</f>
        <v>9.2424092687145674</v>
      </c>
      <c r="Y16" s="214" cm="1">
        <f t="array" ref="Y16">INDEX(Drivers!$C$88:$AG$104,$G16,Y$9)</f>
        <v>9.34080207803866</v>
      </c>
      <c r="Z16" s="214" cm="1">
        <f t="array" ref="Z16">INDEX(Drivers!$C$88:$AG$104,$G16,Z$9)</f>
        <v>9.3656791334933747</v>
      </c>
      <c r="AA16" s="214" cm="1">
        <f t="array" ref="AA16">INDEX(Drivers!$C$88:$AG$104,$G16,AA$9)</f>
        <v>9.4168685780364072</v>
      </c>
      <c r="AB16" s="214" cm="1">
        <f t="array" ref="AB16">INDEX(Drivers!$C$88:$AG$104,$G16,AB$9)</f>
        <v>9.5098624953834907</v>
      </c>
      <c r="AC16" s="214" cm="1">
        <f t="array" ref="AC16">INDEX(Drivers!$C$88:$AG$104,$G16,AC$9)</f>
        <v>8.346432114155709</v>
      </c>
      <c r="AD16" s="214" cm="1">
        <f t="array" ref="AD16">INDEX(Drivers!$C$88:$AG$104,$G16,AD$9)</f>
        <v>7.7064344440729453</v>
      </c>
      <c r="AE16" s="214" cm="1">
        <f t="array" ref="AE16">INDEX(Drivers!$C$88:$AG$104,$G16,AE$9)</f>
        <v>7.6912046812181618</v>
      </c>
      <c r="AF16" s="214" cm="1">
        <f t="array" ref="AF16">INDEX(Drivers!$C$88:$AG$104,$G16,AF$9)</f>
        <v>7.8302088569704873</v>
      </c>
      <c r="AG16" s="214" cm="1">
        <f t="array" ref="AG16">INDEX(Drivers!$C$88:$AG$104,$G16,AG$9)</f>
        <v>8.0024164407161678</v>
      </c>
      <c r="AH16" s="214" cm="1">
        <f t="array" ref="AH16">INDEX(Drivers!$C$88:$AG$104,$G16,AH$9)</f>
        <v>8.1918329825639393</v>
      </c>
      <c r="AI16" s="214" cm="1">
        <f t="array" ref="AI16">INDEX(Drivers!$C$88:$AG$104,$G16,AI$9)</f>
        <v>8.4002216750999317</v>
      </c>
      <c r="AJ16" s="214" cm="1">
        <f t="array" ref="AJ16">INDEX(Drivers!$C$88:$AG$104,$G16,AJ$9)</f>
        <v>8.6065776639209872</v>
      </c>
      <c r="AK16" s="214" cm="1">
        <f t="array" ref="AK16">INDEX(Drivers!$C$88:$AG$104,$G16,AK$9)</f>
        <v>8.8248272104100209</v>
      </c>
      <c r="AL16" s="214" cm="1">
        <f t="array" ref="AL16">INDEX(Drivers!$C$88:$AG$104,$G16,AL$9)</f>
        <v>9.0536671266726607</v>
      </c>
      <c r="AM16" s="214" cm="1">
        <f t="array" ref="AM16">INDEX(Drivers!$C$88:$AG$104,$G16,AM$9)</f>
        <v>10.703086637305075</v>
      </c>
      <c r="AN16" s="214" cm="1">
        <f t="array" ref="AN16">INDEX(Drivers!$C$88:$AG$104,$G16,AN$9)</f>
        <v>16.474762987567711</v>
      </c>
      <c r="AO16" s="366">
        <f t="shared" si="7"/>
        <v>23.208816041857517</v>
      </c>
      <c r="AP16" s="366">
        <f t="shared" si="7"/>
        <v>30.62991190275261</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5.7762633725014734</v>
      </c>
      <c r="T17" s="185" cm="1">
        <f t="array" ref="T17">INDEX(Drivers!$C$7:$AG$25,$G17,T$9)</f>
        <v>5.6684994644206261</v>
      </c>
      <c r="U17" s="185" cm="1">
        <f t="array" ref="U17">INDEX(Drivers!$C$7:$AG$25,$G17,U$9)</f>
        <v>5.6973167463738168</v>
      </c>
      <c r="V17" s="185" cm="1">
        <f t="array" ref="V17">INDEX(Drivers!$C$7:$AG$25,$G17,V$9)</f>
        <v>5.7469379596875223</v>
      </c>
      <c r="W17" s="185" cm="1">
        <f t="array" ref="W17">INDEX(Drivers!$C$7:$AG$25,$G17,W$9)</f>
        <v>5.8699601966433113</v>
      </c>
      <c r="X17" s="185" cm="1">
        <f t="array" ref="X17">INDEX(Drivers!$C$7:$AG$25,$G17,X$9)</f>
        <v>6.0025144529715311</v>
      </c>
      <c r="Y17" s="185" cm="1">
        <f t="array" ref="Y17">INDEX(Drivers!$C$7:$AG$25,$G17,Y$9)</f>
        <v>6.141554792075822</v>
      </c>
      <c r="Z17" s="185" cm="1">
        <f t="array" ref="Z17">INDEX(Drivers!$C$7:$AG$25,$G17,Z$9)</f>
        <v>6.969526409798168</v>
      </c>
      <c r="AA17" s="185" cm="1">
        <f t="array" ref="AA17">INDEX(Drivers!$C$7:$AG$25,$G17,AA$9)</f>
        <v>7.5334882683374058</v>
      </c>
      <c r="AB17" s="185" cm="1">
        <f t="array" ref="AB17">INDEX(Drivers!$C$7:$AG$25,$G17,AB$9)</f>
        <v>7.9416299815157929</v>
      </c>
      <c r="AC17" s="185" cm="1">
        <f t="array" ref="AC17">INDEX(Drivers!$C$7:$AG$25,$G17,AC$9)</f>
        <v>9.2576476873755507</v>
      </c>
      <c r="AD17" s="185" cm="1">
        <f t="array" ref="AD17">INDEX(Drivers!$C$7:$AG$25,$G17,AD$9)</f>
        <v>10.666372443589864</v>
      </c>
      <c r="AE17" s="185" cm="1">
        <f t="array" ref="AE17">INDEX(Drivers!$C$7:$AG$25,$G17,AE$9)</f>
        <v>11.780777338195518</v>
      </c>
      <c r="AF17" s="185" cm="1">
        <f t="array" ref="AF17">INDEX(Drivers!$C$7:$AG$25,$G17,AF$9)</f>
        <v>12.774116540550772</v>
      </c>
      <c r="AG17" s="185" cm="1">
        <f t="array" ref="AG17">INDEX(Drivers!$C$7:$AG$25,$G17,AG$9)</f>
        <v>13.632949449181393</v>
      </c>
      <c r="AH17" s="185" cm="1">
        <f t="array" ref="AH17">INDEX(Drivers!$C$7:$AG$25,$G17,AH$9)</f>
        <v>14.383350954860871</v>
      </c>
      <c r="AI17" s="185" cm="1">
        <f t="array" ref="AI17">INDEX(Drivers!$C$7:$AG$25,$G17,AI$9)</f>
        <v>14.999280095581376</v>
      </c>
      <c r="AJ17" s="185" cm="1">
        <f t="array" ref="AJ17">INDEX(Drivers!$C$7:$AG$25,$G17,AJ$9)</f>
        <v>15.507956688407724</v>
      </c>
      <c r="AK17" s="185" cm="1">
        <f t="array" ref="AK17">INDEX(Drivers!$C$7:$AG$25,$G17,AK$9)</f>
        <v>15.948787551832472</v>
      </c>
      <c r="AL17" s="185" cm="1">
        <f t="array" ref="AL17">INDEX(Drivers!$C$7:$AG$25,$G17,AL$9)</f>
        <v>16.334275209108714</v>
      </c>
      <c r="AM17" s="185" cm="1">
        <f t="array" ref="AM17">INDEX(Drivers!$C$7:$AG$25,$G17,AM$9)</f>
        <v>17.348343334396663</v>
      </c>
      <c r="AN17" s="185" cm="1">
        <f t="array" ref="AN17">INDEX(Drivers!$C$7:$AG$25,$G17,AN$9)</f>
        <v>13.160710911894792</v>
      </c>
      <c r="AO17" s="185">
        <f t="shared" si="7"/>
        <v>10.854096705979146</v>
      </c>
      <c r="AP17" s="185">
        <f t="shared" si="7"/>
        <v>7.6805324087652025</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14.628413741912381</v>
      </c>
      <c r="T18" s="185" cm="1">
        <f t="array" ref="T18">INDEX(Drivers!$C$7:$AG$25,$G18,T$9)</f>
        <v>14.929719956565926</v>
      </c>
      <c r="U18" s="185" cm="1">
        <f t="array" ref="U18">INDEX(Drivers!$C$7:$AG$25,$G18,U$9)</f>
        <v>15.219012614376656</v>
      </c>
      <c r="V18" s="185" cm="1">
        <f t="array" ref="V18">INDEX(Drivers!$C$7:$AG$25,$G18,V$9)</f>
        <v>15.551954578063334</v>
      </c>
      <c r="W18" s="185" cm="1">
        <f t="array" ref="W18">INDEX(Drivers!$C$7:$AG$25,$G18,W$9)</f>
        <v>15.888511181664947</v>
      </c>
      <c r="X18" s="185" cm="1">
        <f t="array" ref="X18">INDEX(Drivers!$C$7:$AG$25,$G18,X$9)</f>
        <v>16.222484444774601</v>
      </c>
      <c r="Y18" s="185" cm="1">
        <f t="array" ref="Y18">INDEX(Drivers!$C$7:$AG$25,$G18,Y$9)</f>
        <v>16.57015324018251</v>
      </c>
      <c r="Z18" s="185" cm="1">
        <f t="array" ref="Z18">INDEX(Drivers!$C$7:$AG$25,$G18,Z$9)</f>
        <v>16.966310966035493</v>
      </c>
      <c r="AA18" s="185" cm="1">
        <f t="array" ref="AA18">INDEX(Drivers!$C$7:$AG$25,$G18,AA$9)</f>
        <v>17.320187689380933</v>
      </c>
      <c r="AB18" s="185" cm="1">
        <f t="array" ref="AB18">INDEX(Drivers!$C$7:$AG$25,$G18,AB$9)</f>
        <v>17.707187430612485</v>
      </c>
      <c r="AC18" s="185" cm="1">
        <f t="array" ref="AC18">INDEX(Drivers!$C$7:$AG$25,$G18,AC$9)</f>
        <v>18.232310561261194</v>
      </c>
      <c r="AD18" s="185" cm="1">
        <f t="array" ref="AD18">INDEX(Drivers!$C$7:$AG$25,$G18,AD$9)</f>
        <v>18.673920308000675</v>
      </c>
      <c r="AE18" s="185" cm="1">
        <f t="array" ref="AE18">INDEX(Drivers!$C$7:$AG$25,$G18,AE$9)</f>
        <v>19.116390373000058</v>
      </c>
      <c r="AF18" s="185" cm="1">
        <f t="array" ref="AF18">INDEX(Drivers!$C$7:$AG$25,$G18,AF$9)</f>
        <v>19.646855171682621</v>
      </c>
      <c r="AG18" s="185" cm="1">
        <f t="array" ref="AG18">INDEX(Drivers!$C$7:$AG$25,$G18,AG$9)</f>
        <v>20.199830764413413</v>
      </c>
      <c r="AH18" s="185" cm="1">
        <f t="array" ref="AH18">INDEX(Drivers!$C$7:$AG$25,$G18,AH$9)</f>
        <v>20.80401910729001</v>
      </c>
      <c r="AI18" s="185" cm="1">
        <f t="array" ref="AI18">INDEX(Drivers!$C$7:$AG$25,$G18,AI$9)</f>
        <v>21.409382379924956</v>
      </c>
      <c r="AJ18" s="185" cm="1">
        <f t="array" ref="AJ18">INDEX(Drivers!$C$7:$AG$25,$G18,AJ$9)</f>
        <v>22.041184546023892</v>
      </c>
      <c r="AK18" s="185" cm="1">
        <f t="array" ref="AK18">INDEX(Drivers!$C$7:$AG$25,$G18,AK$9)</f>
        <v>22.710097478915038</v>
      </c>
      <c r="AL18" s="185" cm="1">
        <f t="array" ref="AL18">INDEX(Drivers!$C$7:$AG$25,$G18,AL$9)</f>
        <v>23.41568864555585</v>
      </c>
      <c r="AM18" s="185" cm="1">
        <f t="array" ref="AM18">INDEX(Drivers!$C$7:$AG$25,$G18,AM$9)</f>
        <v>27.312007686440406</v>
      </c>
      <c r="AN18" s="185" cm="1">
        <f t="array" ref="AN18">INDEX(Drivers!$C$7:$AG$25,$G18,AN$9)</f>
        <v>27.798223240508442</v>
      </c>
      <c r="AO18" s="185">
        <f t="shared" si="7"/>
        <v>32.749108416597096</v>
      </c>
      <c r="AP18" s="185">
        <f t="shared" si="7"/>
        <v>37.131643011549727</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14.628413741912381</v>
      </c>
      <c r="T19" s="185" cm="1">
        <f t="array" ref="T19">INDEX(Drivers!$C$7:$AG$25,$G19,T$9)</f>
        <v>14.929719956565926</v>
      </c>
      <c r="U19" s="185" cm="1">
        <f t="array" ref="U19">INDEX(Drivers!$C$7:$AG$25,$G19,U$9)</f>
        <v>15.219012614376656</v>
      </c>
      <c r="V19" s="185" cm="1">
        <f t="array" ref="V19">INDEX(Drivers!$C$7:$AG$25,$G19,V$9)</f>
        <v>15.551954578063334</v>
      </c>
      <c r="W19" s="185" cm="1">
        <f t="array" ref="W19">INDEX(Drivers!$C$7:$AG$25,$G19,W$9)</f>
        <v>15.888511181664947</v>
      </c>
      <c r="X19" s="185" cm="1">
        <f t="array" ref="X19">INDEX(Drivers!$C$7:$AG$25,$G19,X$9)</f>
        <v>16.222484444774601</v>
      </c>
      <c r="Y19" s="185" cm="1">
        <f t="array" ref="Y19">INDEX(Drivers!$C$7:$AG$25,$G19,Y$9)</f>
        <v>16.57015324018251</v>
      </c>
      <c r="Z19" s="185" cm="1">
        <f t="array" ref="Z19">INDEX(Drivers!$C$7:$AG$25,$G19,Z$9)</f>
        <v>16.966310966035493</v>
      </c>
      <c r="AA19" s="185" cm="1">
        <f t="array" ref="AA19">INDEX(Drivers!$C$7:$AG$25,$G19,AA$9)</f>
        <v>17.320187689380933</v>
      </c>
      <c r="AB19" s="185" cm="1">
        <f t="array" ref="AB19">INDEX(Drivers!$C$7:$AG$25,$G19,AB$9)</f>
        <v>17.707187430612485</v>
      </c>
      <c r="AC19" s="185" cm="1">
        <f t="array" ref="AC19">INDEX(Drivers!$C$7:$AG$25,$G19,AC$9)</f>
        <v>18.232310561261194</v>
      </c>
      <c r="AD19" s="185" cm="1">
        <f t="array" ref="AD19">INDEX(Drivers!$C$7:$AG$25,$G19,AD$9)</f>
        <v>18.673920308000675</v>
      </c>
      <c r="AE19" s="185" cm="1">
        <f t="array" ref="AE19">INDEX(Drivers!$C$7:$AG$25,$G19,AE$9)</f>
        <v>19.116390373000058</v>
      </c>
      <c r="AF19" s="185" cm="1">
        <f t="array" ref="AF19">INDEX(Drivers!$C$7:$AG$25,$G19,AF$9)</f>
        <v>19.646855171682621</v>
      </c>
      <c r="AG19" s="185" cm="1">
        <f t="array" ref="AG19">INDEX(Drivers!$C$7:$AG$25,$G19,AG$9)</f>
        <v>20.199830764413413</v>
      </c>
      <c r="AH19" s="185" cm="1">
        <f t="array" ref="AH19">INDEX(Drivers!$C$7:$AG$25,$G19,AH$9)</f>
        <v>20.80401910729001</v>
      </c>
      <c r="AI19" s="185" cm="1">
        <f t="array" ref="AI19">INDEX(Drivers!$C$7:$AG$25,$G19,AI$9)</f>
        <v>21.409382379924956</v>
      </c>
      <c r="AJ19" s="185" cm="1">
        <f t="array" ref="AJ19">INDEX(Drivers!$C$7:$AG$25,$G19,AJ$9)</f>
        <v>22.041184546023892</v>
      </c>
      <c r="AK19" s="185" cm="1">
        <f t="array" ref="AK19">INDEX(Drivers!$C$7:$AG$25,$G19,AK$9)</f>
        <v>22.710097478915038</v>
      </c>
      <c r="AL19" s="185" cm="1">
        <f t="array" ref="AL19">INDEX(Drivers!$C$7:$AG$25,$G19,AL$9)</f>
        <v>23.41568864555585</v>
      </c>
      <c r="AM19" s="185" cm="1">
        <f t="array" ref="AM19">INDEX(Drivers!$C$7:$AG$25,$G19,AM$9)</f>
        <v>27.312007686440406</v>
      </c>
      <c r="AN19" s="185" cm="1">
        <f t="array" ref="AN19">INDEX(Drivers!$C$7:$AG$25,$G19,AN$9)</f>
        <v>27.798223240508442</v>
      </c>
      <c r="AO19" s="185">
        <f t="shared" si="7"/>
        <v>32.749108416597096</v>
      </c>
      <c r="AP19" s="185">
        <f t="shared" si="7"/>
        <v>37.131643011549727</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14.628413741912381</v>
      </c>
      <c r="T20" s="185" cm="1">
        <f t="array" ref="T20">INDEX(Drivers!$C$7:$AG$25,$G20,T$9)</f>
        <v>14.929719956565926</v>
      </c>
      <c r="U20" s="185" cm="1">
        <f t="array" ref="U20">INDEX(Drivers!$C$7:$AG$25,$G20,U$9)</f>
        <v>15.219012614376656</v>
      </c>
      <c r="V20" s="185" cm="1">
        <f t="array" ref="V20">INDEX(Drivers!$C$7:$AG$25,$G20,V$9)</f>
        <v>15.551954578063334</v>
      </c>
      <c r="W20" s="185" cm="1">
        <f t="array" ref="W20">INDEX(Drivers!$C$7:$AG$25,$G20,W$9)</f>
        <v>15.888511181664947</v>
      </c>
      <c r="X20" s="185" cm="1">
        <f t="array" ref="X20">INDEX(Drivers!$C$7:$AG$25,$G20,X$9)</f>
        <v>16.222484444774601</v>
      </c>
      <c r="Y20" s="185" cm="1">
        <f t="array" ref="Y20">INDEX(Drivers!$C$7:$AG$25,$G20,Y$9)</f>
        <v>16.57015324018251</v>
      </c>
      <c r="Z20" s="185" cm="1">
        <f t="array" ref="Z20">INDEX(Drivers!$C$7:$AG$25,$G20,Z$9)</f>
        <v>16.966310966035493</v>
      </c>
      <c r="AA20" s="185" cm="1">
        <f t="array" ref="AA20">INDEX(Drivers!$C$7:$AG$25,$G20,AA$9)</f>
        <v>17.320187689380933</v>
      </c>
      <c r="AB20" s="185" cm="1">
        <f t="array" ref="AB20">INDEX(Drivers!$C$7:$AG$25,$G20,AB$9)</f>
        <v>17.707187430612485</v>
      </c>
      <c r="AC20" s="185" cm="1">
        <f t="array" ref="AC20">INDEX(Drivers!$C$7:$AG$25,$G20,AC$9)</f>
        <v>18.232310561261194</v>
      </c>
      <c r="AD20" s="185" cm="1">
        <f t="array" ref="AD20">INDEX(Drivers!$C$7:$AG$25,$G20,AD$9)</f>
        <v>18.673920308000675</v>
      </c>
      <c r="AE20" s="185" cm="1">
        <f t="array" ref="AE20">INDEX(Drivers!$C$7:$AG$25,$G20,AE$9)</f>
        <v>19.116390373000058</v>
      </c>
      <c r="AF20" s="185" cm="1">
        <f t="array" ref="AF20">INDEX(Drivers!$C$7:$AG$25,$G20,AF$9)</f>
        <v>19.646855171682621</v>
      </c>
      <c r="AG20" s="185" cm="1">
        <f t="array" ref="AG20">INDEX(Drivers!$C$7:$AG$25,$G20,AG$9)</f>
        <v>20.199830764413413</v>
      </c>
      <c r="AH20" s="185" cm="1">
        <f t="array" ref="AH20">INDEX(Drivers!$C$7:$AG$25,$G20,AH$9)</f>
        <v>20.80401910729001</v>
      </c>
      <c r="AI20" s="185" cm="1">
        <f t="array" ref="AI20">INDEX(Drivers!$C$7:$AG$25,$G20,AI$9)</f>
        <v>21.409382379924956</v>
      </c>
      <c r="AJ20" s="185" cm="1">
        <f t="array" ref="AJ20">INDEX(Drivers!$C$7:$AG$25,$G20,AJ$9)</f>
        <v>22.041184546023892</v>
      </c>
      <c r="AK20" s="185" cm="1">
        <f t="array" ref="AK20">INDEX(Drivers!$C$7:$AG$25,$G20,AK$9)</f>
        <v>22.710097478915038</v>
      </c>
      <c r="AL20" s="185" cm="1">
        <f t="array" ref="AL20">INDEX(Drivers!$C$7:$AG$25,$G20,AL$9)</f>
        <v>23.41568864555585</v>
      </c>
      <c r="AM20" s="185" cm="1">
        <f t="array" ref="AM20">INDEX(Drivers!$C$7:$AG$25,$G20,AM$9)</f>
        <v>27.312007686440406</v>
      </c>
      <c r="AN20" s="185" cm="1">
        <f t="array" ref="AN20">INDEX(Drivers!$C$7:$AG$25,$G20,AN$9)</f>
        <v>27.798223240508442</v>
      </c>
      <c r="AO20" s="185">
        <f t="shared" si="7"/>
        <v>32.749108416597096</v>
      </c>
      <c r="AP20" s="185">
        <f t="shared" si="7"/>
        <v>37.131643011549727</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14.628413741912381</v>
      </c>
      <c r="T21" s="185" cm="1">
        <f t="array" ref="T21">INDEX(Drivers!$C$7:$AG$25,$G21,T$9)</f>
        <v>14.929719956565926</v>
      </c>
      <c r="U21" s="185" cm="1">
        <f t="array" ref="U21">INDEX(Drivers!$C$7:$AG$25,$G21,U$9)</f>
        <v>15.219012614376656</v>
      </c>
      <c r="V21" s="185" cm="1">
        <f t="array" ref="V21">INDEX(Drivers!$C$7:$AG$25,$G21,V$9)</f>
        <v>15.551954578063334</v>
      </c>
      <c r="W21" s="185" cm="1">
        <f t="array" ref="W21">INDEX(Drivers!$C$7:$AG$25,$G21,W$9)</f>
        <v>15.888511181664947</v>
      </c>
      <c r="X21" s="185" cm="1">
        <f t="array" ref="X21">INDEX(Drivers!$C$7:$AG$25,$G21,X$9)</f>
        <v>16.222484444774601</v>
      </c>
      <c r="Y21" s="185" cm="1">
        <f t="array" ref="Y21">INDEX(Drivers!$C$7:$AG$25,$G21,Y$9)</f>
        <v>16.57015324018251</v>
      </c>
      <c r="Z21" s="185" cm="1">
        <f t="array" ref="Z21">INDEX(Drivers!$C$7:$AG$25,$G21,Z$9)</f>
        <v>16.966310966035493</v>
      </c>
      <c r="AA21" s="185" cm="1">
        <f t="array" ref="AA21">INDEX(Drivers!$C$7:$AG$25,$G21,AA$9)</f>
        <v>17.320187689380933</v>
      </c>
      <c r="AB21" s="185" cm="1">
        <f t="array" ref="AB21">INDEX(Drivers!$C$7:$AG$25,$G21,AB$9)</f>
        <v>17.707187430612485</v>
      </c>
      <c r="AC21" s="185" cm="1">
        <f t="array" ref="AC21">INDEX(Drivers!$C$7:$AG$25,$G21,AC$9)</f>
        <v>18.232310561261194</v>
      </c>
      <c r="AD21" s="185" cm="1">
        <f t="array" ref="AD21">INDEX(Drivers!$C$7:$AG$25,$G21,AD$9)</f>
        <v>18.673920308000675</v>
      </c>
      <c r="AE21" s="185" cm="1">
        <f t="array" ref="AE21">INDEX(Drivers!$C$7:$AG$25,$G21,AE$9)</f>
        <v>19.116390373000058</v>
      </c>
      <c r="AF21" s="185" cm="1">
        <f t="array" ref="AF21">INDEX(Drivers!$C$7:$AG$25,$G21,AF$9)</f>
        <v>19.646855171682621</v>
      </c>
      <c r="AG21" s="185" cm="1">
        <f t="array" ref="AG21">INDEX(Drivers!$C$7:$AG$25,$G21,AG$9)</f>
        <v>20.199830764413413</v>
      </c>
      <c r="AH21" s="185" cm="1">
        <f t="array" ref="AH21">INDEX(Drivers!$C$7:$AG$25,$G21,AH$9)</f>
        <v>20.80401910729001</v>
      </c>
      <c r="AI21" s="185" cm="1">
        <f t="array" ref="AI21">INDEX(Drivers!$C$7:$AG$25,$G21,AI$9)</f>
        <v>21.409382379924956</v>
      </c>
      <c r="AJ21" s="185" cm="1">
        <f t="array" ref="AJ21">INDEX(Drivers!$C$7:$AG$25,$G21,AJ$9)</f>
        <v>22.041184546023892</v>
      </c>
      <c r="AK21" s="185" cm="1">
        <f t="array" ref="AK21">INDEX(Drivers!$C$7:$AG$25,$G21,AK$9)</f>
        <v>22.710097478915038</v>
      </c>
      <c r="AL21" s="185" cm="1">
        <f t="array" ref="AL21">INDEX(Drivers!$C$7:$AG$25,$G21,AL$9)</f>
        <v>23.41568864555585</v>
      </c>
      <c r="AM21" s="185" cm="1">
        <f t="array" ref="AM21">INDEX(Drivers!$C$7:$AG$25,$G21,AM$9)</f>
        <v>27.312007686440406</v>
      </c>
      <c r="AN21" s="185" cm="1">
        <f t="array" ref="AN21">INDEX(Drivers!$C$7:$AG$25,$G21,AN$9)</f>
        <v>27.798223240508442</v>
      </c>
      <c r="AO21" s="185">
        <f t="shared" si="7"/>
        <v>32.749108416597096</v>
      </c>
      <c r="AP21" s="185">
        <f t="shared" si="7"/>
        <v>37.131643011549727</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101.79921749603639</v>
      </c>
      <c r="T22" s="185" cm="1">
        <f t="array" ref="T22">INDEX(Drivers!$C$7:$AG$25,$G22,T$9)</f>
        <v>103.48448148780967</v>
      </c>
      <c r="U22" s="185" cm="1">
        <f t="array" ref="U22">INDEX(Drivers!$C$7:$AG$25,$G22,U$9)</f>
        <v>105.23935832385799</v>
      </c>
      <c r="V22" s="185" cm="1">
        <f t="array" ref="V22">INDEX(Drivers!$C$7:$AG$25,$G22,V$9)</f>
        <v>107.30539761688095</v>
      </c>
      <c r="W22" s="185" cm="1">
        <f t="array" ref="W22">INDEX(Drivers!$C$7:$AG$25,$G22,W$9)</f>
        <v>109.36496362016521</v>
      </c>
      <c r="X22" s="185" cm="1">
        <f t="array" ref="X22">INDEX(Drivers!$C$7:$AG$25,$G22,X$9)</f>
        <v>111.27058866181889</v>
      </c>
      <c r="Y22" s="185" cm="1">
        <f t="array" ref="Y22">INDEX(Drivers!$C$7:$AG$25,$G22,Y$9)</f>
        <v>113.20057407616746</v>
      </c>
      <c r="Z22" s="185" cm="1">
        <f t="array" ref="Z22">INDEX(Drivers!$C$7:$AG$25,$G22,Z$9)</f>
        <v>117.31348957802082</v>
      </c>
      <c r="AA22" s="185" cm="1">
        <f t="array" ref="AA22">INDEX(Drivers!$C$7:$AG$25,$G22,AA$9)</f>
        <v>119.82505776242931</v>
      </c>
      <c r="AB22" s="185" cm="1">
        <f t="array" ref="AB22">INDEX(Drivers!$C$7:$AG$25,$G22,AB$9)</f>
        <v>121.7838974258473</v>
      </c>
      <c r="AC22" s="185" cm="1">
        <f t="array" ref="AC22">INDEX(Drivers!$C$7:$AG$25,$G22,AC$9)</f>
        <v>126.49716364648953</v>
      </c>
      <c r="AD22" s="185" cm="1">
        <f t="array" ref="AD22">INDEX(Drivers!$C$7:$AG$25,$G22,AD$9)</f>
        <v>130.08555530547321</v>
      </c>
      <c r="AE22" s="185" cm="1">
        <f t="array" ref="AE22">INDEX(Drivers!$C$7:$AG$25,$G22,AE$9)</f>
        <v>132.33790834544075</v>
      </c>
      <c r="AF22" s="185" cm="1">
        <f t="array" ref="AF22">INDEX(Drivers!$C$7:$AG$25,$G22,AF$9)</f>
        <v>134.67762574094101</v>
      </c>
      <c r="AG22" s="185" cm="1">
        <f t="array" ref="AG22">INDEX(Drivers!$C$7:$AG$25,$G22,AG$9)</f>
        <v>136.88816106959743</v>
      </c>
      <c r="AH22" s="185" cm="1">
        <f t="array" ref="AH22">INDEX(Drivers!$C$7:$AG$25,$G22,AH$9)</f>
        <v>139.42094893497591</v>
      </c>
      <c r="AI22" s="185" cm="1">
        <f t="array" ref="AI22">INDEX(Drivers!$C$7:$AG$25,$G22,AI$9)</f>
        <v>142.16738412240605</v>
      </c>
      <c r="AJ22" s="185" cm="1">
        <f t="array" ref="AJ22">INDEX(Drivers!$C$7:$AG$25,$G22,AJ$9)</f>
        <v>144.92840407411293</v>
      </c>
      <c r="AK22" s="185" cm="1">
        <f t="array" ref="AK22">INDEX(Drivers!$C$7:$AG$25,$G22,AK$9)</f>
        <v>147.89147118359622</v>
      </c>
      <c r="AL22" s="185" cm="1">
        <f t="array" ref="AL22">INDEX(Drivers!$C$7:$AG$25,$G22,AL$9)</f>
        <v>150.98925641853691</v>
      </c>
      <c r="AM22" s="185" cm="1">
        <f t="array" ref="AM22">INDEX(Drivers!$C$7:$AG$25,$G22,AM$9)</f>
        <v>167.13556079658625</v>
      </c>
      <c r="AN22" s="185" cm="1">
        <f t="array" ref="AN22">INDEX(Drivers!$C$7:$AG$25,$G22,AN$9)</f>
        <v>167.84661760979353</v>
      </c>
      <c r="AO22" s="185">
        <f t="shared" si="7"/>
        <v>187.27652006185735</v>
      </c>
      <c r="AP22" s="185">
        <f t="shared" si="7"/>
        <v>204.13388125311394</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18.635946347980276</v>
      </c>
      <c r="T23" s="185" cm="1">
        <f t="array" ref="T23">INDEX(Drivers!$C$7:$AG$25,$G23,T$9)</f>
        <v>18.969947383246332</v>
      </c>
      <c r="U23" s="185" cm="1">
        <f t="array" ref="U23">INDEX(Drivers!$C$7:$AG$25,$G23,U$9)</f>
        <v>19.277005482573475</v>
      </c>
      <c r="V23" s="185" cm="1">
        <f t="array" ref="V23">INDEX(Drivers!$C$7:$AG$25,$G23,V$9)</f>
        <v>19.623896417870359</v>
      </c>
      <c r="W23" s="185" cm="1">
        <f t="array" ref="W23">INDEX(Drivers!$C$7:$AG$25,$G23,W$9)</f>
        <v>20.068266419546593</v>
      </c>
      <c r="X23" s="185" cm="1">
        <f t="array" ref="X23">INDEX(Drivers!$C$7:$AG$25,$G23,X$9)</f>
        <v>20.429988570525552</v>
      </c>
      <c r="Y23" s="185" cm="1">
        <f t="array" ref="Y23">INDEX(Drivers!$C$7:$AG$25,$G23,Y$9)</f>
        <v>20.800980526428333</v>
      </c>
      <c r="Z23" s="185" cm="1">
        <f t="array" ref="Z23">INDEX(Drivers!$C$7:$AG$25,$G23,Z$9)</f>
        <v>21.273450894244991</v>
      </c>
      <c r="AA23" s="185" cm="1">
        <f t="array" ref="AA23">INDEX(Drivers!$C$7:$AG$25,$G23,AA$9)</f>
        <v>21.621600070043264</v>
      </c>
      <c r="AB23" s="185" cm="1">
        <f t="array" ref="AB23">INDEX(Drivers!$C$7:$AG$25,$G23,AB$9)</f>
        <v>21.967857527882522</v>
      </c>
      <c r="AC23" s="185" cm="1">
        <f t="array" ref="AC23">INDEX(Drivers!$C$7:$AG$25,$G23,AC$9)</f>
        <v>22.47243743140362</v>
      </c>
      <c r="AD23" s="185" cm="1">
        <f t="array" ref="AD23">INDEX(Drivers!$C$7:$AG$25,$G23,AD$9)</f>
        <v>22.728591566881867</v>
      </c>
      <c r="AE23" s="185" cm="1">
        <f t="array" ref="AE23">INDEX(Drivers!$C$7:$AG$25,$G23,AE$9)</f>
        <v>22.927704160054429</v>
      </c>
      <c r="AF23" s="185" cm="1">
        <f t="array" ref="AF23">INDEX(Drivers!$C$7:$AG$25,$G23,AF$9)</f>
        <v>23.233310415484091</v>
      </c>
      <c r="AG23" s="185" cm="1">
        <f t="array" ref="AG23">INDEX(Drivers!$C$7:$AG$25,$G23,AG$9)</f>
        <v>23.585525789573612</v>
      </c>
      <c r="AH23" s="185" cm="1">
        <f t="array" ref="AH23">INDEX(Drivers!$C$7:$AG$25,$G23,AH$9)</f>
        <v>24.044664817094837</v>
      </c>
      <c r="AI23" s="185" cm="1">
        <f t="array" ref="AI23">INDEX(Drivers!$C$7:$AG$25,$G23,AI$9)</f>
        <v>24.562838603890356</v>
      </c>
      <c r="AJ23" s="185" cm="1">
        <f t="array" ref="AJ23">INDEX(Drivers!$C$7:$AG$25,$G23,AJ$9)</f>
        <v>25.072718258541855</v>
      </c>
      <c r="AK23" s="185" cm="1">
        <f t="array" ref="AK23">INDEX(Drivers!$C$7:$AG$25,$G23,AK$9)</f>
        <v>25.626956597919833</v>
      </c>
      <c r="AL23" s="185" cm="1">
        <f t="array" ref="AL23">INDEX(Drivers!$C$7:$AG$25,$G23,AL$9)</f>
        <v>26.226349805862629</v>
      </c>
      <c r="AM23" s="185" cm="1">
        <f t="array" ref="AM23">INDEX(Drivers!$C$7:$AG$25,$G23,AM$9)</f>
        <v>30.142374791480528</v>
      </c>
      <c r="AN23" s="185" cm="1">
        <f t="array" ref="AN23">INDEX(Drivers!$C$7:$AG$25,$G23,AN$9)</f>
        <v>30.351923985502829</v>
      </c>
      <c r="AO23" s="185">
        <f t="shared" si="7"/>
        <v>35.095244130409014</v>
      </c>
      <c r="AP23" s="185">
        <f t="shared" si="7"/>
        <v>39.22081831004914</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18.635946347980276</v>
      </c>
      <c r="T24" s="185" cm="1">
        <f t="array" ref="T24">INDEX(Drivers!$C$7:$AG$25,$G24,T$9)</f>
        <v>18.969947383246332</v>
      </c>
      <c r="U24" s="185" cm="1">
        <f t="array" ref="U24">INDEX(Drivers!$C$7:$AG$25,$G24,U$9)</f>
        <v>19.277005482573475</v>
      </c>
      <c r="V24" s="185" cm="1">
        <f t="array" ref="V24">INDEX(Drivers!$C$7:$AG$25,$G24,V$9)</f>
        <v>19.623896417870359</v>
      </c>
      <c r="W24" s="185" cm="1">
        <f t="array" ref="W24">INDEX(Drivers!$C$7:$AG$25,$G24,W$9)</f>
        <v>20.068266419546593</v>
      </c>
      <c r="X24" s="185" cm="1">
        <f t="array" ref="X24">INDEX(Drivers!$C$7:$AG$25,$G24,X$9)</f>
        <v>20.429988570525552</v>
      </c>
      <c r="Y24" s="185" cm="1">
        <f t="array" ref="Y24">INDEX(Drivers!$C$7:$AG$25,$G24,Y$9)</f>
        <v>20.800980526428333</v>
      </c>
      <c r="Z24" s="185" cm="1">
        <f t="array" ref="Z24">INDEX(Drivers!$C$7:$AG$25,$G24,Z$9)</f>
        <v>21.273450894244991</v>
      </c>
      <c r="AA24" s="185" cm="1">
        <f t="array" ref="AA24">INDEX(Drivers!$C$7:$AG$25,$G24,AA$9)</f>
        <v>21.621600070043264</v>
      </c>
      <c r="AB24" s="185" cm="1">
        <f t="array" ref="AB24">INDEX(Drivers!$C$7:$AG$25,$G24,AB$9)</f>
        <v>21.967857527882522</v>
      </c>
      <c r="AC24" s="185" cm="1">
        <f t="array" ref="AC24">INDEX(Drivers!$C$7:$AG$25,$G24,AC$9)</f>
        <v>22.47243743140362</v>
      </c>
      <c r="AD24" s="185" cm="1">
        <f t="array" ref="AD24">INDEX(Drivers!$C$7:$AG$25,$G24,AD$9)</f>
        <v>22.728591566881867</v>
      </c>
      <c r="AE24" s="185" cm="1">
        <f t="array" ref="AE24">INDEX(Drivers!$C$7:$AG$25,$G24,AE$9)</f>
        <v>22.927704160054429</v>
      </c>
      <c r="AF24" s="185" cm="1">
        <f t="array" ref="AF24">INDEX(Drivers!$C$7:$AG$25,$G24,AF$9)</f>
        <v>23.233310415484091</v>
      </c>
      <c r="AG24" s="185" cm="1">
        <f t="array" ref="AG24">INDEX(Drivers!$C$7:$AG$25,$G24,AG$9)</f>
        <v>23.585525789573612</v>
      </c>
      <c r="AH24" s="185" cm="1">
        <f t="array" ref="AH24">INDEX(Drivers!$C$7:$AG$25,$G24,AH$9)</f>
        <v>24.044664817094837</v>
      </c>
      <c r="AI24" s="185" cm="1">
        <f t="array" ref="AI24">INDEX(Drivers!$C$7:$AG$25,$G24,AI$9)</f>
        <v>24.562838603890356</v>
      </c>
      <c r="AJ24" s="185" cm="1">
        <f t="array" ref="AJ24">INDEX(Drivers!$C$7:$AG$25,$G24,AJ$9)</f>
        <v>25.072718258541855</v>
      </c>
      <c r="AK24" s="185" cm="1">
        <f t="array" ref="AK24">INDEX(Drivers!$C$7:$AG$25,$G24,AK$9)</f>
        <v>25.626956597919833</v>
      </c>
      <c r="AL24" s="185" cm="1">
        <f t="array" ref="AL24">INDEX(Drivers!$C$7:$AG$25,$G24,AL$9)</f>
        <v>26.226349805862629</v>
      </c>
      <c r="AM24" s="185" cm="1">
        <f t="array" ref="AM24">INDEX(Drivers!$C$7:$AG$25,$G24,AM$9)</f>
        <v>30.142374791480528</v>
      </c>
      <c r="AN24" s="185" cm="1">
        <f t="array" ref="AN24">INDEX(Drivers!$C$7:$AG$25,$G24,AN$9)</f>
        <v>30.351923985502829</v>
      </c>
      <c r="AO24" s="185">
        <f t="shared" si="7"/>
        <v>35.095244130409014</v>
      </c>
      <c r="AP24" s="185">
        <f t="shared" si="7"/>
        <v>39.22081831004914</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238.216218598198</v>
      </c>
      <c r="T25" s="185" cm="1">
        <f t="array" ref="T25">INDEX(Drivers!$C$7:$AG$25,$G25,T$9)</f>
        <v>243.14810207227868</v>
      </c>
      <c r="U25" s="185" cm="1">
        <f t="array" ref="U25">INDEX(Drivers!$C$7:$AG$25,$G25,U$9)</f>
        <v>247.96061703933066</v>
      </c>
      <c r="V25" s="185" cm="1">
        <f t="array" ref="V25">INDEX(Drivers!$C$7:$AG$25,$G25,V$9)</f>
        <v>253.36463081486164</v>
      </c>
      <c r="W25" s="185" cm="1">
        <f t="array" ref="W25">INDEX(Drivers!$C$7:$AG$25,$G25,W$9)</f>
        <v>258.85110665119527</v>
      </c>
      <c r="X25" s="185" cm="1">
        <f t="array" ref="X25">INDEX(Drivers!$C$7:$AG$25,$G25,X$9)</f>
        <v>264.27733715029569</v>
      </c>
      <c r="Y25" s="185" cm="1">
        <f t="array" ref="Y25">INDEX(Drivers!$C$7:$AG$25,$G25,Y$9)</f>
        <v>269.85887829285042</v>
      </c>
      <c r="Z25" s="185" cm="1">
        <f t="array" ref="Z25">INDEX(Drivers!$C$7:$AG$25,$G25,Z$9)</f>
        <v>277.24904116593518</v>
      </c>
      <c r="AA25" s="185" cm="1">
        <f t="array" ref="AA25">INDEX(Drivers!$C$7:$AG$25,$G25,AA$9)</f>
        <v>283.26926274727822</v>
      </c>
      <c r="AB25" s="185" cm="1">
        <f t="array" ref="AB25">INDEX(Drivers!$C$7:$AG$25,$G25,AB$9)</f>
        <v>289.45439897650357</v>
      </c>
      <c r="AC25" s="185" cm="1">
        <f t="array" ref="AC25">INDEX(Drivers!$C$7:$AG$25,$G25,AC$9)</f>
        <v>298.54335006679798</v>
      </c>
      <c r="AD25" s="185" cm="1">
        <f t="array" ref="AD25">INDEX(Drivers!$C$7:$AG$25,$G25,AD$9)</f>
        <v>306.21415942071906</v>
      </c>
      <c r="AE25" s="185" cm="1">
        <f t="array" ref="AE25">INDEX(Drivers!$C$7:$AG$25,$G25,AE$9)</f>
        <v>313.41519858756999</v>
      </c>
      <c r="AF25" s="185" cm="1">
        <f t="array" ref="AF25">INDEX(Drivers!$C$7:$AG$25,$G25,AF$9)</f>
        <v>321.78154101636267</v>
      </c>
      <c r="AG25" s="185" cm="1">
        <f t="array" ref="AG25">INDEX(Drivers!$C$7:$AG$25,$G25,AG$9)</f>
        <v>330.59217540401448</v>
      </c>
      <c r="AH25" s="185" cm="1">
        <f t="array" ref="AH25">INDEX(Drivers!$C$7:$AG$25,$G25,AH$9)</f>
        <v>340.1710888010868</v>
      </c>
      <c r="AI25" s="185" cm="1">
        <f t="array" ref="AI25">INDEX(Drivers!$C$7:$AG$25,$G25,AI$9)</f>
        <v>349.56486552798555</v>
      </c>
      <c r="AJ25" s="185" cm="1">
        <f t="array" ref="AJ25">INDEX(Drivers!$C$7:$AG$25,$G25,AJ$9)</f>
        <v>359.68728047705724</v>
      </c>
      <c r="AK25" s="185" cm="1">
        <f t="array" ref="AK25">INDEX(Drivers!$C$7:$AG$25,$G25,AK$9)</f>
        <v>370.39525118140165</v>
      </c>
      <c r="AL25" s="185" cm="1">
        <f t="array" ref="AL25">INDEX(Drivers!$C$7:$AG$25,$G25,AL$9)</f>
        <v>381.6271557746856</v>
      </c>
      <c r="AM25" s="185" cm="1">
        <f t="array" ref="AM25">INDEX(Drivers!$C$7:$AG$25,$G25,AM$9)</f>
        <v>444.19466744751043</v>
      </c>
      <c r="AN25" s="185" cm="1">
        <f t="array" ref="AN25">INDEX(Drivers!$C$7:$AG$25,$G25,AN$9)</f>
        <v>458.93062689801616</v>
      </c>
      <c r="AO25" s="185">
        <f t="shared" si="7"/>
        <v>544.20602339173274</v>
      </c>
      <c r="AP25" s="185">
        <f t="shared" si="7"/>
        <v>621.50949451506312</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1">
        <f t="shared" ref="R30:AP30" si="11">Q30*R11/Q11</f>
        <v>27.947461005160321</v>
      </c>
      <c r="S30" s="361">
        <f t="shared" ref="S30:AC30" si="12">R30*(S11*S48)/(R11*R48)</f>
        <v>30.280267684389464</v>
      </c>
      <c r="T30" s="361">
        <f t="shared" si="12"/>
        <v>29.959846342980072</v>
      </c>
      <c r="U30" s="361">
        <f t="shared" si="12"/>
        <v>29.784582031469778</v>
      </c>
      <c r="V30" s="361">
        <f t="shared" si="12"/>
        <v>29.65760542388265</v>
      </c>
      <c r="W30" s="361">
        <f t="shared" si="12"/>
        <v>29.618029274938678</v>
      </c>
      <c r="X30" s="361">
        <f t="shared" si="12"/>
        <v>30.087700276030493</v>
      </c>
      <c r="Y30" s="361">
        <f t="shared" si="12"/>
        <v>30.553915387805745</v>
      </c>
      <c r="Z30" s="361">
        <f t="shared" si="12"/>
        <v>32.057521226372934</v>
      </c>
      <c r="AA30" s="361">
        <f t="shared" si="12"/>
        <v>33.048209565234863</v>
      </c>
      <c r="AB30" s="361">
        <f t="shared" si="12"/>
        <v>33.771723888214837</v>
      </c>
      <c r="AC30" s="361">
        <f t="shared" si="12"/>
        <v>35.861703194880448</v>
      </c>
      <c r="AD30" s="361">
        <f t="shared" si="11"/>
        <v>37.820458068457498</v>
      </c>
      <c r="AE30" s="361">
        <f t="shared" si="11"/>
        <v>39.203699117014892</v>
      </c>
      <c r="AF30" s="361">
        <f t="shared" si="11"/>
        <v>40.516097468367413</v>
      </c>
      <c r="AG30" s="361">
        <f t="shared" si="11"/>
        <v>41.751491007539009</v>
      </c>
      <c r="AH30" s="361">
        <f t="shared" si="11"/>
        <v>42.921278006177488</v>
      </c>
      <c r="AI30" s="361">
        <f t="shared" si="11"/>
        <v>43.959636285186079</v>
      </c>
      <c r="AJ30" s="361">
        <f t="shared" si="11"/>
        <v>44.94079303300073</v>
      </c>
      <c r="AK30" s="361">
        <f t="shared" si="11"/>
        <v>45.90484752791928</v>
      </c>
      <c r="AL30" s="361">
        <f t="shared" si="11"/>
        <v>46.859862545461489</v>
      </c>
      <c r="AM30" s="361">
        <f t="shared" si="11"/>
        <v>51.522223696554427</v>
      </c>
      <c r="AN30" s="361">
        <f t="shared" si="11"/>
        <v>49.27992723207511</v>
      </c>
      <c r="AO30" s="361">
        <f t="shared" si="11"/>
        <v>52.850768187950784</v>
      </c>
      <c r="AP30" s="361">
        <f t="shared" si="11"/>
        <v>55.270832874564398</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3.4912421940520733</v>
      </c>
      <c r="Q31" s="185">
        <f t="shared" si="14"/>
        <v>3.4098998028399312</v>
      </c>
      <c r="R31" s="185">
        <f t="shared" si="14"/>
        <v>3.1365815506918659</v>
      </c>
      <c r="S31" s="344">
        <f t="shared" ref="S31:AC31" si="15">R31*(S12*S49)/(R12*R49)</f>
        <v>3.3914749871153509</v>
      </c>
      <c r="T31" s="342">
        <f t="shared" si="15"/>
        <v>3.3807726143614962</v>
      </c>
      <c r="U31" s="344">
        <f t="shared" si="15"/>
        <v>3.3788157616708365</v>
      </c>
      <c r="V31" s="344">
        <f t="shared" si="15"/>
        <v>3.3813564022065483</v>
      </c>
      <c r="W31" s="344">
        <f t="shared" si="15"/>
        <v>3.3893965105695116</v>
      </c>
      <c r="X31" s="344">
        <f t="shared" si="15"/>
        <v>3.4536270492769923</v>
      </c>
      <c r="Y31" s="344">
        <f t="shared" si="15"/>
        <v>3.5184354523935233</v>
      </c>
      <c r="Z31" s="344">
        <f t="shared" si="15"/>
        <v>3.6836079579195915</v>
      </c>
      <c r="AA31" s="344">
        <f t="shared" si="15"/>
        <v>3.7822382904083716</v>
      </c>
      <c r="AB31" s="344">
        <f t="shared" si="15"/>
        <v>3.8592105965525123</v>
      </c>
      <c r="AC31" s="344">
        <f t="shared" si="15"/>
        <v>4.0677783765990325</v>
      </c>
      <c r="AD31" s="344">
        <f t="shared" ref="AD31:AP31" si="16">AC31*(AD12*AD49)/(AC12*AC49)</f>
        <v>4.2400591365096858</v>
      </c>
      <c r="AE31" s="344">
        <f t="shared" si="16"/>
        <v>4.3590079157180126</v>
      </c>
      <c r="AF31" s="344">
        <f t="shared" si="16"/>
        <v>4.4816505478197177</v>
      </c>
      <c r="AG31" s="344">
        <f t="shared" si="16"/>
        <v>4.622867634015515</v>
      </c>
      <c r="AH31" s="344">
        <f t="shared" si="16"/>
        <v>4.751682546238464</v>
      </c>
      <c r="AI31" s="344">
        <f t="shared" si="16"/>
        <v>4.8369054540494707</v>
      </c>
      <c r="AJ31" s="344">
        <f t="shared" si="16"/>
        <v>4.9621166104069117</v>
      </c>
      <c r="AK31" s="344">
        <f t="shared" si="16"/>
        <v>5.0911240229388088</v>
      </c>
      <c r="AL31" s="344">
        <f t="shared" si="16"/>
        <v>5.2236646229872061</v>
      </c>
      <c r="AM31" s="344">
        <f t="shared" si="16"/>
        <v>5.9074532378781877</v>
      </c>
      <c r="AN31" s="344">
        <f t="shared" si="16"/>
        <v>5.8480978729891611</v>
      </c>
      <c r="AO31" s="344">
        <f t="shared" si="16"/>
        <v>6.5963884529544581</v>
      </c>
      <c r="AP31" s="344">
        <f t="shared" si="16"/>
        <v>7.2208217029564139</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1">
        <f t="shared" si="14"/>
        <v>0.45965350011816475</v>
      </c>
      <c r="Q32" s="361">
        <f t="shared" si="14"/>
        <v>0.44894404120627918</v>
      </c>
      <c r="R32" s="361">
        <f t="shared" si="14"/>
        <v>0.41295922999493656</v>
      </c>
      <c r="S32" s="361">
        <f>R32*(S13*S51)/(R13*R51)</f>
        <v>0.41730677398140803</v>
      </c>
      <c r="T32" s="361">
        <f t="shared" ref="T32:AC32" si="18">S32*(T13*T49)/(S13*S49)</f>
        <v>0.41598989189770547</v>
      </c>
      <c r="U32" s="361">
        <f t="shared" si="18"/>
        <v>0.41574910938077747</v>
      </c>
      <c r="V32" s="361">
        <f t="shared" si="18"/>
        <v>0.41606172454374696</v>
      </c>
      <c r="W32" s="361">
        <f t="shared" si="18"/>
        <v>0.41705102615916678</v>
      </c>
      <c r="X32" s="361">
        <f t="shared" si="18"/>
        <v>0.4249543245767986</v>
      </c>
      <c r="Y32" s="361">
        <f t="shared" si="18"/>
        <v>0.43292872678651373</v>
      </c>
      <c r="Z32" s="361">
        <f t="shared" si="18"/>
        <v>0.45325251089029595</v>
      </c>
      <c r="AA32" s="361">
        <f t="shared" si="18"/>
        <v>0.465388559666706</v>
      </c>
      <c r="AB32" s="361">
        <f t="shared" si="18"/>
        <v>0.47485967913093696</v>
      </c>
      <c r="AC32" s="361">
        <f t="shared" si="18"/>
        <v>0.50052306977316219</v>
      </c>
      <c r="AD32" s="361">
        <f t="shared" ref="AD32:AP32" si="19">AC32*(AD13*AD51)/(AC13*AC51)</f>
        <v>0.52172149476833818</v>
      </c>
      <c r="AE32" s="361">
        <f t="shared" si="19"/>
        <v>0.53635764320199464</v>
      </c>
      <c r="AF32" s="361">
        <f t="shared" si="19"/>
        <v>0.55144830474288431</v>
      </c>
      <c r="AG32" s="361">
        <f t="shared" si="19"/>
        <v>0.5688244749624225</v>
      </c>
      <c r="AH32" s="361">
        <f t="shared" si="19"/>
        <v>0.584674609686895</v>
      </c>
      <c r="AI32" s="361">
        <f t="shared" si="19"/>
        <v>0.59516093108482326</v>
      </c>
      <c r="AJ32" s="361">
        <f t="shared" si="19"/>
        <v>0.61056763876349274</v>
      </c>
      <c r="AK32" s="361">
        <f t="shared" si="19"/>
        <v>0.62644145984367272</v>
      </c>
      <c r="AL32" s="361">
        <f t="shared" si="19"/>
        <v>0.64275002483026022</v>
      </c>
      <c r="AM32" s="361">
        <f t="shared" si="19"/>
        <v>0.7268873462168105</v>
      </c>
      <c r="AN32" s="361">
        <f t="shared" si="19"/>
        <v>0.71958391749201334</v>
      </c>
      <c r="AO32" s="361">
        <f t="shared" si="19"/>
        <v>0.81165793517232532</v>
      </c>
      <c r="AP32" s="361">
        <f t="shared" si="19"/>
        <v>0.88849182783407854</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5.0556939676962518</v>
      </c>
      <c r="T33" s="185">
        <f t="shared" si="20"/>
        <v>5.1235360204291638</v>
      </c>
      <c r="U33" s="185">
        <f t="shared" si="20"/>
        <v>5.2071501177446695</v>
      </c>
      <c r="V33" s="185">
        <f t="shared" si="20"/>
        <v>5.300690747724655</v>
      </c>
      <c r="W33" s="185">
        <f t="shared" si="20"/>
        <v>5.4062772589384203</v>
      </c>
      <c r="X33" s="185">
        <f t="shared" si="20"/>
        <v>5.5087285654352414</v>
      </c>
      <c r="Y33" s="185">
        <f t="shared" si="20"/>
        <v>5.6121015980280378</v>
      </c>
      <c r="Z33" s="185">
        <f t="shared" si="20"/>
        <v>5.8755609948979011</v>
      </c>
      <c r="AA33" s="185">
        <f t="shared" si="20"/>
        <v>6.0328818990508442</v>
      </c>
      <c r="AB33" s="185">
        <f t="shared" si="20"/>
        <v>6.1556570382171945</v>
      </c>
      <c r="AC33" s="185">
        <f t="shared" si="20"/>
        <v>6.4883343283178174</v>
      </c>
      <c r="AD33" s="185">
        <f t="shared" si="20"/>
        <v>6.7631317890318767</v>
      </c>
      <c r="AE33" s="185">
        <f t="shared" si="20"/>
        <v>6.9528617536456689</v>
      </c>
      <c r="AF33" s="185">
        <f t="shared" si="20"/>
        <v>7.1484836205001878</v>
      </c>
      <c r="AG33" s="185">
        <f t="shared" si="20"/>
        <v>7.3737327819049119</v>
      </c>
      <c r="AH33" s="185">
        <f t="shared" si="20"/>
        <v>7.5791997812339638</v>
      </c>
      <c r="AI33" s="185">
        <f t="shared" si="20"/>
        <v>7.7151350921373885</v>
      </c>
      <c r="AJ33" s="185">
        <f t="shared" si="20"/>
        <v>7.9148538990310904</v>
      </c>
      <c r="AK33" s="185">
        <f t="shared" si="20"/>
        <v>8.1206279471339755</v>
      </c>
      <c r="AL33" s="185">
        <f t="shared" si="20"/>
        <v>8.3320376272033343</v>
      </c>
      <c r="AM33" s="185">
        <f t="shared" si="20"/>
        <v>9.4227187638240117</v>
      </c>
      <c r="AN33" s="185">
        <f t="shared" si="20"/>
        <v>9.3280436326037872</v>
      </c>
      <c r="AO33" s="185">
        <f t="shared" si="20"/>
        <v>10.521609015977736</v>
      </c>
      <c r="AP33" s="185">
        <f t="shared" si="20"/>
        <v>11.517615021378191</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8.4410931488914045</v>
      </c>
      <c r="Q35" s="366">
        <f t="shared" ref="Q35:AP35" si="24">P35*Q16/P16</f>
        <v>8.3460063440769101</v>
      </c>
      <c r="R35" s="366">
        <f t="shared" si="24"/>
        <v>7.9481400066052679</v>
      </c>
      <c r="S35" s="366">
        <f t="shared" si="24"/>
        <v>8.0128671179210063</v>
      </c>
      <c r="T35" s="366">
        <f t="shared" si="24"/>
        <v>8.1196752697719194</v>
      </c>
      <c r="U35" s="366">
        <f t="shared" si="24"/>
        <v>8.2091166785455965</v>
      </c>
      <c r="V35" s="366">
        <f t="shared" si="24"/>
        <v>8.3016636133960944</v>
      </c>
      <c r="W35" s="366">
        <f t="shared" si="24"/>
        <v>8.3931136134961957</v>
      </c>
      <c r="X35" s="366">
        <f t="shared" si="24"/>
        <v>8.4717568005308248</v>
      </c>
      <c r="Y35" s="366">
        <f t="shared" si="24"/>
        <v>8.5619454004163877</v>
      </c>
      <c r="Z35" s="366">
        <f t="shared" si="24"/>
        <v>8.58474815212303</v>
      </c>
      <c r="AA35" s="366">
        <f t="shared" si="24"/>
        <v>8.6316693078860389</v>
      </c>
      <c r="AB35" s="366">
        <f t="shared" si="24"/>
        <v>8.7169091873144389</v>
      </c>
      <c r="AC35" s="366">
        <f t="shared" si="24"/>
        <v>7.6504881971215379</v>
      </c>
      <c r="AD35" s="366">
        <f t="shared" si="24"/>
        <v>7.0638549442314487</v>
      </c>
      <c r="AE35" s="366">
        <f t="shared" si="24"/>
        <v>7.049895072591462</v>
      </c>
      <c r="AF35" s="366">
        <f t="shared" si="24"/>
        <v>7.1773087736075096</v>
      </c>
      <c r="AG35" s="366">
        <f t="shared" si="24"/>
        <v>7.3351573092310955</v>
      </c>
      <c r="AH35" s="366">
        <f t="shared" si="24"/>
        <v>7.5087798820773068</v>
      </c>
      <c r="AI35" s="366">
        <f t="shared" si="24"/>
        <v>7.6997926658458677</v>
      </c>
      <c r="AJ35" s="366">
        <f t="shared" si="24"/>
        <v>7.8889422372182008</v>
      </c>
      <c r="AK35" s="366">
        <f t="shared" si="24"/>
        <v>8.0889936551899133</v>
      </c>
      <c r="AL35" s="366">
        <f t="shared" si="24"/>
        <v>8.2987523945473356</v>
      </c>
      <c r="AM35" s="366">
        <f t="shared" si="24"/>
        <v>9.8106396687268536</v>
      </c>
      <c r="AN35" s="366">
        <f t="shared" si="24"/>
        <v>15.101060915956571</v>
      </c>
      <c r="AO35" s="366">
        <f t="shared" si="24"/>
        <v>21.273613775190583</v>
      </c>
      <c r="AP35" s="366">
        <f t="shared" si="24"/>
        <v>28.07592229659986</v>
      </c>
    </row>
    <row r="36" spans="1:42" s="366"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5">R36*S17/R17</f>
        <v>0</v>
      </c>
      <c r="T36" s="366">
        <f t="shared" ref="T36" si="26">S36*T17/S17</f>
        <v>0</v>
      </c>
      <c r="U36" s="366">
        <f t="shared" ref="U36" si="27">T36*U17/T17</f>
        <v>0</v>
      </c>
      <c r="V36" s="366">
        <f t="shared" ref="V36" si="28">U36*V17/U17</f>
        <v>0</v>
      </c>
      <c r="W36" s="366">
        <f t="shared" ref="W36" si="29">V36*W17/V17</f>
        <v>0</v>
      </c>
      <c r="X36" s="366">
        <f t="shared" ref="X36" si="30">W36*X17/W17</f>
        <v>0</v>
      </c>
      <c r="Y36" s="366">
        <f t="shared" ref="Y36" si="31">X36*Y17/X17</f>
        <v>0</v>
      </c>
      <c r="Z36" s="366">
        <f t="shared" ref="Z36" si="32">Y36*Z17/Y17</f>
        <v>0</v>
      </c>
      <c r="AA36" s="366">
        <f t="shared" ref="AA36" si="33">Z36*AA17/Z17</f>
        <v>0</v>
      </c>
      <c r="AB36" s="366">
        <f t="shared" ref="AB36" si="34">AA36*AB17/AA17</f>
        <v>0</v>
      </c>
      <c r="AC36" s="366">
        <f t="shared" ref="AC36" si="35">AB36*AC17/AB17</f>
        <v>0</v>
      </c>
      <c r="AD36" s="366">
        <f t="shared" ref="AD36" si="36">AC36*AD17/AC17</f>
        <v>0</v>
      </c>
      <c r="AE36" s="366">
        <f t="shared" ref="AE36" si="37">AD36*AE17/AD17</f>
        <v>0</v>
      </c>
      <c r="AF36" s="366">
        <f t="shared" ref="AF36" si="38">AE36*AF17/AE17</f>
        <v>0</v>
      </c>
      <c r="AG36" s="366">
        <f t="shared" ref="AG36" si="39">AF36*AG17/AF17</f>
        <v>0</v>
      </c>
      <c r="AH36" s="366">
        <f t="shared" ref="AH36" si="40">AG36*AH17/AG17</f>
        <v>0</v>
      </c>
      <c r="AI36" s="366">
        <f t="shared" ref="AI36" si="41">AH36*AI17/AH17</f>
        <v>0</v>
      </c>
      <c r="AJ36" s="366">
        <f t="shared" ref="AJ36" si="42">AI36*AJ17/AI17</f>
        <v>0</v>
      </c>
      <c r="AK36" s="366">
        <f t="shared" ref="AK36" si="43">AJ36*AK17/AJ17</f>
        <v>0</v>
      </c>
      <c r="AL36" s="366">
        <f t="shared" ref="AL36" si="44">AK36*AL17/AK17</f>
        <v>0</v>
      </c>
      <c r="AM36" s="366">
        <f t="shared" ref="AM36" si="45">AL36*AM17/AL17</f>
        <v>0</v>
      </c>
      <c r="AN36" s="366">
        <f t="shared" ref="AN36" si="46">AM36*AN17/AM17</f>
        <v>0</v>
      </c>
      <c r="AO36" s="366">
        <f t="shared" ref="AO36" si="47">AN36*AO17/AN17</f>
        <v>0</v>
      </c>
      <c r="AP36" s="366">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14.959887414756098</v>
      </c>
      <c r="Q37" s="185">
        <f t="shared" si="50"/>
        <v>14.975266378945001</v>
      </c>
      <c r="R37" s="185">
        <f t="shared" si="50"/>
        <v>13.744949243832703</v>
      </c>
      <c r="S37" s="185">
        <f t="shared" ref="S37:AP37" si="51">R37*S18/R18</f>
        <v>14.060615692333601</v>
      </c>
      <c r="T37" s="185">
        <f t="shared" si="51"/>
        <v>14.350226785149287</v>
      </c>
      <c r="U37" s="185">
        <f t="shared" si="51"/>
        <v>14.628290624185787</v>
      </c>
      <c r="V37" s="185">
        <f t="shared" si="51"/>
        <v>14.948309532718332</v>
      </c>
      <c r="W37" s="185">
        <f t="shared" si="51"/>
        <v>15.271802779863849</v>
      </c>
      <c r="X37" s="185">
        <f t="shared" si="51"/>
        <v>15.592812958202268</v>
      </c>
      <c r="Y37" s="185">
        <f t="shared" si="51"/>
        <v>15.926987080338364</v>
      </c>
      <c r="Z37" s="185">
        <f t="shared" si="51"/>
        <v>16.307768047779025</v>
      </c>
      <c r="AA37" s="185">
        <f t="shared" si="51"/>
        <v>16.647909138755033</v>
      </c>
      <c r="AB37" s="185">
        <f t="shared" si="51"/>
        <v>17.019887586349725</v>
      </c>
      <c r="AC37" s="185">
        <f t="shared" si="51"/>
        <v>17.524628200162944</v>
      </c>
      <c r="AD37" s="185">
        <f t="shared" si="51"/>
        <v>17.949096980199027</v>
      </c>
      <c r="AE37" s="185">
        <f t="shared" si="51"/>
        <v>18.37439268546699</v>
      </c>
      <c r="AF37" s="185">
        <f t="shared" si="51"/>
        <v>18.884267631867814</v>
      </c>
      <c r="AG37" s="185">
        <f t="shared" si="51"/>
        <v>19.415779621739357</v>
      </c>
      <c r="AH37" s="185">
        <f t="shared" si="51"/>
        <v>19.996516552267625</v>
      </c>
      <c r="AI37" s="185">
        <f t="shared" si="51"/>
        <v>20.578382807963276</v>
      </c>
      <c r="AJ37" s="185">
        <f t="shared" si="51"/>
        <v>21.185661738394987</v>
      </c>
      <c r="AK37" s="185">
        <f t="shared" si="51"/>
        <v>21.828610990921707</v>
      </c>
      <c r="AL37" s="185">
        <f t="shared" si="51"/>
        <v>22.506814821157697</v>
      </c>
      <c r="AM37" s="185">
        <f t="shared" si="51"/>
        <v>26.251899258551905</v>
      </c>
      <c r="AN37" s="185">
        <f t="shared" si="51"/>
        <v>26.719242483183173</v>
      </c>
      <c r="AO37" s="185">
        <f t="shared" si="51"/>
        <v>31.477960347335781</v>
      </c>
      <c r="AP37" s="185">
        <f t="shared" si="51"/>
        <v>35.690388009361293</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1.3775818909271935</v>
      </c>
      <c r="Q38" s="185">
        <f t="shared" si="50"/>
        <v>1.3789980635213104</v>
      </c>
      <c r="R38" s="185">
        <f t="shared" si="50"/>
        <v>1.26570425599196</v>
      </c>
      <c r="S38" s="185">
        <f t="shared" ref="S38:AP38" si="52">R38*S19/R19</f>
        <v>1.2947724147936903</v>
      </c>
      <c r="T38" s="185">
        <f t="shared" si="52"/>
        <v>1.3214412650205307</v>
      </c>
      <c r="U38" s="185">
        <f t="shared" si="52"/>
        <v>1.3470467858749549</v>
      </c>
      <c r="V38" s="185">
        <f t="shared" si="52"/>
        <v>1.376515741150238</v>
      </c>
      <c r="W38" s="185">
        <f t="shared" si="52"/>
        <v>1.4063046310495917</v>
      </c>
      <c r="X38" s="185">
        <f t="shared" si="52"/>
        <v>1.4358648674485714</v>
      </c>
      <c r="Y38" s="185">
        <f t="shared" si="52"/>
        <v>1.4666373061914657</v>
      </c>
      <c r="Z38" s="185">
        <f t="shared" si="52"/>
        <v>1.5017015383352572</v>
      </c>
      <c r="AA38" s="185">
        <f t="shared" si="52"/>
        <v>1.5330234456663629</v>
      </c>
      <c r="AB38" s="185">
        <f t="shared" si="52"/>
        <v>1.5672770973827659</v>
      </c>
      <c r="AC38" s="185">
        <f t="shared" si="52"/>
        <v>1.6137561590178633</v>
      </c>
      <c r="AD38" s="185">
        <f t="shared" si="52"/>
        <v>1.6528433853070725</v>
      </c>
      <c r="AE38" s="185">
        <f t="shared" si="52"/>
        <v>1.69200675904265</v>
      </c>
      <c r="AF38" s="185">
        <f t="shared" si="52"/>
        <v>1.7389586159200232</v>
      </c>
      <c r="AG38" s="185">
        <f t="shared" si="52"/>
        <v>1.7879029208975783</v>
      </c>
      <c r="AH38" s="185">
        <f t="shared" si="52"/>
        <v>1.8413801067017488</v>
      </c>
      <c r="AI38" s="185">
        <f t="shared" si="52"/>
        <v>1.894961286463656</v>
      </c>
      <c r="AJ38" s="185">
        <f t="shared" si="52"/>
        <v>1.9508825934969682</v>
      </c>
      <c r="AK38" s="185">
        <f t="shared" si="52"/>
        <v>2.010088603710142</v>
      </c>
      <c r="AL38" s="185">
        <f t="shared" si="52"/>
        <v>2.0725410332631213</v>
      </c>
      <c r="AM38" s="185">
        <f t="shared" si="52"/>
        <v>2.4174072984904003</v>
      </c>
      <c r="AN38" s="185">
        <f t="shared" si="52"/>
        <v>2.4604426198969316</v>
      </c>
      <c r="AO38" s="185">
        <f t="shared" si="52"/>
        <v>2.8986493638341981</v>
      </c>
      <c r="AP38" s="185">
        <f t="shared" si="52"/>
        <v>3.2865509504680124</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1.1781810157853607</v>
      </c>
      <c r="Q39" s="185">
        <f t="shared" si="50"/>
        <v>1.1793922016150038</v>
      </c>
      <c r="R39" s="185">
        <f t="shared" si="50"/>
        <v>1.082497335243553</v>
      </c>
      <c r="S39" s="185">
        <f t="shared" ref="S39:AP39" si="53">R39*S20/R20</f>
        <v>1.1073579646475751</v>
      </c>
      <c r="T39" s="185">
        <f t="shared" si="53"/>
        <v>1.1301665782458117</v>
      </c>
      <c r="U39" s="185">
        <f t="shared" si="53"/>
        <v>1.1520657762308215</v>
      </c>
      <c r="V39" s="185">
        <f t="shared" si="53"/>
        <v>1.1772691880127506</v>
      </c>
      <c r="W39" s="185">
        <f t="shared" si="53"/>
        <v>1.2027462248349441</v>
      </c>
      <c r="X39" s="185">
        <f t="shared" si="53"/>
        <v>1.2280277050698247</v>
      </c>
      <c r="Y39" s="185">
        <f t="shared" si="53"/>
        <v>1.254345924970272</v>
      </c>
      <c r="Z39" s="185">
        <f t="shared" si="53"/>
        <v>1.2843347139613208</v>
      </c>
      <c r="AA39" s="185">
        <f t="shared" si="53"/>
        <v>1.3111228685086047</v>
      </c>
      <c r="AB39" s="185">
        <f t="shared" si="53"/>
        <v>1.3404184061745557</v>
      </c>
      <c r="AC39" s="185">
        <f t="shared" si="53"/>
        <v>1.380169762090778</v>
      </c>
      <c r="AD39" s="185">
        <f t="shared" si="53"/>
        <v>1.4135992288084751</v>
      </c>
      <c r="AE39" s="185">
        <f t="shared" si="53"/>
        <v>1.4470938208565083</v>
      </c>
      <c r="AF39" s="185">
        <f t="shared" si="53"/>
        <v>1.4872495363120595</v>
      </c>
      <c r="AG39" s="185">
        <f t="shared" si="53"/>
        <v>1.5291092989404376</v>
      </c>
      <c r="AH39" s="185">
        <f t="shared" si="53"/>
        <v>1.5748458213984189</v>
      </c>
      <c r="AI39" s="185">
        <f t="shared" si="53"/>
        <v>1.6206712849985341</v>
      </c>
      <c r="AJ39" s="185">
        <f t="shared" si="53"/>
        <v>1.6684981494183384</v>
      </c>
      <c r="AK39" s="185">
        <f t="shared" si="53"/>
        <v>1.7191342660172626</v>
      </c>
      <c r="AL39" s="185">
        <f t="shared" si="53"/>
        <v>1.7725468924270578</v>
      </c>
      <c r="AM39" s="185">
        <f t="shared" si="53"/>
        <v>2.0674947930575645</v>
      </c>
      <c r="AN39" s="185">
        <f t="shared" si="53"/>
        <v>2.1043008798850202</v>
      </c>
      <c r="AO39" s="185">
        <f t="shared" si="53"/>
        <v>2.4790785029768228</v>
      </c>
      <c r="AP39" s="185">
        <f t="shared" si="53"/>
        <v>2.8108324904347883</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9.7413637140836169</v>
      </c>
      <c r="Q40" s="185">
        <f t="shared" si="50"/>
        <v>9.7513779661669719</v>
      </c>
      <c r="R40" s="185">
        <f t="shared" si="50"/>
        <v>8.9502377994985682</v>
      </c>
      <c r="S40" s="185">
        <f t="shared" ref="S40:AP40" si="54">R40*S21/R21</f>
        <v>9.1557889244453481</v>
      </c>
      <c r="T40" s="185">
        <f t="shared" si="54"/>
        <v>9.3443736986842278</v>
      </c>
      <c r="U40" s="185">
        <f t="shared" si="54"/>
        <v>9.5254392987580037</v>
      </c>
      <c r="V40" s="185">
        <f t="shared" si="54"/>
        <v>9.7338245958508569</v>
      </c>
      <c r="W40" s="185">
        <f t="shared" si="54"/>
        <v>9.944472262649878</v>
      </c>
      <c r="X40" s="185">
        <f t="shared" si="54"/>
        <v>10.153503040517423</v>
      </c>
      <c r="Y40" s="185">
        <f t="shared" si="54"/>
        <v>10.371105725438122</v>
      </c>
      <c r="Z40" s="185">
        <f t="shared" si="54"/>
        <v>10.6190571836544</v>
      </c>
      <c r="AA40" s="185">
        <f t="shared" si="54"/>
        <v>10.840545353280207</v>
      </c>
      <c r="AB40" s="185">
        <f t="shared" si="54"/>
        <v>11.082764913585578</v>
      </c>
      <c r="AC40" s="185">
        <f t="shared" si="54"/>
        <v>11.411434626405375</v>
      </c>
      <c r="AD40" s="185">
        <f t="shared" si="54"/>
        <v>11.687834084300109</v>
      </c>
      <c r="AE40" s="185">
        <f t="shared" si="54"/>
        <v>11.964772007440255</v>
      </c>
      <c r="AF40" s="185">
        <f t="shared" si="54"/>
        <v>12.29678502089984</v>
      </c>
      <c r="AG40" s="185">
        <f t="shared" si="54"/>
        <v>12.642887332246641</v>
      </c>
      <c r="AH40" s="185">
        <f t="shared" si="54"/>
        <v>13.021043230458567</v>
      </c>
      <c r="AI40" s="185">
        <f t="shared" si="54"/>
        <v>13.399934506344261</v>
      </c>
      <c r="AJ40" s="185">
        <f t="shared" si="54"/>
        <v>13.795373641227041</v>
      </c>
      <c r="AK40" s="185">
        <f t="shared" si="54"/>
        <v>14.214040061963809</v>
      </c>
      <c r="AL40" s="185">
        <f t="shared" si="54"/>
        <v>14.655663050121913</v>
      </c>
      <c r="AM40" s="185">
        <f t="shared" si="54"/>
        <v>17.094333117159042</v>
      </c>
      <c r="AN40" s="185">
        <f t="shared" si="54"/>
        <v>17.398650937489382</v>
      </c>
      <c r="AO40" s="185">
        <f t="shared" si="54"/>
        <v>20.49736419930797</v>
      </c>
      <c r="AP40" s="185">
        <f t="shared" si="54"/>
        <v>23.240352086675465</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2.2151621827595132</v>
      </c>
      <c r="R42" s="185">
        <f t="shared" si="50"/>
        <v>2.0587260885322287</v>
      </c>
      <c r="S42" s="185">
        <f t="shared" ref="S42:AP42" si="56">R42*S23/R23</f>
        <v>2.1034160598176488</v>
      </c>
      <c r="T42" s="185">
        <f t="shared" si="56"/>
        <v>2.1411143407879885</v>
      </c>
      <c r="U42" s="185">
        <f t="shared" si="56"/>
        <v>2.1757716061267991</v>
      </c>
      <c r="V42" s="185">
        <f t="shared" si="56"/>
        <v>2.2149247540638077</v>
      </c>
      <c r="W42" s="185">
        <f t="shared" si="56"/>
        <v>2.2650802428473589</v>
      </c>
      <c r="X42" s="185">
        <f t="shared" si="56"/>
        <v>2.3059073716313709</v>
      </c>
      <c r="Y42" s="185">
        <f t="shared" si="56"/>
        <v>2.3477807717548718</v>
      </c>
      <c r="Z42" s="185">
        <f t="shared" si="56"/>
        <v>2.4011079138756268</v>
      </c>
      <c r="AA42" s="185">
        <f t="shared" si="56"/>
        <v>2.4404030778513337</v>
      </c>
      <c r="AB42" s="185">
        <f t="shared" si="56"/>
        <v>2.4794847259764725</v>
      </c>
      <c r="AC42" s="185">
        <f t="shared" si="56"/>
        <v>2.5364360314111192</v>
      </c>
      <c r="AD42" s="185">
        <f t="shared" si="56"/>
        <v>2.5653478297331853</v>
      </c>
      <c r="AE42" s="185">
        <f t="shared" si="56"/>
        <v>2.5878214202002718</v>
      </c>
      <c r="AF42" s="185">
        <f t="shared" si="56"/>
        <v>2.622314817726132</v>
      </c>
      <c r="AG42" s="185">
        <f t="shared" si="56"/>
        <v>2.6620689284399606</v>
      </c>
      <c r="AH42" s="185">
        <f t="shared" si="56"/>
        <v>2.7138913787810384</v>
      </c>
      <c r="AI42" s="185">
        <f t="shared" si="56"/>
        <v>2.7723770088944963</v>
      </c>
      <c r="AJ42" s="185">
        <f t="shared" si="56"/>
        <v>2.8299264906402666</v>
      </c>
      <c r="AK42" s="185">
        <f t="shared" si="56"/>
        <v>2.892482681898064</v>
      </c>
      <c r="AL42" s="185">
        <f t="shared" si="56"/>
        <v>2.9601354469463566</v>
      </c>
      <c r="AM42" s="185">
        <f t="shared" si="56"/>
        <v>3.4021323110491859</v>
      </c>
      <c r="AN42" s="185">
        <f t="shared" si="56"/>
        <v>3.4257838676590877</v>
      </c>
      <c r="AO42" s="185">
        <f t="shared" si="56"/>
        <v>3.9611565062873129</v>
      </c>
      <c r="AP42" s="185">
        <f t="shared" si="56"/>
        <v>4.4268049270000356</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0.67016340993169699</v>
      </c>
      <c r="Q43" s="185">
        <f t="shared" si="50"/>
        <v>0.66971979649266689</v>
      </c>
      <c r="R43" s="185">
        <f t="shared" si="50"/>
        <v>0.62242377906991964</v>
      </c>
      <c r="S43" s="185">
        <f t="shared" ref="S43:AP43" si="57">R43*S24/R24</f>
        <v>0.63593509607753029</v>
      </c>
      <c r="T43" s="185">
        <f t="shared" si="57"/>
        <v>0.64733258437706775</v>
      </c>
      <c r="U43" s="185">
        <f t="shared" si="57"/>
        <v>0.65781066894818763</v>
      </c>
      <c r="V43" s="185">
        <f t="shared" si="57"/>
        <v>0.66964801362321968</v>
      </c>
      <c r="W43" s="185">
        <f t="shared" si="57"/>
        <v>0.68481174474978923</v>
      </c>
      <c r="X43" s="185">
        <f t="shared" si="57"/>
        <v>0.69715519147049232</v>
      </c>
      <c r="Y43" s="185">
        <f t="shared" si="57"/>
        <v>0.7098149620405334</v>
      </c>
      <c r="Z43" s="185">
        <f t="shared" si="57"/>
        <v>0.72593759317183826</v>
      </c>
      <c r="AA43" s="185">
        <f t="shared" si="57"/>
        <v>0.73781787418502021</v>
      </c>
      <c r="AB43" s="185">
        <f t="shared" si="57"/>
        <v>0.74963360200516582</v>
      </c>
      <c r="AC43" s="185">
        <f t="shared" si="57"/>
        <v>0.7668519424872019</v>
      </c>
      <c r="AD43" s="185">
        <f t="shared" si="57"/>
        <v>0.77559297456114706</v>
      </c>
      <c r="AE43" s="185">
        <f t="shared" si="57"/>
        <v>0.78238751473126089</v>
      </c>
      <c r="AF43" s="185">
        <f t="shared" si="57"/>
        <v>0.79281605642051189</v>
      </c>
      <c r="AG43" s="185">
        <f t="shared" si="57"/>
        <v>0.80483509283429067</v>
      </c>
      <c r="AH43" s="185">
        <f t="shared" si="57"/>
        <v>0.82050280383364638</v>
      </c>
      <c r="AI43" s="185">
        <f t="shared" si="57"/>
        <v>0.83818502349330859</v>
      </c>
      <c r="AJ43" s="185">
        <f t="shared" si="57"/>
        <v>0.85558421326957246</v>
      </c>
      <c r="AK43" s="185">
        <f t="shared" si="57"/>
        <v>0.87449710371371059</v>
      </c>
      <c r="AL43" s="185">
        <f t="shared" si="57"/>
        <v>0.89495086389115575</v>
      </c>
      <c r="AM43" s="185">
        <f t="shared" si="57"/>
        <v>1.0285817339832897</v>
      </c>
      <c r="AN43" s="185">
        <f t="shared" si="57"/>
        <v>1.0357324138760757</v>
      </c>
      <c r="AO43" s="185">
        <f t="shared" si="57"/>
        <v>1.1975939955608887</v>
      </c>
      <c r="AP43" s="185">
        <f t="shared" si="57"/>
        <v>1.3383755455458062</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60">IF(T$63=1,($AB47-$S47)/$AC$63+S47,$AB47)</f>
        <v>1.0846132399175183</v>
      </c>
      <c r="U47" s="343">
        <f t="shared" si="60"/>
        <v>1.0792264798350366</v>
      </c>
      <c r="V47" s="343">
        <f t="shared" si="60"/>
        <v>1.0738397197525549</v>
      </c>
      <c r="W47" s="343">
        <f t="shared" si="60"/>
        <v>1.0684529596700731</v>
      </c>
      <c r="X47" s="343">
        <f t="shared" si="60"/>
        <v>1.0684529596700734</v>
      </c>
      <c r="Y47" s="343">
        <f t="shared" si="60"/>
        <v>1.0684529596700734</v>
      </c>
      <c r="Z47" s="343">
        <f t="shared" si="60"/>
        <v>1.0684529596700734</v>
      </c>
      <c r="AA47" s="343">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9"/>
        <v>PG</v>
      </c>
      <c r="C48" s="186" t="str">
        <f t="shared" si="59"/>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1">IF(T$63=1,($AB48-$S48)/$AC$63+S48,$AB48)</f>
        <v>1.0525</v>
      </c>
      <c r="U48" s="343">
        <f t="shared" ref="U48:AA48" si="62">IF(U$63=1,($AB48-$S48)/$AC$63+T48,$AB48)</f>
        <v>1.0349999999999999</v>
      </c>
      <c r="V48" s="343">
        <f t="shared" si="62"/>
        <v>1.0174999999999998</v>
      </c>
      <c r="W48" s="343">
        <f t="shared" si="62"/>
        <v>0.99999999999999978</v>
      </c>
      <c r="X48" s="343">
        <f t="shared" si="62"/>
        <v>1</v>
      </c>
      <c r="Y48" s="343">
        <f t="shared" si="62"/>
        <v>1</v>
      </c>
      <c r="Z48" s="343">
        <f t="shared" si="62"/>
        <v>1</v>
      </c>
      <c r="AA48" s="343">
        <f t="shared" si="62"/>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3">IF(T$63=1,($AB49-$S49)/$AC$63+S49,$AB49)</f>
        <v>1.0525</v>
      </c>
      <c r="U49" s="343">
        <f t="shared" si="63"/>
        <v>1.0349999999999999</v>
      </c>
      <c r="V49" s="343">
        <f t="shared" si="63"/>
        <v>1.0174999999999998</v>
      </c>
      <c r="W49" s="343">
        <f t="shared" si="63"/>
        <v>0.99999999999999978</v>
      </c>
      <c r="X49" s="343">
        <f t="shared" si="63"/>
        <v>1</v>
      </c>
      <c r="Y49" s="343">
        <f t="shared" si="63"/>
        <v>1</v>
      </c>
      <c r="Z49" s="343">
        <f t="shared" si="63"/>
        <v>1</v>
      </c>
      <c r="AA49" s="343">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9"/>
        <v>FAM</v>
      </c>
      <c r="C50" s="186" t="str">
        <f t="shared" si="59"/>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4">IF(T$63=1,($AB50-$S50)/$AC$63+S50,$AB50)</f>
        <v>1.0525</v>
      </c>
      <c r="U50" s="343">
        <f t="shared" ref="U50" si="65">IF(U$63=1,($AB50-$S50)/$AC$63+T50,$AB50)</f>
        <v>1.0349999999999999</v>
      </c>
      <c r="V50" s="343">
        <f t="shared" ref="V50" si="66">IF(V$63=1,($AB50-$S50)/$AC$63+U50,$AB50)</f>
        <v>1.0174999999999998</v>
      </c>
      <c r="W50" s="343">
        <f t="shared" ref="W50" si="67">IF(W$63=1,($AB50-$S50)/$AC$63+V50,$AB50)</f>
        <v>0.99999999999999978</v>
      </c>
      <c r="X50" s="343">
        <f t="shared" ref="X50" si="68">IF(X$63=1,($AB50-$S50)/$AC$63+W50,$AB50)</f>
        <v>1</v>
      </c>
      <c r="Y50" s="343">
        <f t="shared" ref="Y50" si="69">IF(Y$63=1,($AB50-$S50)/$AC$63+X50,$AB50)</f>
        <v>1</v>
      </c>
      <c r="Z50" s="343">
        <f t="shared" ref="Z50" si="70">IF(Z$63=1,($AB50-$S50)/$AC$63+Y50,$AB50)</f>
        <v>1</v>
      </c>
      <c r="AA50" s="343">
        <f t="shared" ref="AA50" si="71">IF(AA$63=1,($AB50-$S50)/$AC$63+Z50,$AB50)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2">IF(T$63=1,($AB51-$S51)/$AC$63+S51,$AB51)</f>
        <v>1</v>
      </c>
      <c r="U51" s="343">
        <f t="shared" si="72"/>
        <v>1</v>
      </c>
      <c r="V51" s="343">
        <f t="shared" si="72"/>
        <v>1</v>
      </c>
      <c r="W51" s="343">
        <f t="shared" si="72"/>
        <v>1</v>
      </c>
      <c r="X51" s="343">
        <f t="shared" si="72"/>
        <v>1</v>
      </c>
      <c r="Y51" s="343">
        <f t="shared" si="72"/>
        <v>1</v>
      </c>
      <c r="Z51" s="343">
        <f t="shared" si="72"/>
        <v>1</v>
      </c>
      <c r="AA51" s="343">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3">IF(T$63=1,($AB52-$S52)/$AC$63+S52,$AB52)</f>
        <v>1.0405</v>
      </c>
      <c r="U52" s="343">
        <f t="shared" si="73"/>
        <v>1.0269999999999999</v>
      </c>
      <c r="V52" s="343">
        <f t="shared" si="73"/>
        <v>1.0134999999999998</v>
      </c>
      <c r="W52" s="343">
        <f t="shared" si="73"/>
        <v>0.99999999999999978</v>
      </c>
      <c r="X52" s="343">
        <f t="shared" si="73"/>
        <v>1</v>
      </c>
      <c r="Y52" s="343">
        <f t="shared" si="73"/>
        <v>1</v>
      </c>
      <c r="Z52" s="343">
        <f t="shared" si="73"/>
        <v>1</v>
      </c>
      <c r="AA52" s="343">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7" customFormat="1">
      <c r="A53" s="367" t="s">
        <v>16</v>
      </c>
      <c r="B53" s="186" t="str">
        <f t="shared" si="59"/>
        <v>am</v>
      </c>
      <c r="C53" s="186" t="str">
        <f t="shared" si="59"/>
        <v>Ammonia</v>
      </c>
      <c r="D53" s="367">
        <v>1</v>
      </c>
      <c r="E53" s="367">
        <v>1</v>
      </c>
      <c r="F53" s="367">
        <v>1</v>
      </c>
      <c r="G53" s="367">
        <v>1</v>
      </c>
      <c r="J53" s="367" cm="1">
        <f t="array" ref="J53">IF(J$7=-1,K53,IF(J$7=99,I53,IF(J$7=0,INDEX($D53:$G53,0,J$5),(INDEX($D53:$G53,0,J$7+1)-INDEX($D53:$G53,0,J$7))/(INDEX($D$4:$G$4,0,J$7+1)-INDEX($D$4:$G$4,0,J$7))+I53)))</f>
        <v>1</v>
      </c>
      <c r="K53" s="367" cm="1">
        <f t="array" ref="K53">IF(K$7=-1,L53,IF(K$7=99,J53,IF(K$7=0,INDEX($D53:$G53,0,K$5),(INDEX($D53:$G53,0,K$7+1)-INDEX($D53:$G53,0,K$7))/(INDEX($D$4:$G$4,0,K$7+1)-INDEX($D$4:$G$4,0,K$7))+J53)))</f>
        <v>1</v>
      </c>
      <c r="L53" s="367" cm="1">
        <f t="array" ref="L53">IF(L$7=-1,M53,IF(L$7=99,K53,IF(L$7=0,INDEX($D53:$G53,0,L$5),(INDEX($D53:$G53,0,L$7+1)-INDEX($D53:$G53,0,L$7))/(INDEX($D$4:$G$4,0,L$7+1)-INDEX($D$4:$G$4,0,L$7))+K53)))</f>
        <v>1</v>
      </c>
      <c r="M53" s="367" cm="1">
        <f t="array" ref="M53">IF(M$7=-1,N53,IF(M$7=99,L53,IF(M$7=0,INDEX($D53:$G53,0,M$5),(INDEX($D53:$G53,0,M$7+1)-INDEX($D53:$G53,0,M$7))/(INDEX($D$4:$G$4,0,M$7+1)-INDEX($D$4:$G$4,0,M$7))+L53)))</f>
        <v>1</v>
      </c>
      <c r="N53" s="367" cm="1">
        <f t="array" ref="N53">IF(N$7=-1,O53,IF(N$7=99,M53,IF(N$7=0,INDEX($D53:$G53,0,N$5),(INDEX($D53:$G53,0,N$7+1)-INDEX($D53:$G53,0,N$7))/(INDEX($D$4:$G$4,0,N$7+1)-INDEX($D$4:$G$4,0,N$7))+M53)))</f>
        <v>1</v>
      </c>
      <c r="O53" s="367" cm="1">
        <f t="array" ref="O53">IF(O$7=-1,P53,IF(O$7=99,N53,IF(O$7=0,INDEX($D53:$G53,0,O$5),(INDEX($D53:$G53,0,O$7+1)-INDEX($D53:$G53,0,O$7))/(INDEX($D$4:$G$4,0,O$7+1)-INDEX($D$4:$G$4,0,O$7))+N53)))</f>
        <v>1</v>
      </c>
      <c r="P53" s="367" cm="1">
        <f t="array" ref="P53">IF(P$7=-1,Q53,IF(P$7=99,O53,IF(P$7=0,INDEX($D53:$G53,0,P$5),(INDEX($D53:$G53,0,P$7+1)-INDEX($D53:$G53,0,P$7))/(INDEX($D$4:$G$4,0,P$7+1)-INDEX($D$4:$G$4,0,P$7))+O53)))</f>
        <v>1</v>
      </c>
      <c r="Q53" s="367" cm="1">
        <f t="array" ref="Q53">IF(Q$7=-1,R53,IF(Q$7=99,P53,IF(Q$7=0,INDEX($D53:$G53,0,Q$5),(INDEX($D53:$G53,0,Q$7+1)-INDEX($D53:$G53,0,Q$7))/(INDEX($D$4:$G$4,0,Q$7+1)-INDEX($D$4:$G$4,0,Q$7))+P53)))</f>
        <v>1</v>
      </c>
      <c r="R53" s="367" cm="1">
        <f t="array" ref="R53">IF(R$7=-1,S53,IF(R$7=99,Q53,IF(R$7=0,INDEX($D53:$G53,0,R$5),(INDEX($D53:$G53,0,R$7+1)-INDEX($D53:$G53,0,R$7))/(INDEX($D$4:$G$4,0,R$7+1)-INDEX($D$4:$G$4,0,R$7))+Q53)))</f>
        <v>1</v>
      </c>
      <c r="S53" s="214">
        <v>1.054</v>
      </c>
      <c r="T53" s="343">
        <f t="shared" ref="T53" si="74">IF(T$63=1,($AB53-$S53)/$AC$63+S53,$AB53)</f>
        <v>1.0405</v>
      </c>
      <c r="U53" s="343">
        <f t="shared" ref="U53" si="75">IF(U$63=1,($AB53-$S53)/$AC$63+T53,$AB53)</f>
        <v>1.0269999999999999</v>
      </c>
      <c r="V53" s="343">
        <f t="shared" ref="V53" si="76">IF(V$63=1,($AB53-$S53)/$AC$63+U53,$AB53)</f>
        <v>1.0134999999999998</v>
      </c>
      <c r="W53" s="343">
        <f t="shared" ref="W53" si="77">IF(W$63=1,($AB53-$S53)/$AC$63+V53,$AB53)</f>
        <v>0.99999999999999978</v>
      </c>
      <c r="X53" s="343">
        <f t="shared" ref="X53" si="78">IF(X$63=1,($AB53-$S53)/$AC$63+W53,$AB53)</f>
        <v>1</v>
      </c>
      <c r="Y53" s="343">
        <f t="shared" ref="Y53" si="79">IF(Y$63=1,($AB53-$S53)/$AC$63+X53,$AB53)</f>
        <v>1</v>
      </c>
      <c r="Z53" s="343">
        <f t="shared" ref="Z53" si="80">IF(Z$63=1,($AB53-$S53)/$AC$63+Y53,$AB53)</f>
        <v>1</v>
      </c>
      <c r="AA53" s="343">
        <f t="shared" ref="AA53" si="81">IF(AA$63=1,($AB53-$S53)/$AC$63+Z53,$AB53)</f>
        <v>1</v>
      </c>
      <c r="AB53" s="367" cm="1">
        <f t="array" ref="AB53">IF(AB$7=-1,AC53,IF(AB$7=99,AA53,IF(AB$7=0,INDEX($D53:$G53,0,AB$5),(INDEX($D53:$G53,0,AB$7+1)-INDEX($D53:$G53,0,AB$7))/(INDEX($D$4:$G$4,0,AB$7+1)-INDEX($D$4:$G$4,0,AB$7))+AA53)))</f>
        <v>1</v>
      </c>
      <c r="AC53" s="367" cm="1">
        <f t="array" ref="AC53">IF(AC$7=-1,AD53,IF(AC$7=99,AB53,IF(AC$7=0,INDEX($D53:$G53,0,AC$5),(INDEX($D53:$G53,0,AC$7+1)-INDEX($D53:$G53,0,AC$7))/(INDEX($D$4:$G$4,0,AC$7+1)-INDEX($D$4:$G$4,0,AC$7))+AB53)))</f>
        <v>1</v>
      </c>
      <c r="AD53" s="367" cm="1">
        <f t="array" ref="AD53">IF(AD$7=-1,AE53,IF(AD$7=99,AC53,IF(AD$7=0,INDEX($D53:$G53,0,AD$5),(INDEX($D53:$G53,0,AD$7+1)-INDEX($D53:$G53,0,AD$7))/(INDEX($D$4:$G$4,0,AD$7+1)-INDEX($D$4:$G$4,0,AD$7))+AC53)))</f>
        <v>1</v>
      </c>
      <c r="AE53" s="367" cm="1">
        <f t="array" ref="AE53">IF(AE$7=-1,AF53,IF(AE$7=99,AD53,IF(AE$7=0,INDEX($D53:$G53,0,AE$5),(INDEX($D53:$G53,0,AE$7+1)-INDEX($D53:$G53,0,AE$7))/(INDEX($D$4:$G$4,0,AE$7+1)-INDEX($D$4:$G$4,0,AE$7))+AD53)))</f>
        <v>1</v>
      </c>
      <c r="AF53" s="367" cm="1">
        <f t="array" ref="AF53">IF(AF$7=-1,AG53,IF(AF$7=99,AE53,IF(AF$7=0,INDEX($D53:$G53,0,AF$5),(INDEX($D53:$G53,0,AF$7+1)-INDEX($D53:$G53,0,AF$7))/(INDEX($D$4:$G$4,0,AF$7+1)-INDEX($D$4:$G$4,0,AF$7))+AE53)))</f>
        <v>1</v>
      </c>
      <c r="AG53" s="367" cm="1">
        <f t="array" ref="AG53">IF(AG$7=-1,AH53,IF(AG$7=99,AF53,IF(AG$7=0,INDEX($D53:$G53,0,AG$5),(INDEX($D53:$G53,0,AG$7+1)-INDEX($D53:$G53,0,AG$7))/(INDEX($D$4:$G$4,0,AG$7+1)-INDEX($D$4:$G$4,0,AG$7))+AF53)))</f>
        <v>1</v>
      </c>
      <c r="AH53" s="367" cm="1">
        <f t="array" ref="AH53">IF(AH$7=-1,AI53,IF(AH$7=99,AG53,IF(AH$7=0,INDEX($D53:$G53,0,AH$5),(INDEX($D53:$G53,0,AH$7+1)-INDEX($D53:$G53,0,AH$7))/(INDEX($D$4:$G$4,0,AH$7+1)-INDEX($D$4:$G$4,0,AH$7))+AG53)))</f>
        <v>1</v>
      </c>
      <c r="AI53" s="367" cm="1">
        <f t="array" ref="AI53">IF(AI$7=-1,AJ53,IF(AI$7=99,AH53,IF(AI$7=0,INDEX($D53:$G53,0,AI$5),(INDEX($D53:$G53,0,AI$7+1)-INDEX($D53:$G53,0,AI$7))/(INDEX($D$4:$G$4,0,AI$7+1)-INDEX($D$4:$G$4,0,AI$7))+AH53)))</f>
        <v>1</v>
      </c>
      <c r="AJ53" s="367" cm="1">
        <f t="array" ref="AJ53">IF(AJ$7=-1,AK53,IF(AJ$7=99,AI53,IF(AJ$7=0,INDEX($D53:$G53,0,AJ$5),(INDEX($D53:$G53,0,AJ$7+1)-INDEX($D53:$G53,0,AJ$7))/(INDEX($D$4:$G$4,0,AJ$7+1)-INDEX($D$4:$G$4,0,AJ$7))+AI53)))</f>
        <v>1</v>
      </c>
      <c r="AK53" s="367" cm="1">
        <f t="array" ref="AK53">IF(AK$7=-1,AL53,IF(AK$7=99,AJ53,IF(AK$7=0,INDEX($D53:$G53,0,AK$5),(INDEX($D53:$G53,0,AK$7+1)-INDEX($D53:$G53,0,AK$7))/(INDEX($D$4:$G$4,0,AK$7+1)-INDEX($D$4:$G$4,0,AK$7))+AJ53)))</f>
        <v>1</v>
      </c>
      <c r="AL53" s="367" cm="1">
        <f t="array" ref="AL53">IF(AL$7=-1,AM53,IF(AL$7=99,AK53,IF(AL$7=0,INDEX($D53:$G53,0,AL$5),(INDEX($D53:$G53,0,AL$7+1)-INDEX($D53:$G53,0,AL$7))/(INDEX($D$4:$G$4,0,AL$7+1)-INDEX($D$4:$G$4,0,AL$7))+AK53)))</f>
        <v>1</v>
      </c>
      <c r="AM53" s="367" cm="1">
        <f t="array" ref="AM53">IF(AM$7=-1,AN53,IF(AM$7=99,AL53,IF(AM$7=0,INDEX($D53:$G53,0,AM$5),(INDEX($D53:$G53,0,AM$7+1)-INDEX($D53:$G53,0,AM$7))/(INDEX($D$4:$G$4,0,AM$7+1)-INDEX($D$4:$G$4,0,AM$7))+AL53)))</f>
        <v>1</v>
      </c>
      <c r="AN53" s="367" cm="1">
        <f t="array" ref="AN53">IF(AN$7=-1,AO53,IF(AN$7=99,AM53,IF(AN$7=0,INDEX($D53:$G53,0,AN$5),(INDEX($D53:$G53,0,AN$7+1)-INDEX($D53:$G53,0,AN$7))/(INDEX($D$4:$G$4,0,AN$7+1)-INDEX($D$4:$G$4,0,AN$7))+AM53)))</f>
        <v>1</v>
      </c>
      <c r="AO53" s="367" cm="1">
        <f t="array" ref="AO53">IF(AO$7=-1,AP53,IF(AO$7=99,AN53,IF(AO$7=0,INDEX($D53:$G53,0,AO$5),(INDEX($D53:$G53,0,AO$7+1)-INDEX($D53:$G53,0,AO$7))/(INDEX($D$4:$G$4,0,AO$7+1)-INDEX($D$4:$G$4,0,AO$7))+AN53)))</f>
        <v>1</v>
      </c>
      <c r="AP53" s="367"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4">
        <v>1.1000000000000001</v>
      </c>
      <c r="T54" s="343">
        <f t="shared" ref="T54:AA54" si="83">IF(T$63=1,($AB54-$S54)/$AC$63+S54,$AB54)</f>
        <v>1.0750000000000002</v>
      </c>
      <c r="U54" s="343">
        <f t="shared" si="83"/>
        <v>1.0500000000000003</v>
      </c>
      <c r="V54" s="343">
        <f t="shared" si="83"/>
        <v>1.0250000000000004</v>
      </c>
      <c r="W54" s="343">
        <f t="shared" si="83"/>
        <v>1.0000000000000004</v>
      </c>
      <c r="X54" s="343">
        <f t="shared" si="83"/>
        <v>1</v>
      </c>
      <c r="Y54" s="343">
        <f t="shared" si="83"/>
        <v>1</v>
      </c>
      <c r="Z54" s="343">
        <f t="shared" si="83"/>
        <v>1</v>
      </c>
      <c r="AA54" s="343">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84">IF(T$63=1,($AB55-$S55)/$AC$63+S55,$AB55)</f>
        <v>1</v>
      </c>
      <c r="U55" s="343">
        <f t="shared" si="84"/>
        <v>1</v>
      </c>
      <c r="V55" s="343">
        <f t="shared" si="84"/>
        <v>1</v>
      </c>
      <c r="W55" s="343">
        <f t="shared" si="84"/>
        <v>1</v>
      </c>
      <c r="X55" s="343">
        <f t="shared" si="84"/>
        <v>1</v>
      </c>
      <c r="Y55" s="343">
        <f t="shared" si="84"/>
        <v>1</v>
      </c>
      <c r="Z55" s="343">
        <f t="shared" si="84"/>
        <v>1</v>
      </c>
      <c r="AA55" s="343">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85">IF(T$63=1,($AB56-$S56)/$AC$63+S56,$AB56)</f>
        <v>1</v>
      </c>
      <c r="U56" s="343">
        <f t="shared" si="85"/>
        <v>1</v>
      </c>
      <c r="V56" s="343">
        <f t="shared" si="85"/>
        <v>1</v>
      </c>
      <c r="W56" s="343">
        <f t="shared" si="85"/>
        <v>1</v>
      </c>
      <c r="X56" s="343">
        <f t="shared" si="85"/>
        <v>1</v>
      </c>
      <c r="Y56" s="343">
        <f t="shared" si="85"/>
        <v>1</v>
      </c>
      <c r="Z56" s="343">
        <f t="shared" si="85"/>
        <v>1</v>
      </c>
      <c r="AA56" s="343">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86">IF(T$63=1,($AB57-$S57)/$AC$63+S57,$AB57)</f>
        <v>1</v>
      </c>
      <c r="U57" s="343">
        <f t="shared" si="86"/>
        <v>1</v>
      </c>
      <c r="V57" s="343">
        <f t="shared" si="86"/>
        <v>1</v>
      </c>
      <c r="W57" s="343">
        <f t="shared" si="86"/>
        <v>1</v>
      </c>
      <c r="X57" s="343">
        <f t="shared" si="86"/>
        <v>1</v>
      </c>
      <c r="Y57" s="343">
        <f t="shared" si="86"/>
        <v>1</v>
      </c>
      <c r="Z57" s="343">
        <f t="shared" si="86"/>
        <v>1</v>
      </c>
      <c r="AA57" s="343">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87">IF(T$63=1,($AB58-$S58)/$AC$63+S58,$AB58)</f>
        <v>1</v>
      </c>
      <c r="U58" s="343">
        <f t="shared" si="87"/>
        <v>1</v>
      </c>
      <c r="V58" s="343">
        <f t="shared" si="87"/>
        <v>1</v>
      </c>
      <c r="W58" s="343">
        <f t="shared" si="87"/>
        <v>1</v>
      </c>
      <c r="X58" s="343">
        <f t="shared" si="87"/>
        <v>1</v>
      </c>
      <c r="Y58" s="343">
        <f t="shared" si="87"/>
        <v>1</v>
      </c>
      <c r="Z58" s="343">
        <f t="shared" si="87"/>
        <v>1</v>
      </c>
      <c r="AA58" s="343">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4">
        <v>1.0229999999999999</v>
      </c>
      <c r="T59" s="343">
        <f t="shared" ref="T59:AA59" si="88">IF(T$63=1,($AB59-$S59)/$AC$63+S59,$AB59)</f>
        <v>1.01725</v>
      </c>
      <c r="U59" s="343">
        <f t="shared" si="88"/>
        <v>1.0115000000000001</v>
      </c>
      <c r="V59" s="343">
        <f t="shared" si="88"/>
        <v>1.0057500000000001</v>
      </c>
      <c r="W59" s="343">
        <f t="shared" si="88"/>
        <v>1.0000000000000002</v>
      </c>
      <c r="X59" s="343">
        <f t="shared" si="88"/>
        <v>1</v>
      </c>
      <c r="Y59" s="343">
        <f t="shared" si="88"/>
        <v>1</v>
      </c>
      <c r="Z59" s="343">
        <f t="shared" si="88"/>
        <v>1</v>
      </c>
      <c r="AA59" s="343">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9">IF(T$63=1,($AB60-$S60)/$AC$63+S60,$AB60)</f>
        <v>1</v>
      </c>
      <c r="U60" s="343">
        <f t="shared" si="89"/>
        <v>1</v>
      </c>
      <c r="V60" s="343">
        <f t="shared" si="89"/>
        <v>1</v>
      </c>
      <c r="W60" s="343">
        <f t="shared" si="89"/>
        <v>1</v>
      </c>
      <c r="X60" s="343">
        <f t="shared" si="89"/>
        <v>1</v>
      </c>
      <c r="Y60" s="343">
        <f t="shared" si="89"/>
        <v>1</v>
      </c>
      <c r="Z60" s="343">
        <f t="shared" si="89"/>
        <v>1</v>
      </c>
      <c r="AA60" s="343">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90">IF(T$63=1,($AB61-$S61)/$AC$63+S61,$AB61)</f>
        <v>1</v>
      </c>
      <c r="U61" s="343">
        <f t="shared" si="90"/>
        <v>1</v>
      </c>
      <c r="V61" s="343">
        <f t="shared" si="90"/>
        <v>1</v>
      </c>
      <c r="W61" s="343">
        <f t="shared" si="90"/>
        <v>1</v>
      </c>
      <c r="X61" s="343">
        <f t="shared" si="90"/>
        <v>1</v>
      </c>
      <c r="Y61" s="343">
        <f t="shared" si="90"/>
        <v>1</v>
      </c>
      <c r="Z61" s="343">
        <f t="shared" si="90"/>
        <v>1</v>
      </c>
      <c r="AA61" s="343">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3">
        <f t="shared" ref="T62:AA62" si="91">IF(T$63=1,($AB62-$S62)/$AC$63+S62,$AB62)</f>
        <v>1</v>
      </c>
      <c r="U62" s="343">
        <f t="shared" si="91"/>
        <v>1</v>
      </c>
      <c r="V62" s="343">
        <f t="shared" si="91"/>
        <v>1</v>
      </c>
      <c r="W62" s="343">
        <f t="shared" si="91"/>
        <v>1</v>
      </c>
      <c r="X62" s="343">
        <f t="shared" si="91"/>
        <v>1</v>
      </c>
      <c r="Y62" s="343">
        <f t="shared" si="91"/>
        <v>1</v>
      </c>
      <c r="Z62" s="343">
        <f t="shared" si="91"/>
        <v>1</v>
      </c>
      <c r="AA62" s="343">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5">
        <f t="shared" ref="T63:AB63" si="92">IF(T3&lt;=$X$45,1,0)</f>
        <v>1</v>
      </c>
      <c r="U63" s="345">
        <f t="shared" si="92"/>
        <v>1</v>
      </c>
      <c r="V63" s="345">
        <f t="shared" si="92"/>
        <v>1</v>
      </c>
      <c r="W63" s="345">
        <f t="shared" si="92"/>
        <v>1</v>
      </c>
      <c r="X63" s="345">
        <f t="shared" si="92"/>
        <v>0</v>
      </c>
      <c r="Y63" s="345">
        <f t="shared" si="92"/>
        <v>0</v>
      </c>
      <c r="Z63" s="345">
        <f t="shared" si="92"/>
        <v>0</v>
      </c>
      <c r="AA63" s="345">
        <f t="shared" si="92"/>
        <v>0</v>
      </c>
      <c r="AB63" s="345">
        <f t="shared" si="92"/>
        <v>0</v>
      </c>
      <c r="AC63" s="345">
        <f>SUM(T63:AB63)</f>
        <v>4</v>
      </c>
    </row>
    <row r="64" spans="1:42" ht="15.75" thickBot="1">
      <c r="A64" s="185" t="s">
        <v>16</v>
      </c>
      <c r="B64" s="14" t="s">
        <v>289</v>
      </c>
      <c r="C64" s="14"/>
      <c r="V64" s="344"/>
      <c r="W64" s="344"/>
      <c r="X64" s="344"/>
      <c r="Y64" s="344"/>
      <c r="Z64" s="344"/>
      <c r="AA64" s="344"/>
      <c r="AB64" s="344"/>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123.26923682676239</v>
      </c>
      <c r="K79" s="5">
        <f t="shared" ca="1" si="94"/>
        <v>126.71566453552029</v>
      </c>
      <c r="L79" s="5">
        <f t="shared" ca="1" si="94"/>
        <v>127.72233926237112</v>
      </c>
      <c r="M79" s="5">
        <f t="shared" ca="1" si="94"/>
        <v>132.1815216609952</v>
      </c>
      <c r="N79" s="5">
        <f t="shared" ca="1" si="94"/>
        <v>130.73045390113333</v>
      </c>
      <c r="O79" s="5">
        <f t="shared" ca="1" si="94"/>
        <v>135.20259023283816</v>
      </c>
      <c r="P79" s="5">
        <f t="shared" ca="1" si="94"/>
        <v>134.79208117361912</v>
      </c>
      <c r="Q79" s="5">
        <f t="shared" ca="1" si="94"/>
        <v>133.42083591689226</v>
      </c>
      <c r="R79" s="5">
        <f t="shared" ca="1" si="94"/>
        <v>122.88396223633109</v>
      </c>
      <c r="S79" s="5">
        <f t="shared" ca="1" si="94"/>
        <v>132.823182968575</v>
      </c>
      <c r="T79" s="5">
        <f t="shared" ca="1" si="94"/>
        <v>133.61471439347454</v>
      </c>
      <c r="U79" s="5">
        <f t="shared" ca="1" si="94"/>
        <v>134.50954775340242</v>
      </c>
      <c r="V79" s="5">
        <f t="shared" ca="1" si="94"/>
        <v>135.69771262455674</v>
      </c>
      <c r="W79" s="5">
        <f t="shared" ca="1" si="94"/>
        <v>136.90408011228337</v>
      </c>
      <c r="X79" s="5">
        <f t="shared" ca="1" si="94"/>
        <v>138.72489632612556</v>
      </c>
      <c r="Y79" s="5">
        <f t="shared" ca="1" si="94"/>
        <v>140.75855238944092</v>
      </c>
      <c r="Z79" s="5">
        <f t="shared" ca="1" si="94"/>
        <v>145.0545108442206</v>
      </c>
      <c r="AA79" s="5">
        <f t="shared" ca="1" si="94"/>
        <v>148.43228452970692</v>
      </c>
      <c r="AB79" s="5">
        <f t="shared" ca="1" si="94"/>
        <v>151.2213044389334</v>
      </c>
      <c r="AC79" s="5">
        <f t="shared" ca="1" si="94"/>
        <v>157.33012384468043</v>
      </c>
      <c r="AD79" s="5">
        <f t="shared" ca="1" si="94"/>
        <v>162.88903100818371</v>
      </c>
      <c r="AE79" s="5">
        <f t="shared" ca="1" si="94"/>
        <v>166.85876356466841</v>
      </c>
      <c r="AF79" s="5">
        <f t="shared" ca="1" si="94"/>
        <v>170.69674177548418</v>
      </c>
      <c r="AG79" s="5">
        <f t="shared" ca="1" si="94"/>
        <v>174.01442270200482</v>
      </c>
      <c r="AH79" s="5">
        <f t="shared" ca="1" si="94"/>
        <v>177.44941375327855</v>
      </c>
      <c r="AI79" s="5">
        <f t="shared" ca="1" si="94"/>
        <v>181.34637284690979</v>
      </c>
      <c r="AJ79" s="5">
        <f t="shared" ca="1" si="94"/>
        <v>184.92731631574151</v>
      </c>
      <c r="AK79" s="5">
        <f t="shared" ca="1" si="94"/>
        <v>188.57953946418402</v>
      </c>
      <c r="AL79" s="5">
        <f t="shared" ca="1" si="94"/>
        <v>192.27955885936038</v>
      </c>
      <c r="AM79" s="5">
        <f t="shared" ca="1" si="94"/>
        <v>207.30775022144326</v>
      </c>
      <c r="AN79" s="5">
        <f t="shared" ca="1" si="94"/>
        <v>202.58795520307129</v>
      </c>
      <c r="AO79" s="5">
        <f t="shared" ca="1" si="94"/>
        <v>216.18768261019119</v>
      </c>
      <c r="AP79" s="5">
        <f t="shared" ca="1" si="94"/>
        <v>226.49607895390204</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1.5436659278823257</v>
      </c>
      <c r="Q80" s="185">
        <f t="shared" ca="1" si="95"/>
        <v>1.5279621523849132</v>
      </c>
      <c r="R80" s="185">
        <f t="shared" ca="1" si="95"/>
        <v>1.4072917632532873</v>
      </c>
      <c r="S80" s="185">
        <f t="shared" ca="1" si="95"/>
        <v>1.5211177110424914</v>
      </c>
      <c r="T80" s="185">
        <f t="shared" ca="1" si="95"/>
        <v>1.5301824875547834</v>
      </c>
      <c r="U80" s="185">
        <f t="shared" ca="1" si="95"/>
        <v>1.540430298530221</v>
      </c>
      <c r="V80" s="185">
        <f t="shared" ca="1" si="95"/>
        <v>1.5540374007601003</v>
      </c>
      <c r="W80" s="185">
        <f t="shared" ca="1" si="95"/>
        <v>1.5678529630030331</v>
      </c>
      <c r="X80" s="185">
        <f t="shared" ca="1" si="95"/>
        <v>1.5887053152018507</v>
      </c>
      <c r="Y80" s="185">
        <f t="shared" ca="1" si="95"/>
        <v>1.611995152013018</v>
      </c>
      <c r="Z80" s="185">
        <f t="shared" ca="1" si="95"/>
        <v>1.661193329209345</v>
      </c>
      <c r="AA80" s="185">
        <f t="shared" ref="AA80:AP95" ca="1" si="96">AA$79/Z$79*Z80</f>
        <v>1.6998762704102206</v>
      </c>
      <c r="AB80" s="185">
        <f t="shared" ca="1" si="96"/>
        <v>1.731816685370599</v>
      </c>
      <c r="AC80" s="185">
        <f t="shared" ca="1" si="96"/>
        <v>1.801776109500951</v>
      </c>
      <c r="AD80" s="185">
        <f t="shared" ca="1" si="96"/>
        <v>1.8654378284227628</v>
      </c>
      <c r="AE80" s="185">
        <f t="shared" ca="1" si="96"/>
        <v>1.9109000012514288</v>
      </c>
      <c r="AF80" s="185">
        <f t="shared" ca="1" si="96"/>
        <v>1.9548532969080183</v>
      </c>
      <c r="AG80" s="185">
        <f t="shared" ca="1" si="96"/>
        <v>1.9928480437897611</v>
      </c>
      <c r="AH80" s="185">
        <f t="shared" ca="1" si="96"/>
        <v>2.0321862497308212</v>
      </c>
      <c r="AI80" s="185">
        <f t="shared" ca="1" si="96"/>
        <v>2.0768150062780353</v>
      </c>
      <c r="AJ80" s="185">
        <f t="shared" ca="1" si="96"/>
        <v>2.1178246885559444</v>
      </c>
      <c r="AK80" s="185">
        <f t="shared" ca="1" si="96"/>
        <v>2.1596506800102353</v>
      </c>
      <c r="AL80" s="185">
        <f t="shared" ca="1" si="96"/>
        <v>2.2020240436611807</v>
      </c>
      <c r="AM80" s="185">
        <f t="shared" ca="1" si="96"/>
        <v>2.374129903006597</v>
      </c>
      <c r="AN80" s="185">
        <f t="shared" ca="1" si="96"/>
        <v>2.3200778645410356</v>
      </c>
      <c r="AO80" s="185">
        <f t="shared" ca="1" si="96"/>
        <v>2.475824668389385</v>
      </c>
      <c r="AP80" s="185">
        <f t="shared" ca="1" si="96"/>
        <v>2.593878489269239</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0.71721143396735521</v>
      </c>
      <c r="Q81" s="185">
        <f t="shared" ca="1" si="95"/>
        <v>0.70991521323736106</v>
      </c>
      <c r="R81" s="185">
        <f t="shared" ca="1" si="95"/>
        <v>0.65384985527145689</v>
      </c>
      <c r="S81" s="185">
        <f t="shared" ca="1" si="95"/>
        <v>0.70673517829506105</v>
      </c>
      <c r="T81" s="185">
        <f t="shared" ca="1" si="95"/>
        <v>0.71094681582850938</v>
      </c>
      <c r="U81" s="185">
        <f t="shared" ca="1" si="95"/>
        <v>0.71570810975355115</v>
      </c>
      <c r="V81" s="185">
        <f t="shared" ca="1" si="95"/>
        <v>0.72203018315438094</v>
      </c>
      <c r="W81" s="185">
        <f t="shared" ca="1" si="95"/>
        <v>0.72844911035122084</v>
      </c>
      <c r="X81" s="185">
        <f t="shared" ca="1" si="95"/>
        <v>0.73813744067708542</v>
      </c>
      <c r="Y81" s="185">
        <f t="shared" ca="1" si="95"/>
        <v>0.74895826463549076</v>
      </c>
      <c r="Z81" s="185">
        <f t="shared" ca="1" si="95"/>
        <v>0.7718165104373943</v>
      </c>
      <c r="AA81" s="185">
        <f t="shared" ca="1" si="96"/>
        <v>0.78978921244994382</v>
      </c>
      <c r="AB81" s="185">
        <f t="shared" ca="1" si="96"/>
        <v>0.80462923087716376</v>
      </c>
      <c r="AC81" s="185">
        <f t="shared" ca="1" si="96"/>
        <v>0.83713347806806571</v>
      </c>
      <c r="AD81" s="185">
        <f t="shared" ca="1" si="96"/>
        <v>0.86671171251117252</v>
      </c>
      <c r="AE81" s="185">
        <f t="shared" ca="1" si="96"/>
        <v>0.88783415200846039</v>
      </c>
      <c r="AF81" s="185">
        <f t="shared" ca="1" si="96"/>
        <v>0.90825554347409931</v>
      </c>
      <c r="AG81" s="185">
        <f t="shared" ca="1" si="96"/>
        <v>0.92590849959762056</v>
      </c>
      <c r="AH81" s="185">
        <f t="shared" ca="1" si="96"/>
        <v>0.94418564789964721</v>
      </c>
      <c r="AI81" s="185">
        <f t="shared" ca="1" si="96"/>
        <v>0.96492086910344599</v>
      </c>
      <c r="AJ81" s="185">
        <f t="shared" ca="1" si="96"/>
        <v>0.98397461156275801</v>
      </c>
      <c r="AK81" s="185">
        <f t="shared" ca="1" si="96"/>
        <v>1.0034076240858698</v>
      </c>
      <c r="AL81" s="185">
        <f t="shared" ca="1" si="96"/>
        <v>1.0230949543282404</v>
      </c>
      <c r="AM81" s="185">
        <f t="shared" ca="1" si="96"/>
        <v>1.1030580395695178</v>
      </c>
      <c r="AN81" s="185">
        <f t="shared" ca="1" si="96"/>
        <v>1.0779446135901505</v>
      </c>
      <c r="AO81" s="185">
        <f t="shared" ca="1" si="96"/>
        <v>1.1503070247221672</v>
      </c>
      <c r="AP81" s="185">
        <f t="shared" ca="1" si="96"/>
        <v>1.205156683984077</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1.0419745013205699</v>
      </c>
      <c r="Q82" s="185">
        <f t="shared" ca="1" si="95"/>
        <v>1.0313744528598163</v>
      </c>
      <c r="R82" s="185">
        <f t="shared" ca="1" si="95"/>
        <v>0.94992194019596887</v>
      </c>
      <c r="S82" s="185">
        <f t="shared" ca="1" si="95"/>
        <v>1.0267544549536816</v>
      </c>
      <c r="T82" s="185">
        <f t="shared" ca="1" si="95"/>
        <v>1.0328731790994785</v>
      </c>
      <c r="U82" s="185">
        <f t="shared" ca="1" si="95"/>
        <v>1.0397904515078988</v>
      </c>
      <c r="V82" s="185">
        <f t="shared" ca="1" si="95"/>
        <v>1.0489752455130674</v>
      </c>
      <c r="W82" s="185">
        <f t="shared" ca="1" si="95"/>
        <v>1.0583007500270469</v>
      </c>
      <c r="X82" s="185">
        <f t="shared" ca="1" si="95"/>
        <v>1.0723760877612487</v>
      </c>
      <c r="Y82" s="185">
        <f t="shared" ca="1" si="95"/>
        <v>1.0880967276087867</v>
      </c>
      <c r="Z82" s="185">
        <f t="shared" ca="1" si="95"/>
        <v>1.1213054972163075</v>
      </c>
      <c r="AA82" s="185">
        <f t="shared" ca="1" si="96"/>
        <v>1.1474164825268984</v>
      </c>
      <c r="AB82" s="185">
        <f t="shared" ca="1" si="96"/>
        <v>1.1689762626251539</v>
      </c>
      <c r="AC82" s="185">
        <f t="shared" ca="1" si="96"/>
        <v>1.2161988739131415</v>
      </c>
      <c r="AD82" s="185">
        <f t="shared" ca="1" si="96"/>
        <v>1.2591705341853645</v>
      </c>
      <c r="AE82" s="185">
        <f t="shared" ca="1" si="96"/>
        <v>1.289857500844714</v>
      </c>
      <c r="AF82" s="185">
        <f t="shared" ca="1" si="96"/>
        <v>1.3195259754129118</v>
      </c>
      <c r="AG82" s="185">
        <f t="shared" ca="1" si="96"/>
        <v>1.345172429558088</v>
      </c>
      <c r="AH82" s="185">
        <f t="shared" ca="1" si="96"/>
        <v>1.3717257185683036</v>
      </c>
      <c r="AI82" s="185">
        <f t="shared" ca="1" si="96"/>
        <v>1.401850129237673</v>
      </c>
      <c r="AJ82" s="185">
        <f t="shared" ca="1" si="96"/>
        <v>1.4295316647752616</v>
      </c>
      <c r="AK82" s="185">
        <f t="shared" ca="1" si="96"/>
        <v>1.4577642090069078</v>
      </c>
      <c r="AL82" s="185">
        <f t="shared" ca="1" si="96"/>
        <v>1.486366229471296</v>
      </c>
      <c r="AM82" s="185">
        <f t="shared" ca="1" si="96"/>
        <v>1.6025376845294521</v>
      </c>
      <c r="AN82" s="185">
        <f t="shared" ca="1" si="96"/>
        <v>1.5660525585651981</v>
      </c>
      <c r="AO82" s="185">
        <f t="shared" ca="1" si="96"/>
        <v>1.6711816511628337</v>
      </c>
      <c r="AP82" s="185">
        <f t="shared" ca="1" si="96"/>
        <v>1.7508679802567351</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12.531399189637964</v>
      </c>
      <c r="Q83" s="185">
        <f t="shared" ca="1" si="95"/>
        <v>12.403916762262957</v>
      </c>
      <c r="R83" s="185">
        <f t="shared" ca="1" si="95"/>
        <v>11.424320860543588</v>
      </c>
      <c r="S83" s="185">
        <f t="shared" ca="1" si="95"/>
        <v>12.348353945760547</v>
      </c>
      <c r="T83" s="185">
        <f t="shared" ca="1" si="95"/>
        <v>12.42194132693454</v>
      </c>
      <c r="U83" s="185">
        <f t="shared" ca="1" si="95"/>
        <v>12.505132519946965</v>
      </c>
      <c r="V83" s="185">
        <f t="shared" ca="1" si="95"/>
        <v>12.6155942634997</v>
      </c>
      <c r="W83" s="185">
        <f t="shared" ca="1" si="95"/>
        <v>12.727748274525249</v>
      </c>
      <c r="X83" s="185">
        <f t="shared" ca="1" si="95"/>
        <v>12.897026578027603</v>
      </c>
      <c r="Y83" s="185">
        <f t="shared" ca="1" si="95"/>
        <v>13.086092254007538</v>
      </c>
      <c r="Z83" s="185">
        <f t="shared" ca="1" si="95"/>
        <v>13.485480480899021</v>
      </c>
      <c r="AA83" s="185">
        <f t="shared" ca="1" si="96"/>
        <v>13.799506572465653</v>
      </c>
      <c r="AB83" s="185">
        <f t="shared" ca="1" si="96"/>
        <v>14.05879718899191</v>
      </c>
      <c r="AC83" s="185">
        <f t="shared" ca="1" si="96"/>
        <v>14.62672413161564</v>
      </c>
      <c r="AD83" s="185">
        <f t="shared" ca="1" si="96"/>
        <v>15.143526633049467</v>
      </c>
      <c r="AE83" s="185">
        <f t="shared" ca="1" si="96"/>
        <v>15.512586172068945</v>
      </c>
      <c r="AF83" s="185">
        <f t="shared" ca="1" si="96"/>
        <v>15.869396725197181</v>
      </c>
      <c r="AG83" s="185">
        <f t="shared" ca="1" si="96"/>
        <v>16.177836091308954</v>
      </c>
      <c r="AH83" s="185">
        <f t="shared" ca="1" si="96"/>
        <v>16.497181587732445</v>
      </c>
      <c r="AI83" s="185">
        <f t="shared" ca="1" si="96"/>
        <v>16.85947549700952</v>
      </c>
      <c r="AJ83" s="185">
        <f t="shared" ca="1" si="96"/>
        <v>17.1923899508316</v>
      </c>
      <c r="AK83" s="185">
        <f t="shared" ca="1" si="96"/>
        <v>17.531931159812704</v>
      </c>
      <c r="AL83" s="185">
        <f t="shared" ca="1" si="96"/>
        <v>17.875915907630606</v>
      </c>
      <c r="AM83" s="185">
        <f t="shared" ca="1" si="96"/>
        <v>19.273062263832042</v>
      </c>
      <c r="AN83" s="185">
        <f t="shared" ca="1" si="96"/>
        <v>18.834270645262837</v>
      </c>
      <c r="AO83" s="185">
        <f t="shared" ca="1" si="96"/>
        <v>20.098615045356823</v>
      </c>
      <c r="AP83" s="185">
        <f t="shared" ca="1" si="96"/>
        <v>21.056969782989047</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5.5571973403763728</v>
      </c>
      <c r="Q84" s="185">
        <f t="shared" ca="1" si="95"/>
        <v>5.500663748585688</v>
      </c>
      <c r="R84" s="185">
        <f t="shared" ca="1" si="95"/>
        <v>5.0662503477118346</v>
      </c>
      <c r="S84" s="185">
        <f t="shared" ca="1" si="95"/>
        <v>5.4760237597529695</v>
      </c>
      <c r="T84" s="185">
        <f t="shared" ca="1" si="95"/>
        <v>5.5086569551972202</v>
      </c>
      <c r="U84" s="185">
        <f t="shared" ca="1" si="95"/>
        <v>5.5455490747087959</v>
      </c>
      <c r="V84" s="185">
        <f t="shared" ca="1" si="95"/>
        <v>5.5945346427363614</v>
      </c>
      <c r="W84" s="185">
        <f t="shared" ca="1" si="95"/>
        <v>5.644270666810919</v>
      </c>
      <c r="X84" s="185">
        <f t="shared" ca="1" si="95"/>
        <v>5.7193391347266624</v>
      </c>
      <c r="Y84" s="185">
        <f t="shared" ca="1" si="95"/>
        <v>5.8031825472468652</v>
      </c>
      <c r="Z84" s="185">
        <f t="shared" ca="1" si="95"/>
        <v>5.9802959851536421</v>
      </c>
      <c r="AA84" s="185">
        <f t="shared" ca="1" si="96"/>
        <v>6.119554573476794</v>
      </c>
      <c r="AB84" s="185">
        <f t="shared" ca="1" si="96"/>
        <v>6.234540067334156</v>
      </c>
      <c r="AC84" s="185">
        <f t="shared" ca="1" si="96"/>
        <v>6.4863939942034232</v>
      </c>
      <c r="AD84" s="185">
        <f t="shared" ca="1" si="96"/>
        <v>6.7155761823219464</v>
      </c>
      <c r="AE84" s="185">
        <f t="shared" ca="1" si="96"/>
        <v>6.8792400045051441</v>
      </c>
      <c r="AF84" s="185">
        <f t="shared" ca="1" si="96"/>
        <v>7.0374718688688667</v>
      </c>
      <c r="AG84" s="185">
        <f t="shared" ca="1" si="96"/>
        <v>7.17425295764314</v>
      </c>
      <c r="AH84" s="185">
        <f t="shared" ca="1" si="96"/>
        <v>7.3158704990309564</v>
      </c>
      <c r="AI84" s="185">
        <f t="shared" ca="1" si="96"/>
        <v>7.4765340226009274</v>
      </c>
      <c r="AJ84" s="185">
        <f t="shared" ca="1" si="96"/>
        <v>7.6241688788013997</v>
      </c>
      <c r="AK84" s="185">
        <f t="shared" ca="1" si="96"/>
        <v>7.7747424480368466</v>
      </c>
      <c r="AL84" s="185">
        <f t="shared" ca="1" si="96"/>
        <v>7.92728655718025</v>
      </c>
      <c r="AM84" s="185">
        <f t="shared" ca="1" si="96"/>
        <v>8.5468676508237493</v>
      </c>
      <c r="AN84" s="185">
        <f t="shared" ca="1" si="96"/>
        <v>8.3522803123477285</v>
      </c>
      <c r="AO84" s="185">
        <f t="shared" ca="1" si="96"/>
        <v>8.9129688062017856</v>
      </c>
      <c r="AP84" s="185">
        <f t="shared" ca="1" si="96"/>
        <v>9.3379625613692596</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11.044721244554779</v>
      </c>
      <c r="Q85" s="185">
        <f t="shared" ca="1" si="95"/>
        <v>10.932362851638814</v>
      </c>
      <c r="R85" s="185">
        <f t="shared" ca="1" si="95"/>
        <v>10.068982513731688</v>
      </c>
      <c r="S85" s="185">
        <f t="shared" ca="1" si="95"/>
        <v>10.883391798163883</v>
      </c>
      <c r="T85" s="185">
        <f t="shared" ca="1" si="95"/>
        <v>10.948249049926769</v>
      </c>
      <c r="U85" s="185">
        <f t="shared" ca="1" si="95"/>
        <v>11.021570753506682</v>
      </c>
      <c r="V85" s="185">
        <f t="shared" ca="1" si="95"/>
        <v>11.118927732345586</v>
      </c>
      <c r="W85" s="185">
        <f t="shared" ca="1" si="95"/>
        <v>11.217776214425719</v>
      </c>
      <c r="X85" s="185">
        <f t="shared" ca="1" si="95"/>
        <v>11.36697197833376</v>
      </c>
      <c r="Y85" s="185">
        <f t="shared" ca="1" si="95"/>
        <v>11.533607615465037</v>
      </c>
      <c r="Z85" s="185">
        <f t="shared" ca="1" si="95"/>
        <v>11.885613929175076</v>
      </c>
      <c r="AA85" s="185">
        <f t="shared" ca="1" si="96"/>
        <v>12.162385149402295</v>
      </c>
      <c r="AB85" s="185">
        <f t="shared" ca="1" si="96"/>
        <v>12.390914504945393</v>
      </c>
      <c r="AC85" s="185">
        <f t="shared" ca="1" si="96"/>
        <v>12.891464736697491</v>
      </c>
      <c r="AD85" s="185">
        <f t="shared" ca="1" si="96"/>
        <v>13.346955738176803</v>
      </c>
      <c r="AE85" s="185">
        <f t="shared" ca="1" si="96"/>
        <v>13.672231445177227</v>
      </c>
      <c r="AF85" s="185">
        <f t="shared" ca="1" si="96"/>
        <v>13.986711339782724</v>
      </c>
      <c r="AG85" s="185">
        <f t="shared" ca="1" si="96"/>
        <v>14.258558622596013</v>
      </c>
      <c r="AH85" s="185">
        <f t="shared" ca="1" si="96"/>
        <v>14.540018173546869</v>
      </c>
      <c r="AI85" s="185">
        <f t="shared" ca="1" si="96"/>
        <v>14.859330899604947</v>
      </c>
      <c r="AJ85" s="185">
        <f t="shared" ca="1" si="96"/>
        <v>15.152749638015939</v>
      </c>
      <c r="AK85" s="185">
        <f t="shared" ca="1" si="96"/>
        <v>15.452008958342782</v>
      </c>
      <c r="AL85" s="185">
        <f t="shared" ca="1" si="96"/>
        <v>15.755184652815013</v>
      </c>
      <c r="AM85" s="185">
        <f t="shared" ca="1" si="96"/>
        <v>16.986578833829533</v>
      </c>
      <c r="AN85" s="185">
        <f t="shared" ca="1" si="96"/>
        <v>16.599843798243786</v>
      </c>
      <c r="AO85" s="185">
        <f t="shared" ca="1" si="96"/>
        <v>17.714191146439255</v>
      </c>
      <c r="AP85" s="185">
        <f t="shared" ca="1" si="96"/>
        <v>18.558850291868023</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3.8768987554172232</v>
      </c>
      <c r="S86" s="185">
        <f t="shared" ca="1" si="95"/>
        <v>4.1904738695769206</v>
      </c>
      <c r="T86" s="185">
        <f t="shared" ca="1" si="95"/>
        <v>4.2154461046857215</v>
      </c>
      <c r="U86" s="185">
        <f t="shared" ca="1" si="95"/>
        <v>4.2436774399737081</v>
      </c>
      <c r="V86" s="185">
        <f t="shared" ca="1" si="95"/>
        <v>4.2811631690011431</v>
      </c>
      <c r="W86" s="185">
        <f t="shared" ca="1" si="95"/>
        <v>4.3192231772123719</v>
      </c>
      <c r="X86" s="185">
        <f t="shared" ca="1" si="95"/>
        <v>4.3766685914456156</v>
      </c>
      <c r="Y86" s="185">
        <f t="shared" ca="1" si="95"/>
        <v>4.4408289466077555</v>
      </c>
      <c r="Z86" s="185">
        <f t="shared" ca="1" si="95"/>
        <v>4.5763632806539549</v>
      </c>
      <c r="AA86" s="185">
        <f t="shared" ca="1" si="96"/>
        <v>4.6829295595973219</v>
      </c>
      <c r="AB86" s="185">
        <f t="shared" ca="1" si="96"/>
        <v>4.7709210893147551</v>
      </c>
      <c r="AC86" s="185">
        <f t="shared" ca="1" si="96"/>
        <v>4.9636498548933048</v>
      </c>
      <c r="AD86" s="185">
        <f t="shared" ca="1" si="96"/>
        <v>5.1390292931166437</v>
      </c>
      <c r="AE86" s="185">
        <f t="shared" ca="1" si="96"/>
        <v>5.2642714396709369</v>
      </c>
      <c r="AF86" s="185">
        <f t="shared" ca="1" si="96"/>
        <v>5.3853568333874406</v>
      </c>
      <c r="AG86" s="185">
        <f t="shared" ca="1" si="96"/>
        <v>5.4900272299210622</v>
      </c>
      <c r="AH86" s="185">
        <f t="shared" ca="1" si="96"/>
        <v>5.5983986747312544</v>
      </c>
      <c r="AI86" s="185">
        <f t="shared" ca="1" si="96"/>
        <v>5.7213448719815911</v>
      </c>
      <c r="AJ86" s="185">
        <f t="shared" ca="1" si="96"/>
        <v>5.8343210083697823</v>
      </c>
      <c r="AK86" s="185">
        <f t="shared" ca="1" si="96"/>
        <v>5.9495459662977472</v>
      </c>
      <c r="AL86" s="185">
        <f t="shared" ca="1" si="96"/>
        <v>6.0662788607058165</v>
      </c>
      <c r="AM86" s="185">
        <f t="shared" ca="1" si="96"/>
        <v>6.5404072606005057</v>
      </c>
      <c r="AN86" s="185">
        <f t="shared" ca="1" si="96"/>
        <v>6.3915011942632276</v>
      </c>
      <c r="AO86" s="185">
        <f t="shared" ca="1" si="96"/>
        <v>6.8205626055259607</v>
      </c>
      <c r="AP86" s="185">
        <f t="shared" ca="1" si="96"/>
        <v>7.1457849390833692</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19.022700163333468</v>
      </c>
      <c r="S87" s="185">
        <f t="shared" ca="1" si="95"/>
        <v>20.561312789471298</v>
      </c>
      <c r="T87" s="185">
        <f t="shared" ca="1" si="95"/>
        <v>20.683843546876094</v>
      </c>
      <c r="U87" s="185">
        <f t="shared" ca="1" si="95"/>
        <v>20.822365664752784</v>
      </c>
      <c r="V87" s="185">
        <f t="shared" ca="1" si="95"/>
        <v>21.006296127908797</v>
      </c>
      <c r="W87" s="185">
        <f t="shared" ca="1" si="95"/>
        <v>21.193044395039724</v>
      </c>
      <c r="X87" s="185">
        <f t="shared" ca="1" si="95"/>
        <v>21.474910639080932</v>
      </c>
      <c r="Y87" s="185">
        <f t="shared" ca="1" si="95"/>
        <v>21.789724947016353</v>
      </c>
      <c r="Z87" s="185">
        <f t="shared" ca="1" si="95"/>
        <v>22.454748503485387</v>
      </c>
      <c r="AA87" s="185">
        <f t="shared" ca="1" si="96"/>
        <v>22.977635093966821</v>
      </c>
      <c r="AB87" s="185">
        <f t="shared" ca="1" si="96"/>
        <v>23.409381340728853</v>
      </c>
      <c r="AC87" s="185">
        <f t="shared" ca="1" si="96"/>
        <v>24.355039649532326</v>
      </c>
      <c r="AD87" s="185">
        <f t="shared" ca="1" si="96"/>
        <v>25.215570367151596</v>
      </c>
      <c r="AE87" s="185">
        <f t="shared" ca="1" si="96"/>
        <v>25.830093456872618</v>
      </c>
      <c r="AF87" s="185">
        <f t="shared" ca="1" si="96"/>
        <v>26.424220692104054</v>
      </c>
      <c r="AG87" s="185">
        <f t="shared" ca="1" si="96"/>
        <v>26.937804794978572</v>
      </c>
      <c r="AH87" s="185">
        <f t="shared" ca="1" si="96"/>
        <v>27.469548756053378</v>
      </c>
      <c r="AI87" s="185">
        <f t="shared" ca="1" si="96"/>
        <v>28.072806358085728</v>
      </c>
      <c r="AJ87" s="185">
        <f t="shared" ca="1" si="96"/>
        <v>28.627144065543643</v>
      </c>
      <c r="AK87" s="185">
        <f t="shared" ca="1" si="96"/>
        <v>29.192516019849553</v>
      </c>
      <c r="AL87" s="185">
        <f t="shared" ca="1" si="96"/>
        <v>29.765286935370611</v>
      </c>
      <c r="AM87" s="185">
        <f t="shared" ca="1" si="96"/>
        <v>32.091683098673855</v>
      </c>
      <c r="AN87" s="185">
        <f t="shared" ca="1" si="96"/>
        <v>31.361048735711066</v>
      </c>
      <c r="AO87" s="185">
        <f t="shared" ca="1" si="96"/>
        <v>33.466315623762497</v>
      </c>
      <c r="AP87" s="185">
        <f t="shared" ca="1" si="96"/>
        <v>35.062077424102938</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0.12299730010833732</v>
      </c>
      <c r="S88" s="185">
        <f t="shared" ca="1" si="95"/>
        <v>0.13294568794511374</v>
      </c>
      <c r="T88" s="185">
        <f t="shared" ca="1" si="95"/>
        <v>0.13373794941228806</v>
      </c>
      <c r="U88" s="185">
        <f t="shared" ca="1" si="95"/>
        <v>0.13463360809154132</v>
      </c>
      <c r="V88" s="185">
        <f t="shared" ca="1" si="95"/>
        <v>0.13582286882643277</v>
      </c>
      <c r="W88" s="185">
        <f t="shared" ca="1" si="95"/>
        <v>0.1370303489664651</v>
      </c>
      <c r="X88" s="185">
        <f t="shared" ca="1" si="95"/>
        <v>0.13885284454864175</v>
      </c>
      <c r="Y88" s="185">
        <f t="shared" ca="1" si="95"/>
        <v>0.14088837628593778</v>
      </c>
      <c r="Z88" s="185">
        <f t="shared" ca="1" si="95"/>
        <v>0.14518829697289676</v>
      </c>
      <c r="AA88" s="185">
        <f t="shared" ca="1" si="96"/>
        <v>0.14856918603385327</v>
      </c>
      <c r="AB88" s="185">
        <f t="shared" ca="1" si="96"/>
        <v>0.15136077830139033</v>
      </c>
      <c r="AC88" s="185">
        <f t="shared" ca="1" si="96"/>
        <v>0.1574752319703831</v>
      </c>
      <c r="AD88" s="185">
        <f t="shared" ca="1" si="96"/>
        <v>0.16303926620414946</v>
      </c>
      <c r="AE88" s="185">
        <f t="shared" ca="1" si="96"/>
        <v>0.16701266010937488</v>
      </c>
      <c r="AF88" s="185">
        <f t="shared" ca="1" si="96"/>
        <v>0.17085417814976081</v>
      </c>
      <c r="AG88" s="185">
        <f t="shared" ca="1" si="96"/>
        <v>0.17417491902722512</v>
      </c>
      <c r="AH88" s="185">
        <f t="shared" ca="1" si="96"/>
        <v>0.17761307822647376</v>
      </c>
      <c r="AI88" s="185">
        <f t="shared" ca="1" si="96"/>
        <v>0.18151363154870026</v>
      </c>
      <c r="AJ88" s="185">
        <f t="shared" ca="1" si="96"/>
        <v>0.1850978777797895</v>
      </c>
      <c r="AK88" s="185">
        <f t="shared" ca="1" si="96"/>
        <v>0.18875346943289451</v>
      </c>
      <c r="AL88" s="185">
        <f t="shared" ca="1" si="96"/>
        <v>0.19245690141598715</v>
      </c>
      <c r="AM88" s="185">
        <f t="shared" ca="1" si="96"/>
        <v>0.20749895352277656</v>
      </c>
      <c r="AN88" s="185">
        <f t="shared" ca="1" si="96"/>
        <v>0.20277480536088649</v>
      </c>
      <c r="AO88" s="185">
        <f t="shared" ca="1" si="96"/>
        <v>0.2163870760172322</v>
      </c>
      <c r="AP88" s="185">
        <f t="shared" ca="1" si="96"/>
        <v>0.22670497996213143</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25.233177191199999</v>
      </c>
      <c r="N90" s="192">
        <f t="shared" si="98"/>
        <v>25.233177191199999</v>
      </c>
      <c r="O90" s="192">
        <f>INDEX('[4]TS BYDem'!$O$10:$O$203,MATCH(D90,'[4]TS BYDem'!$D$10:$D$203,0))</f>
        <v>25.233177191199999</v>
      </c>
      <c r="P90" s="185">
        <f t="shared" ca="1" si="95"/>
        <v>25.156562920629973</v>
      </c>
      <c r="Q90" s="185">
        <f t="shared" ca="1" si="95"/>
        <v>24.900644195433998</v>
      </c>
      <c r="R90" s="185">
        <f t="shared" ca="1" si="95"/>
        <v>22.934122694884262</v>
      </c>
      <c r="S90" s="185">
        <f t="shared" ca="1" si="95"/>
        <v>24.789102820984279</v>
      </c>
      <c r="T90" s="185">
        <f t="shared" ca="1" si="95"/>
        <v>24.936828191204604</v>
      </c>
      <c r="U90" s="185">
        <f t="shared" ca="1" si="95"/>
        <v>25.103833044356985</v>
      </c>
      <c r="V90" s="185">
        <f t="shared" ca="1" si="95"/>
        <v>25.325583046887001</v>
      </c>
      <c r="W90" s="185">
        <f t="shared" ca="1" si="95"/>
        <v>25.550730246530776</v>
      </c>
      <c r="X90" s="185">
        <f t="shared" ca="1" si="95"/>
        <v>25.890553456111054</v>
      </c>
      <c r="Y90" s="185">
        <f t="shared" ca="1" si="95"/>
        <v>26.270099467050798</v>
      </c>
      <c r="Z90" s="185">
        <f t="shared" ca="1" si="95"/>
        <v>27.071864290556089</v>
      </c>
      <c r="AA90" s="185">
        <f t="shared" ca="1" si="96"/>
        <v>27.702266132494678</v>
      </c>
      <c r="AB90" s="185">
        <f t="shared" ca="1" si="96"/>
        <v>28.222787473380968</v>
      </c>
      <c r="AC90" s="185">
        <f t="shared" ca="1" si="96"/>
        <v>29.362890797058395</v>
      </c>
      <c r="AD90" s="185">
        <f t="shared" ca="1" si="96"/>
        <v>30.400362706468904</v>
      </c>
      <c r="AE90" s="185">
        <f t="shared" ca="1" si="96"/>
        <v>31.141243223823999</v>
      </c>
      <c r="AF90" s="185">
        <f t="shared" ca="1" si="96"/>
        <v>31.857534117975504</v>
      </c>
      <c r="AG90" s="185">
        <f t="shared" ca="1" si="96"/>
        <v>32.476720707068132</v>
      </c>
      <c r="AH90" s="185">
        <f t="shared" ca="1" si="96"/>
        <v>33.117801160465568</v>
      </c>
      <c r="AI90" s="185">
        <f t="shared" ca="1" si="96"/>
        <v>33.845099795403797</v>
      </c>
      <c r="AJ90" s="185">
        <f t="shared" ca="1" si="96"/>
        <v>34.513419691532192</v>
      </c>
      <c r="AK90" s="185">
        <f t="shared" ca="1" si="96"/>
        <v>35.195042681799947</v>
      </c>
      <c r="AL90" s="185">
        <f t="shared" ca="1" si="96"/>
        <v>35.885585997934477</v>
      </c>
      <c r="AM90" s="185">
        <f t="shared" ca="1" si="96"/>
        <v>38.690332673642736</v>
      </c>
      <c r="AN90" s="185">
        <f t="shared" ca="1" si="96"/>
        <v>37.809466236101684</v>
      </c>
      <c r="AO90" s="185">
        <f t="shared" ca="1" si="96"/>
        <v>40.347615326477076</v>
      </c>
      <c r="AP90" s="185">
        <f t="shared" ca="1" si="96"/>
        <v>42.271495564644269</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22.237901459013088</v>
      </c>
      <c r="P91" s="185">
        <f t="shared" ca="1" si="95"/>
        <v>22.170381598696626</v>
      </c>
      <c r="Q91" s="185">
        <f t="shared" ca="1" si="95"/>
        <v>21.944841416051332</v>
      </c>
      <c r="R91" s="185">
        <f t="shared" ca="1" si="95"/>
        <v>20.211753623939813</v>
      </c>
      <c r="S91" s="185">
        <f t="shared" ca="1" si="95"/>
        <v>21.846540434180497</v>
      </c>
      <c r="T91" s="185">
        <f t="shared" ca="1" si="95"/>
        <v>21.976730231567625</v>
      </c>
      <c r="U91" s="185">
        <f t="shared" ca="1" si="95"/>
        <v>22.123910962691518</v>
      </c>
      <c r="V91" s="185">
        <f t="shared" ca="1" si="95"/>
        <v>22.319338382212756</v>
      </c>
      <c r="W91" s="185">
        <f t="shared" ca="1" si="95"/>
        <v>22.517759738410309</v>
      </c>
      <c r="X91" s="185">
        <f t="shared" ca="1" si="95"/>
        <v>22.817244618608719</v>
      </c>
      <c r="Y91" s="185">
        <f t="shared" ca="1" si="95"/>
        <v>23.15173705000111</v>
      </c>
      <c r="Z91" s="185">
        <f t="shared" ca="1" si="95"/>
        <v>23.858329287804271</v>
      </c>
      <c r="AA91" s="185">
        <f t="shared" ca="1" si="96"/>
        <v>24.41389999276883</v>
      </c>
      <c r="AB91" s="185">
        <f t="shared" ca="1" si="96"/>
        <v>24.8726334371636</v>
      </c>
      <c r="AC91" s="185">
        <f t="shared" ca="1" si="96"/>
        <v>25.877402086506493</v>
      </c>
      <c r="AD91" s="185">
        <f t="shared" ca="1" si="96"/>
        <v>26.791722067424754</v>
      </c>
      <c r="AE91" s="185">
        <f t="shared" ca="1" si="96"/>
        <v>27.444657201712602</v>
      </c>
      <c r="AF91" s="185">
        <f t="shared" ca="1" si="96"/>
        <v>28.075921596181512</v>
      </c>
      <c r="AG91" s="185">
        <f t="shared" ca="1" si="96"/>
        <v>28.621608342192491</v>
      </c>
      <c r="AH91" s="185">
        <f t="shared" ca="1" si="96"/>
        <v>29.186590066131856</v>
      </c>
      <c r="AI91" s="185">
        <f t="shared" ca="1" si="96"/>
        <v>29.82755553997918</v>
      </c>
      <c r="AJ91" s="185">
        <f t="shared" ca="1" si="96"/>
        <v>30.4165432794377</v>
      </c>
      <c r="AK91" s="185">
        <f t="shared" ca="1" si="96"/>
        <v>31.017254984306099</v>
      </c>
      <c r="AL91" s="185">
        <f t="shared" ca="1" si="96"/>
        <v>31.625828137857891</v>
      </c>
      <c r="AM91" s="185">
        <f t="shared" ca="1" si="96"/>
        <v>34.097640534659305</v>
      </c>
      <c r="AN91" s="185">
        <f t="shared" ca="1" si="96"/>
        <v>33.321336350364142</v>
      </c>
      <c r="AO91" s="185">
        <f t="shared" ca="1" si="96"/>
        <v>35.558197326386455</v>
      </c>
      <c r="AP91" s="185">
        <f t="shared" ca="1" si="96"/>
        <v>37.253705538892689</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22.237901459013088</v>
      </c>
      <c r="P92" s="185">
        <f t="shared" ca="1" si="95"/>
        <v>22.170381598696626</v>
      </c>
      <c r="Q92" s="185">
        <f t="shared" ca="1" si="95"/>
        <v>21.944841416051332</v>
      </c>
      <c r="R92" s="185">
        <f t="shared" ca="1" si="95"/>
        <v>20.211753623939813</v>
      </c>
      <c r="S92" s="185">
        <f t="shared" ca="1" si="95"/>
        <v>21.846540434180497</v>
      </c>
      <c r="T92" s="185">
        <f t="shared" ca="1" si="95"/>
        <v>21.976730231567625</v>
      </c>
      <c r="U92" s="185">
        <f t="shared" ca="1" si="95"/>
        <v>22.123910962691518</v>
      </c>
      <c r="V92" s="185">
        <f t="shared" ca="1" si="95"/>
        <v>22.319338382212756</v>
      </c>
      <c r="W92" s="185">
        <f t="shared" ca="1" si="95"/>
        <v>22.517759738410309</v>
      </c>
      <c r="X92" s="185">
        <f t="shared" ca="1" si="95"/>
        <v>22.817244618608719</v>
      </c>
      <c r="Y92" s="185">
        <f t="shared" ca="1" si="95"/>
        <v>23.15173705000111</v>
      </c>
      <c r="Z92" s="185">
        <f t="shared" ca="1" si="95"/>
        <v>23.858329287804271</v>
      </c>
      <c r="AA92" s="185">
        <f t="shared" ca="1" si="96"/>
        <v>24.41389999276883</v>
      </c>
      <c r="AB92" s="185">
        <f t="shared" ca="1" si="96"/>
        <v>24.8726334371636</v>
      </c>
      <c r="AC92" s="185">
        <f t="shared" ca="1" si="96"/>
        <v>25.877402086506493</v>
      </c>
      <c r="AD92" s="185">
        <f t="shared" ca="1" si="96"/>
        <v>26.791722067424754</v>
      </c>
      <c r="AE92" s="185">
        <f t="shared" ca="1" si="96"/>
        <v>27.444657201712602</v>
      </c>
      <c r="AF92" s="185">
        <f t="shared" ca="1" si="96"/>
        <v>28.075921596181512</v>
      </c>
      <c r="AG92" s="185">
        <f t="shared" ca="1" si="96"/>
        <v>28.621608342192491</v>
      </c>
      <c r="AH92" s="185">
        <f t="shared" ca="1" si="96"/>
        <v>29.186590066131856</v>
      </c>
      <c r="AI92" s="185">
        <f t="shared" ca="1" si="96"/>
        <v>29.82755553997918</v>
      </c>
      <c r="AJ92" s="185">
        <f t="shared" ca="1" si="96"/>
        <v>30.4165432794377</v>
      </c>
      <c r="AK92" s="185">
        <f t="shared" ca="1" si="96"/>
        <v>31.017254984306099</v>
      </c>
      <c r="AL92" s="185">
        <f t="shared" ca="1" si="96"/>
        <v>31.625828137857891</v>
      </c>
      <c r="AM92" s="185">
        <f t="shared" ca="1" si="96"/>
        <v>34.097640534659305</v>
      </c>
      <c r="AN92" s="185">
        <f t="shared" ca="1" si="96"/>
        <v>33.321336350364142</v>
      </c>
      <c r="AO92" s="185">
        <f t="shared" ca="1" si="96"/>
        <v>35.558197326386455</v>
      </c>
      <c r="AP92" s="185">
        <f t="shared" ca="1" si="96"/>
        <v>37.253705538892689</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22.237901459013088</v>
      </c>
      <c r="P93" s="185">
        <f t="shared" ca="1" si="95"/>
        <v>22.170381598696626</v>
      </c>
      <c r="Q93" s="185">
        <f t="shared" ca="1" si="95"/>
        <v>21.944841416051332</v>
      </c>
      <c r="R93" s="185">
        <f t="shared" ca="1" si="95"/>
        <v>20.211753623939813</v>
      </c>
      <c r="S93" s="185">
        <f t="shared" ca="1" si="95"/>
        <v>21.846540434180497</v>
      </c>
      <c r="T93" s="185">
        <f t="shared" ca="1" si="95"/>
        <v>21.976730231567625</v>
      </c>
      <c r="U93" s="185">
        <f t="shared" ca="1" si="95"/>
        <v>22.123910962691518</v>
      </c>
      <c r="V93" s="185">
        <f t="shared" ca="1" si="95"/>
        <v>22.319338382212756</v>
      </c>
      <c r="W93" s="185">
        <f t="shared" ca="1" si="95"/>
        <v>22.517759738410309</v>
      </c>
      <c r="X93" s="185">
        <f t="shared" ca="1" si="95"/>
        <v>22.817244618608719</v>
      </c>
      <c r="Y93" s="185">
        <f t="shared" ca="1" si="95"/>
        <v>23.15173705000111</v>
      </c>
      <c r="Z93" s="185">
        <f t="shared" ca="1" si="95"/>
        <v>23.858329287804271</v>
      </c>
      <c r="AA93" s="185">
        <f t="shared" ca="1" si="96"/>
        <v>24.41389999276883</v>
      </c>
      <c r="AB93" s="185">
        <f t="shared" ca="1" si="96"/>
        <v>24.8726334371636</v>
      </c>
      <c r="AC93" s="185">
        <f t="shared" ca="1" si="96"/>
        <v>25.877402086506493</v>
      </c>
      <c r="AD93" s="185">
        <f t="shared" ca="1" si="96"/>
        <v>26.791722067424754</v>
      </c>
      <c r="AE93" s="185">
        <f t="shared" ca="1" si="96"/>
        <v>27.444657201712602</v>
      </c>
      <c r="AF93" s="185">
        <f t="shared" ca="1" si="96"/>
        <v>28.075921596181512</v>
      </c>
      <c r="AG93" s="185">
        <f t="shared" ca="1" si="96"/>
        <v>28.621608342192491</v>
      </c>
      <c r="AH93" s="185">
        <f t="shared" ca="1" si="96"/>
        <v>29.186590066131856</v>
      </c>
      <c r="AI93" s="185">
        <f t="shared" ca="1" si="96"/>
        <v>29.82755553997918</v>
      </c>
      <c r="AJ93" s="185">
        <f t="shared" ca="1" si="96"/>
        <v>30.4165432794377</v>
      </c>
      <c r="AK93" s="185">
        <f t="shared" ca="1" si="96"/>
        <v>31.017254984306099</v>
      </c>
      <c r="AL93" s="185">
        <f t="shared" ca="1" si="96"/>
        <v>31.625828137857891</v>
      </c>
      <c r="AM93" s="185">
        <f t="shared" ca="1" si="96"/>
        <v>34.097640534659305</v>
      </c>
      <c r="AN93" s="185">
        <f t="shared" ca="1" si="96"/>
        <v>33.321336350364142</v>
      </c>
      <c r="AO93" s="185">
        <f t="shared" ca="1" si="96"/>
        <v>35.558197326386455</v>
      </c>
      <c r="AP93" s="185">
        <f t="shared" ca="1" si="96"/>
        <v>37.253705538892689</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22.237901459013088</v>
      </c>
      <c r="P94" s="185">
        <f t="shared" ca="1" si="95"/>
        <v>22.170381598696626</v>
      </c>
      <c r="Q94" s="185">
        <f t="shared" ca="1" si="95"/>
        <v>21.944841416051332</v>
      </c>
      <c r="R94" s="185">
        <f t="shared" ca="1" si="95"/>
        <v>20.211753623939813</v>
      </c>
      <c r="S94" s="185">
        <f t="shared" ca="1" si="95"/>
        <v>21.846540434180497</v>
      </c>
      <c r="T94" s="185">
        <f t="shared" ca="1" si="95"/>
        <v>21.976730231567625</v>
      </c>
      <c r="U94" s="185">
        <f t="shared" ca="1" si="95"/>
        <v>22.123910962691518</v>
      </c>
      <c r="V94" s="185">
        <f t="shared" ca="1" si="95"/>
        <v>22.319338382212756</v>
      </c>
      <c r="W94" s="185">
        <f t="shared" ca="1" si="95"/>
        <v>22.517759738410309</v>
      </c>
      <c r="X94" s="185">
        <f t="shared" ca="1" si="95"/>
        <v>22.817244618608719</v>
      </c>
      <c r="Y94" s="185">
        <f t="shared" ca="1" si="95"/>
        <v>23.15173705000111</v>
      </c>
      <c r="Z94" s="185">
        <f t="shared" ca="1" si="95"/>
        <v>23.858329287804271</v>
      </c>
      <c r="AA94" s="185">
        <f t="shared" ca="1" si="96"/>
        <v>24.41389999276883</v>
      </c>
      <c r="AB94" s="185">
        <f t="shared" ca="1" si="96"/>
        <v>24.8726334371636</v>
      </c>
      <c r="AC94" s="185">
        <f t="shared" ca="1" si="96"/>
        <v>25.877402086506493</v>
      </c>
      <c r="AD94" s="185">
        <f t="shared" ca="1" si="96"/>
        <v>26.791722067424754</v>
      </c>
      <c r="AE94" s="185">
        <f t="shared" ca="1" si="96"/>
        <v>27.444657201712602</v>
      </c>
      <c r="AF94" s="185">
        <f t="shared" ca="1" si="96"/>
        <v>28.075921596181512</v>
      </c>
      <c r="AG94" s="185">
        <f t="shared" ca="1" si="96"/>
        <v>28.621608342192491</v>
      </c>
      <c r="AH94" s="185">
        <f t="shared" ca="1" si="96"/>
        <v>29.186590066131856</v>
      </c>
      <c r="AI94" s="185">
        <f t="shared" ca="1" si="96"/>
        <v>29.82755553997918</v>
      </c>
      <c r="AJ94" s="185">
        <f t="shared" ca="1" si="96"/>
        <v>30.4165432794377</v>
      </c>
      <c r="AK94" s="185">
        <f t="shared" ca="1" si="96"/>
        <v>31.017254984306099</v>
      </c>
      <c r="AL94" s="185">
        <f t="shared" ca="1" si="96"/>
        <v>31.625828137857891</v>
      </c>
      <c r="AM94" s="185">
        <f t="shared" ca="1" si="96"/>
        <v>34.097640534659305</v>
      </c>
      <c r="AN94" s="185">
        <f t="shared" ca="1" si="96"/>
        <v>33.321336350364142</v>
      </c>
      <c r="AO94" s="185">
        <f t="shared" ca="1" si="96"/>
        <v>35.558197326386455</v>
      </c>
      <c r="AP94" s="185">
        <f t="shared" ca="1" si="96"/>
        <v>37.253705538892689</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22.237901459013088</v>
      </c>
      <c r="P95" s="185">
        <f t="shared" ca="1" si="95"/>
        <v>22.170381598696626</v>
      </c>
      <c r="Q95" s="185">
        <f t="shared" ca="1" si="95"/>
        <v>21.944841416051332</v>
      </c>
      <c r="R95" s="185">
        <f t="shared" ca="1" si="95"/>
        <v>20.211753623939813</v>
      </c>
      <c r="S95" s="185">
        <f t="shared" ca="1" si="95"/>
        <v>21.846540434180497</v>
      </c>
      <c r="T95" s="185">
        <f t="shared" ca="1" si="95"/>
        <v>21.976730231567625</v>
      </c>
      <c r="U95" s="185">
        <f t="shared" ca="1" si="95"/>
        <v>22.123910962691518</v>
      </c>
      <c r="V95" s="185">
        <f t="shared" ca="1" si="95"/>
        <v>22.319338382212756</v>
      </c>
      <c r="W95" s="185">
        <f t="shared" ca="1" si="95"/>
        <v>22.517759738410309</v>
      </c>
      <c r="X95" s="185">
        <f t="shared" ca="1" si="95"/>
        <v>22.817244618608719</v>
      </c>
      <c r="Y95" s="185">
        <f t="shared" ca="1" si="95"/>
        <v>23.15173705000111</v>
      </c>
      <c r="Z95" s="185">
        <f t="shared" ca="1" si="95"/>
        <v>23.858329287804271</v>
      </c>
      <c r="AA95" s="185">
        <f t="shared" ca="1" si="96"/>
        <v>24.41389999276883</v>
      </c>
      <c r="AB95" s="185">
        <f t="shared" ca="1" si="96"/>
        <v>24.8726334371636</v>
      </c>
      <c r="AC95" s="185">
        <f t="shared" ca="1" si="96"/>
        <v>25.877402086506493</v>
      </c>
      <c r="AD95" s="185">
        <f t="shared" ca="1" si="96"/>
        <v>26.791722067424754</v>
      </c>
      <c r="AE95" s="185">
        <f t="shared" ca="1" si="96"/>
        <v>27.444657201712602</v>
      </c>
      <c r="AF95" s="185">
        <f t="shared" ca="1" si="96"/>
        <v>28.075921596181512</v>
      </c>
      <c r="AG95" s="185">
        <f t="shared" ca="1" si="96"/>
        <v>28.621608342192491</v>
      </c>
      <c r="AH95" s="185">
        <f t="shared" ca="1" si="96"/>
        <v>29.186590066131856</v>
      </c>
      <c r="AI95" s="185">
        <f t="shared" ca="1" si="96"/>
        <v>29.82755553997918</v>
      </c>
      <c r="AJ95" s="185">
        <f t="shared" ca="1" si="96"/>
        <v>30.4165432794377</v>
      </c>
      <c r="AK95" s="185">
        <f t="shared" ca="1" si="96"/>
        <v>31.017254984306099</v>
      </c>
      <c r="AL95" s="185">
        <f t="shared" ca="1" si="96"/>
        <v>31.625828137857891</v>
      </c>
      <c r="AM95" s="185">
        <f t="shared" ca="1" si="96"/>
        <v>34.097640534659305</v>
      </c>
      <c r="AN95" s="185">
        <f t="shared" ca="1" si="96"/>
        <v>33.321336350364142</v>
      </c>
      <c r="AO95" s="185">
        <f t="shared" ca="1" si="96"/>
        <v>35.558197326386455</v>
      </c>
      <c r="AP95" s="185">
        <f t="shared" ref="AP95:AP99" ca="1" si="100">AP$79/AO$79*AO95</f>
        <v>37.253705538892689</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23.091518251042899</v>
      </c>
      <c r="S97" s="185">
        <f t="shared" ca="1" si="101"/>
        <v>24.95922899834413</v>
      </c>
      <c r="T97" s="185">
        <f t="shared" ca="1" si="101"/>
        <v>25.10796819922691</v>
      </c>
      <c r="U97" s="185">
        <f t="shared" ca="1" si="101"/>
        <v>25.276119197016815</v>
      </c>
      <c r="V97" s="185">
        <f t="shared" ca="1" si="101"/>
        <v>25.499391056974765</v>
      </c>
      <c r="W97" s="185">
        <f t="shared" ca="1" si="101"/>
        <v>25.72608342881357</v>
      </c>
      <c r="X97" s="185">
        <f t="shared" ca="1" si="101"/>
        <v>26.068238825405277</v>
      </c>
      <c r="Y97" s="185">
        <f t="shared" ca="1" si="101"/>
        <v>26.450389638642211</v>
      </c>
      <c r="Z97" s="185">
        <f t="shared" ca="1" si="101"/>
        <v>27.257656927708663</v>
      </c>
      <c r="AA97" s="185">
        <f t="shared" ca="1" si="102"/>
        <v>27.892385180987915</v>
      </c>
      <c r="AB97" s="185">
        <f t="shared" ca="1" si="102"/>
        <v>28.416478829698281</v>
      </c>
      <c r="AC97" s="185">
        <f t="shared" ca="1" si="102"/>
        <v>29.564406616473594</v>
      </c>
      <c r="AD97" s="185">
        <f t="shared" ca="1" si="102"/>
        <v>30.60899863552828</v>
      </c>
      <c r="AE97" s="185">
        <f t="shared" ca="1" si="102"/>
        <v>31.354963772976657</v>
      </c>
      <c r="AF97" s="185">
        <f t="shared" ca="1" si="102"/>
        <v>32.076170530061148</v>
      </c>
      <c r="AG97" s="185">
        <f t="shared" ca="1" si="102"/>
        <v>32.699606560863529</v>
      </c>
      <c r="AH97" s="185">
        <f t="shared" ca="1" si="102"/>
        <v>33.345086712293778</v>
      </c>
      <c r="AI97" s="185">
        <f t="shared" ca="1" si="102"/>
        <v>34.077376755652658</v>
      </c>
      <c r="AJ97" s="185">
        <f t="shared" ca="1" si="102"/>
        <v>34.750283292532153</v>
      </c>
      <c r="AK97" s="185">
        <f t="shared" ca="1" si="102"/>
        <v>35.436584221915822</v>
      </c>
      <c r="AL97" s="185">
        <f t="shared" ca="1" si="102"/>
        <v>36.131866696846203</v>
      </c>
      <c r="AM97" s="185">
        <f t="shared" ca="1" si="102"/>
        <v>38.955862186593713</v>
      </c>
      <c r="AN97" s="185">
        <f t="shared" ca="1" si="102"/>
        <v>38.068950413694388</v>
      </c>
      <c r="AO97" s="185">
        <f t="shared" ca="1" si="102"/>
        <v>40.624518674317017</v>
      </c>
      <c r="AP97" s="185">
        <f t="shared" ca="1" si="100"/>
        <v>42.561602391165188</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90.967625329630494</v>
      </c>
      <c r="K100" s="5">
        <f t="shared" ca="1" si="105"/>
        <v>92.482122835507511</v>
      </c>
      <c r="L100" s="5">
        <f t="shared" ca="1" si="105"/>
        <v>93.296845912659506</v>
      </c>
      <c r="M100" s="5">
        <f t="shared" ca="1" si="105"/>
        <v>93.728730124254383</v>
      </c>
      <c r="N100" s="5">
        <f t="shared" ca="1" si="105"/>
        <v>93.170318739896317</v>
      </c>
      <c r="O100" s="5">
        <f t="shared" ca="1" si="105"/>
        <v>93.892893037291827</v>
      </c>
      <c r="P100" s="5">
        <f t="shared" ca="1" si="105"/>
        <v>94.088068281690965</v>
      </c>
      <c r="Q100" s="5">
        <f t="shared" ca="1" si="105"/>
        <v>91.895912013757794</v>
      </c>
      <c r="R100" s="5">
        <f t="shared" ca="1" si="105"/>
        <v>84.530056269188947</v>
      </c>
      <c r="S100" s="5">
        <f t="shared" ca="1" si="105"/>
        <v>91.399368026369771</v>
      </c>
      <c r="T100" s="5">
        <f t="shared" ca="1" si="105"/>
        <v>91.110941866719102</v>
      </c>
      <c r="U100" s="5">
        <f t="shared" ca="1" si="105"/>
        <v>91.058205196118109</v>
      </c>
      <c r="V100" s="5">
        <f t="shared" ca="1" si="105"/>
        <v>91.126674797170281</v>
      </c>
      <c r="W100" s="5">
        <f t="shared" ca="1" si="105"/>
        <v>91.343353624533066</v>
      </c>
      <c r="X100" s="5">
        <f t="shared" ca="1" si="105"/>
        <v>93.074349922061515</v>
      </c>
      <c r="Y100" s="5">
        <f t="shared" ca="1" si="105"/>
        <v>94.820919514982904</v>
      </c>
      <c r="Z100" s="5">
        <f t="shared" ca="1" si="105"/>
        <v>99.27227554083268</v>
      </c>
      <c r="AA100" s="5">
        <f t="shared" ca="1" si="105"/>
        <v>101.93033732573554</v>
      </c>
      <c r="AB100" s="5">
        <f ca="1">SUMIF($B$10:$B$25,$D100,AB$10:AB$25)*SUMIF($B$10:$B$25,$D100,AB$46:AB$62)</f>
        <v>104.00472093871645</v>
      </c>
      <c r="AC100" s="5">
        <f t="shared" ref="AC100:AP100" ca="1" si="106">SUMIF($B$10:$B$25,$D100,AC$10:AC$25)*SUMIF($B$10:$B$25,$D100,AC$47:AC$62)</f>
        <v>109.62556831613702</v>
      </c>
      <c r="AD100" s="5">
        <f t="shared" ca="1" si="106"/>
        <v>114.26848994721462</v>
      </c>
      <c r="AE100" s="5">
        <f t="shared" ca="1" si="106"/>
        <v>117.47412858186556</v>
      </c>
      <c r="AF100" s="5">
        <f t="shared" ca="1" si="106"/>
        <v>120.77931559040096</v>
      </c>
      <c r="AG100" s="5">
        <f t="shared" ca="1" si="106"/>
        <v>124.58507930142849</v>
      </c>
      <c r="AH100" s="5">
        <f t="shared" ca="1" si="106"/>
        <v>128.05660765244957</v>
      </c>
      <c r="AI100" s="5">
        <f t="shared" ca="1" si="106"/>
        <v>130.35334283253735</v>
      </c>
      <c r="AJ100" s="5">
        <f t="shared" ca="1" si="106"/>
        <v>133.72775090112083</v>
      </c>
      <c r="AK100" s="5">
        <f t="shared" ca="1" si="106"/>
        <v>137.20446708535596</v>
      </c>
      <c r="AL100" s="5">
        <f t="shared" ca="1" si="106"/>
        <v>140.77640175339346</v>
      </c>
      <c r="AM100" s="5">
        <f t="shared" ca="1" si="106"/>
        <v>159.20432691931677</v>
      </c>
      <c r="AN100" s="5">
        <f t="shared" ca="1" si="106"/>
        <v>157.60471528707944</v>
      </c>
      <c r="AO100" s="5">
        <f t="shared" ca="1" si="106"/>
        <v>177.77095162045907</v>
      </c>
      <c r="AP100" s="5">
        <f t="shared" ca="1" si="106"/>
        <v>194.59926515414509</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90.967625329630494</v>
      </c>
      <c r="K121" s="5">
        <f t="shared" ca="1" si="112"/>
        <v>92.482122835507511</v>
      </c>
      <c r="L121" s="5">
        <f t="shared" ca="1" si="112"/>
        <v>93.296845912659506</v>
      </c>
      <c r="M121" s="5">
        <f t="shared" ca="1" si="112"/>
        <v>93.728730124254383</v>
      </c>
      <c r="N121" s="5">
        <f t="shared" ca="1" si="112"/>
        <v>93.170318739896317</v>
      </c>
      <c r="O121" s="5">
        <f t="shared" ca="1" si="112"/>
        <v>93.892893037291827</v>
      </c>
      <c r="P121" s="5">
        <f t="shared" ca="1" si="112"/>
        <v>94.088068281690965</v>
      </c>
      <c r="Q121" s="5">
        <f t="shared" ca="1" si="112"/>
        <v>91.895912013757794</v>
      </c>
      <c r="R121" s="5">
        <f t="shared" ca="1" si="112"/>
        <v>84.530056269188947</v>
      </c>
      <c r="S121" s="5">
        <f t="shared" ca="1" si="112"/>
        <v>85.419970118102583</v>
      </c>
      <c r="T121" s="5">
        <f t="shared" ca="1" si="112"/>
        <v>86.566215550326945</v>
      </c>
      <c r="U121" s="5">
        <f t="shared" ca="1" si="112"/>
        <v>87.978942218471616</v>
      </c>
      <c r="V121" s="5">
        <f t="shared" ca="1" si="112"/>
        <v>89.55938555004451</v>
      </c>
      <c r="W121" s="5">
        <f t="shared" ca="1" si="112"/>
        <v>91.34335362453308</v>
      </c>
      <c r="X121" s="5">
        <f t="shared" ca="1" si="112"/>
        <v>93.074349922061515</v>
      </c>
      <c r="Y121" s="5">
        <f t="shared" ca="1" si="112"/>
        <v>94.820919514982904</v>
      </c>
      <c r="Z121" s="5">
        <f t="shared" ca="1" si="112"/>
        <v>99.27227554083268</v>
      </c>
      <c r="AA121" s="5">
        <f t="shared" ca="1" si="112"/>
        <v>101.93033732573554</v>
      </c>
      <c r="AB121" s="5">
        <f ca="1">SUMIF($B$10:$B$25,$D121,AB$10:AB$25)*SUMIF($B$10:$B$25,$D121,AB$46:AB$62)</f>
        <v>104.00472093871645</v>
      </c>
      <c r="AC121" s="5">
        <f t="shared" ref="AC121:AP121" ca="1" si="113">SUMIF($B$10:$B$25,$D121,AC$10:AC$25)*SUMIF($B$10:$B$25,$D121,AC$47:AC$62)</f>
        <v>109.62556831613702</v>
      </c>
      <c r="AD121" s="5">
        <f t="shared" ca="1" si="113"/>
        <v>114.26848994721462</v>
      </c>
      <c r="AE121" s="5">
        <f t="shared" ca="1" si="113"/>
        <v>117.47412858186556</v>
      </c>
      <c r="AF121" s="5">
        <f t="shared" ca="1" si="113"/>
        <v>120.77931559040096</v>
      </c>
      <c r="AG121" s="5">
        <f t="shared" ca="1" si="113"/>
        <v>124.58507930142849</v>
      </c>
      <c r="AH121" s="5">
        <f t="shared" ca="1" si="113"/>
        <v>128.05660765244957</v>
      </c>
      <c r="AI121" s="5">
        <f t="shared" ca="1" si="113"/>
        <v>130.35334283253735</v>
      </c>
      <c r="AJ121" s="5">
        <f t="shared" ca="1" si="113"/>
        <v>133.72775090112083</v>
      </c>
      <c r="AK121" s="5">
        <f t="shared" ca="1" si="113"/>
        <v>137.20446708535596</v>
      </c>
      <c r="AL121" s="5">
        <f t="shared" ca="1" si="113"/>
        <v>140.77640175339346</v>
      </c>
      <c r="AM121" s="5">
        <f t="shared" ca="1" si="113"/>
        <v>159.20432691931677</v>
      </c>
      <c r="AN121" s="5">
        <f t="shared" ca="1" si="113"/>
        <v>157.60471528707944</v>
      </c>
      <c r="AO121" s="5">
        <f t="shared" ca="1" si="113"/>
        <v>177.77095162045907</v>
      </c>
      <c r="AP121" s="5">
        <f t="shared" ca="1" si="113"/>
        <v>194.59926515414509</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52.810230956688748</v>
      </c>
      <c r="K142" s="5">
        <f t="shared" ca="1" si="119"/>
        <v>54.390999999999998</v>
      </c>
      <c r="L142" s="5">
        <f t="shared" ca="1" si="119"/>
        <v>55.515000000000001</v>
      </c>
      <c r="M142" s="5">
        <f t="shared" ca="1" si="119"/>
        <v>56.133000000000003</v>
      </c>
      <c r="N142" s="5">
        <f t="shared" ca="1" si="119"/>
        <v>56.734999999999999</v>
      </c>
      <c r="O142" s="5">
        <f t="shared" ca="1" si="119"/>
        <v>57.222000000000001</v>
      </c>
      <c r="P142" s="5">
        <f t="shared" ca="1" si="119"/>
        <v>57.87</v>
      </c>
      <c r="Q142" s="5">
        <f t="shared" ca="1" si="119"/>
        <v>57.747999999999998</v>
      </c>
      <c r="R142" s="5">
        <f t="shared" ca="1" si="119"/>
        <v>53.228999999999999</v>
      </c>
      <c r="S142" s="5">
        <f t="shared" ca="1" si="119"/>
        <v>55.773527733889914</v>
      </c>
      <c r="T142" s="3">
        <f t="shared" ca="1" si="119"/>
        <v>55.445492374224955</v>
      </c>
      <c r="U142" s="5">
        <f t="shared" ca="1" si="119"/>
        <v>55.201500043333731</v>
      </c>
      <c r="V142" s="5">
        <f t="shared" ca="1" si="119"/>
        <v>54.91369238151367</v>
      </c>
      <c r="W142" s="5">
        <f t="shared" ca="1" si="119"/>
        <v>54.62549347653772</v>
      </c>
      <c r="X142" s="5">
        <f t="shared" ca="1" si="119"/>
        <v>54.912564933884212</v>
      </c>
      <c r="Y142" s="5">
        <f t="shared" ca="1" si="119"/>
        <v>55.336302541054671</v>
      </c>
      <c r="Z142" s="5">
        <f t="shared" ca="1" si="119"/>
        <v>55.950549856903855</v>
      </c>
      <c r="AA142" s="5">
        <f t="shared" ca="1" si="119"/>
        <v>56.184411421779174</v>
      </c>
      <c r="AB142" s="5">
        <f ca="1">SUMIF($B$10:$B$25,$D142,AB$10:AB$25)*SUMIF($B$10:$B$25,$D142,AB$46:AB$62)</f>
        <v>56.547881905350906</v>
      </c>
      <c r="AC142" s="5">
        <f t="shared" ref="AC142:AP142" ca="1" si="120">SUMIF($B$10:$B$25,$D142,AC$10:AC$25)*SUMIF($B$10:$B$25,$D142,AC$47:AC$62)</f>
        <v>43.636091429192518</v>
      </c>
      <c r="AD142" s="5">
        <f t="shared" ca="1" si="120"/>
        <v>36.257730684688475</v>
      </c>
      <c r="AE142" s="5">
        <f t="shared" ca="1" si="120"/>
        <v>35.2362453162037</v>
      </c>
      <c r="AF142" s="5">
        <f t="shared" ca="1" si="120"/>
        <v>35.682908194687776</v>
      </c>
      <c r="AG142" s="5">
        <f t="shared" ca="1" si="120"/>
        <v>36.464785811389611</v>
      </c>
      <c r="AH142" s="5">
        <f t="shared" ca="1" si="120"/>
        <v>37.364822128322693</v>
      </c>
      <c r="AI142" s="5">
        <f t="shared" ca="1" si="120"/>
        <v>38.329367041721646</v>
      </c>
      <c r="AJ142" s="5">
        <f t="shared" ca="1" si="120"/>
        <v>39.090128364008287</v>
      </c>
      <c r="AK142" s="5">
        <f t="shared" ca="1" si="120"/>
        <v>39.903799562779888</v>
      </c>
      <c r="AL142" s="5">
        <f t="shared" ca="1" si="120"/>
        <v>40.761201832214134</v>
      </c>
      <c r="AM142" s="5">
        <f t="shared" ca="1" si="120"/>
        <v>45.625946088663461</v>
      </c>
      <c r="AN142" s="5">
        <f t="shared" ca="1" si="120"/>
        <v>57.829054301290384</v>
      </c>
      <c r="AO142" s="5">
        <f t="shared" ca="1" si="120"/>
        <v>73.673846111003513</v>
      </c>
      <c r="AP142" s="5">
        <f t="shared" ca="1" si="120"/>
        <v>90.741698580079628</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0.75271472895040392</v>
      </c>
      <c r="S143" s="185">
        <f t="shared" ca="1" si="121"/>
        <v>0.78869706007670226</v>
      </c>
      <c r="T143" s="185">
        <f t="shared" ca="1" si="121"/>
        <v>0.78405829085623302</v>
      </c>
      <c r="U143" s="185">
        <f t="shared" ca="1" si="121"/>
        <v>0.78060797953697536</v>
      </c>
      <c r="V143" s="185">
        <f t="shared" ca="1" si="121"/>
        <v>0.77653807279146569</v>
      </c>
      <c r="W143" s="185">
        <f t="shared" ca="1" si="121"/>
        <v>0.77246263345120425</v>
      </c>
      <c r="X143" s="185">
        <f t="shared" ca="1" si="121"/>
        <v>0.77652212948167565</v>
      </c>
      <c r="Y143" s="185">
        <f t="shared" ca="1" si="121"/>
        <v>0.7825142303689252</v>
      </c>
      <c r="Z143" s="185">
        <f t="shared" ca="1" si="121"/>
        <v>0.79120034135838457</v>
      </c>
      <c r="AA143" s="185">
        <f t="shared" ca="1" si="121"/>
        <v>0.79450739286070549</v>
      </c>
      <c r="AB143" s="185">
        <f t="shared" ref="AA143:AP158" ca="1" si="124">AB$142/AA$142*AA143</f>
        <v>0.79964725245835278</v>
      </c>
      <c r="AC143" s="185">
        <f t="shared" ca="1" si="124"/>
        <v>0.61706078890416305</v>
      </c>
      <c r="AD143" s="185">
        <f t="shared" ca="1" si="124"/>
        <v>0.51272291278592563</v>
      </c>
      <c r="AE143" s="185">
        <f t="shared" ca="1" si="124"/>
        <v>0.49827802217618622</v>
      </c>
      <c r="AF143" s="185">
        <f t="shared" ca="1" si="124"/>
        <v>0.50459431080663852</v>
      </c>
      <c r="AG143" s="185">
        <f t="shared" ca="1" si="124"/>
        <v>0.51565089271364617</v>
      </c>
      <c r="AH143" s="185">
        <f t="shared" ca="1" si="124"/>
        <v>0.52837836443668829</v>
      </c>
      <c r="AI143" s="185">
        <f t="shared" ca="1" si="124"/>
        <v>0.54201805639125411</v>
      </c>
      <c r="AJ143" s="185">
        <f t="shared" ca="1" si="124"/>
        <v>0.55277603141428555</v>
      </c>
      <c r="AK143" s="185">
        <f t="shared" ca="1" si="124"/>
        <v>0.56428220842001775</v>
      </c>
      <c r="AL143" s="185">
        <f t="shared" ca="1" si="124"/>
        <v>0.57640678932213241</v>
      </c>
      <c r="AM143" s="185">
        <f t="shared" ca="1" si="124"/>
        <v>0.64519945223908159</v>
      </c>
      <c r="AN143" s="185">
        <f t="shared" ca="1" si="124"/>
        <v>0.81776439410573176</v>
      </c>
      <c r="AO143" s="185">
        <f t="shared" ca="1" si="124"/>
        <v>1.0418266190643783</v>
      </c>
      <c r="AP143" s="185">
        <f t="shared" ca="1" si="124"/>
        <v>1.2831842238479758</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0.2822680233564015</v>
      </c>
      <c r="S144" s="185">
        <f t="shared" ca="1" si="125"/>
        <v>0.29576139752876335</v>
      </c>
      <c r="T144" s="185">
        <f t="shared" ca="1" si="125"/>
        <v>0.29402185907108735</v>
      </c>
      <c r="U144" s="185">
        <f t="shared" ca="1" si="125"/>
        <v>0.2927279923263657</v>
      </c>
      <c r="V144" s="185">
        <f t="shared" ca="1" si="125"/>
        <v>0.29120177729679958</v>
      </c>
      <c r="W144" s="185">
        <f t="shared" ca="1" si="125"/>
        <v>0.28967348754420158</v>
      </c>
      <c r="X144" s="185">
        <f t="shared" ca="1" si="125"/>
        <v>0.29119579855562838</v>
      </c>
      <c r="Y144" s="185">
        <f t="shared" ca="1" si="125"/>
        <v>0.29344283638834695</v>
      </c>
      <c r="Z144" s="185">
        <f t="shared" ca="1" si="125"/>
        <v>0.29670012800939422</v>
      </c>
      <c r="AA144" s="185">
        <f t="shared" ca="1" si="124"/>
        <v>0.29794027232276454</v>
      </c>
      <c r="AB144" s="185">
        <f t="shared" ca="1" si="124"/>
        <v>0.29986771967188225</v>
      </c>
      <c r="AC144" s="185">
        <f t="shared" ca="1" si="124"/>
        <v>0.23139779583906109</v>
      </c>
      <c r="AD144" s="185">
        <f t="shared" ca="1" si="124"/>
        <v>0.19227109229472206</v>
      </c>
      <c r="AE144" s="185">
        <f t="shared" ca="1" si="124"/>
        <v>0.18685425831606978</v>
      </c>
      <c r="AF144" s="185">
        <f t="shared" ca="1" si="124"/>
        <v>0.1892228665524894</v>
      </c>
      <c r="AG144" s="185">
        <f t="shared" ca="1" si="124"/>
        <v>0.19336908476761727</v>
      </c>
      <c r="AH144" s="185">
        <f t="shared" ca="1" si="124"/>
        <v>0.19814188666375804</v>
      </c>
      <c r="AI144" s="185">
        <f t="shared" ca="1" si="124"/>
        <v>0.20325677114672022</v>
      </c>
      <c r="AJ144" s="185">
        <f t="shared" ca="1" si="124"/>
        <v>0.207291011780357</v>
      </c>
      <c r="AK144" s="185">
        <f t="shared" ca="1" si="124"/>
        <v>0.21160582815750656</v>
      </c>
      <c r="AL144" s="185">
        <f t="shared" ca="1" si="124"/>
        <v>0.21615254599579956</v>
      </c>
      <c r="AM144" s="185">
        <f t="shared" ca="1" si="124"/>
        <v>0.24194979458965551</v>
      </c>
      <c r="AN144" s="185">
        <f t="shared" ca="1" si="124"/>
        <v>0.30666164778964933</v>
      </c>
      <c r="AO144" s="185">
        <f t="shared" ca="1" si="124"/>
        <v>0.39068498214914177</v>
      </c>
      <c r="AP144" s="185">
        <f t="shared" ca="1" si="124"/>
        <v>0.48119408394299079</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0.45162883737024234</v>
      </c>
      <c r="S145" s="185">
        <f t="shared" ca="1" si="125"/>
        <v>0.47321823604602131</v>
      </c>
      <c r="T145" s="185">
        <f t="shared" ca="1" si="125"/>
        <v>0.47043497451373972</v>
      </c>
      <c r="U145" s="185">
        <f t="shared" ca="1" si="125"/>
        <v>0.46836478772218509</v>
      </c>
      <c r="V145" s="185">
        <f t="shared" ca="1" si="125"/>
        <v>0.46592284367487929</v>
      </c>
      <c r="W145" s="185">
        <f t="shared" ca="1" si="125"/>
        <v>0.46347758007072248</v>
      </c>
      <c r="X145" s="185">
        <f t="shared" ca="1" si="125"/>
        <v>0.46591327768900531</v>
      </c>
      <c r="Y145" s="185">
        <f t="shared" ca="1" si="125"/>
        <v>0.46950853822135502</v>
      </c>
      <c r="Z145" s="185">
        <f t="shared" ca="1" si="125"/>
        <v>0.47472020481503063</v>
      </c>
      <c r="AA145" s="185">
        <f t="shared" ca="1" si="124"/>
        <v>0.47670443571642318</v>
      </c>
      <c r="AB145" s="185">
        <f t="shared" ca="1" si="124"/>
        <v>0.47978835147501153</v>
      </c>
      <c r="AC145" s="185">
        <f t="shared" ca="1" si="124"/>
        <v>0.37023647334249771</v>
      </c>
      <c r="AD145" s="185">
        <f t="shared" ca="1" si="124"/>
        <v>0.30763374767155527</v>
      </c>
      <c r="AE145" s="185">
        <f t="shared" ca="1" si="124"/>
        <v>0.29896681330571162</v>
      </c>
      <c r="AF145" s="185">
        <f t="shared" ca="1" si="124"/>
        <v>0.30275658648398301</v>
      </c>
      <c r="AG145" s="185">
        <f t="shared" ca="1" si="124"/>
        <v>0.30939053562818758</v>
      </c>
      <c r="AH145" s="185">
        <f t="shared" ca="1" si="124"/>
        <v>0.31702701866201283</v>
      </c>
      <c r="AI145" s="185">
        <f t="shared" ca="1" si="124"/>
        <v>0.32521083383475236</v>
      </c>
      <c r="AJ145" s="185">
        <f t="shared" ca="1" si="124"/>
        <v>0.33166561884857121</v>
      </c>
      <c r="AK145" s="185">
        <f t="shared" ca="1" si="124"/>
        <v>0.33856932505201048</v>
      </c>
      <c r="AL145" s="185">
        <f t="shared" ca="1" si="124"/>
        <v>0.34584407359327929</v>
      </c>
      <c r="AM145" s="185">
        <f t="shared" ca="1" si="124"/>
        <v>0.38711967134344882</v>
      </c>
      <c r="AN145" s="185">
        <f t="shared" ca="1" si="124"/>
        <v>0.49065863646343894</v>
      </c>
      <c r="AO145" s="185">
        <f t="shared" ca="1" si="124"/>
        <v>0.62509597143862683</v>
      </c>
      <c r="AP145" s="185">
        <f t="shared" ca="1" si="124"/>
        <v>0.76991053430878531</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3.7635736447520198</v>
      </c>
      <c r="S146" s="185">
        <f t="shared" ca="1" si="125"/>
        <v>3.9434853003835113</v>
      </c>
      <c r="T146" s="185">
        <f t="shared" ca="1" si="125"/>
        <v>3.9202914542811649</v>
      </c>
      <c r="U146" s="185">
        <f t="shared" ca="1" si="125"/>
        <v>3.9030398976848764</v>
      </c>
      <c r="V146" s="185">
        <f t="shared" ca="1" si="125"/>
        <v>3.882690363957328</v>
      </c>
      <c r="W146" s="185">
        <f t="shared" ca="1" si="125"/>
        <v>3.8623131672560209</v>
      </c>
      <c r="X146" s="185">
        <f t="shared" ca="1" si="125"/>
        <v>3.8826106474083781</v>
      </c>
      <c r="Y146" s="185">
        <f t="shared" ca="1" si="125"/>
        <v>3.9125711518446256</v>
      </c>
      <c r="Z146" s="185">
        <f t="shared" ca="1" si="125"/>
        <v>3.956001706791922</v>
      </c>
      <c r="AA146" s="185">
        <f t="shared" ca="1" si="124"/>
        <v>3.9725369643035267</v>
      </c>
      <c r="AB146" s="185">
        <f t="shared" ca="1" si="124"/>
        <v>3.9982362622917629</v>
      </c>
      <c r="AC146" s="185">
        <f t="shared" ca="1" si="124"/>
        <v>3.0853039445208141</v>
      </c>
      <c r="AD146" s="185">
        <f t="shared" ca="1" si="124"/>
        <v>2.5636145639296273</v>
      </c>
      <c r="AE146" s="185">
        <f t="shared" ca="1" si="124"/>
        <v>2.4913901108809302</v>
      </c>
      <c r="AF146" s="185">
        <f t="shared" ca="1" si="124"/>
        <v>2.5229715540331918</v>
      </c>
      <c r="AG146" s="185">
        <f t="shared" ca="1" si="124"/>
        <v>2.5782544635682298</v>
      </c>
      <c r="AH146" s="185">
        <f t="shared" ca="1" si="124"/>
        <v>2.6418918221834402</v>
      </c>
      <c r="AI146" s="185">
        <f t="shared" ca="1" si="124"/>
        <v>2.7100902819562696</v>
      </c>
      <c r="AJ146" s="185">
        <f t="shared" ca="1" si="124"/>
        <v>2.7638801570714269</v>
      </c>
      <c r="AK146" s="185">
        <f t="shared" ca="1" si="124"/>
        <v>2.8214110421000878</v>
      </c>
      <c r="AL146" s="185">
        <f t="shared" ca="1" si="124"/>
        <v>2.8820339466106608</v>
      </c>
      <c r="AM146" s="185">
        <f t="shared" ca="1" si="124"/>
        <v>3.2259972611954066</v>
      </c>
      <c r="AN146" s="185">
        <f t="shared" ca="1" si="124"/>
        <v>4.0888219705286577</v>
      </c>
      <c r="AO146" s="185">
        <f t="shared" ca="1" si="124"/>
        <v>5.2091330953218904</v>
      </c>
      <c r="AP146" s="185">
        <f t="shared" ca="1" si="124"/>
        <v>6.4159211192398775</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0.67744325605536349</v>
      </c>
      <c r="S147" s="185">
        <f t="shared" ca="1" si="125"/>
        <v>0.70982735406903197</v>
      </c>
      <c r="T147" s="185">
        <f t="shared" ca="1" si="125"/>
        <v>0.70565246177060958</v>
      </c>
      <c r="U147" s="185">
        <f t="shared" ca="1" si="125"/>
        <v>0.70254718158327767</v>
      </c>
      <c r="V147" s="185">
        <f t="shared" ca="1" si="125"/>
        <v>0.69888426551231897</v>
      </c>
      <c r="W147" s="185">
        <f t="shared" ca="1" si="125"/>
        <v>0.69521637010608373</v>
      </c>
      <c r="X147" s="185">
        <f t="shared" ca="1" si="125"/>
        <v>0.69886991653350794</v>
      </c>
      <c r="Y147" s="185">
        <f t="shared" ca="1" si="125"/>
        <v>0.7042628073320325</v>
      </c>
      <c r="Z147" s="185">
        <f t="shared" ca="1" si="125"/>
        <v>0.71208030722254589</v>
      </c>
      <c r="AA147" s="185">
        <f t="shared" ca="1" si="124"/>
        <v>0.71505665357463477</v>
      </c>
      <c r="AB147" s="185">
        <f t="shared" ca="1" si="124"/>
        <v>0.71968252721251735</v>
      </c>
      <c r="AC147" s="185">
        <f t="shared" ca="1" si="124"/>
        <v>0.55535471001374659</v>
      </c>
      <c r="AD147" s="185">
        <f t="shared" ca="1" si="124"/>
        <v>0.4614506215073329</v>
      </c>
      <c r="AE147" s="185">
        <f t="shared" ca="1" si="124"/>
        <v>0.44845021995856743</v>
      </c>
      <c r="AF147" s="185">
        <f t="shared" ca="1" si="124"/>
        <v>0.45413487972597455</v>
      </c>
      <c r="AG147" s="185">
        <f t="shared" ca="1" si="124"/>
        <v>0.4640858034422814</v>
      </c>
      <c r="AH147" s="185">
        <f t="shared" ca="1" si="124"/>
        <v>0.47554052799301927</v>
      </c>
      <c r="AI147" s="185">
        <f t="shared" ca="1" si="124"/>
        <v>0.48781625075212853</v>
      </c>
      <c r="AJ147" s="185">
        <f t="shared" ca="1" si="124"/>
        <v>0.49749842827285684</v>
      </c>
      <c r="AK147" s="185">
        <f t="shared" ca="1" si="124"/>
        <v>0.50785398757801581</v>
      </c>
      <c r="AL147" s="185">
        <f t="shared" ca="1" si="124"/>
        <v>0.51876611038991904</v>
      </c>
      <c r="AM147" s="185">
        <f t="shared" ca="1" si="124"/>
        <v>0.58067950701517335</v>
      </c>
      <c r="AN147" s="185">
        <f t="shared" ca="1" si="124"/>
        <v>0.73598795469515854</v>
      </c>
      <c r="AO147" s="185">
        <f t="shared" ca="1" si="124"/>
        <v>0.93764395715794047</v>
      </c>
      <c r="AP147" s="185">
        <f t="shared" ca="1" si="124"/>
        <v>1.1548658014631783</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10.538006205305654</v>
      </c>
      <c r="S148" s="185">
        <f t="shared" ca="1" si="125"/>
        <v>11.041758841073831</v>
      </c>
      <c r="T148" s="185">
        <f t="shared" ca="1" si="125"/>
        <v>10.97681607198726</v>
      </c>
      <c r="U148" s="185">
        <f t="shared" ca="1" si="125"/>
        <v>10.928511713517652</v>
      </c>
      <c r="V148" s="185">
        <f t="shared" ca="1" si="125"/>
        <v>10.871533019080516</v>
      </c>
      <c r="W148" s="185">
        <f t="shared" ca="1" si="125"/>
        <v>10.814476868316858</v>
      </c>
      <c r="X148" s="185">
        <f t="shared" ca="1" si="125"/>
        <v>10.871309812743457</v>
      </c>
      <c r="Y148" s="185">
        <f t="shared" ca="1" si="125"/>
        <v>10.95519922516495</v>
      </c>
      <c r="Z148" s="185">
        <f t="shared" ca="1" si="125"/>
        <v>11.076804779017381</v>
      </c>
      <c r="AA148" s="185">
        <f t="shared" ca="1" si="124"/>
        <v>11.123103500049874</v>
      </c>
      <c r="AB148" s="185">
        <f t="shared" ca="1" si="124"/>
        <v>11.195061534416936</v>
      </c>
      <c r="AC148" s="185">
        <f t="shared" ca="1" si="124"/>
        <v>8.6388510446582796</v>
      </c>
      <c r="AD148" s="185">
        <f t="shared" ca="1" si="124"/>
        <v>7.1781207790029562</v>
      </c>
      <c r="AE148" s="185">
        <f t="shared" ca="1" si="124"/>
        <v>6.9758923104666044</v>
      </c>
      <c r="AF148" s="185">
        <f t="shared" ca="1" si="124"/>
        <v>7.0643203512929373</v>
      </c>
      <c r="AG148" s="185">
        <f t="shared" ca="1" si="124"/>
        <v>7.2191124979910439</v>
      </c>
      <c r="AH148" s="185">
        <f t="shared" ca="1" si="124"/>
        <v>7.3972971021136331</v>
      </c>
      <c r="AI148" s="185">
        <f t="shared" ca="1" si="124"/>
        <v>7.5882527894775551</v>
      </c>
      <c r="AJ148" s="185">
        <f t="shared" ca="1" si="124"/>
        <v>7.7388644397999951</v>
      </c>
      <c r="AK148" s="185">
        <f t="shared" ca="1" si="124"/>
        <v>7.8999509178802452</v>
      </c>
      <c r="AL148" s="185">
        <f t="shared" ca="1" si="124"/>
        <v>8.0696950505098499</v>
      </c>
      <c r="AM148" s="185">
        <f t="shared" ca="1" si="124"/>
        <v>9.0327923313471388</v>
      </c>
      <c r="AN148" s="185">
        <f t="shared" ca="1" si="124"/>
        <v>11.448701517480242</v>
      </c>
      <c r="AO148" s="185">
        <f t="shared" ca="1" si="124"/>
        <v>14.585572666901292</v>
      </c>
      <c r="AP148" s="185">
        <f t="shared" ca="1" si="124"/>
        <v>17.964579133871656</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2.4086871326412931</v>
      </c>
      <c r="S149" s="185">
        <f t="shared" ca="1" si="125"/>
        <v>2.5238305922454476</v>
      </c>
      <c r="T149" s="185">
        <f t="shared" ca="1" si="125"/>
        <v>2.5089865307399459</v>
      </c>
      <c r="U149" s="185">
        <f t="shared" ca="1" si="125"/>
        <v>2.4979455345183212</v>
      </c>
      <c r="V149" s="185">
        <f t="shared" ca="1" si="125"/>
        <v>2.4849218329326903</v>
      </c>
      <c r="W149" s="185">
        <f t="shared" ca="1" si="125"/>
        <v>2.4718804270438537</v>
      </c>
      <c r="X149" s="185">
        <f t="shared" ca="1" si="125"/>
        <v>2.4848708143413623</v>
      </c>
      <c r="Y149" s="185">
        <f t="shared" ca="1" si="125"/>
        <v>2.5040455371805606</v>
      </c>
      <c r="Z149" s="185">
        <f t="shared" ca="1" si="125"/>
        <v>2.5318410923468302</v>
      </c>
      <c r="AA149" s="185">
        <f t="shared" ca="1" si="124"/>
        <v>2.5424236571542571</v>
      </c>
      <c r="AB149" s="185">
        <f t="shared" ca="1" si="124"/>
        <v>2.5588712078667282</v>
      </c>
      <c r="AC149" s="185">
        <f t="shared" ca="1" si="124"/>
        <v>1.9745945244933212</v>
      </c>
      <c r="AD149" s="185">
        <f t="shared" ca="1" si="124"/>
        <v>1.6407133209149614</v>
      </c>
      <c r="AE149" s="185">
        <f t="shared" ca="1" si="124"/>
        <v>1.5944896709637952</v>
      </c>
      <c r="AF149" s="185">
        <f t="shared" ca="1" si="124"/>
        <v>1.6147017945812427</v>
      </c>
      <c r="AG149" s="185">
        <f t="shared" ca="1" si="124"/>
        <v>1.6500828566836672</v>
      </c>
      <c r="AH149" s="185">
        <f t="shared" ca="1" si="124"/>
        <v>1.6908107661974017</v>
      </c>
      <c r="AI149" s="185">
        <f t="shared" ca="1" si="124"/>
        <v>1.7344577804520125</v>
      </c>
      <c r="AJ149" s="185">
        <f t="shared" ca="1" si="124"/>
        <v>1.768883300525713</v>
      </c>
      <c r="AK149" s="185">
        <f t="shared" ca="1" si="124"/>
        <v>1.8057030669440559</v>
      </c>
      <c r="AL149" s="185">
        <f t="shared" ca="1" si="124"/>
        <v>1.8445017258308227</v>
      </c>
      <c r="AM149" s="185">
        <f t="shared" ca="1" si="124"/>
        <v>2.0646382471650599</v>
      </c>
      <c r="AN149" s="185">
        <f t="shared" ca="1" si="124"/>
        <v>2.6168460611383404</v>
      </c>
      <c r="AO149" s="185">
        <f t="shared" ca="1" si="124"/>
        <v>3.333845181006009</v>
      </c>
      <c r="AP149" s="185">
        <f t="shared" ca="1" si="124"/>
        <v>4.1061895163135205</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6.0217178316032314</v>
      </c>
      <c r="S150" s="185">
        <f t="shared" ca="1" si="125"/>
        <v>6.3095764806136181</v>
      </c>
      <c r="T150" s="185">
        <f t="shared" ca="1" si="125"/>
        <v>6.2724663268498642</v>
      </c>
      <c r="U150" s="185">
        <f t="shared" ca="1" si="125"/>
        <v>6.2448638362958029</v>
      </c>
      <c r="V150" s="185">
        <f t="shared" ca="1" si="125"/>
        <v>6.2123045823317256</v>
      </c>
      <c r="W150" s="185">
        <f t="shared" ca="1" si="125"/>
        <v>6.179701067609634</v>
      </c>
      <c r="X150" s="185">
        <f t="shared" ca="1" si="125"/>
        <v>6.2121770358534052</v>
      </c>
      <c r="Y150" s="185">
        <f t="shared" ca="1" si="125"/>
        <v>6.2601138429514016</v>
      </c>
      <c r="Z150" s="185">
        <f t="shared" ca="1" si="125"/>
        <v>6.3296027308670766</v>
      </c>
      <c r="AA150" s="185">
        <f t="shared" ca="1" si="124"/>
        <v>6.3560591428856439</v>
      </c>
      <c r="AB150" s="185">
        <f t="shared" ca="1" si="124"/>
        <v>6.3971780196668222</v>
      </c>
      <c r="AC150" s="185">
        <f t="shared" ca="1" si="124"/>
        <v>4.9364863112333044</v>
      </c>
      <c r="AD150" s="185">
        <f t="shared" ca="1" si="124"/>
        <v>4.1017833022874051</v>
      </c>
      <c r="AE150" s="185">
        <f t="shared" ca="1" si="124"/>
        <v>3.9862241774094898</v>
      </c>
      <c r="AF150" s="185">
        <f t="shared" ca="1" si="124"/>
        <v>4.0367544864531082</v>
      </c>
      <c r="AG150" s="185">
        <f t="shared" ca="1" si="124"/>
        <v>4.1252071417091694</v>
      </c>
      <c r="AH150" s="185">
        <f t="shared" ca="1" si="124"/>
        <v>4.2270269154935063</v>
      </c>
      <c r="AI150" s="185">
        <f t="shared" ca="1" si="124"/>
        <v>4.3361444511300329</v>
      </c>
      <c r="AJ150" s="185">
        <f t="shared" ca="1" si="124"/>
        <v>4.4222082513142844</v>
      </c>
      <c r="AK150" s="185">
        <f t="shared" ca="1" si="124"/>
        <v>4.514257667360142</v>
      </c>
      <c r="AL150" s="185">
        <f t="shared" ca="1" si="124"/>
        <v>4.6112543145770593</v>
      </c>
      <c r="AM150" s="185">
        <f t="shared" ca="1" si="124"/>
        <v>5.1615956179126528</v>
      </c>
      <c r="AN150" s="185">
        <f t="shared" ca="1" si="124"/>
        <v>6.5421151528458541</v>
      </c>
      <c r="AO150" s="185">
        <f t="shared" ca="1" si="124"/>
        <v>8.3346129525150268</v>
      </c>
      <c r="AP150" s="185">
        <f t="shared" ca="1" si="124"/>
        <v>10.265473790783807</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2.2882527760092284</v>
      </c>
      <c r="S151" s="185">
        <f t="shared" ca="1" si="125"/>
        <v>2.3976390626331754</v>
      </c>
      <c r="T151" s="185">
        <f t="shared" ca="1" si="125"/>
        <v>2.3835372042029488</v>
      </c>
      <c r="U151" s="185">
        <f t="shared" ca="1" si="125"/>
        <v>2.3730482577924055</v>
      </c>
      <c r="V151" s="185">
        <f t="shared" ca="1" si="125"/>
        <v>2.3606757412860562</v>
      </c>
      <c r="W151" s="185">
        <f t="shared" ca="1" si="125"/>
        <v>2.3482864056916615</v>
      </c>
      <c r="X151" s="185">
        <f t="shared" ca="1" si="125"/>
        <v>2.3606272736242944</v>
      </c>
      <c r="Y151" s="185">
        <f t="shared" ca="1" si="125"/>
        <v>2.378843260321533</v>
      </c>
      <c r="Z151" s="185">
        <f t="shared" ca="1" si="125"/>
        <v>2.4052490377294893</v>
      </c>
      <c r="AA151" s="185">
        <f t="shared" ca="1" si="124"/>
        <v>2.4153024742965448</v>
      </c>
      <c r="AB151" s="185">
        <f t="shared" ca="1" si="124"/>
        <v>2.4309276474733923</v>
      </c>
      <c r="AC151" s="185">
        <f t="shared" ca="1" si="124"/>
        <v>1.8758647982686554</v>
      </c>
      <c r="AD151" s="185">
        <f t="shared" ca="1" si="124"/>
        <v>1.5586776548692136</v>
      </c>
      <c r="AE151" s="185">
        <f t="shared" ca="1" si="124"/>
        <v>1.5147651874156058</v>
      </c>
      <c r="AF151" s="185">
        <f t="shared" ca="1" si="124"/>
        <v>1.533966704852181</v>
      </c>
      <c r="AG151" s="185">
        <f t="shared" ca="1" si="124"/>
        <v>1.5675787138494841</v>
      </c>
      <c r="AH151" s="185">
        <f t="shared" ca="1" si="124"/>
        <v>1.606270227887532</v>
      </c>
      <c r="AI151" s="185">
        <f t="shared" ca="1" si="124"/>
        <v>1.6477348914294123</v>
      </c>
      <c r="AJ151" s="185">
        <f t="shared" ca="1" si="124"/>
        <v>1.6804391354994279</v>
      </c>
      <c r="AK151" s="185">
        <f t="shared" ca="1" si="124"/>
        <v>1.7154179135968537</v>
      </c>
      <c r="AL151" s="185">
        <f t="shared" ca="1" si="124"/>
        <v>1.7522766395392821</v>
      </c>
      <c r="AM151" s="185">
        <f t="shared" ca="1" si="124"/>
        <v>1.9614063348068078</v>
      </c>
      <c r="AN151" s="185">
        <f t="shared" ca="1" si="124"/>
        <v>2.4860037580814245</v>
      </c>
      <c r="AO151" s="185">
        <f t="shared" ca="1" si="124"/>
        <v>3.1671529219557102</v>
      </c>
      <c r="AP151" s="185">
        <f t="shared" ca="1" si="124"/>
        <v>3.9008800404978468</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17.959897710034607</v>
      </c>
      <c r="S153" s="185">
        <f t="shared" ca="1" si="125"/>
        <v>18.81844207158581</v>
      </c>
      <c r="T153" s="185">
        <f t="shared" ca="1" si="125"/>
        <v>18.707760272099495</v>
      </c>
      <c r="U153" s="185">
        <f t="shared" ca="1" si="125"/>
        <v>18.625435274356924</v>
      </c>
      <c r="V153" s="185">
        <f t="shared" ca="1" si="125"/>
        <v>18.52832662744542</v>
      </c>
      <c r="W153" s="185">
        <f t="shared" ca="1" si="125"/>
        <v>18.431085971909678</v>
      </c>
      <c r="X153" s="185">
        <f t="shared" ca="1" si="125"/>
        <v>18.527946217441503</v>
      </c>
      <c r="Y153" s="185">
        <f t="shared" ca="1" si="125"/>
        <v>18.670918733939583</v>
      </c>
      <c r="Z153" s="185">
        <f t="shared" ca="1" si="125"/>
        <v>18.878170776272047</v>
      </c>
      <c r="AA153" s="185">
        <f t="shared" ca="1" si="124"/>
        <v>18.957077571129535</v>
      </c>
      <c r="AB153" s="185">
        <f t="shared" ca="1" si="124"/>
        <v>19.079715469748052</v>
      </c>
      <c r="AC153" s="185">
        <f t="shared" ca="1" si="124"/>
        <v>14.723172303331181</v>
      </c>
      <c r="AD153" s="185">
        <f t="shared" ca="1" si="124"/>
        <v>12.233653352401662</v>
      </c>
      <c r="AE153" s="185">
        <f t="shared" ca="1" si="124"/>
        <v>11.888995877523616</v>
      </c>
      <c r="AF153" s="185">
        <f t="shared" ca="1" si="124"/>
        <v>12.039703567099666</v>
      </c>
      <c r="AG153" s="185">
        <f t="shared" ca="1" si="124"/>
        <v>12.303515436902416</v>
      </c>
      <c r="AH153" s="185">
        <f t="shared" ca="1" si="124"/>
        <v>12.607195013588704</v>
      </c>
      <c r="AI153" s="185">
        <f t="shared" ca="1" si="124"/>
        <v>12.932640315611652</v>
      </c>
      <c r="AJ153" s="185">
        <f t="shared" ca="1" si="124"/>
        <v>13.189327375861117</v>
      </c>
      <c r="AK153" s="185">
        <f t="shared" ca="1" si="124"/>
        <v>13.463866658950019</v>
      </c>
      <c r="AL153" s="185">
        <f t="shared" ca="1" si="124"/>
        <v>13.753161161108441</v>
      </c>
      <c r="AM153" s="185">
        <f t="shared" ca="1" si="124"/>
        <v>15.394565456348033</v>
      </c>
      <c r="AN153" s="185">
        <f t="shared" ca="1" si="124"/>
        <v>19.511993460692707</v>
      </c>
      <c r="AO153" s="185">
        <f t="shared" ca="1" si="124"/>
        <v>24.85815514209273</v>
      </c>
      <c r="AP153" s="185">
        <f t="shared" ca="1" si="124"/>
        <v>30.616987441676955</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29.005144291096087</v>
      </c>
      <c r="N154" s="185">
        <f t="shared" ca="1" si="125"/>
        <v>29.316210809244769</v>
      </c>
      <c r="O154" s="185">
        <f t="shared" ca="1" si="125"/>
        <v>29.567854321434812</v>
      </c>
      <c r="P154" s="185">
        <f t="shared" ca="1" si="125"/>
        <v>29.902690041966945</v>
      </c>
      <c r="Q154" s="185">
        <f t="shared" ca="1" si="125"/>
        <v>29.839649983471698</v>
      </c>
      <c r="R154" s="185">
        <f t="shared" ca="1" si="125"/>
        <v>27.504584210192824</v>
      </c>
      <c r="S154" s="185">
        <f t="shared" ca="1" si="125"/>
        <v>28.819397137956756</v>
      </c>
      <c r="T154" s="185">
        <f t="shared" ca="1" si="125"/>
        <v>28.649894119417503</v>
      </c>
      <c r="U154" s="185">
        <f t="shared" ca="1" si="125"/>
        <v>28.52381796522263</v>
      </c>
      <c r="V154" s="185">
        <f t="shared" ca="1" si="125"/>
        <v>28.375101474759376</v>
      </c>
      <c r="W154" s="185">
        <f t="shared" ca="1" si="125"/>
        <v>28.226182820431916</v>
      </c>
      <c r="X154" s="185">
        <f t="shared" ca="1" si="125"/>
        <v>28.374518898001085</v>
      </c>
      <c r="Y154" s="185">
        <f t="shared" ca="1" si="125"/>
        <v>28.593473353268806</v>
      </c>
      <c r="Z154" s="185">
        <f t="shared" ca="1" si="125"/>
        <v>28.910868326397338</v>
      </c>
      <c r="AA154" s="185">
        <f t="shared" ca="1" si="124"/>
        <v>29.03170969303283</v>
      </c>
      <c r="AB154" s="185">
        <f t="shared" ca="1" si="124"/>
        <v>29.219522812259534</v>
      </c>
      <c r="AC154" s="185">
        <f t="shared" ca="1" si="124"/>
        <v>22.547719313116886</v>
      </c>
      <c r="AD154" s="185">
        <f t="shared" ca="1" si="124"/>
        <v>18.735159534981051</v>
      </c>
      <c r="AE154" s="185">
        <f t="shared" ca="1" si="124"/>
        <v>18.207335785953841</v>
      </c>
      <c r="AF154" s="185">
        <f t="shared" ca="1" si="124"/>
        <v>18.438136228472626</v>
      </c>
      <c r="AG154" s="185">
        <f t="shared" ca="1" si="124"/>
        <v>18.842149430874333</v>
      </c>
      <c r="AH154" s="185">
        <f t="shared" ca="1" si="124"/>
        <v>19.307217808475222</v>
      </c>
      <c r="AI154" s="185">
        <f t="shared" ca="1" si="124"/>
        <v>19.805619183573285</v>
      </c>
      <c r="AJ154" s="185">
        <f t="shared" ca="1" si="124"/>
        <v>20.198721136506659</v>
      </c>
      <c r="AK154" s="185">
        <f t="shared" ca="1" si="124"/>
        <v>20.619162775576001</v>
      </c>
      <c r="AL154" s="185">
        <f t="shared" ca="1" si="124"/>
        <v>21.062201211798072</v>
      </c>
      <c r="AM154" s="185">
        <f t="shared" ca="1" si="124"/>
        <v>23.575920576478271</v>
      </c>
      <c r="AN154" s="185">
        <f t="shared" ca="1" si="124"/>
        <v>29.88153250719823</v>
      </c>
      <c r="AO154" s="185">
        <f t="shared" ca="1" si="124"/>
        <v>38.068881708258331</v>
      </c>
      <c r="AP154" s="185">
        <f t="shared" ca="1" si="124"/>
        <v>46.888213003658421</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29.005144291096087</v>
      </c>
      <c r="N155" s="185">
        <f t="shared" ca="1" si="125"/>
        <v>29.316210809244769</v>
      </c>
      <c r="O155" s="185">
        <f t="shared" ca="1" si="125"/>
        <v>29.567854321434812</v>
      </c>
      <c r="P155" s="185">
        <f t="shared" ca="1" si="125"/>
        <v>29.902690041966945</v>
      </c>
      <c r="Q155" s="185">
        <f t="shared" ca="1" si="125"/>
        <v>29.839649983471698</v>
      </c>
      <c r="R155" s="185">
        <f t="shared" ca="1" si="125"/>
        <v>27.504584210192824</v>
      </c>
      <c r="S155" s="185">
        <f t="shared" ca="1" si="125"/>
        <v>28.819397137956756</v>
      </c>
      <c r="T155" s="185">
        <f t="shared" ca="1" si="125"/>
        <v>28.649894119417503</v>
      </c>
      <c r="U155" s="185">
        <f t="shared" ca="1" si="125"/>
        <v>28.52381796522263</v>
      </c>
      <c r="V155" s="185">
        <f t="shared" ca="1" si="125"/>
        <v>28.375101474759376</v>
      </c>
      <c r="W155" s="185">
        <f t="shared" ca="1" si="125"/>
        <v>28.226182820431916</v>
      </c>
      <c r="X155" s="185">
        <f t="shared" ca="1" si="125"/>
        <v>28.374518898001085</v>
      </c>
      <c r="Y155" s="185">
        <f t="shared" ca="1" si="125"/>
        <v>28.593473353268806</v>
      </c>
      <c r="Z155" s="185">
        <f t="shared" ca="1" si="125"/>
        <v>28.910868326397338</v>
      </c>
      <c r="AA155" s="185">
        <f t="shared" ca="1" si="124"/>
        <v>29.03170969303283</v>
      </c>
      <c r="AB155" s="185">
        <f t="shared" ca="1" si="124"/>
        <v>29.219522812259534</v>
      </c>
      <c r="AC155" s="185">
        <f t="shared" ca="1" si="124"/>
        <v>22.547719313116886</v>
      </c>
      <c r="AD155" s="185">
        <f t="shared" ca="1" si="124"/>
        <v>18.735159534981051</v>
      </c>
      <c r="AE155" s="185">
        <f t="shared" ca="1" si="124"/>
        <v>18.207335785953841</v>
      </c>
      <c r="AF155" s="185">
        <f t="shared" ca="1" si="124"/>
        <v>18.438136228472626</v>
      </c>
      <c r="AG155" s="185">
        <f t="shared" ca="1" si="124"/>
        <v>18.842149430874333</v>
      </c>
      <c r="AH155" s="185">
        <f t="shared" ca="1" si="124"/>
        <v>19.307217808475222</v>
      </c>
      <c r="AI155" s="185">
        <f t="shared" ca="1" si="124"/>
        <v>19.805619183573285</v>
      </c>
      <c r="AJ155" s="185">
        <f t="shared" ca="1" si="124"/>
        <v>20.198721136506659</v>
      </c>
      <c r="AK155" s="185">
        <f t="shared" ca="1" si="124"/>
        <v>20.619162775576001</v>
      </c>
      <c r="AL155" s="185">
        <f t="shared" ca="1" si="124"/>
        <v>21.062201211798072</v>
      </c>
      <c r="AM155" s="185">
        <f t="shared" ca="1" si="124"/>
        <v>23.575920576478271</v>
      </c>
      <c r="AN155" s="185">
        <f t="shared" ca="1" si="124"/>
        <v>29.88153250719823</v>
      </c>
      <c r="AO155" s="185">
        <f t="shared" ca="1" si="124"/>
        <v>38.068881708258331</v>
      </c>
      <c r="AP155" s="185">
        <f t="shared" ca="1" si="124"/>
        <v>46.888213003658421</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29.005144291096087</v>
      </c>
      <c r="N156" s="185">
        <f t="shared" ca="1" si="125"/>
        <v>29.316210809244769</v>
      </c>
      <c r="O156" s="185">
        <f t="shared" ca="1" si="125"/>
        <v>29.567854321434812</v>
      </c>
      <c r="P156" s="185">
        <f t="shared" ca="1" si="125"/>
        <v>29.902690041966945</v>
      </c>
      <c r="Q156" s="185">
        <f t="shared" ca="1" si="125"/>
        <v>29.839649983471698</v>
      </c>
      <c r="R156" s="185">
        <f t="shared" ca="1" si="125"/>
        <v>27.504584210192824</v>
      </c>
      <c r="S156" s="185">
        <f t="shared" ca="1" si="125"/>
        <v>28.819397137956756</v>
      </c>
      <c r="T156" s="185">
        <f t="shared" ca="1" si="125"/>
        <v>28.649894119417503</v>
      </c>
      <c r="U156" s="185">
        <f t="shared" ca="1" si="125"/>
        <v>28.52381796522263</v>
      </c>
      <c r="V156" s="185">
        <f t="shared" ca="1" si="125"/>
        <v>28.375101474759376</v>
      </c>
      <c r="W156" s="185">
        <f t="shared" ca="1" si="125"/>
        <v>28.226182820431916</v>
      </c>
      <c r="X156" s="185">
        <f t="shared" ca="1" si="125"/>
        <v>28.374518898001085</v>
      </c>
      <c r="Y156" s="185">
        <f t="shared" ca="1" si="125"/>
        <v>28.593473353268806</v>
      </c>
      <c r="Z156" s="185">
        <f t="shared" ca="1" si="125"/>
        <v>28.910868326397338</v>
      </c>
      <c r="AA156" s="185">
        <f t="shared" ca="1" si="124"/>
        <v>29.03170969303283</v>
      </c>
      <c r="AB156" s="185">
        <f t="shared" ca="1" si="124"/>
        <v>29.219522812259534</v>
      </c>
      <c r="AC156" s="185">
        <f t="shared" ca="1" si="124"/>
        <v>22.547719313116886</v>
      </c>
      <c r="AD156" s="185">
        <f t="shared" ca="1" si="124"/>
        <v>18.735159534981051</v>
      </c>
      <c r="AE156" s="185">
        <f t="shared" ca="1" si="124"/>
        <v>18.207335785953841</v>
      </c>
      <c r="AF156" s="185">
        <f t="shared" ca="1" si="124"/>
        <v>18.438136228472626</v>
      </c>
      <c r="AG156" s="185">
        <f t="shared" ca="1" si="124"/>
        <v>18.842149430874333</v>
      </c>
      <c r="AH156" s="185">
        <f t="shared" ca="1" si="124"/>
        <v>19.307217808475222</v>
      </c>
      <c r="AI156" s="185">
        <f t="shared" ca="1" si="124"/>
        <v>19.805619183573285</v>
      </c>
      <c r="AJ156" s="185">
        <f t="shared" ca="1" si="124"/>
        <v>20.198721136506659</v>
      </c>
      <c r="AK156" s="185">
        <f t="shared" ca="1" si="124"/>
        <v>20.619162775576001</v>
      </c>
      <c r="AL156" s="185">
        <f t="shared" ca="1" si="124"/>
        <v>21.062201211798072</v>
      </c>
      <c r="AM156" s="185">
        <f t="shared" ca="1" si="124"/>
        <v>23.575920576478271</v>
      </c>
      <c r="AN156" s="185">
        <f t="shared" ca="1" si="124"/>
        <v>29.88153250719823</v>
      </c>
      <c r="AO156" s="185">
        <f t="shared" ca="1" si="124"/>
        <v>38.068881708258331</v>
      </c>
      <c r="AP156" s="185">
        <f t="shared" ca="1" si="124"/>
        <v>46.888213003658421</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29.005144291096087</v>
      </c>
      <c r="N157" s="185">
        <f t="shared" ca="1" si="125"/>
        <v>29.316210809244769</v>
      </c>
      <c r="O157" s="185">
        <f t="shared" ca="1" si="125"/>
        <v>29.567854321434812</v>
      </c>
      <c r="P157" s="185">
        <f t="shared" ca="1" si="125"/>
        <v>29.902690041966945</v>
      </c>
      <c r="Q157" s="185">
        <f t="shared" ca="1" si="125"/>
        <v>29.839649983471698</v>
      </c>
      <c r="R157" s="185">
        <f t="shared" ca="1" si="125"/>
        <v>27.504584210192824</v>
      </c>
      <c r="S157" s="185">
        <f t="shared" ca="1" si="125"/>
        <v>28.819397137956756</v>
      </c>
      <c r="T157" s="185">
        <f t="shared" ca="1" si="125"/>
        <v>28.649894119417503</v>
      </c>
      <c r="U157" s="185">
        <f t="shared" ca="1" si="125"/>
        <v>28.52381796522263</v>
      </c>
      <c r="V157" s="185">
        <f t="shared" ca="1" si="125"/>
        <v>28.375101474759376</v>
      </c>
      <c r="W157" s="185">
        <f t="shared" ca="1" si="125"/>
        <v>28.226182820431916</v>
      </c>
      <c r="X157" s="185">
        <f t="shared" ca="1" si="125"/>
        <v>28.374518898001085</v>
      </c>
      <c r="Y157" s="185">
        <f t="shared" ca="1" si="125"/>
        <v>28.593473353268806</v>
      </c>
      <c r="Z157" s="185">
        <f t="shared" ca="1" si="125"/>
        <v>28.910868326397338</v>
      </c>
      <c r="AA157" s="185">
        <f t="shared" ca="1" si="124"/>
        <v>29.03170969303283</v>
      </c>
      <c r="AB157" s="185">
        <f t="shared" ca="1" si="124"/>
        <v>29.219522812259534</v>
      </c>
      <c r="AC157" s="185">
        <f t="shared" ca="1" si="124"/>
        <v>22.547719313116886</v>
      </c>
      <c r="AD157" s="185">
        <f t="shared" ca="1" si="124"/>
        <v>18.735159534981051</v>
      </c>
      <c r="AE157" s="185">
        <f t="shared" ca="1" si="124"/>
        <v>18.207335785953841</v>
      </c>
      <c r="AF157" s="185">
        <f t="shared" ca="1" si="124"/>
        <v>18.438136228472626</v>
      </c>
      <c r="AG157" s="185">
        <f t="shared" ca="1" si="124"/>
        <v>18.842149430874333</v>
      </c>
      <c r="AH157" s="185">
        <f t="shared" ca="1" si="124"/>
        <v>19.307217808475222</v>
      </c>
      <c r="AI157" s="185">
        <f t="shared" ca="1" si="124"/>
        <v>19.805619183573285</v>
      </c>
      <c r="AJ157" s="185">
        <f t="shared" ca="1" si="124"/>
        <v>20.198721136506659</v>
      </c>
      <c r="AK157" s="185">
        <f t="shared" ca="1" si="124"/>
        <v>20.619162775576001</v>
      </c>
      <c r="AL157" s="185">
        <f t="shared" ca="1" si="124"/>
        <v>21.062201211798072</v>
      </c>
      <c r="AM157" s="185">
        <f t="shared" ca="1" si="124"/>
        <v>23.575920576478271</v>
      </c>
      <c r="AN157" s="185">
        <f t="shared" ca="1" si="124"/>
        <v>29.88153250719823</v>
      </c>
      <c r="AO157" s="185">
        <f t="shared" ca="1" si="124"/>
        <v>38.068881708258331</v>
      </c>
      <c r="AP157" s="185">
        <f t="shared" ca="1" si="124"/>
        <v>46.888213003658421</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29.005144291096087</v>
      </c>
      <c r="N158" s="185">
        <f t="shared" ca="1" si="125"/>
        <v>29.316210809244769</v>
      </c>
      <c r="O158" s="185">
        <f t="shared" ca="1" si="125"/>
        <v>29.567854321434812</v>
      </c>
      <c r="P158" s="185">
        <f t="shared" ca="1" si="125"/>
        <v>29.902690041966945</v>
      </c>
      <c r="Q158" s="185">
        <f t="shared" ca="1" si="125"/>
        <v>29.839649983471698</v>
      </c>
      <c r="R158" s="185">
        <f t="shared" ca="1" si="125"/>
        <v>27.504584210192824</v>
      </c>
      <c r="S158" s="185">
        <f t="shared" ca="1" si="125"/>
        <v>28.819397137956756</v>
      </c>
      <c r="T158" s="185">
        <f t="shared" ca="1" si="125"/>
        <v>28.649894119417503</v>
      </c>
      <c r="U158" s="185">
        <f t="shared" ca="1" si="125"/>
        <v>28.52381796522263</v>
      </c>
      <c r="V158" s="185">
        <f t="shared" ca="1" si="125"/>
        <v>28.375101474759376</v>
      </c>
      <c r="W158" s="185">
        <f t="shared" ca="1" si="125"/>
        <v>28.226182820431916</v>
      </c>
      <c r="X158" s="185">
        <f t="shared" ca="1" si="125"/>
        <v>28.374518898001085</v>
      </c>
      <c r="Y158" s="185">
        <f t="shared" ca="1" si="125"/>
        <v>28.593473353268806</v>
      </c>
      <c r="Z158" s="185">
        <f t="shared" ca="1" si="125"/>
        <v>28.910868326397338</v>
      </c>
      <c r="AA158" s="185">
        <f t="shared" ca="1" si="124"/>
        <v>29.03170969303283</v>
      </c>
      <c r="AB158" s="185">
        <f t="shared" ca="1" si="124"/>
        <v>29.219522812259534</v>
      </c>
      <c r="AC158" s="185">
        <f t="shared" ca="1" si="124"/>
        <v>22.547719313116886</v>
      </c>
      <c r="AD158" s="185">
        <f t="shared" ca="1" si="124"/>
        <v>18.735159534981051</v>
      </c>
      <c r="AE158" s="185">
        <f t="shared" ca="1" si="124"/>
        <v>18.207335785953841</v>
      </c>
      <c r="AF158" s="185">
        <f t="shared" ca="1" si="124"/>
        <v>18.438136228472626</v>
      </c>
      <c r="AG158" s="185">
        <f t="shared" ca="1" si="124"/>
        <v>18.842149430874333</v>
      </c>
      <c r="AH158" s="185">
        <f t="shared" ca="1" si="124"/>
        <v>19.307217808475222</v>
      </c>
      <c r="AI158" s="185">
        <f t="shared" ca="1" si="124"/>
        <v>19.805619183573285</v>
      </c>
      <c r="AJ158" s="185">
        <f t="shared" ca="1" si="124"/>
        <v>20.198721136506659</v>
      </c>
      <c r="AK158" s="185">
        <f t="shared" ca="1" si="124"/>
        <v>20.619162775576001</v>
      </c>
      <c r="AL158" s="185">
        <f t="shared" ca="1" si="124"/>
        <v>21.062201211798072</v>
      </c>
      <c r="AM158" s="185">
        <f t="shared" ca="1" si="124"/>
        <v>23.575920576478271</v>
      </c>
      <c r="AN158" s="185">
        <f t="shared" ca="1" si="124"/>
        <v>29.88153250719823</v>
      </c>
      <c r="AO158" s="185">
        <f t="shared" ca="1" si="124"/>
        <v>38.068881708258331</v>
      </c>
      <c r="AP158" s="185">
        <f t="shared" ca="1" si="124"/>
        <v>46.888213003658421</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26.6</v>
      </c>
      <c r="K160" s="185">
        <f t="shared" ca="1" si="126"/>
        <v>27.396218001518768</v>
      </c>
      <c r="L160" s="185">
        <f t="shared" ca="1" si="126"/>
        <v>27.962365875867597</v>
      </c>
      <c r="M160" s="192">
        <f t="shared" ref="M160" si="130">O160</f>
        <v>26.6</v>
      </c>
      <c r="N160" s="192">
        <f t="shared" ref="N160" si="131">O160</f>
        <v>26.6</v>
      </c>
      <c r="O160" s="192">
        <f>INDEX('[4]TS BYDem'!$O$10:$O$203,MATCH(D160,'[4]TS BYDem'!$D$10:$D$203,0))</f>
        <v>26.6</v>
      </c>
      <c r="P160" s="185">
        <f t="shared" ref="P160:Z162" ca="1" si="132">P$142/O$142*O160</f>
        <v>26.901226800880782</v>
      </c>
      <c r="Q160" s="185">
        <f t="shared" ca="1" si="132"/>
        <v>26.844514347628536</v>
      </c>
      <c r="R160" s="185">
        <f t="shared" ca="1" si="132"/>
        <v>24.743829296424455</v>
      </c>
      <c r="S160" s="185">
        <f t="shared" ca="1" si="132"/>
        <v>25.926668723943095</v>
      </c>
      <c r="T160" s="185">
        <f t="shared" ca="1" si="132"/>
        <v>25.774179461647336</v>
      </c>
      <c r="U160" s="185">
        <f t="shared" ca="1" si="132"/>
        <v>25.660758120175409</v>
      </c>
      <c r="V160" s="185">
        <f t="shared" ca="1" si="132"/>
        <v>25.526968951596654</v>
      </c>
      <c r="W160" s="185">
        <f t="shared" ca="1" si="132"/>
        <v>25.392997911221272</v>
      </c>
      <c r="X160" s="185">
        <f t="shared" ca="1" si="132"/>
        <v>25.526444850605017</v>
      </c>
      <c r="Y160" s="185">
        <f t="shared" ca="1" si="132"/>
        <v>25.723421893538404</v>
      </c>
      <c r="Z160" s="185">
        <f t="shared" ca="1" si="132"/>
        <v>26.008958550795896</v>
      </c>
      <c r="AA160" s="185">
        <f t="shared" ca="1" si="129"/>
        <v>26.117670543135965</v>
      </c>
      <c r="AB160" s="185">
        <f t="shared" ca="1" si="129"/>
        <v>26.286632041563283</v>
      </c>
      <c r="AC160" s="185">
        <f t="shared" ca="1" si="129"/>
        <v>20.284506518760637</v>
      </c>
      <c r="AD160" s="185">
        <f t="shared" ca="1" si="129"/>
        <v>16.854629971212358</v>
      </c>
      <c r="AE160" s="185">
        <f t="shared" ca="1" si="129"/>
        <v>16.379786190818542</v>
      </c>
      <c r="AF160" s="185">
        <f t="shared" ca="1" si="129"/>
        <v>16.587420187667245</v>
      </c>
      <c r="AG160" s="185">
        <f t="shared" ca="1" si="129"/>
        <v>16.950880825258885</v>
      </c>
      <c r="AH160" s="185">
        <f t="shared" ca="1" si="129"/>
        <v>17.369268264188317</v>
      </c>
      <c r="AI160" s="185">
        <f t="shared" ca="1" si="129"/>
        <v>17.817642922473805</v>
      </c>
      <c r="AJ160" s="185">
        <f t="shared" ca="1" si="129"/>
        <v>18.171287520230344</v>
      </c>
      <c r="AK160" s="185">
        <f t="shared" ca="1" si="129"/>
        <v>18.549527600747009</v>
      </c>
      <c r="AL160" s="185">
        <f t="shared" ca="1" si="129"/>
        <v>18.948096339465526</v>
      </c>
      <c r="AM160" s="185">
        <f t="shared" ca="1" si="129"/>
        <v>21.209502742973829</v>
      </c>
      <c r="AN160" s="185">
        <f t="shared" ca="1" si="129"/>
        <v>26.882192940028741</v>
      </c>
      <c r="AO160" s="185">
        <f t="shared" ca="1" si="129"/>
        <v>34.247742241667432</v>
      </c>
      <c r="AP160" s="185">
        <f t="shared" ca="1" si="129"/>
        <v>42.181838842230583</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10.112362730183554</v>
      </c>
      <c r="K163" s="5">
        <f t="shared" ca="1" si="133"/>
        <v>8.5809999999999995</v>
      </c>
      <c r="L163" s="5">
        <f t="shared" ca="1" si="133"/>
        <v>7.8769999999999998</v>
      </c>
      <c r="M163" s="5">
        <f t="shared" ca="1" si="133"/>
        <v>7.9880000000000004</v>
      </c>
      <c r="N163" s="5">
        <f t="shared" ca="1" si="133"/>
        <v>7.7750000000000004</v>
      </c>
      <c r="O163" s="5">
        <f t="shared" ca="1" si="133"/>
        <v>7.4850000000000003</v>
      </c>
      <c r="P163" s="5">
        <f t="shared" ca="1" si="133"/>
        <v>7.3470000000000004</v>
      </c>
      <c r="Q163" s="5">
        <f t="shared" ca="1" si="133"/>
        <v>7.0549999999999997</v>
      </c>
      <c r="R163" s="5">
        <f t="shared" ca="1" si="133"/>
        <v>5.7949999999999999</v>
      </c>
      <c r="S163" s="5">
        <f t="shared" ca="1" si="133"/>
        <v>6.3538897097516216</v>
      </c>
      <c r="T163" s="5">
        <f t="shared" ca="1" si="133"/>
        <v>6.0936369242521744</v>
      </c>
      <c r="U163" s="5">
        <f t="shared" ca="1" si="133"/>
        <v>5.9821825836925093</v>
      </c>
      <c r="V163" s="5">
        <f t="shared" ca="1" si="133"/>
        <v>5.8906114086797121</v>
      </c>
      <c r="W163" s="5">
        <f t="shared" ca="1" si="133"/>
        <v>5.8699601966433139</v>
      </c>
      <c r="X163" s="5">
        <f t="shared" ca="1" si="133"/>
        <v>6.0025144529715311</v>
      </c>
      <c r="Y163" s="5">
        <f t="shared" ca="1" si="133"/>
        <v>6.141554792075822</v>
      </c>
      <c r="Z163" s="5">
        <f t="shared" ca="1" si="133"/>
        <v>6.969526409798168</v>
      </c>
      <c r="AA163" s="5">
        <f t="shared" ca="1" si="133"/>
        <v>7.5334882683374058</v>
      </c>
      <c r="AB163" s="5">
        <f ca="1">SUMIF($B$10:$B$25,$D163,AB$10:AB$25)*SUMIF($B$10:$B$25,$D163,AB$46:AB$62)</f>
        <v>7.9416299815157929</v>
      </c>
      <c r="AC163" s="5">
        <f t="shared" ref="AC163:AP163" ca="1" si="134">SUMIF($B$10:$B$25,$D163,AC$10:AC$25)*SUMIF($B$10:$B$25,$D163,AC$47:AC$62)</f>
        <v>9.2576476873755507</v>
      </c>
      <c r="AD163" s="5">
        <f t="shared" ca="1" si="134"/>
        <v>10.666372443589864</v>
      </c>
      <c r="AE163" s="5">
        <f t="shared" ca="1" si="134"/>
        <v>11.780777338195518</v>
      </c>
      <c r="AF163" s="5">
        <f t="shared" ca="1" si="134"/>
        <v>12.774116540550772</v>
      </c>
      <c r="AG163" s="5">
        <f t="shared" ca="1" si="134"/>
        <v>13.632949449181393</v>
      </c>
      <c r="AH163" s="5">
        <f t="shared" ca="1" si="134"/>
        <v>14.383350954860871</v>
      </c>
      <c r="AI163" s="5">
        <f t="shared" ca="1" si="134"/>
        <v>14.999280095581376</v>
      </c>
      <c r="AJ163" s="5">
        <f t="shared" ca="1" si="134"/>
        <v>15.507956688407724</v>
      </c>
      <c r="AK163" s="5">
        <f t="shared" ca="1" si="134"/>
        <v>15.948787551832472</v>
      </c>
      <c r="AL163" s="5">
        <f t="shared" ca="1" si="134"/>
        <v>16.334275209108714</v>
      </c>
      <c r="AM163" s="5">
        <f t="shared" ca="1" si="134"/>
        <v>17.348343334396663</v>
      </c>
      <c r="AN163" s="5">
        <f t="shared" ca="1" si="134"/>
        <v>13.160710911894792</v>
      </c>
      <c r="AO163" s="5">
        <f t="shared" ca="1" si="134"/>
        <v>10.854096705979146</v>
      </c>
      <c r="AP163" s="5">
        <f t="shared" ca="1" si="134"/>
        <v>7.6805324087652025</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9.4848439530232073E-2</v>
      </c>
      <c r="R164" s="185">
        <f t="shared" ca="1" si="135"/>
        <v>7.7908817445456399E-2</v>
      </c>
      <c r="S164" s="185">
        <f t="shared" ca="1" si="135"/>
        <v>8.5422611469474205E-2</v>
      </c>
      <c r="T164" s="185">
        <f t="shared" ca="1" si="135"/>
        <v>8.1923735411640219E-2</v>
      </c>
      <c r="U164" s="185">
        <f t="shared" ca="1" si="135"/>
        <v>8.0425327150696876E-2</v>
      </c>
      <c r="V164" s="185">
        <f t="shared" ca="1" si="135"/>
        <v>7.9194231040716212E-2</v>
      </c>
      <c r="W164" s="185">
        <f t="shared" ca="1" si="135"/>
        <v>7.891659316175656E-2</v>
      </c>
      <c r="X164" s="185">
        <f t="shared" ca="1" si="135"/>
        <v>8.0698671739477576E-2</v>
      </c>
      <c r="Y164" s="185">
        <f t="shared" ca="1" si="135"/>
        <v>8.2567950151355152E-2</v>
      </c>
      <c r="Z164" s="185">
        <f t="shared" ca="1" si="135"/>
        <v>9.3699320231622529E-2</v>
      </c>
      <c r="AA164" s="185">
        <f t="shared" ca="1" si="135"/>
        <v>0.10128130495692603</v>
      </c>
      <c r="AB164" s="185">
        <f t="shared" ca="1" si="135"/>
        <v>0.10676842113015998</v>
      </c>
      <c r="AC164" s="185">
        <f t="shared" ca="1" si="135"/>
        <v>0.12446115334772964</v>
      </c>
      <c r="AD164" s="185">
        <f t="shared" ca="1" si="135"/>
        <v>0.14340025254752189</v>
      </c>
      <c r="AE164" s="185">
        <f t="shared" ca="1" si="135"/>
        <v>0.15838247299517591</v>
      </c>
      <c r="AF164" s="185">
        <f t="shared" ca="1" si="135"/>
        <v>0.1717370687808033</v>
      </c>
      <c r="AG164" s="185">
        <f t="shared" ca="1" si="135"/>
        <v>0.18328334251585995</v>
      </c>
      <c r="AH164" s="185">
        <f t="shared" ca="1" si="135"/>
        <v>0.19337184880003219</v>
      </c>
      <c r="AI164" s="185">
        <f t="shared" ca="1" si="135"/>
        <v>0.20165248917686232</v>
      </c>
      <c r="AJ164" s="185">
        <f t="shared" ca="1" si="135"/>
        <v>0.20849121080055252</v>
      </c>
      <c r="AK164" s="185">
        <f t="shared" ca="1" si="135"/>
        <v>0.21441780463366411</v>
      </c>
      <c r="AL164" s="185">
        <f t="shared" ca="1" si="135"/>
        <v>0.21960035640557291</v>
      </c>
      <c r="AM164" s="185">
        <f t="shared" ca="1" si="135"/>
        <v>0.23323363482667989</v>
      </c>
      <c r="AN164" s="185">
        <f t="shared" ca="1" si="135"/>
        <v>0.17693449937657243</v>
      </c>
      <c r="AO164" s="185">
        <f t="shared" ca="1" si="135"/>
        <v>0.1459240446594407</v>
      </c>
      <c r="AP164" s="185">
        <f t="shared" ca="1" si="135"/>
        <v>0.10325818763043998</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2.8454531859069623E-2</v>
      </c>
      <c r="R166" s="185">
        <f t="shared" ca="1" si="135"/>
        <v>2.337264523363692E-2</v>
      </c>
      <c r="S166" s="185">
        <f t="shared" ca="1" si="135"/>
        <v>2.5626783440842262E-2</v>
      </c>
      <c r="T166" s="185">
        <f t="shared" ca="1" si="135"/>
        <v>2.4577120623492064E-2</v>
      </c>
      <c r="U166" s="185">
        <f t="shared" ca="1" si="135"/>
        <v>2.412759814520906E-2</v>
      </c>
      <c r="V166" s="185">
        <f t="shared" ca="1" si="135"/>
        <v>2.375826931221486E-2</v>
      </c>
      <c r="W166" s="185">
        <f t="shared" ca="1" si="135"/>
        <v>2.3674977948526965E-2</v>
      </c>
      <c r="X166" s="185">
        <f t="shared" ca="1" si="135"/>
        <v>2.4209601521843271E-2</v>
      </c>
      <c r="Y166" s="185">
        <f t="shared" ca="1" si="135"/>
        <v>2.4770385045406546E-2</v>
      </c>
      <c r="Z166" s="185">
        <f t="shared" ca="1" si="135"/>
        <v>2.8109796069486759E-2</v>
      </c>
      <c r="AA166" s="185">
        <f t="shared" ca="1" si="135"/>
        <v>3.0384391487077809E-2</v>
      </c>
      <c r="AB166" s="185">
        <f t="shared" ca="1" si="135"/>
        <v>3.2030526339047995E-2</v>
      </c>
      <c r="AC166" s="185">
        <f t="shared" ca="1" si="135"/>
        <v>3.7338346004318894E-2</v>
      </c>
      <c r="AD166" s="185">
        <f t="shared" ca="1" si="135"/>
        <v>4.3020075764256566E-2</v>
      </c>
      <c r="AE166" s="185">
        <f t="shared" ca="1" si="135"/>
        <v>4.7514741898552766E-2</v>
      </c>
      <c r="AF166" s="185">
        <f t="shared" ca="1" si="135"/>
        <v>5.1521120634240983E-2</v>
      </c>
      <c r="AG166" s="185">
        <f t="shared" ca="1" si="135"/>
        <v>5.4985002754757976E-2</v>
      </c>
      <c r="AH166" s="185">
        <f t="shared" ca="1" si="135"/>
        <v>5.8011554640009649E-2</v>
      </c>
      <c r="AI166" s="185">
        <f t="shared" ca="1" si="135"/>
        <v>6.0495746753058688E-2</v>
      </c>
      <c r="AJ166" s="185">
        <f t="shared" ca="1" si="135"/>
        <v>6.2547363240165743E-2</v>
      </c>
      <c r="AK166" s="185">
        <f t="shared" ca="1" si="135"/>
        <v>6.4325341390099211E-2</v>
      </c>
      <c r="AL166" s="185">
        <f t="shared" ca="1" si="135"/>
        <v>6.5880106921671844E-2</v>
      </c>
      <c r="AM166" s="185">
        <f t="shared" ca="1" si="135"/>
        <v>6.9970090448003938E-2</v>
      </c>
      <c r="AN166" s="185">
        <f t="shared" ca="1" si="135"/>
        <v>5.308034981297171E-2</v>
      </c>
      <c r="AO166" s="185">
        <f t="shared" ca="1" si="135"/>
        <v>4.3777213397832193E-2</v>
      </c>
      <c r="AP166" s="185">
        <f t="shared" ca="1" si="135"/>
        <v>3.0977456289131983E-2</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8.5363595577208878E-2</v>
      </c>
      <c r="R168" s="185">
        <f t="shared" ca="1" si="135"/>
        <v>7.0117935700910766E-2</v>
      </c>
      <c r="S168" s="185">
        <f t="shared" ca="1" si="135"/>
        <v>7.6880350322526797E-2</v>
      </c>
      <c r="T168" s="185">
        <f t="shared" ca="1" si="135"/>
        <v>7.3731361870476214E-2</v>
      </c>
      <c r="U168" s="185">
        <f t="shared" ca="1" si="135"/>
        <v>7.2382794435627201E-2</v>
      </c>
      <c r="V168" s="185">
        <f t="shared" ca="1" si="135"/>
        <v>7.1274807936644605E-2</v>
      </c>
      <c r="W168" s="185">
        <f t="shared" ca="1" si="135"/>
        <v>7.1024933845580923E-2</v>
      </c>
      <c r="X168" s="185">
        <f t="shared" ca="1" si="135"/>
        <v>7.2628804565529836E-2</v>
      </c>
      <c r="Y168" s="185">
        <f t="shared" ca="1" si="135"/>
        <v>7.431115513621965E-2</v>
      </c>
      <c r="Z168" s="185">
        <f t="shared" ca="1" si="135"/>
        <v>8.4329388208460296E-2</v>
      </c>
      <c r="AA168" s="185">
        <f t="shared" ca="1" si="135"/>
        <v>9.1153174461233444E-2</v>
      </c>
      <c r="AB168" s="185">
        <f t="shared" ca="1" si="135"/>
        <v>9.6091579017144005E-2</v>
      </c>
      <c r="AC168" s="185">
        <f t="shared" ca="1" si="135"/>
        <v>0.1120150380129567</v>
      </c>
      <c r="AD168" s="185">
        <f t="shared" ca="1" si="135"/>
        <v>0.12906022729276972</v>
      </c>
      <c r="AE168" s="185">
        <f t="shared" ca="1" si="135"/>
        <v>0.14254422569565833</v>
      </c>
      <c r="AF168" s="185">
        <f t="shared" ca="1" si="135"/>
        <v>0.15456336190272299</v>
      </c>
      <c r="AG168" s="185">
        <f t="shared" ca="1" si="135"/>
        <v>0.16495500826427398</v>
      </c>
      <c r="AH168" s="185">
        <f t="shared" ca="1" si="135"/>
        <v>0.174034663920029</v>
      </c>
      <c r="AI168" s="185">
        <f t="shared" ca="1" si="135"/>
        <v>0.18148724025917612</v>
      </c>
      <c r="AJ168" s="185">
        <f t="shared" ca="1" si="135"/>
        <v>0.18764208972049728</v>
      </c>
      <c r="AK168" s="185">
        <f t="shared" ca="1" si="135"/>
        <v>0.19297602417029772</v>
      </c>
      <c r="AL168" s="185">
        <f t="shared" ca="1" si="135"/>
        <v>0.19764032076501561</v>
      </c>
      <c r="AM168" s="185">
        <f t="shared" ca="1" si="135"/>
        <v>0.20991027134401191</v>
      </c>
      <c r="AN168" s="185">
        <f t="shared" ca="1" si="135"/>
        <v>0.15924104943891521</v>
      </c>
      <c r="AO168" s="185">
        <f t="shared" ca="1" si="135"/>
        <v>0.13133164019349663</v>
      </c>
      <c r="AP168" s="185">
        <f t="shared" ca="1" si="135"/>
        <v>9.293236886739599E-2</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0.43628937769455589</v>
      </c>
      <c r="S171" s="185">
        <f t="shared" ca="1" si="135"/>
        <v>0.47836662422905563</v>
      </c>
      <c r="T171" s="185">
        <f t="shared" ca="1" si="135"/>
        <v>0.4587729183051853</v>
      </c>
      <c r="U171" s="185">
        <f t="shared" ca="1" si="135"/>
        <v>0.45038183204390259</v>
      </c>
      <c r="V171" s="185">
        <f t="shared" ca="1" si="135"/>
        <v>0.44348769382801084</v>
      </c>
      <c r="W171" s="185">
        <f t="shared" ca="1" si="135"/>
        <v>0.44193292170583681</v>
      </c>
      <c r="X171" s="185">
        <f t="shared" ca="1" si="135"/>
        <v>0.45191256174107453</v>
      </c>
      <c r="Y171" s="185">
        <f t="shared" ca="1" si="135"/>
        <v>0.46238052084758896</v>
      </c>
      <c r="Z171" s="185">
        <f t="shared" ca="1" si="135"/>
        <v>0.5247161932970863</v>
      </c>
      <c r="AA171" s="185">
        <f t="shared" ca="1" si="135"/>
        <v>0.56717530775878588</v>
      </c>
      <c r="AB171" s="185">
        <f t="shared" ca="1" si="135"/>
        <v>0.59790315832889607</v>
      </c>
      <c r="AC171" s="185">
        <f t="shared" ca="1" si="135"/>
        <v>0.69698245874728615</v>
      </c>
      <c r="AD171" s="185">
        <f t="shared" ca="1" si="135"/>
        <v>0.80304141426612274</v>
      </c>
      <c r="AE171" s="185">
        <f t="shared" ca="1" si="135"/>
        <v>0.88694184877298521</v>
      </c>
      <c r="AF171" s="185">
        <f t="shared" ca="1" si="135"/>
        <v>0.96172758517249857</v>
      </c>
      <c r="AG171" s="185">
        <f t="shared" ca="1" si="135"/>
        <v>1.0263867180888158</v>
      </c>
      <c r="AH171" s="185">
        <f t="shared" ca="1" si="135"/>
        <v>1.0828823532801803</v>
      </c>
      <c r="AI171" s="185">
        <f t="shared" ca="1" si="135"/>
        <v>1.1292539393904291</v>
      </c>
      <c r="AJ171" s="185">
        <f t="shared" ca="1" si="135"/>
        <v>1.1675507804830942</v>
      </c>
      <c r="AK171" s="185">
        <f t="shared" ca="1" si="135"/>
        <v>1.2007397059485192</v>
      </c>
      <c r="AL171" s="185">
        <f t="shared" ca="1" si="135"/>
        <v>1.2297619958712085</v>
      </c>
      <c r="AM171" s="185">
        <f t="shared" ca="1" si="135"/>
        <v>1.3061083550294077</v>
      </c>
      <c r="AN171" s="185">
        <f t="shared" ca="1" si="135"/>
        <v>0.99083319650880597</v>
      </c>
      <c r="AO171" s="185">
        <f t="shared" ca="1" si="135"/>
        <v>0.81717465009286816</v>
      </c>
      <c r="AP171" s="185">
        <f t="shared" ca="1" si="135"/>
        <v>0.57824585073046408</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6.487633263867874</v>
      </c>
      <c r="R172" s="185">
        <f t="shared" ca="1" si="135"/>
        <v>5.3289631132692179</v>
      </c>
      <c r="S172" s="185">
        <f t="shared" ca="1" si="135"/>
        <v>5.842906624512036</v>
      </c>
      <c r="T172" s="185">
        <f t="shared" ca="1" si="135"/>
        <v>5.6035835021561908</v>
      </c>
      <c r="U172" s="185">
        <f t="shared" ca="1" si="135"/>
        <v>5.5010923771076659</v>
      </c>
      <c r="V172" s="185">
        <f t="shared" ca="1" si="135"/>
        <v>5.4168854031849882</v>
      </c>
      <c r="W172" s="185">
        <f t="shared" ca="1" si="135"/>
        <v>5.3978949722641483</v>
      </c>
      <c r="X172" s="185">
        <f t="shared" ca="1" si="135"/>
        <v>5.5197891469802656</v>
      </c>
      <c r="Y172" s="185">
        <f t="shared" ca="1" si="135"/>
        <v>5.6476477903526918</v>
      </c>
      <c r="Z172" s="185">
        <f t="shared" ca="1" si="135"/>
        <v>6.4090335038429807</v>
      </c>
      <c r="AA172" s="185">
        <f t="shared" ca="1" si="135"/>
        <v>6.9276412590537406</v>
      </c>
      <c r="AB172" s="185">
        <f t="shared" ca="1" si="135"/>
        <v>7.3029600053029435</v>
      </c>
      <c r="AC172" s="185">
        <f t="shared" ca="1" si="135"/>
        <v>8.5131428889847083</v>
      </c>
      <c r="AD172" s="185">
        <f t="shared" ca="1" si="135"/>
        <v>9.8085772742504975</v>
      </c>
      <c r="AE172" s="185">
        <f t="shared" ca="1" si="135"/>
        <v>10.833361152870031</v>
      </c>
      <c r="AF172" s="185">
        <f t="shared" ca="1" si="135"/>
        <v>11.746815504606944</v>
      </c>
      <c r="AG172" s="185">
        <f t="shared" ca="1" si="135"/>
        <v>12.53658062808482</v>
      </c>
      <c r="AH172" s="185">
        <f t="shared" ca="1" si="135"/>
        <v>13.226634457922202</v>
      </c>
      <c r="AI172" s="185">
        <f t="shared" ca="1" si="135"/>
        <v>13.793030259697383</v>
      </c>
      <c r="AJ172" s="185">
        <f t="shared" ca="1" si="135"/>
        <v>14.260798818757793</v>
      </c>
      <c r="AK172" s="185">
        <f t="shared" ca="1" si="135"/>
        <v>14.666177836942625</v>
      </c>
      <c r="AL172" s="185">
        <f t="shared" ca="1" si="135"/>
        <v>15.020664378141186</v>
      </c>
      <c r="AM172" s="185">
        <f t="shared" ca="1" si="135"/>
        <v>15.953180622144904</v>
      </c>
      <c r="AN172" s="185">
        <f t="shared" ca="1" si="135"/>
        <v>12.102319757357556</v>
      </c>
      <c r="AO172" s="185">
        <f t="shared" ca="1" si="135"/>
        <v>9.9812046547057438</v>
      </c>
      <c r="AP172" s="185">
        <f t="shared" ca="1" si="135"/>
        <v>7.062860033922095</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1.9115199999999999</v>
      </c>
      <c r="N174" s="192">
        <f t="shared" ref="N174" si="142">O174</f>
        <v>1.9115199999999999</v>
      </c>
      <c r="O174" s="192">
        <f>INDEX('[4]TS BYDem'!$O$10:$O$203,MATCH(D174,'[4]TS BYDem'!$D$10:$D$203,0))</f>
        <v>1.9115199999999999</v>
      </c>
      <c r="P174" s="185">
        <f t="shared" ca="1" si="139"/>
        <v>1.8762775470941881</v>
      </c>
      <c r="Q174" s="185">
        <f t="shared" ca="1" si="139"/>
        <v>1.8017065597862387</v>
      </c>
      <c r="R174" s="185">
        <f t="shared" ca="1" si="139"/>
        <v>1.4799276419505676</v>
      </c>
      <c r="S174" s="185">
        <f t="shared" ca="1" si="139"/>
        <v>1.6226569482945115</v>
      </c>
      <c r="T174" s="185">
        <f t="shared" ca="1" si="139"/>
        <v>1.5561935675947247</v>
      </c>
      <c r="U174" s="185">
        <f t="shared" ca="1" si="139"/>
        <v>1.5277303476793458</v>
      </c>
      <c r="V174" s="185">
        <f t="shared" ca="1" si="139"/>
        <v>1.5043448924408072</v>
      </c>
      <c r="W174" s="185">
        <f t="shared" ca="1" si="139"/>
        <v>1.4990709839796428</v>
      </c>
      <c r="X174" s="185">
        <f t="shared" ca="1" si="139"/>
        <v>1.5329227023572665</v>
      </c>
      <c r="Y174" s="185">
        <f t="shared" ca="1" si="139"/>
        <v>1.5684308371608249</v>
      </c>
      <c r="Z174" s="185">
        <f t="shared" ca="1" si="139"/>
        <v>1.779878306326973</v>
      </c>
      <c r="AA174" s="185">
        <f t="shared" ca="1" si="139"/>
        <v>1.9239029385026476</v>
      </c>
      <c r="AB174" s="185">
        <f t="shared" ca="1" si="139"/>
        <v>2.0281342073837099</v>
      </c>
      <c r="AC174" s="185">
        <f t="shared" ca="1" si="139"/>
        <v>2.3642189321806431</v>
      </c>
      <c r="AD174" s="185">
        <f t="shared" ca="1" si="139"/>
        <v>2.7239791921671208</v>
      </c>
      <c r="AE174" s="185">
        <f t="shared" ca="1" si="140"/>
        <v>3.0085760183710755</v>
      </c>
      <c r="AF174" s="185">
        <f t="shared" ca="1" si="140"/>
        <v>3.2622550767660137</v>
      </c>
      <c r="AG174" s="185">
        <f t="shared" ca="1" si="140"/>
        <v>3.4815839052904765</v>
      </c>
      <c r="AH174" s="185">
        <f t="shared" ca="1" si="140"/>
        <v>3.6732215119887313</v>
      </c>
      <c r="AI174" s="185">
        <f t="shared" ca="1" si="140"/>
        <v>3.8305175535478573</v>
      </c>
      <c r="AJ174" s="185">
        <f t="shared" ca="1" si="140"/>
        <v>3.9604234293954752</v>
      </c>
      <c r="AK174" s="185">
        <f t="shared" ca="1" si="140"/>
        <v>4.073002856523555</v>
      </c>
      <c r="AL174" s="185">
        <f t="shared" ca="1" si="140"/>
        <v>4.1714487304897121</v>
      </c>
      <c r="AM174" s="185">
        <f t="shared" ca="1" si="140"/>
        <v>4.4304215431617786</v>
      </c>
      <c r="AN174" s="185">
        <f t="shared" ca="1" si="140"/>
        <v>3.3609835834743</v>
      </c>
      <c r="AO174" s="185">
        <f t="shared" ca="1" si="140"/>
        <v>2.771920231852139</v>
      </c>
      <c r="AP174" s="185">
        <f t="shared" ca="1" si="140"/>
        <v>1.961455084836722</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1.8414694179529292</v>
      </c>
      <c r="P175" s="185">
        <f t="shared" ca="1" si="139"/>
        <v>1.8075184787842578</v>
      </c>
      <c r="Q175" s="185">
        <f t="shared" ca="1" si="139"/>
        <v>1.735680259673736</v>
      </c>
      <c r="R175" s="185">
        <f t="shared" ca="1" si="139"/>
        <v>1.4256934237858683</v>
      </c>
      <c r="S175" s="185">
        <f t="shared" ca="1" si="139"/>
        <v>1.5631921957987207</v>
      </c>
      <c r="T175" s="185">
        <f t="shared" ca="1" si="139"/>
        <v>1.499164467617786</v>
      </c>
      <c r="U175" s="185">
        <f t="shared" ca="1" si="139"/>
        <v>1.4717443260494849</v>
      </c>
      <c r="V175" s="185">
        <f t="shared" ca="1" si="139"/>
        <v>1.4492158666838093</v>
      </c>
      <c r="W175" s="185">
        <f t="shared" ca="1" si="139"/>
        <v>1.4441352286866564</v>
      </c>
      <c r="X175" s="185">
        <f t="shared" ca="1" si="139"/>
        <v>1.4767463989268574</v>
      </c>
      <c r="Y175" s="185">
        <f t="shared" ca="1" si="139"/>
        <v>1.5109532836726633</v>
      </c>
      <c r="Z175" s="185">
        <f t="shared" ca="1" si="139"/>
        <v>1.7146519360398929</v>
      </c>
      <c r="AA175" s="185">
        <f t="shared" ca="1" si="139"/>
        <v>1.8533985646827655</v>
      </c>
      <c r="AB175" s="185">
        <f t="shared" ca="1" si="139"/>
        <v>1.9538101188589734</v>
      </c>
      <c r="AC175" s="185">
        <f t="shared" ca="1" si="139"/>
        <v>2.2775785034715739</v>
      </c>
      <c r="AD175" s="185">
        <f t="shared" ca="1" si="139"/>
        <v>2.6241547969761636</v>
      </c>
      <c r="AE175" s="185">
        <f t="shared" ca="1" si="140"/>
        <v>2.8983221360053375</v>
      </c>
      <c r="AF175" s="185">
        <f t="shared" ca="1" si="140"/>
        <v>3.1427047362446099</v>
      </c>
      <c r="AG175" s="185">
        <f t="shared" ca="1" si="140"/>
        <v>3.3539959234690384</v>
      </c>
      <c r="AH175" s="185">
        <f t="shared" ca="1" si="140"/>
        <v>3.5386106761603666</v>
      </c>
      <c r="AI175" s="185">
        <f t="shared" ca="1" si="140"/>
        <v>3.6901423630358288</v>
      </c>
      <c r="AJ175" s="185">
        <f t="shared" ca="1" si="140"/>
        <v>3.8152876388298451</v>
      </c>
      <c r="AK175" s="185">
        <f t="shared" ca="1" si="140"/>
        <v>3.9237414201907614</v>
      </c>
      <c r="AL175" s="185">
        <f t="shared" ca="1" si="140"/>
        <v>4.0185795941216256</v>
      </c>
      <c r="AM175" s="185">
        <f t="shared" ca="1" si="140"/>
        <v>4.2680619508936521</v>
      </c>
      <c r="AN175" s="185">
        <f t="shared" ca="1" si="140"/>
        <v>3.2378151854073018</v>
      </c>
      <c r="AO175" s="185">
        <f t="shared" ca="1" si="140"/>
        <v>2.6703389637360337</v>
      </c>
      <c r="AP175" s="185">
        <f t="shared" ca="1" si="140"/>
        <v>1.8895745550217047</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1.8414694179529292</v>
      </c>
      <c r="P176" s="185">
        <f t="shared" ca="1" si="139"/>
        <v>1.8075184787842578</v>
      </c>
      <c r="Q176" s="185">
        <f t="shared" ca="1" si="139"/>
        <v>1.735680259673736</v>
      </c>
      <c r="R176" s="185">
        <f t="shared" ca="1" si="139"/>
        <v>1.4256934237858683</v>
      </c>
      <c r="S176" s="185">
        <f t="shared" ca="1" si="139"/>
        <v>1.5631921957987207</v>
      </c>
      <c r="T176" s="185">
        <f t="shared" ca="1" si="139"/>
        <v>1.499164467617786</v>
      </c>
      <c r="U176" s="185">
        <f t="shared" ca="1" si="139"/>
        <v>1.4717443260494849</v>
      </c>
      <c r="V176" s="185">
        <f t="shared" ca="1" si="139"/>
        <v>1.4492158666838093</v>
      </c>
      <c r="W176" s="185">
        <f t="shared" ca="1" si="139"/>
        <v>1.4441352286866564</v>
      </c>
      <c r="X176" s="185">
        <f t="shared" ca="1" si="139"/>
        <v>1.4767463989268574</v>
      </c>
      <c r="Y176" s="185">
        <f t="shared" ca="1" si="139"/>
        <v>1.5109532836726633</v>
      </c>
      <c r="Z176" s="185">
        <f t="shared" ca="1" si="139"/>
        <v>1.7146519360398929</v>
      </c>
      <c r="AA176" s="185">
        <f t="shared" ca="1" si="139"/>
        <v>1.8533985646827655</v>
      </c>
      <c r="AB176" s="185">
        <f t="shared" ca="1" si="139"/>
        <v>1.9538101188589734</v>
      </c>
      <c r="AC176" s="185">
        <f t="shared" ca="1" si="139"/>
        <v>2.2775785034715739</v>
      </c>
      <c r="AD176" s="185">
        <f t="shared" ca="1" si="139"/>
        <v>2.6241547969761636</v>
      </c>
      <c r="AE176" s="185">
        <f t="shared" ca="1" si="140"/>
        <v>2.8983221360053375</v>
      </c>
      <c r="AF176" s="185">
        <f t="shared" ca="1" si="140"/>
        <v>3.1427047362446099</v>
      </c>
      <c r="AG176" s="185">
        <f t="shared" ca="1" si="140"/>
        <v>3.3539959234690384</v>
      </c>
      <c r="AH176" s="185">
        <f t="shared" ca="1" si="140"/>
        <v>3.5386106761603666</v>
      </c>
      <c r="AI176" s="185">
        <f t="shared" ca="1" si="140"/>
        <v>3.6901423630358288</v>
      </c>
      <c r="AJ176" s="185">
        <f t="shared" ca="1" si="140"/>
        <v>3.8152876388298451</v>
      </c>
      <c r="AK176" s="185">
        <f t="shared" ca="1" si="140"/>
        <v>3.9237414201907614</v>
      </c>
      <c r="AL176" s="185">
        <f t="shared" ca="1" si="140"/>
        <v>4.0185795941216256</v>
      </c>
      <c r="AM176" s="185">
        <f t="shared" ca="1" si="140"/>
        <v>4.2680619508936521</v>
      </c>
      <c r="AN176" s="185">
        <f t="shared" ca="1" si="140"/>
        <v>3.2378151854073018</v>
      </c>
      <c r="AO176" s="185">
        <f t="shared" ca="1" si="140"/>
        <v>2.6703389637360337</v>
      </c>
      <c r="AP176" s="185">
        <f t="shared" ca="1" si="140"/>
        <v>1.8895745550217047</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1.8414694179529292</v>
      </c>
      <c r="P177" s="185">
        <f t="shared" ca="1" si="139"/>
        <v>1.8075184787842578</v>
      </c>
      <c r="Q177" s="185">
        <f t="shared" ca="1" si="139"/>
        <v>1.735680259673736</v>
      </c>
      <c r="R177" s="185">
        <f t="shared" ca="1" si="139"/>
        <v>1.4256934237858683</v>
      </c>
      <c r="S177" s="185">
        <f t="shared" ca="1" si="139"/>
        <v>1.5631921957987207</v>
      </c>
      <c r="T177" s="185">
        <f t="shared" ca="1" si="139"/>
        <v>1.499164467617786</v>
      </c>
      <c r="U177" s="185">
        <f t="shared" ca="1" si="139"/>
        <v>1.4717443260494849</v>
      </c>
      <c r="V177" s="185">
        <f t="shared" ca="1" si="139"/>
        <v>1.4492158666838093</v>
      </c>
      <c r="W177" s="185">
        <f t="shared" ca="1" si="139"/>
        <v>1.4441352286866564</v>
      </c>
      <c r="X177" s="185">
        <f t="shared" ca="1" si="139"/>
        <v>1.4767463989268574</v>
      </c>
      <c r="Y177" s="185">
        <f t="shared" ca="1" si="139"/>
        <v>1.5109532836726633</v>
      </c>
      <c r="Z177" s="185">
        <f t="shared" ca="1" si="139"/>
        <v>1.7146519360398929</v>
      </c>
      <c r="AA177" s="185">
        <f t="shared" ca="1" si="139"/>
        <v>1.8533985646827655</v>
      </c>
      <c r="AB177" s="185">
        <f t="shared" ca="1" si="139"/>
        <v>1.9538101188589734</v>
      </c>
      <c r="AC177" s="185">
        <f t="shared" ca="1" si="139"/>
        <v>2.2775785034715739</v>
      </c>
      <c r="AD177" s="185">
        <f t="shared" ca="1" si="139"/>
        <v>2.6241547969761636</v>
      </c>
      <c r="AE177" s="185">
        <f t="shared" ca="1" si="140"/>
        <v>2.8983221360053375</v>
      </c>
      <c r="AF177" s="185">
        <f t="shared" ca="1" si="140"/>
        <v>3.1427047362446099</v>
      </c>
      <c r="AG177" s="185">
        <f t="shared" ca="1" si="140"/>
        <v>3.3539959234690384</v>
      </c>
      <c r="AH177" s="185">
        <f t="shared" ca="1" si="140"/>
        <v>3.5386106761603666</v>
      </c>
      <c r="AI177" s="185">
        <f t="shared" ca="1" si="140"/>
        <v>3.6901423630358288</v>
      </c>
      <c r="AJ177" s="185">
        <f t="shared" ca="1" si="140"/>
        <v>3.8152876388298451</v>
      </c>
      <c r="AK177" s="185">
        <f t="shared" ca="1" si="140"/>
        <v>3.9237414201907614</v>
      </c>
      <c r="AL177" s="185">
        <f t="shared" ca="1" si="140"/>
        <v>4.0185795941216256</v>
      </c>
      <c r="AM177" s="185">
        <f t="shared" ca="1" si="140"/>
        <v>4.2680619508936521</v>
      </c>
      <c r="AN177" s="185">
        <f t="shared" ca="1" si="140"/>
        <v>3.2378151854073018</v>
      </c>
      <c r="AO177" s="185">
        <f t="shared" ca="1" si="140"/>
        <v>2.6703389637360337</v>
      </c>
      <c r="AP177" s="185">
        <f t="shared" ca="1" si="140"/>
        <v>1.8895745550217047</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1.8414694179529292</v>
      </c>
      <c r="P178" s="185">
        <f t="shared" ca="1" si="139"/>
        <v>1.8075184787842578</v>
      </c>
      <c r="Q178" s="185">
        <f t="shared" ca="1" si="139"/>
        <v>1.735680259673736</v>
      </c>
      <c r="R178" s="185">
        <f t="shared" ca="1" si="139"/>
        <v>1.4256934237858683</v>
      </c>
      <c r="S178" s="185">
        <f t="shared" ca="1" si="139"/>
        <v>1.5631921957987207</v>
      </c>
      <c r="T178" s="185">
        <f t="shared" ca="1" si="139"/>
        <v>1.499164467617786</v>
      </c>
      <c r="U178" s="185">
        <f t="shared" ca="1" si="139"/>
        <v>1.4717443260494849</v>
      </c>
      <c r="V178" s="185">
        <f t="shared" ca="1" si="139"/>
        <v>1.4492158666838093</v>
      </c>
      <c r="W178" s="185">
        <f t="shared" ca="1" si="139"/>
        <v>1.4441352286866564</v>
      </c>
      <c r="X178" s="185">
        <f t="shared" ca="1" si="139"/>
        <v>1.4767463989268574</v>
      </c>
      <c r="Y178" s="185">
        <f t="shared" ca="1" si="139"/>
        <v>1.5109532836726633</v>
      </c>
      <c r="Z178" s="185">
        <f t="shared" ca="1" si="139"/>
        <v>1.7146519360398929</v>
      </c>
      <c r="AA178" s="185">
        <f t="shared" ca="1" si="139"/>
        <v>1.8533985646827655</v>
      </c>
      <c r="AB178" s="185">
        <f t="shared" ca="1" si="139"/>
        <v>1.9538101188589734</v>
      </c>
      <c r="AC178" s="185">
        <f t="shared" ca="1" si="139"/>
        <v>2.2775785034715739</v>
      </c>
      <c r="AD178" s="185">
        <f t="shared" ca="1" si="139"/>
        <v>2.6241547969761636</v>
      </c>
      <c r="AE178" s="185">
        <f t="shared" ca="1" si="140"/>
        <v>2.8983221360053375</v>
      </c>
      <c r="AF178" s="185">
        <f t="shared" ca="1" si="140"/>
        <v>3.1427047362446099</v>
      </c>
      <c r="AG178" s="185">
        <f t="shared" ca="1" si="140"/>
        <v>3.3539959234690384</v>
      </c>
      <c r="AH178" s="185">
        <f t="shared" ca="1" si="140"/>
        <v>3.5386106761603666</v>
      </c>
      <c r="AI178" s="185">
        <f t="shared" ca="1" si="140"/>
        <v>3.6901423630358288</v>
      </c>
      <c r="AJ178" s="185">
        <f t="shared" ca="1" si="140"/>
        <v>3.8152876388298451</v>
      </c>
      <c r="AK178" s="185">
        <f t="shared" ca="1" si="140"/>
        <v>3.9237414201907614</v>
      </c>
      <c r="AL178" s="185">
        <f t="shared" ca="1" si="140"/>
        <v>4.0185795941216256</v>
      </c>
      <c r="AM178" s="185">
        <f t="shared" ca="1" si="140"/>
        <v>4.2680619508936521</v>
      </c>
      <c r="AN178" s="185">
        <f t="shared" ca="1" si="140"/>
        <v>3.2378151854073018</v>
      </c>
      <c r="AO178" s="185">
        <f t="shared" ca="1" si="140"/>
        <v>2.6703389637360337</v>
      </c>
      <c r="AP178" s="185">
        <f t="shared" ca="1" si="140"/>
        <v>1.8895745550217047</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1.8414694179529292</v>
      </c>
      <c r="P179" s="185">
        <f t="shared" ca="1" si="139"/>
        <v>1.8075184787842578</v>
      </c>
      <c r="Q179" s="185">
        <f t="shared" ca="1" si="139"/>
        <v>1.735680259673736</v>
      </c>
      <c r="R179" s="185">
        <f t="shared" ca="1" si="139"/>
        <v>1.4256934237858683</v>
      </c>
      <c r="S179" s="185">
        <f t="shared" ca="1" si="139"/>
        <v>1.5631921957987207</v>
      </c>
      <c r="T179" s="185">
        <f t="shared" ca="1" si="139"/>
        <v>1.499164467617786</v>
      </c>
      <c r="U179" s="185">
        <f t="shared" ca="1" si="139"/>
        <v>1.4717443260494849</v>
      </c>
      <c r="V179" s="185">
        <f t="shared" ca="1" si="139"/>
        <v>1.4492158666838093</v>
      </c>
      <c r="W179" s="185">
        <f t="shared" ca="1" si="139"/>
        <v>1.4441352286866564</v>
      </c>
      <c r="X179" s="185">
        <f t="shared" ca="1" si="139"/>
        <v>1.4767463989268574</v>
      </c>
      <c r="Y179" s="185">
        <f t="shared" ca="1" si="139"/>
        <v>1.5109532836726633</v>
      </c>
      <c r="Z179" s="185">
        <f t="shared" ca="1" si="139"/>
        <v>1.7146519360398929</v>
      </c>
      <c r="AA179" s="185">
        <f t="shared" ca="1" si="139"/>
        <v>1.8533985646827655</v>
      </c>
      <c r="AB179" s="185">
        <f t="shared" ca="1" si="139"/>
        <v>1.9538101188589734</v>
      </c>
      <c r="AC179" s="185">
        <f t="shared" ca="1" si="139"/>
        <v>2.2775785034715739</v>
      </c>
      <c r="AD179" s="185">
        <f t="shared" ca="1" si="139"/>
        <v>2.6241547969761636</v>
      </c>
      <c r="AE179" s="185">
        <f t="shared" ca="1" si="140"/>
        <v>2.8983221360053375</v>
      </c>
      <c r="AF179" s="185">
        <f t="shared" ca="1" si="140"/>
        <v>3.1427047362446099</v>
      </c>
      <c r="AG179" s="185">
        <f t="shared" ca="1" si="140"/>
        <v>3.3539959234690384</v>
      </c>
      <c r="AH179" s="185">
        <f t="shared" ca="1" si="140"/>
        <v>3.5386106761603666</v>
      </c>
      <c r="AI179" s="185">
        <f t="shared" ca="1" si="140"/>
        <v>3.6901423630358288</v>
      </c>
      <c r="AJ179" s="185">
        <f t="shared" ca="1" si="140"/>
        <v>3.8152876388298451</v>
      </c>
      <c r="AK179" s="185">
        <f t="shared" ca="1" si="140"/>
        <v>3.9237414201907614</v>
      </c>
      <c r="AL179" s="185">
        <f t="shared" ca="1" si="140"/>
        <v>4.0185795941216256</v>
      </c>
      <c r="AM179" s="185">
        <f t="shared" ca="1" si="140"/>
        <v>4.2680619508936521</v>
      </c>
      <c r="AN179" s="185">
        <f t="shared" ca="1" si="140"/>
        <v>3.2378151854073018</v>
      </c>
      <c r="AO179" s="185">
        <f t="shared" ca="1" si="140"/>
        <v>2.6703389637360337</v>
      </c>
      <c r="AP179" s="185">
        <f t="shared" ca="1" si="140"/>
        <v>1.8895745550217047</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225.81360892991603</v>
      </c>
      <c r="K182" s="5">
        <f t="shared" ca="1" si="143"/>
        <v>231.92</v>
      </c>
      <c r="L182" s="5">
        <f t="shared" ca="1" si="143"/>
        <v>236.16</v>
      </c>
      <c r="M182" s="5">
        <f t="shared" ca="1" si="143"/>
        <v>239.98400000000001</v>
      </c>
      <c r="N182" s="5">
        <f t="shared" ca="1" si="143"/>
        <v>242.88</v>
      </c>
      <c r="O182" s="5">
        <f t="shared" ca="1" si="143"/>
        <v>245.696</v>
      </c>
      <c r="P182" s="5">
        <f t="shared" ca="1" si="143"/>
        <v>249.024</v>
      </c>
      <c r="Q182" s="5">
        <f t="shared" ca="1" si="143"/>
        <v>249.28</v>
      </c>
      <c r="R182" s="5">
        <f t="shared" ca="1" si="143"/>
        <v>228.8</v>
      </c>
      <c r="S182" s="5">
        <f t="shared" ca="1" si="143"/>
        <v>234.05461987059809</v>
      </c>
      <c r="T182" s="5">
        <f t="shared" ca="1" si="143"/>
        <v>238.87551930505481</v>
      </c>
      <c r="U182" s="5">
        <f t="shared" ca="1" si="143"/>
        <v>243.50420183002649</v>
      </c>
      <c r="V182" s="5">
        <f t="shared" ca="1" si="143"/>
        <v>248.83127324901335</v>
      </c>
      <c r="W182" s="5">
        <f t="shared" ca="1" si="143"/>
        <v>254.21617890663916</v>
      </c>
      <c r="X182" s="5">
        <f t="shared" ca="1" si="143"/>
        <v>259.55975111639361</v>
      </c>
      <c r="Y182" s="5">
        <f t="shared" ca="1" si="143"/>
        <v>265.12245184292016</v>
      </c>
      <c r="Z182" s="5">
        <f t="shared" ca="1" si="143"/>
        <v>271.46097545656789</v>
      </c>
      <c r="AA182" s="5">
        <f t="shared" ca="1" si="143"/>
        <v>277.12300303009494</v>
      </c>
      <c r="AB182" s="5">
        <f ca="1">SUMIF($B$10:$B$25,$D182,AB$10:AB$25)*SUMIF($B$10:$B$25,$D182,AB$46:AB$62)</f>
        <v>283.31499888979977</v>
      </c>
      <c r="AC182" s="5">
        <f t="shared" ref="AC182:AP182" ca="1" si="144">SUMIF($B$10:$B$25,$D182,AC$10:AC$25)*SUMIF($B$10:$B$25,$D182,AC$47:AC$62)</f>
        <v>291.7169689801791</v>
      </c>
      <c r="AD182" s="5">
        <f t="shared" ca="1" si="144"/>
        <v>298.78272492801079</v>
      </c>
      <c r="AE182" s="5">
        <f t="shared" ca="1" si="144"/>
        <v>305.86224596800093</v>
      </c>
      <c r="AF182" s="5">
        <f t="shared" ca="1" si="144"/>
        <v>314.34968274692193</v>
      </c>
      <c r="AG182" s="5">
        <f t="shared" ca="1" si="144"/>
        <v>323.19729223061461</v>
      </c>
      <c r="AH182" s="5">
        <f t="shared" ca="1" si="144"/>
        <v>332.86430571664016</v>
      </c>
      <c r="AI182" s="5">
        <f t="shared" ca="1" si="144"/>
        <v>342.5501180787993</v>
      </c>
      <c r="AJ182" s="5">
        <f t="shared" ca="1" si="144"/>
        <v>352.65895273638228</v>
      </c>
      <c r="AK182" s="5">
        <f t="shared" ca="1" si="144"/>
        <v>363.36155966264062</v>
      </c>
      <c r="AL182" s="5">
        <f t="shared" ca="1" si="144"/>
        <v>374.6510183288936</v>
      </c>
      <c r="AM182" s="5">
        <f t="shared" ca="1" si="144"/>
        <v>436.9921229830465</v>
      </c>
      <c r="AN182" s="5">
        <f t="shared" ca="1" si="144"/>
        <v>444.77157184813507</v>
      </c>
      <c r="AO182" s="5">
        <f t="shared" ca="1" si="144"/>
        <v>523.98573466555354</v>
      </c>
      <c r="AP182" s="5">
        <f t="shared" ca="1" si="144"/>
        <v>594.10628818479563</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5">
        <f>B182+4</f>
        <v>13</v>
      </c>
      <c r="C201" s="3" t="str">
        <f ca="1">OFFSET($C$9,$B201,0)</f>
        <v>Food, Beverage &amp; Tabacco</v>
      </c>
      <c r="D201" s="3" t="str">
        <f ca="1">OFFSET($B$9,$B201,0)</f>
        <v>FB</v>
      </c>
      <c r="J201" s="5">
        <f t="shared" ref="J201:AA201" ca="1" si="148">SUMIF($B$10:$B$25,$D201,J$10:J$25)*SUMIF($B$10:$B$25,$D201,J$47:J$62)</f>
        <v>93.09690942833015</v>
      </c>
      <c r="K201" s="5">
        <f t="shared" ca="1" si="148"/>
        <v>96.522000000000006</v>
      </c>
      <c r="L201" s="5">
        <f t="shared" ca="1" si="148"/>
        <v>99.097999999999999</v>
      </c>
      <c r="M201" s="5">
        <f t="shared" ca="1" si="148"/>
        <v>100.31</v>
      </c>
      <c r="N201" s="5">
        <f t="shared" ca="1" si="148"/>
        <v>102.387</v>
      </c>
      <c r="O201" s="5">
        <f t="shared" ca="1" si="148"/>
        <v>103.53100000000001</v>
      </c>
      <c r="P201" s="5">
        <f t="shared" ca="1" si="148"/>
        <v>105.003</v>
      </c>
      <c r="Q201" s="5">
        <f t="shared" ca="1" si="148"/>
        <v>104.664</v>
      </c>
      <c r="R201" s="5">
        <f t="shared" ca="1" si="148"/>
        <v>99.796999999999997</v>
      </c>
      <c r="S201" s="5">
        <f t="shared" ca="1" si="148"/>
        <v>104.14059949844521</v>
      </c>
      <c r="T201" s="5">
        <f t="shared" ca="1" si="148"/>
        <v>105.26958879347438</v>
      </c>
      <c r="U201" s="5">
        <f t="shared" ca="1" si="148"/>
        <v>106.44961094458236</v>
      </c>
      <c r="V201" s="5">
        <f t="shared" ca="1" si="148"/>
        <v>107.92240365317804</v>
      </c>
      <c r="W201" s="5">
        <f t="shared" ca="1" si="148"/>
        <v>109.36496362016524</v>
      </c>
      <c r="X201" s="5">
        <f t="shared" ca="1" si="148"/>
        <v>111.27058866181889</v>
      </c>
      <c r="Y201" s="5">
        <f t="shared" ca="1" si="148"/>
        <v>113.20057407616746</v>
      </c>
      <c r="Z201" s="5">
        <f t="shared" ca="1" si="148"/>
        <v>117.31348957802082</v>
      </c>
      <c r="AA201" s="5">
        <f t="shared" ca="1" si="148"/>
        <v>119.82505776242931</v>
      </c>
      <c r="AB201" s="5">
        <f ca="1">SUMIF($B$10:$B$25,$D201,AB$10:AB$25)*SUMIF($B$10:$B$25,$D201,AB$46:AB$62)</f>
        <v>121.7838974258473</v>
      </c>
      <c r="AC201" s="5">
        <f t="shared" ref="AC201:AP201" ca="1" si="149">SUMIF($B$10:$B$25,$D201,AC$10:AC$25)*SUMIF($B$10:$B$25,$D201,AC$47:AC$62)</f>
        <v>126.49716364648953</v>
      </c>
      <c r="AD201" s="5">
        <f t="shared" ca="1" si="149"/>
        <v>130.08555530547321</v>
      </c>
      <c r="AE201" s="5">
        <f t="shared" ca="1" si="149"/>
        <v>132.33790834544075</v>
      </c>
      <c r="AF201" s="5">
        <f t="shared" ca="1" si="149"/>
        <v>134.67762574094101</v>
      </c>
      <c r="AG201" s="5">
        <f t="shared" ca="1" si="149"/>
        <v>136.88816106959743</v>
      </c>
      <c r="AH201" s="5">
        <f t="shared" ca="1" si="149"/>
        <v>139.42094893497591</v>
      </c>
      <c r="AI201" s="5">
        <f t="shared" ca="1" si="149"/>
        <v>142.16738412240605</v>
      </c>
      <c r="AJ201" s="5">
        <f t="shared" ca="1" si="149"/>
        <v>144.92840407411293</v>
      </c>
      <c r="AK201" s="5">
        <f t="shared" ca="1" si="149"/>
        <v>147.89147118359622</v>
      </c>
      <c r="AL201" s="5">
        <f t="shared" ca="1" si="149"/>
        <v>150.98925641853691</v>
      </c>
      <c r="AM201" s="5">
        <f t="shared" ca="1" si="149"/>
        <v>167.13556079658625</v>
      </c>
      <c r="AN201" s="5">
        <f t="shared" ca="1" si="149"/>
        <v>167.84661760979353</v>
      </c>
      <c r="AO201" s="5">
        <f t="shared" ca="1" si="149"/>
        <v>187.27652006185735</v>
      </c>
      <c r="AP201" s="5">
        <f t="shared" ca="1" si="149"/>
        <v>204.13388125311394</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1.0615210895287404</v>
      </c>
      <c r="Q202" s="185">
        <f t="shared" ca="1" si="150"/>
        <v>1.0580939907853688</v>
      </c>
      <c r="R202" s="185">
        <f t="shared" ca="1" si="150"/>
        <v>1.0088913666438073</v>
      </c>
      <c r="S202" s="185">
        <f t="shared" ca="1" si="150"/>
        <v>1.0528027070061403</v>
      </c>
      <c r="T202" s="185">
        <f t="shared" ca="1" si="150"/>
        <v>1.0642161518270088</v>
      </c>
      <c r="U202" s="185">
        <f t="shared" ca="1" si="150"/>
        <v>1.0761455100311763</v>
      </c>
      <c r="V202" s="185">
        <f t="shared" ca="1" si="150"/>
        <v>1.0910346133965894</v>
      </c>
      <c r="W202" s="185">
        <f t="shared" ca="1" si="150"/>
        <v>1.1056180808010141</v>
      </c>
      <c r="X202" s="185">
        <f t="shared" ca="1" si="150"/>
        <v>1.1248828748587976</v>
      </c>
      <c r="Y202" s="185">
        <f t="shared" ca="1" si="150"/>
        <v>1.1443939385409196</v>
      </c>
      <c r="Z202" s="185">
        <f t="shared" ca="1" si="150"/>
        <v>1.1859731938447398</v>
      </c>
      <c r="AA202" s="185">
        <f t="shared" ref="AA202:AP217" ca="1" si="153">AA$201/Z$201*Z202</f>
        <v>1.2113637312154721</v>
      </c>
      <c r="AB202" s="185">
        <f t="shared" ca="1" si="153"/>
        <v>1.2311664950767292</v>
      </c>
      <c r="AC202" s="185">
        <f t="shared" ca="1" si="153"/>
        <v>1.2788149574423295</v>
      </c>
      <c r="AD202" s="185">
        <f t="shared" ca="1" si="153"/>
        <v>1.315091572619993</v>
      </c>
      <c r="AE202" s="185">
        <f t="shared" ca="1" si="153"/>
        <v>1.3378615911241283</v>
      </c>
      <c r="AF202" s="185">
        <f t="shared" ca="1" si="153"/>
        <v>1.361514813973578</v>
      </c>
      <c r="AG202" s="185">
        <f t="shared" ca="1" si="153"/>
        <v>1.3838620790090259</v>
      </c>
      <c r="AH202" s="185">
        <f t="shared" ca="1" si="153"/>
        <v>1.4094671353826698</v>
      </c>
      <c r="AI202" s="185">
        <f t="shared" ca="1" si="153"/>
        <v>1.4372320456469567</v>
      </c>
      <c r="AJ202" s="185">
        <f t="shared" ca="1" si="153"/>
        <v>1.4651443996496658</v>
      </c>
      <c r="AK202" s="185">
        <f t="shared" ca="1" si="153"/>
        <v>1.4950993364267626</v>
      </c>
      <c r="AL202" s="185">
        <f t="shared" ca="1" si="153"/>
        <v>1.5264161974471171</v>
      </c>
      <c r="AM202" s="185">
        <f t="shared" ca="1" si="153"/>
        <v>1.6896462253058411</v>
      </c>
      <c r="AN202" s="185">
        <f t="shared" ca="1" si="153"/>
        <v>1.6968346085241552</v>
      </c>
      <c r="AO202" s="185">
        <f t="shared" ca="1" si="153"/>
        <v>1.893259960374597</v>
      </c>
      <c r="AP202" s="185">
        <f t="shared" ca="1" si="153"/>
        <v>2.0636783714516347</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3.0329173986535438E-2</v>
      </c>
      <c r="Q203" s="185">
        <f t="shared" ca="1" si="150"/>
        <v>3.0231256879581964E-2</v>
      </c>
      <c r="R203" s="185">
        <f t="shared" ca="1" si="150"/>
        <v>2.8825467618394492E-2</v>
      </c>
      <c r="S203" s="185">
        <f t="shared" ca="1" si="150"/>
        <v>3.0080077343032578E-2</v>
      </c>
      <c r="T203" s="185">
        <f t="shared" ca="1" si="150"/>
        <v>3.0406175766485962E-2</v>
      </c>
      <c r="U203" s="185">
        <f t="shared" ca="1" si="150"/>
        <v>3.074701457231932E-2</v>
      </c>
      <c r="V203" s="185">
        <f t="shared" ca="1" si="150"/>
        <v>3.1172417525616832E-2</v>
      </c>
      <c r="W203" s="185">
        <f t="shared" ca="1" si="150"/>
        <v>3.1589088022886111E-2</v>
      </c>
      <c r="X203" s="185">
        <f t="shared" ca="1" si="150"/>
        <v>3.2139510710251354E-2</v>
      </c>
      <c r="Y203" s="185">
        <f t="shared" ca="1" si="150"/>
        <v>3.2696969672597699E-2</v>
      </c>
      <c r="Z203" s="185">
        <f t="shared" ca="1" si="150"/>
        <v>3.3884948395563989E-2</v>
      </c>
      <c r="AA203" s="185">
        <f t="shared" ca="1" si="153"/>
        <v>3.4610392320442059E-2</v>
      </c>
      <c r="AB203" s="185">
        <f t="shared" ca="1" si="153"/>
        <v>3.517618557362083E-2</v>
      </c>
      <c r="AC203" s="185">
        <f t="shared" ca="1" si="153"/>
        <v>3.6537570212637982E-2</v>
      </c>
      <c r="AD203" s="185">
        <f t="shared" ca="1" si="153"/>
        <v>3.7574044931999791E-2</v>
      </c>
      <c r="AE203" s="185">
        <f t="shared" ca="1" si="153"/>
        <v>3.8224616889260793E-2</v>
      </c>
      <c r="AF203" s="185">
        <f t="shared" ca="1" si="153"/>
        <v>3.8900423256387928E-2</v>
      </c>
      <c r="AG203" s="185">
        <f t="shared" ca="1" si="153"/>
        <v>3.9538916543115012E-2</v>
      </c>
      <c r="AH203" s="185">
        <f t="shared" ca="1" si="153"/>
        <v>4.0270489582361978E-2</v>
      </c>
      <c r="AI203" s="185">
        <f t="shared" ca="1" si="153"/>
        <v>4.1063772732770176E-2</v>
      </c>
      <c r="AJ203" s="185">
        <f t="shared" ca="1" si="153"/>
        <v>4.1861268561419009E-2</v>
      </c>
      <c r="AK203" s="185">
        <f t="shared" ca="1" si="153"/>
        <v>4.2717123897907487E-2</v>
      </c>
      <c r="AL203" s="185">
        <f t="shared" ca="1" si="153"/>
        <v>4.3611891355631899E-2</v>
      </c>
      <c r="AM203" s="185">
        <f t="shared" ca="1" si="153"/>
        <v>4.8275606437309722E-2</v>
      </c>
      <c r="AN203" s="185">
        <f t="shared" ca="1" si="153"/>
        <v>4.8480988814975839E-2</v>
      </c>
      <c r="AO203" s="185">
        <f t="shared" ca="1" si="153"/>
        <v>5.4093141724988456E-2</v>
      </c>
      <c r="AP203" s="185">
        <f t="shared" ca="1" si="153"/>
        <v>5.8962239184332389E-2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0.22746880489901578</v>
      </c>
      <c r="Q204" s="185">
        <f t="shared" ca="1" si="150"/>
        <v>0.22673442659686471</v>
      </c>
      <c r="R204" s="185">
        <f t="shared" ca="1" si="150"/>
        <v>0.21619100713795869</v>
      </c>
      <c r="S204" s="185">
        <f t="shared" ca="1" si="150"/>
        <v>0.22560058007274433</v>
      </c>
      <c r="T204" s="185">
        <f t="shared" ca="1" si="150"/>
        <v>0.22804631824864471</v>
      </c>
      <c r="U204" s="185">
        <f t="shared" ca="1" si="150"/>
        <v>0.2306026092923949</v>
      </c>
      <c r="V204" s="185">
        <f t="shared" ca="1" si="150"/>
        <v>0.23379313144212624</v>
      </c>
      <c r="W204" s="185">
        <f t="shared" ca="1" si="150"/>
        <v>0.23691816017164583</v>
      </c>
      <c r="X204" s="185">
        <f t="shared" ca="1" si="150"/>
        <v>0.24104633032688513</v>
      </c>
      <c r="Y204" s="185">
        <f t="shared" ca="1" si="150"/>
        <v>0.24522727254448273</v>
      </c>
      <c r="Z204" s="185">
        <f t="shared" ca="1" si="150"/>
        <v>0.25413711296672992</v>
      </c>
      <c r="AA204" s="185">
        <f t="shared" ca="1" si="153"/>
        <v>0.25957794240331544</v>
      </c>
      <c r="AB204" s="185">
        <f t="shared" ca="1" si="153"/>
        <v>0.26382139180215625</v>
      </c>
      <c r="AC204" s="185">
        <f t="shared" ca="1" si="153"/>
        <v>0.27403177659478489</v>
      </c>
      <c r="AD204" s="185">
        <f t="shared" ca="1" si="153"/>
        <v>0.28180533698999849</v>
      </c>
      <c r="AE204" s="185">
        <f t="shared" ca="1" si="153"/>
        <v>0.28668462666945604</v>
      </c>
      <c r="AF204" s="185">
        <f t="shared" ca="1" si="153"/>
        <v>0.29175317442290954</v>
      </c>
      <c r="AG204" s="185">
        <f t="shared" ca="1" si="153"/>
        <v>0.29654187407336269</v>
      </c>
      <c r="AH204" s="185">
        <f t="shared" ca="1" si="153"/>
        <v>0.30202867186771498</v>
      </c>
      <c r="AI204" s="185">
        <f t="shared" ca="1" si="153"/>
        <v>0.30797829549577643</v>
      </c>
      <c r="AJ204" s="185">
        <f t="shared" ca="1" si="153"/>
        <v>0.31395951421064267</v>
      </c>
      <c r="AK204" s="185">
        <f t="shared" ca="1" si="153"/>
        <v>0.32037842923430626</v>
      </c>
      <c r="AL204" s="185">
        <f t="shared" ca="1" si="153"/>
        <v>0.32708918516723934</v>
      </c>
      <c r="AM204" s="185">
        <f t="shared" ca="1" si="153"/>
        <v>0.36206704827982306</v>
      </c>
      <c r="AN204" s="185">
        <f t="shared" ca="1" si="153"/>
        <v>0.36360741611231895</v>
      </c>
      <c r="AO204" s="185">
        <f t="shared" ca="1" si="153"/>
        <v>0.40569856293741358</v>
      </c>
      <c r="AP204" s="185">
        <f t="shared" ca="1" si="153"/>
        <v>0.44221679388249313</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6.9757100169031503</v>
      </c>
      <c r="Q205" s="185">
        <f t="shared" ca="1" si="150"/>
        <v>6.9531890823038518</v>
      </c>
      <c r="R205" s="185">
        <f t="shared" ca="1" si="150"/>
        <v>6.6298575522307335</v>
      </c>
      <c r="S205" s="185">
        <f t="shared" ca="1" si="150"/>
        <v>6.9184177888974929</v>
      </c>
      <c r="T205" s="185">
        <f t="shared" ca="1" si="150"/>
        <v>6.9934204262917712</v>
      </c>
      <c r="U205" s="185">
        <f t="shared" ca="1" si="150"/>
        <v>7.0718133516334429</v>
      </c>
      <c r="V205" s="185">
        <f t="shared" ca="1" si="150"/>
        <v>7.1696560308918711</v>
      </c>
      <c r="W205" s="185">
        <f t="shared" ca="1" si="150"/>
        <v>7.2654902452638055</v>
      </c>
      <c r="X205" s="185">
        <f t="shared" ca="1" si="150"/>
        <v>7.3920874633578109</v>
      </c>
      <c r="Y205" s="185">
        <f t="shared" ca="1" si="150"/>
        <v>7.5203030246974709</v>
      </c>
      <c r="Z205" s="185">
        <f t="shared" ca="1" si="150"/>
        <v>7.7935381309797176</v>
      </c>
      <c r="AA205" s="185">
        <f t="shared" ca="1" si="153"/>
        <v>7.9603902337016734</v>
      </c>
      <c r="AB205" s="185">
        <f t="shared" ca="1" si="153"/>
        <v>8.0905226819327911</v>
      </c>
      <c r="AC205" s="185">
        <f t="shared" ca="1" si="153"/>
        <v>8.4036411489067362</v>
      </c>
      <c r="AD205" s="185">
        <f t="shared" ca="1" si="153"/>
        <v>8.6420303343599532</v>
      </c>
      <c r="AE205" s="185">
        <f t="shared" ca="1" si="153"/>
        <v>8.7916618845299848</v>
      </c>
      <c r="AF205" s="185">
        <f t="shared" ca="1" si="153"/>
        <v>8.9470973489692263</v>
      </c>
      <c r="AG205" s="185">
        <f t="shared" ca="1" si="153"/>
        <v>9.0939508049164548</v>
      </c>
      <c r="AH205" s="185">
        <f t="shared" ca="1" si="153"/>
        <v>9.262212603943258</v>
      </c>
      <c r="AI205" s="185">
        <f t="shared" ca="1" si="153"/>
        <v>9.4446677285371425</v>
      </c>
      <c r="AJ205" s="185">
        <f t="shared" ca="1" si="153"/>
        <v>9.6280917691263745</v>
      </c>
      <c r="AK205" s="185">
        <f t="shared" ca="1" si="153"/>
        <v>9.8249384965187243</v>
      </c>
      <c r="AL205" s="185">
        <f t="shared" ca="1" si="153"/>
        <v>10.03073501179534</v>
      </c>
      <c r="AM205" s="185">
        <f t="shared" ca="1" si="153"/>
        <v>11.103389480581241</v>
      </c>
      <c r="AN205" s="185">
        <f t="shared" ca="1" si="153"/>
        <v>11.150627427444448</v>
      </c>
      <c r="AO205" s="185">
        <f t="shared" ca="1" si="153"/>
        <v>12.44142259674735</v>
      </c>
      <c r="AP205" s="185">
        <f t="shared" ca="1" si="153"/>
        <v>13.561315012396456</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0.81888769763645664</v>
      </c>
      <c r="Q206" s="185">
        <f t="shared" ca="1" si="150"/>
        <v>0.8162439357487129</v>
      </c>
      <c r="R206" s="185">
        <f t="shared" ca="1" si="150"/>
        <v>0.77828762569665122</v>
      </c>
      <c r="S206" s="185">
        <f t="shared" ca="1" si="150"/>
        <v>0.81216208826187952</v>
      </c>
      <c r="T206" s="185">
        <f t="shared" ca="1" si="150"/>
        <v>0.82096674569512085</v>
      </c>
      <c r="U206" s="185">
        <f t="shared" ca="1" si="150"/>
        <v>0.83016939345262153</v>
      </c>
      <c r="V206" s="185">
        <f t="shared" ca="1" si="150"/>
        <v>0.84165527319165434</v>
      </c>
      <c r="W206" s="185">
        <f t="shared" ca="1" si="150"/>
        <v>0.85290537661792487</v>
      </c>
      <c r="X206" s="185">
        <f t="shared" ca="1" si="150"/>
        <v>0.8677667891767864</v>
      </c>
      <c r="Y206" s="185">
        <f t="shared" ca="1" si="150"/>
        <v>0.88281818116013777</v>
      </c>
      <c r="Z206" s="185">
        <f t="shared" ca="1" si="150"/>
        <v>0.91489360668022768</v>
      </c>
      <c r="AA206" s="185">
        <f t="shared" ca="1" si="153"/>
        <v>0.9344805926519355</v>
      </c>
      <c r="AB206" s="185">
        <f t="shared" ca="1" si="153"/>
        <v>0.9497570104877624</v>
      </c>
      <c r="AC206" s="185">
        <f t="shared" ca="1" si="153"/>
        <v>0.98651439574122557</v>
      </c>
      <c r="AD206" s="185">
        <f t="shared" ca="1" si="153"/>
        <v>1.0144992131639945</v>
      </c>
      <c r="AE206" s="185">
        <f t="shared" ca="1" si="153"/>
        <v>1.0320646560100417</v>
      </c>
      <c r="AF206" s="185">
        <f t="shared" ca="1" si="153"/>
        <v>1.0503114279224743</v>
      </c>
      <c r="AG206" s="185">
        <f t="shared" ca="1" si="153"/>
        <v>1.0675507466641057</v>
      </c>
      <c r="AH206" s="185">
        <f t="shared" ca="1" si="153"/>
        <v>1.0873032187237739</v>
      </c>
      <c r="AI206" s="185">
        <f t="shared" ca="1" si="153"/>
        <v>1.1087218637847951</v>
      </c>
      <c r="AJ206" s="185">
        <f t="shared" ca="1" si="153"/>
        <v>1.1302542511583136</v>
      </c>
      <c r="AK206" s="185">
        <f t="shared" ca="1" si="153"/>
        <v>1.1533623452435025</v>
      </c>
      <c r="AL206" s="185">
        <f t="shared" ca="1" si="153"/>
        <v>1.1775210666020615</v>
      </c>
      <c r="AM206" s="185">
        <f t="shared" ca="1" si="153"/>
        <v>1.3034413738073627</v>
      </c>
      <c r="AN206" s="185">
        <f t="shared" ca="1" si="153"/>
        <v>1.3089866980043479</v>
      </c>
      <c r="AO206" s="185">
        <f t="shared" ca="1" si="153"/>
        <v>1.4605148265746886</v>
      </c>
      <c r="AP206" s="185">
        <f t="shared" ca="1" si="153"/>
        <v>1.591980457976975</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3.3968674864919688</v>
      </c>
      <c r="Q207" s="185">
        <f t="shared" ca="1" si="150"/>
        <v>3.3859007705131798</v>
      </c>
      <c r="R207" s="185">
        <f t="shared" ca="1" si="150"/>
        <v>3.2284523732601831</v>
      </c>
      <c r="S207" s="185">
        <f t="shared" ca="1" si="150"/>
        <v>3.3689686624196487</v>
      </c>
      <c r="T207" s="185">
        <f t="shared" ca="1" si="150"/>
        <v>3.4054916858464277</v>
      </c>
      <c r="U207" s="185">
        <f t="shared" ca="1" si="150"/>
        <v>3.4436656320997638</v>
      </c>
      <c r="V207" s="185">
        <f t="shared" ca="1" si="150"/>
        <v>3.4913107628690851</v>
      </c>
      <c r="W207" s="185">
        <f t="shared" ca="1" si="150"/>
        <v>3.5379778585632442</v>
      </c>
      <c r="X207" s="185">
        <f t="shared" ca="1" si="150"/>
        <v>3.599625199548151</v>
      </c>
      <c r="Y207" s="185">
        <f t="shared" ca="1" si="150"/>
        <v>3.662060603330942</v>
      </c>
      <c r="Z207" s="185">
        <f t="shared" ca="1" si="150"/>
        <v>3.7951142203031667</v>
      </c>
      <c r="AA207" s="185">
        <f t="shared" ca="1" si="153"/>
        <v>3.8763639398895102</v>
      </c>
      <c r="AB207" s="185">
        <f t="shared" ca="1" si="153"/>
        <v>3.9397327842455327</v>
      </c>
      <c r="AC207" s="185">
        <f t="shared" ca="1" si="153"/>
        <v>4.092207863815454</v>
      </c>
      <c r="AD207" s="185">
        <f t="shared" ca="1" si="153"/>
        <v>4.2082930323839767</v>
      </c>
      <c r="AE207" s="185">
        <f t="shared" ca="1" si="153"/>
        <v>4.2811570915972093</v>
      </c>
      <c r="AF207" s="185">
        <f t="shared" ca="1" si="153"/>
        <v>4.3568474047154488</v>
      </c>
      <c r="AG207" s="185">
        <f t="shared" ca="1" si="153"/>
        <v>4.4283586528288819</v>
      </c>
      <c r="AH207" s="185">
        <f t="shared" ca="1" si="153"/>
        <v>4.5102948332245427</v>
      </c>
      <c r="AI207" s="185">
        <f t="shared" ca="1" si="153"/>
        <v>4.5991425460702606</v>
      </c>
      <c r="AJ207" s="185">
        <f t="shared" ca="1" si="153"/>
        <v>4.6884620788789295</v>
      </c>
      <c r="AK207" s="185">
        <f t="shared" ca="1" si="153"/>
        <v>4.7843178765656393</v>
      </c>
      <c r="AL207" s="185">
        <f t="shared" ca="1" si="153"/>
        <v>4.8845318318307731</v>
      </c>
      <c r="AM207" s="185">
        <f t="shared" ca="1" si="153"/>
        <v>5.4068679209786898</v>
      </c>
      <c r="AN207" s="185">
        <f t="shared" ca="1" si="153"/>
        <v>5.4298707472772954</v>
      </c>
      <c r="AO207" s="185">
        <f t="shared" ca="1" si="153"/>
        <v>6.0584318731987086</v>
      </c>
      <c r="AP207" s="185">
        <f t="shared" ca="1" si="153"/>
        <v>6.6037707886452299</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0.485266783784567</v>
      </c>
      <c r="Q208" s="185">
        <f t="shared" ca="1" si="150"/>
        <v>0.48370011007331143</v>
      </c>
      <c r="R208" s="185">
        <f t="shared" ca="1" si="150"/>
        <v>0.46120748189431188</v>
      </c>
      <c r="S208" s="185">
        <f t="shared" ca="1" si="150"/>
        <v>0.48128123748852125</v>
      </c>
      <c r="T208" s="185">
        <f t="shared" ca="1" si="150"/>
        <v>0.48649881226377539</v>
      </c>
      <c r="U208" s="185">
        <f t="shared" ca="1" si="150"/>
        <v>0.49195223315710912</v>
      </c>
      <c r="V208" s="185">
        <f t="shared" ca="1" si="150"/>
        <v>0.49875868040986931</v>
      </c>
      <c r="W208" s="185">
        <f t="shared" ca="1" si="150"/>
        <v>0.50542540836617778</v>
      </c>
      <c r="X208" s="185">
        <f t="shared" ca="1" si="150"/>
        <v>0.51423217136402166</v>
      </c>
      <c r="Y208" s="185">
        <f t="shared" ca="1" si="150"/>
        <v>0.52315151476156319</v>
      </c>
      <c r="Z208" s="185">
        <f t="shared" ca="1" si="150"/>
        <v>0.54215917432902383</v>
      </c>
      <c r="AA208" s="185">
        <f t="shared" ca="1" si="153"/>
        <v>0.55376627712707294</v>
      </c>
      <c r="AB208" s="185">
        <f t="shared" ca="1" si="153"/>
        <v>0.56281896917793328</v>
      </c>
      <c r="AC208" s="185">
        <f t="shared" ca="1" si="153"/>
        <v>0.58460112340220771</v>
      </c>
      <c r="AD208" s="185">
        <f t="shared" ca="1" si="153"/>
        <v>0.60118471891199665</v>
      </c>
      <c r="AE208" s="185">
        <f t="shared" ca="1" si="153"/>
        <v>0.61159387022817269</v>
      </c>
      <c r="AF208" s="185">
        <f t="shared" ca="1" si="153"/>
        <v>0.62240677210220685</v>
      </c>
      <c r="AG208" s="185">
        <f t="shared" ca="1" si="153"/>
        <v>0.63262266468984019</v>
      </c>
      <c r="AH208" s="185">
        <f t="shared" ca="1" si="153"/>
        <v>0.64432783331779164</v>
      </c>
      <c r="AI208" s="185">
        <f t="shared" ca="1" si="153"/>
        <v>0.65702036372432282</v>
      </c>
      <c r="AJ208" s="185">
        <f t="shared" ca="1" si="153"/>
        <v>0.66978029698270414</v>
      </c>
      <c r="AK208" s="185">
        <f t="shared" ca="1" si="153"/>
        <v>0.68347398236651979</v>
      </c>
      <c r="AL208" s="185">
        <f t="shared" ca="1" si="153"/>
        <v>0.69779026169011038</v>
      </c>
      <c r="AM208" s="185">
        <f t="shared" ca="1" si="153"/>
        <v>0.77240970299695555</v>
      </c>
      <c r="AN208" s="185">
        <f t="shared" ca="1" si="153"/>
        <v>0.77569582103961343</v>
      </c>
      <c r="AO208" s="185">
        <f t="shared" ca="1" si="153"/>
        <v>0.86549026759981529</v>
      </c>
      <c r="AP208" s="185">
        <f t="shared" ca="1" si="153"/>
        <v>0.94339582694931823</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2.547650614868977</v>
      </c>
      <c r="Q209" s="185">
        <f t="shared" ca="1" si="150"/>
        <v>2.5394255778848853</v>
      </c>
      <c r="R209" s="185">
        <f t="shared" ca="1" si="150"/>
        <v>2.4213392799451379</v>
      </c>
      <c r="S209" s="185">
        <f t="shared" ca="1" si="150"/>
        <v>2.5267264968147369</v>
      </c>
      <c r="T209" s="185">
        <f t="shared" ca="1" si="150"/>
        <v>2.5541187643848211</v>
      </c>
      <c r="U209" s="185">
        <f t="shared" ca="1" si="150"/>
        <v>2.5827492240748229</v>
      </c>
      <c r="V209" s="185">
        <f t="shared" ca="1" si="150"/>
        <v>2.6184830721518138</v>
      </c>
      <c r="W209" s="185">
        <f t="shared" ca="1" si="150"/>
        <v>2.6534833939224334</v>
      </c>
      <c r="X209" s="185">
        <f t="shared" ca="1" si="150"/>
        <v>2.6997188996611134</v>
      </c>
      <c r="Y209" s="185">
        <f t="shared" ca="1" si="150"/>
        <v>2.7465454524982067</v>
      </c>
      <c r="Z209" s="185">
        <f t="shared" ca="1" si="150"/>
        <v>2.8463356652273752</v>
      </c>
      <c r="AA209" s="185">
        <f t="shared" ca="1" si="153"/>
        <v>2.9072729549171328</v>
      </c>
      <c r="AB209" s="185">
        <f t="shared" ca="1" si="153"/>
        <v>2.9547995881841498</v>
      </c>
      <c r="AC209" s="185">
        <f t="shared" ca="1" si="153"/>
        <v>3.0691558978615907</v>
      </c>
      <c r="AD209" s="185">
        <f t="shared" ca="1" si="153"/>
        <v>3.1562197742879827</v>
      </c>
      <c r="AE209" s="185">
        <f t="shared" ca="1" si="153"/>
        <v>3.2108678186979072</v>
      </c>
      <c r="AF209" s="185">
        <f t="shared" ca="1" si="153"/>
        <v>3.2676355535365866</v>
      </c>
      <c r="AG209" s="185">
        <f t="shared" ca="1" si="153"/>
        <v>3.3212689896216618</v>
      </c>
      <c r="AH209" s="185">
        <f t="shared" ca="1" si="153"/>
        <v>3.3827211249184073</v>
      </c>
      <c r="AI209" s="185">
        <f t="shared" ca="1" si="153"/>
        <v>3.4493569095526957</v>
      </c>
      <c r="AJ209" s="185">
        <f t="shared" ca="1" si="153"/>
        <v>3.5163465591591976</v>
      </c>
      <c r="AK209" s="185">
        <f t="shared" ca="1" si="153"/>
        <v>3.5882384074242299</v>
      </c>
      <c r="AL209" s="185">
        <f t="shared" ca="1" si="153"/>
        <v>3.6633988738730805</v>
      </c>
      <c r="AM209" s="185">
        <f t="shared" ca="1" si="153"/>
        <v>4.0551509407340181</v>
      </c>
      <c r="AN209" s="185">
        <f t="shared" ca="1" si="153"/>
        <v>4.0724030604579715</v>
      </c>
      <c r="AO209" s="185">
        <f t="shared" ca="1" si="153"/>
        <v>4.5438239048990319</v>
      </c>
      <c r="AP209" s="185">
        <f t="shared" ca="1" si="153"/>
        <v>4.9528280914839229</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40.544747177343751</v>
      </c>
      <c r="N212" s="192">
        <f t="shared" ref="N212" si="155">O212</f>
        <v>40.544747177343751</v>
      </c>
      <c r="O212" s="192">
        <f>INDEX('[4]TS BYDem'!$O$10:$O$203,MATCH(D212,'[4]TS BYDem'!$D$10:$D$203,0))</f>
        <v>40.544747177343751</v>
      </c>
      <c r="P212" s="185">
        <f t="shared" ca="1" si="150"/>
        <v>41.121210921005556</v>
      </c>
      <c r="Q212" s="185">
        <f t="shared" ca="1" si="150"/>
        <v>40.988451947431265</v>
      </c>
      <c r="R212" s="185">
        <f t="shared" ca="1" si="150"/>
        <v>39.082440371071215</v>
      </c>
      <c r="S212" s="185">
        <f t="shared" ca="1" si="150"/>
        <v>40.78347816172424</v>
      </c>
      <c r="T212" s="185">
        <f t="shared" ca="1" si="150"/>
        <v>41.225612261973296</v>
      </c>
      <c r="U212" s="185">
        <f t="shared" ca="1" si="150"/>
        <v>41.687731818244735</v>
      </c>
      <c r="V212" s="185">
        <f t="shared" ca="1" si="150"/>
        <v>42.264506001964072</v>
      </c>
      <c r="W212" s="185">
        <f t="shared" ca="1" si="150"/>
        <v>42.829440457824191</v>
      </c>
      <c r="X212" s="185">
        <f t="shared" ca="1" si="150"/>
        <v>43.575720176253093</v>
      </c>
      <c r="Y212" s="185">
        <f t="shared" ca="1" si="150"/>
        <v>44.331539889003125</v>
      </c>
      <c r="Z212" s="185">
        <f t="shared" ca="1" si="150"/>
        <v>45.9422373533802</v>
      </c>
      <c r="AA212" s="185">
        <f t="shared" ca="1" si="153"/>
        <v>46.925816156400572</v>
      </c>
      <c r="AB212" s="185">
        <f t="shared" ca="1" si="153"/>
        <v>47.692935752601088</v>
      </c>
      <c r="AC212" s="185">
        <f t="shared" ca="1" si="153"/>
        <v>49.538742199901449</v>
      </c>
      <c r="AD212" s="185">
        <f t="shared" ca="1" si="153"/>
        <v>50.944025956329789</v>
      </c>
      <c r="AE212" s="185">
        <f t="shared" ca="1" si="153"/>
        <v>51.826091082326883</v>
      </c>
      <c r="AF212" s="185">
        <f t="shared" ca="1" si="153"/>
        <v>52.742369784039326</v>
      </c>
      <c r="AG212" s="185">
        <f t="shared" ca="1" si="153"/>
        <v>53.60805828339663</v>
      </c>
      <c r="AH212" s="185">
        <f t="shared" ca="1" si="153"/>
        <v>54.599947124957268</v>
      </c>
      <c r="AI212" s="185">
        <f t="shared" ca="1" si="153"/>
        <v>55.675504400684495</v>
      </c>
      <c r="AJ212" s="185">
        <f t="shared" ca="1" si="153"/>
        <v>56.756773352916746</v>
      </c>
      <c r="AK212" s="185">
        <f t="shared" ca="1" si="153"/>
        <v>57.917167890045754</v>
      </c>
      <c r="AL212" s="185">
        <f t="shared" ca="1" si="153"/>
        <v>59.130320657433089</v>
      </c>
      <c r="AM212" s="185">
        <f t="shared" ca="1" si="153"/>
        <v>65.45352654606981</v>
      </c>
      <c r="AN212" s="185">
        <f t="shared" ca="1" si="153"/>
        <v>65.731990182277485</v>
      </c>
      <c r="AO212" s="185">
        <f t="shared" ca="1" si="153"/>
        <v>73.341116749193475</v>
      </c>
      <c r="AP212" s="185">
        <f t="shared" ca="1" si="153"/>
        <v>79.942786274037871</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22.459748672139359</v>
      </c>
      <c r="O213" s="185">
        <f t="shared" ca="1" si="150"/>
        <v>22.710698035641833</v>
      </c>
      <c r="P213" s="185">
        <f t="shared" ca="1" si="150"/>
        <v>23.033597915952704</v>
      </c>
      <c r="Q213" s="185">
        <f t="shared" ca="1" si="150"/>
        <v>22.959234424495243</v>
      </c>
      <c r="R213" s="185">
        <f t="shared" ca="1" si="150"/>
        <v>21.891602822951079</v>
      </c>
      <c r="S213" s="185">
        <f t="shared" ca="1" si="150"/>
        <v>22.8444205934445</v>
      </c>
      <c r="T213" s="185">
        <f t="shared" ca="1" si="150"/>
        <v>23.09207718871432</v>
      </c>
      <c r="U213" s="185">
        <f t="shared" ca="1" si="150"/>
        <v>23.350928419255723</v>
      </c>
      <c r="V213" s="185">
        <f t="shared" ca="1" si="150"/>
        <v>23.674002189179816</v>
      </c>
      <c r="W213" s="185">
        <f t="shared" ca="1" si="150"/>
        <v>23.990444064642741</v>
      </c>
      <c r="X213" s="185">
        <f t="shared" ca="1" si="150"/>
        <v>24.408464511563501</v>
      </c>
      <c r="Y213" s="185">
        <f t="shared" ca="1" si="150"/>
        <v>24.831828682280133</v>
      </c>
      <c r="Z213" s="185">
        <f t="shared" ca="1" si="150"/>
        <v>25.734043304071694</v>
      </c>
      <c r="AA213" s="185">
        <f t="shared" ca="1" si="153"/>
        <v>26.284984245741594</v>
      </c>
      <c r="AB213" s="185">
        <f t="shared" ca="1" si="153"/>
        <v>26.714677922960245</v>
      </c>
      <c r="AC213" s="185">
        <f t="shared" ca="1" si="153"/>
        <v>27.748586277932151</v>
      </c>
      <c r="AD213" s="185">
        <f t="shared" ca="1" si="153"/>
        <v>28.535740651026142</v>
      </c>
      <c r="AE213" s="185">
        <f t="shared" ca="1" si="153"/>
        <v>29.029819813406132</v>
      </c>
      <c r="AF213" s="185">
        <f t="shared" ca="1" si="153"/>
        <v>29.543063337161765</v>
      </c>
      <c r="AG213" s="185">
        <f t="shared" ca="1" si="153"/>
        <v>30.027969310698527</v>
      </c>
      <c r="AH213" s="185">
        <f t="shared" ca="1" si="153"/>
        <v>30.583565029844952</v>
      </c>
      <c r="AI213" s="185">
        <f t="shared" ca="1" si="153"/>
        <v>31.186026710077801</v>
      </c>
      <c r="AJ213" s="185">
        <f t="shared" ca="1" si="153"/>
        <v>31.791687723625408</v>
      </c>
      <c r="AK213" s="185">
        <f t="shared" ca="1" si="153"/>
        <v>32.441670070775707</v>
      </c>
      <c r="AL213" s="185">
        <f t="shared" ca="1" si="153"/>
        <v>33.121204365334897</v>
      </c>
      <c r="AM213" s="185">
        <f t="shared" ca="1" si="153"/>
        <v>36.663079196269017</v>
      </c>
      <c r="AN213" s="185">
        <f t="shared" ca="1" si="153"/>
        <v>36.81905756575194</v>
      </c>
      <c r="AO213" s="185">
        <f t="shared" ca="1" si="153"/>
        <v>41.081226843077559</v>
      </c>
      <c r="AP213" s="185">
        <f t="shared" ca="1" si="153"/>
        <v>44.779080043494595</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22.459748672139359</v>
      </c>
      <c r="O214" s="185">
        <f t="shared" ca="1" si="150"/>
        <v>22.710698035641833</v>
      </c>
      <c r="P214" s="185">
        <f t="shared" ca="1" si="150"/>
        <v>23.033597915952704</v>
      </c>
      <c r="Q214" s="185">
        <f t="shared" ca="1" si="150"/>
        <v>22.959234424495243</v>
      </c>
      <c r="R214" s="185">
        <f t="shared" ca="1" si="150"/>
        <v>21.891602822951079</v>
      </c>
      <c r="S214" s="185">
        <f t="shared" ca="1" si="150"/>
        <v>22.8444205934445</v>
      </c>
      <c r="T214" s="185">
        <f t="shared" ca="1" si="150"/>
        <v>23.09207718871432</v>
      </c>
      <c r="U214" s="185">
        <f t="shared" ca="1" si="150"/>
        <v>23.350928419255723</v>
      </c>
      <c r="V214" s="185">
        <f t="shared" ca="1" si="150"/>
        <v>23.674002189179816</v>
      </c>
      <c r="W214" s="185">
        <f t="shared" ca="1" si="150"/>
        <v>23.990444064642741</v>
      </c>
      <c r="X214" s="185">
        <f t="shared" ca="1" si="150"/>
        <v>24.408464511563501</v>
      </c>
      <c r="Y214" s="185">
        <f t="shared" ca="1" si="150"/>
        <v>24.831828682280133</v>
      </c>
      <c r="Z214" s="185">
        <f t="shared" ca="1" si="150"/>
        <v>25.734043304071694</v>
      </c>
      <c r="AA214" s="185">
        <f t="shared" ca="1" si="153"/>
        <v>26.284984245741594</v>
      </c>
      <c r="AB214" s="185">
        <f t="shared" ca="1" si="153"/>
        <v>26.714677922960245</v>
      </c>
      <c r="AC214" s="185">
        <f t="shared" ca="1" si="153"/>
        <v>27.748586277932151</v>
      </c>
      <c r="AD214" s="185">
        <f t="shared" ca="1" si="153"/>
        <v>28.535740651026142</v>
      </c>
      <c r="AE214" s="185">
        <f t="shared" ca="1" si="153"/>
        <v>29.029819813406132</v>
      </c>
      <c r="AF214" s="185">
        <f t="shared" ca="1" si="153"/>
        <v>29.543063337161765</v>
      </c>
      <c r="AG214" s="185">
        <f t="shared" ca="1" si="153"/>
        <v>30.027969310698527</v>
      </c>
      <c r="AH214" s="185">
        <f t="shared" ca="1" si="153"/>
        <v>30.583565029844952</v>
      </c>
      <c r="AI214" s="185">
        <f t="shared" ca="1" si="153"/>
        <v>31.186026710077801</v>
      </c>
      <c r="AJ214" s="185">
        <f t="shared" ca="1" si="153"/>
        <v>31.791687723625408</v>
      </c>
      <c r="AK214" s="185">
        <f t="shared" ca="1" si="153"/>
        <v>32.441670070775707</v>
      </c>
      <c r="AL214" s="185">
        <f t="shared" ca="1" si="153"/>
        <v>33.121204365334897</v>
      </c>
      <c r="AM214" s="185">
        <f t="shared" ca="1" si="153"/>
        <v>36.663079196269017</v>
      </c>
      <c r="AN214" s="185">
        <f t="shared" ca="1" si="153"/>
        <v>36.81905756575194</v>
      </c>
      <c r="AO214" s="185">
        <f t="shared" ca="1" si="153"/>
        <v>41.081226843077559</v>
      </c>
      <c r="AP214" s="185">
        <f t="shared" ca="1" si="153"/>
        <v>44.779080043494595</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22.459748672139359</v>
      </c>
      <c r="O215" s="185">
        <f t="shared" ca="1" si="150"/>
        <v>22.710698035641833</v>
      </c>
      <c r="P215" s="185">
        <f t="shared" ca="1" si="150"/>
        <v>23.033597915952704</v>
      </c>
      <c r="Q215" s="185">
        <f t="shared" ca="1" si="150"/>
        <v>22.959234424495243</v>
      </c>
      <c r="R215" s="185">
        <f t="shared" ca="1" si="150"/>
        <v>21.891602822951079</v>
      </c>
      <c r="S215" s="185">
        <f t="shared" ca="1" si="150"/>
        <v>22.8444205934445</v>
      </c>
      <c r="T215" s="185">
        <f t="shared" ca="1" si="150"/>
        <v>23.09207718871432</v>
      </c>
      <c r="U215" s="185">
        <f t="shared" ca="1" si="150"/>
        <v>23.350928419255723</v>
      </c>
      <c r="V215" s="185">
        <f t="shared" ca="1" si="150"/>
        <v>23.674002189179816</v>
      </c>
      <c r="W215" s="185">
        <f t="shared" ca="1" si="150"/>
        <v>23.990444064642741</v>
      </c>
      <c r="X215" s="185">
        <f t="shared" ca="1" si="150"/>
        <v>24.408464511563501</v>
      </c>
      <c r="Y215" s="185">
        <f t="shared" ca="1" si="150"/>
        <v>24.831828682280133</v>
      </c>
      <c r="Z215" s="185">
        <f t="shared" ca="1" si="150"/>
        <v>25.734043304071694</v>
      </c>
      <c r="AA215" s="185">
        <f t="shared" ca="1" si="153"/>
        <v>26.284984245741594</v>
      </c>
      <c r="AB215" s="185">
        <f t="shared" ca="1" si="153"/>
        <v>26.714677922960245</v>
      </c>
      <c r="AC215" s="185">
        <f t="shared" ca="1" si="153"/>
        <v>27.748586277932151</v>
      </c>
      <c r="AD215" s="185">
        <f t="shared" ca="1" si="153"/>
        <v>28.535740651026142</v>
      </c>
      <c r="AE215" s="185">
        <f t="shared" ca="1" si="153"/>
        <v>29.029819813406132</v>
      </c>
      <c r="AF215" s="185">
        <f t="shared" ca="1" si="153"/>
        <v>29.543063337161765</v>
      </c>
      <c r="AG215" s="185">
        <f t="shared" ca="1" si="153"/>
        <v>30.027969310698527</v>
      </c>
      <c r="AH215" s="185">
        <f t="shared" ca="1" si="153"/>
        <v>30.583565029844952</v>
      </c>
      <c r="AI215" s="185">
        <f t="shared" ca="1" si="153"/>
        <v>31.186026710077801</v>
      </c>
      <c r="AJ215" s="185">
        <f t="shared" ca="1" si="153"/>
        <v>31.791687723625408</v>
      </c>
      <c r="AK215" s="185">
        <f t="shared" ca="1" si="153"/>
        <v>32.441670070775707</v>
      </c>
      <c r="AL215" s="185">
        <f t="shared" ca="1" si="153"/>
        <v>33.121204365334897</v>
      </c>
      <c r="AM215" s="185">
        <f t="shared" ca="1" si="153"/>
        <v>36.663079196269017</v>
      </c>
      <c r="AN215" s="185">
        <f t="shared" ca="1" si="153"/>
        <v>36.81905756575194</v>
      </c>
      <c r="AO215" s="185">
        <f t="shared" ca="1" si="153"/>
        <v>41.081226843077559</v>
      </c>
      <c r="AP215" s="185">
        <f t="shared" ca="1" si="153"/>
        <v>44.779080043494595</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22.459748672139359</v>
      </c>
      <c r="O216" s="185">
        <f t="shared" ca="1" si="150"/>
        <v>22.710698035641833</v>
      </c>
      <c r="P216" s="185">
        <f t="shared" ca="1" si="150"/>
        <v>23.033597915952704</v>
      </c>
      <c r="Q216" s="185">
        <f t="shared" ca="1" si="150"/>
        <v>22.959234424495243</v>
      </c>
      <c r="R216" s="185">
        <f t="shared" ca="1" si="150"/>
        <v>21.891602822951079</v>
      </c>
      <c r="S216" s="185">
        <f t="shared" ca="1" si="150"/>
        <v>22.8444205934445</v>
      </c>
      <c r="T216" s="185">
        <f t="shared" ca="1" si="150"/>
        <v>23.09207718871432</v>
      </c>
      <c r="U216" s="185">
        <f t="shared" ca="1" si="150"/>
        <v>23.350928419255723</v>
      </c>
      <c r="V216" s="185">
        <f t="shared" ca="1" si="150"/>
        <v>23.674002189179816</v>
      </c>
      <c r="W216" s="185">
        <f t="shared" ca="1" si="150"/>
        <v>23.990444064642741</v>
      </c>
      <c r="X216" s="185">
        <f t="shared" ca="1" si="150"/>
        <v>24.408464511563501</v>
      </c>
      <c r="Y216" s="185">
        <f t="shared" ca="1" si="150"/>
        <v>24.831828682280133</v>
      </c>
      <c r="Z216" s="185">
        <f t="shared" ca="1" si="150"/>
        <v>25.734043304071694</v>
      </c>
      <c r="AA216" s="185">
        <f t="shared" ca="1" si="153"/>
        <v>26.284984245741594</v>
      </c>
      <c r="AB216" s="185">
        <f t="shared" ca="1" si="153"/>
        <v>26.714677922960245</v>
      </c>
      <c r="AC216" s="185">
        <f t="shared" ca="1" si="153"/>
        <v>27.748586277932151</v>
      </c>
      <c r="AD216" s="185">
        <f t="shared" ca="1" si="153"/>
        <v>28.535740651026142</v>
      </c>
      <c r="AE216" s="185">
        <f t="shared" ca="1" si="153"/>
        <v>29.029819813406132</v>
      </c>
      <c r="AF216" s="185">
        <f t="shared" ca="1" si="153"/>
        <v>29.543063337161765</v>
      </c>
      <c r="AG216" s="185">
        <f t="shared" ca="1" si="153"/>
        <v>30.027969310698527</v>
      </c>
      <c r="AH216" s="185">
        <f t="shared" ca="1" si="153"/>
        <v>30.583565029844952</v>
      </c>
      <c r="AI216" s="185">
        <f t="shared" ca="1" si="153"/>
        <v>31.186026710077801</v>
      </c>
      <c r="AJ216" s="185">
        <f t="shared" ca="1" si="153"/>
        <v>31.791687723625408</v>
      </c>
      <c r="AK216" s="185">
        <f t="shared" ca="1" si="153"/>
        <v>32.441670070775707</v>
      </c>
      <c r="AL216" s="185">
        <f t="shared" ca="1" si="153"/>
        <v>33.121204365334897</v>
      </c>
      <c r="AM216" s="185">
        <f t="shared" ca="1" si="153"/>
        <v>36.663079196269017</v>
      </c>
      <c r="AN216" s="185">
        <f t="shared" ca="1" si="153"/>
        <v>36.81905756575194</v>
      </c>
      <c r="AO216" s="185">
        <f t="shared" ca="1" si="153"/>
        <v>41.081226843077559</v>
      </c>
      <c r="AP216" s="185">
        <f t="shared" ca="1" si="153"/>
        <v>44.779080043494595</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22.459748672139359</v>
      </c>
      <c r="O217" s="185">
        <f t="shared" ca="1" si="150"/>
        <v>22.710698035641833</v>
      </c>
      <c r="P217" s="185">
        <f t="shared" ca="1" si="150"/>
        <v>23.033597915952704</v>
      </c>
      <c r="Q217" s="185">
        <f t="shared" ca="1" si="150"/>
        <v>22.959234424495243</v>
      </c>
      <c r="R217" s="185">
        <f t="shared" ca="1" si="150"/>
        <v>21.891602822951079</v>
      </c>
      <c r="S217" s="185">
        <f t="shared" ca="1" si="150"/>
        <v>22.8444205934445</v>
      </c>
      <c r="T217" s="185">
        <f t="shared" ca="1" si="150"/>
        <v>23.09207718871432</v>
      </c>
      <c r="U217" s="185">
        <f t="shared" ca="1" si="150"/>
        <v>23.350928419255723</v>
      </c>
      <c r="V217" s="185">
        <f t="shared" ca="1" si="150"/>
        <v>23.674002189179816</v>
      </c>
      <c r="W217" s="185">
        <f t="shared" ca="1" si="150"/>
        <v>23.990444064642741</v>
      </c>
      <c r="X217" s="185">
        <f t="shared" ca="1" si="150"/>
        <v>24.408464511563501</v>
      </c>
      <c r="Y217" s="185">
        <f t="shared" ca="1" si="150"/>
        <v>24.831828682280133</v>
      </c>
      <c r="Z217" s="185">
        <f t="shared" ca="1" si="150"/>
        <v>25.734043304071694</v>
      </c>
      <c r="AA217" s="185">
        <f t="shared" ca="1" si="153"/>
        <v>26.284984245741594</v>
      </c>
      <c r="AB217" s="185">
        <f t="shared" ca="1" si="153"/>
        <v>26.714677922960245</v>
      </c>
      <c r="AC217" s="185">
        <f t="shared" ca="1" si="153"/>
        <v>27.748586277932151</v>
      </c>
      <c r="AD217" s="185">
        <f t="shared" ca="1" si="153"/>
        <v>28.535740651026142</v>
      </c>
      <c r="AE217" s="185">
        <f t="shared" ca="1" si="153"/>
        <v>29.029819813406132</v>
      </c>
      <c r="AF217" s="185">
        <f t="shared" ca="1" si="153"/>
        <v>29.543063337161765</v>
      </c>
      <c r="AG217" s="185">
        <f t="shared" ca="1" si="153"/>
        <v>30.027969310698527</v>
      </c>
      <c r="AH217" s="185">
        <f t="shared" ca="1" si="153"/>
        <v>30.583565029844952</v>
      </c>
      <c r="AI217" s="185">
        <f t="shared" ca="1" si="153"/>
        <v>31.186026710077801</v>
      </c>
      <c r="AJ217" s="185">
        <f t="shared" ca="1" si="153"/>
        <v>31.791687723625408</v>
      </c>
      <c r="AK217" s="185">
        <f t="shared" ca="1" si="153"/>
        <v>32.441670070775707</v>
      </c>
      <c r="AL217" s="185">
        <f t="shared" ca="1" si="153"/>
        <v>33.121204365334897</v>
      </c>
      <c r="AM217" s="185">
        <f t="shared" ca="1" si="153"/>
        <v>36.663079196269017</v>
      </c>
      <c r="AN217" s="185">
        <f t="shared" ca="1" si="153"/>
        <v>36.81905756575194</v>
      </c>
      <c r="AO217" s="185">
        <f t="shared" ca="1" si="153"/>
        <v>41.081226843077559</v>
      </c>
      <c r="AP217" s="185">
        <f t="shared" ref="AP217" ca="1" si="156">AP$201/AO$201*AO217</f>
        <v>44.779080043494595</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71.126003050028061</v>
      </c>
      <c r="K220" s="5">
        <f t="shared" ca="1" si="157"/>
        <v>72.924000000000007</v>
      </c>
      <c r="L220" s="5">
        <f t="shared" ca="1" si="157"/>
        <v>74.483999999999995</v>
      </c>
      <c r="M220" s="5">
        <f t="shared" ca="1" si="157"/>
        <v>75.34</v>
      </c>
      <c r="N220" s="5">
        <f t="shared" ca="1" si="157"/>
        <v>76.748000000000005</v>
      </c>
      <c r="O220" s="5">
        <f t="shared" ca="1" si="157"/>
        <v>77.260000000000005</v>
      </c>
      <c r="P220" s="5">
        <f t="shared" ca="1" si="157"/>
        <v>78.555999999999997</v>
      </c>
      <c r="Q220" s="5">
        <f t="shared" ca="1" si="157"/>
        <v>78.504000000000005</v>
      </c>
      <c r="R220" s="5">
        <f t="shared" ca="1" si="157"/>
        <v>72.959999999999994</v>
      </c>
      <c r="S220" s="5">
        <f t="shared" ca="1" si="157"/>
        <v>74.543785391921105</v>
      </c>
      <c r="T220" s="5">
        <f t="shared" ca="1" si="157"/>
        <v>75.879789532985328</v>
      </c>
      <c r="U220" s="5">
        <f t="shared" ca="1" si="157"/>
        <v>77.108021930293901</v>
      </c>
      <c r="V220" s="5">
        <f t="shared" ca="1" si="157"/>
        <v>78.495585671481436</v>
      </c>
      <c r="W220" s="5">
        <f t="shared" ca="1" si="157"/>
        <v>80.27306567818637</v>
      </c>
      <c r="X220" s="5">
        <f t="shared" ca="1" si="157"/>
        <v>81.719954282102208</v>
      </c>
      <c r="Y220" s="5">
        <f t="shared" ca="1" si="157"/>
        <v>83.203922105713332</v>
      </c>
      <c r="Z220" s="5">
        <f t="shared" ca="1" si="157"/>
        <v>85.093803576979965</v>
      </c>
      <c r="AA220" s="5">
        <f t="shared" ca="1" si="157"/>
        <v>86.486400280173058</v>
      </c>
      <c r="AB220" s="5">
        <f ca="1">SUMIF($B$10:$B$25,$D220,AB$10:AB$25)*SUMIF($B$10:$B$25,$D220,AB$46:AB$62)</f>
        <v>87.871430111530088</v>
      </c>
      <c r="AC220" s="5">
        <f t="shared" ref="AC220:AP220" ca="1" si="158">SUMIF($B$10:$B$25,$D220,AC$10:AC$25)*SUMIF($B$10:$B$25,$D220,AC$47:AC$62)</f>
        <v>89.889749725614479</v>
      </c>
      <c r="AD220" s="5">
        <f t="shared" ca="1" si="158"/>
        <v>90.91436626752747</v>
      </c>
      <c r="AE220" s="5">
        <f t="shared" ca="1" si="158"/>
        <v>91.710816640217715</v>
      </c>
      <c r="AF220" s="5">
        <f t="shared" ca="1" si="158"/>
        <v>92.933241661936364</v>
      </c>
      <c r="AG220" s="5">
        <f t="shared" ca="1" si="158"/>
        <v>94.342103158294449</v>
      </c>
      <c r="AH220" s="5">
        <f t="shared" ca="1" si="158"/>
        <v>96.178659268379349</v>
      </c>
      <c r="AI220" s="5">
        <f t="shared" ca="1" si="158"/>
        <v>98.251354415561423</v>
      </c>
      <c r="AJ220" s="5">
        <f t="shared" ca="1" si="158"/>
        <v>100.29087303416742</v>
      </c>
      <c r="AK220" s="5">
        <f t="shared" ca="1" si="158"/>
        <v>102.50782639167933</v>
      </c>
      <c r="AL220" s="5">
        <f t="shared" ca="1" si="158"/>
        <v>104.90539922345052</v>
      </c>
      <c r="AM220" s="5">
        <f t="shared" ca="1" si="158"/>
        <v>120.56949916592211</v>
      </c>
      <c r="AN220" s="5">
        <f t="shared" ca="1" si="158"/>
        <v>121.40769594201132</v>
      </c>
      <c r="AO220" s="5">
        <f t="shared" ca="1" si="158"/>
        <v>140.38097652163606</v>
      </c>
      <c r="AP220" s="5">
        <f t="shared" ca="1" si="158"/>
        <v>156.88327324019656</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235.49802282756352</v>
      </c>
      <c r="K239" s="5">
        <f t="shared" ca="1" si="164"/>
        <v>242.05600000000001</v>
      </c>
      <c r="L239" s="5">
        <f t="shared" ca="1" si="164"/>
        <v>246.69399999999999</v>
      </c>
      <c r="M239" s="5">
        <f t="shared" ca="1" si="164"/>
        <v>250.125</v>
      </c>
      <c r="N239" s="5">
        <f t="shared" ca="1" si="164"/>
        <v>252.709</v>
      </c>
      <c r="O239" s="5">
        <f t="shared" ca="1" si="164"/>
        <v>254.65</v>
      </c>
      <c r="P239" s="5">
        <f t="shared" ca="1" si="164"/>
        <v>257.584</v>
      </c>
      <c r="Q239" s="5">
        <f t="shared" ca="1" si="164"/>
        <v>257.30799999999999</v>
      </c>
      <c r="R239" s="5">
        <f t="shared" ca="1" si="164"/>
        <v>233.197</v>
      </c>
      <c r="S239" s="5">
        <f t="shared" ca="1" si="164"/>
        <v>238.216218598198</v>
      </c>
      <c r="T239" s="5">
        <f t="shared" ca="1" si="164"/>
        <v>243.14810207227868</v>
      </c>
      <c r="U239" s="5">
        <f t="shared" ca="1" si="164"/>
        <v>247.96061703933066</v>
      </c>
      <c r="V239" s="5">
        <f t="shared" ca="1" si="164"/>
        <v>253.36463081486164</v>
      </c>
      <c r="W239" s="5">
        <f t="shared" ca="1" si="164"/>
        <v>258.85110665119527</v>
      </c>
      <c r="X239" s="5">
        <f t="shared" ca="1" si="164"/>
        <v>264.27733715029569</v>
      </c>
      <c r="Y239" s="5">
        <f t="shared" ca="1" si="164"/>
        <v>269.85887829285042</v>
      </c>
      <c r="Z239" s="5">
        <f t="shared" ca="1" si="164"/>
        <v>277.24904116593518</v>
      </c>
      <c r="AA239" s="5">
        <f t="shared" ca="1" si="164"/>
        <v>283.26926274727822</v>
      </c>
      <c r="AB239" s="5">
        <f ca="1">SUMIF($B$10:$B$25,$D239,AB$10:AB$25)*SUMIF($B$10:$B$25,$D239,AB$46:AB$62)</f>
        <v>289.45439897650357</v>
      </c>
      <c r="AC239" s="5">
        <f t="shared" ref="AC239:AP239" ca="1" si="165">SUMIF($B$10:$B$25,$D239,AC$10:AC$25)*SUMIF($B$10:$B$25,$D239,AC$47:AC$62)</f>
        <v>298.54335006679798</v>
      </c>
      <c r="AD239" s="5">
        <f t="shared" ca="1" si="165"/>
        <v>306.21415942071906</v>
      </c>
      <c r="AE239" s="5">
        <f t="shared" ca="1" si="165"/>
        <v>313.41519858756999</v>
      </c>
      <c r="AF239" s="5">
        <f t="shared" ca="1" si="165"/>
        <v>321.78154101636267</v>
      </c>
      <c r="AG239" s="5">
        <f t="shared" ca="1" si="165"/>
        <v>330.59217540401448</v>
      </c>
      <c r="AH239" s="5">
        <f t="shared" ca="1" si="165"/>
        <v>340.1710888010868</v>
      </c>
      <c r="AI239" s="5">
        <f t="shared" ca="1" si="165"/>
        <v>349.56486552798555</v>
      </c>
      <c r="AJ239" s="5">
        <f t="shared" ca="1" si="165"/>
        <v>359.68728047705724</v>
      </c>
      <c r="AK239" s="5">
        <f t="shared" ca="1" si="165"/>
        <v>370.39525118140165</v>
      </c>
      <c r="AL239" s="5">
        <f t="shared" ca="1" si="165"/>
        <v>381.6271557746856</v>
      </c>
      <c r="AM239" s="5">
        <f t="shared" ca="1" si="165"/>
        <v>444.19466744751043</v>
      </c>
      <c r="AN239" s="5">
        <f t="shared" ca="1" si="165"/>
        <v>458.93062689801616</v>
      </c>
      <c r="AO239" s="5">
        <f t="shared" ca="1" si="165"/>
        <v>544.20602339173274</v>
      </c>
      <c r="AP239" s="5">
        <f t="shared" ca="1" si="165"/>
        <v>621.50949451506312</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2.2044439779147851</v>
      </c>
      <c r="R242" s="185">
        <f t="shared" ca="1" si="166"/>
        <v>1.9978769502611429</v>
      </c>
      <c r="S242" s="185">
        <f t="shared" ca="1" si="166"/>
        <v>2.0408782802339207</v>
      </c>
      <c r="T242" s="185">
        <f t="shared" ca="1" si="166"/>
        <v>2.0831313808923322</v>
      </c>
      <c r="U242" s="185">
        <f t="shared" ca="1" si="166"/>
        <v>2.1243618114958989</v>
      </c>
      <c r="V242" s="185">
        <f t="shared" ca="1" si="166"/>
        <v>2.170659810874223</v>
      </c>
      <c r="W242" s="185">
        <f t="shared" ca="1" si="166"/>
        <v>2.2176642903982979</v>
      </c>
      <c r="X242" s="185">
        <f t="shared" ca="1" si="166"/>
        <v>2.2641526279024542</v>
      </c>
      <c r="Y242" s="185">
        <f t="shared" ca="1" si="166"/>
        <v>2.311971563804907</v>
      </c>
      <c r="Z242" s="185">
        <f t="shared" ca="1" si="166"/>
        <v>2.3752855689714045</v>
      </c>
      <c r="AA242" s="185">
        <f t="shared" ca="1" si="167"/>
        <v>2.4268628273959552</v>
      </c>
      <c r="AB242" s="185">
        <f t="shared" ca="1" si="167"/>
        <v>2.4798529649474439</v>
      </c>
      <c r="AC242" s="185">
        <f t="shared" ca="1" si="167"/>
        <v>2.5577210588137889</v>
      </c>
      <c r="AD242" s="185">
        <f t="shared" ca="1" si="167"/>
        <v>2.6234394565549541</v>
      </c>
      <c r="AE242" s="185">
        <f t="shared" ca="1" si="167"/>
        <v>2.6851331754680583</v>
      </c>
      <c r="AF242" s="185">
        <f t="shared" ca="1" si="167"/>
        <v>2.7568104384537602</v>
      </c>
      <c r="AG242" s="185">
        <f t="shared" ca="1" si="167"/>
        <v>2.8322940997370001</v>
      </c>
      <c r="AH242" s="185">
        <f t="shared" ca="1" si="167"/>
        <v>2.9143598650965821</v>
      </c>
      <c r="AI242" s="185">
        <f t="shared" ca="1" si="167"/>
        <v>2.9948395024785834</v>
      </c>
      <c r="AJ242" s="185">
        <f t="shared" ca="1" si="167"/>
        <v>3.0815616280107694</v>
      </c>
      <c r="AK242" s="185">
        <f t="shared" ca="1" si="167"/>
        <v>3.1733004061866517</v>
      </c>
      <c r="AL242" s="185">
        <f t="shared" ca="1" si="167"/>
        <v>3.2695279017996066</v>
      </c>
      <c r="AM242" s="185">
        <f t="shared" ca="1" si="167"/>
        <v>3.805564769367936</v>
      </c>
      <c r="AN242" s="185">
        <f t="shared" ca="1" si="167"/>
        <v>3.9318126787584866</v>
      </c>
      <c r="AO242" s="185">
        <f t="shared" ca="1" si="167"/>
        <v>4.6623956154136588</v>
      </c>
      <c r="AP242" s="185">
        <f t="shared" ca="1" si="167"/>
        <v>5.3246803923725379</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0.12484234548501864</v>
      </c>
      <c r="R243" s="185">
        <f t="shared" ca="1" si="166"/>
        <v>0.11314401588784606</v>
      </c>
      <c r="S243" s="185">
        <f t="shared" ca="1" si="166"/>
        <v>0.11557927255418005</v>
      </c>
      <c r="T243" s="185">
        <f t="shared" ca="1" si="166"/>
        <v>0.1179721554049388</v>
      </c>
      <c r="U243" s="185">
        <f t="shared" ca="1" si="166"/>
        <v>0.12030712227798017</v>
      </c>
      <c r="V243" s="185">
        <f t="shared" ca="1" si="166"/>
        <v>0.12292907633603758</v>
      </c>
      <c r="W243" s="185">
        <f t="shared" ca="1" si="166"/>
        <v>0.12559103986556161</v>
      </c>
      <c r="X243" s="185">
        <f t="shared" ca="1" si="166"/>
        <v>0.12822377317603015</v>
      </c>
      <c r="Y243" s="185">
        <f t="shared" ca="1" si="166"/>
        <v>0.13093186110045402</v>
      </c>
      <c r="Z243" s="185">
        <f t="shared" ca="1" si="166"/>
        <v>0.13451746771428727</v>
      </c>
      <c r="AA243" s="185">
        <f t="shared" ca="1" si="167"/>
        <v>0.13743839742713876</v>
      </c>
      <c r="AB243" s="185">
        <f t="shared" ca="1" si="167"/>
        <v>0.14043934148640183</v>
      </c>
      <c r="AC243" s="185">
        <f t="shared" ca="1" si="167"/>
        <v>0.14484917706131972</v>
      </c>
      <c r="AD243" s="185">
        <f t="shared" ca="1" si="167"/>
        <v>0.14857094953443339</v>
      </c>
      <c r="AE243" s="185">
        <f t="shared" ca="1" si="167"/>
        <v>0.15206479589567809</v>
      </c>
      <c r="AF243" s="185">
        <f t="shared" ca="1" si="167"/>
        <v>0.15612403156631913</v>
      </c>
      <c r="AG243" s="185">
        <f t="shared" ca="1" si="167"/>
        <v>0.16039883165868085</v>
      </c>
      <c r="AH243" s="185">
        <f t="shared" ca="1" si="167"/>
        <v>0.16504639028759396</v>
      </c>
      <c r="AI243" s="185">
        <f t="shared" ca="1" si="167"/>
        <v>0.16960412311964201</v>
      </c>
      <c r="AJ243" s="185">
        <f t="shared" ca="1" si="167"/>
        <v>0.17451538131687927</v>
      </c>
      <c r="AK243" s="185">
        <f t="shared" ca="1" si="167"/>
        <v>0.17971074321046682</v>
      </c>
      <c r="AL243" s="185">
        <f t="shared" ca="1" si="167"/>
        <v>0.18516031070813313</v>
      </c>
      <c r="AM243" s="185">
        <f t="shared" ca="1" si="167"/>
        <v>0.21551721724969705</v>
      </c>
      <c r="AN243" s="185">
        <f t="shared" ca="1" si="167"/>
        <v>0.22266690455352461</v>
      </c>
      <c r="AO243" s="185">
        <f t="shared" ca="1" si="167"/>
        <v>0.26404136827187191</v>
      </c>
      <c r="AP243" s="185">
        <f t="shared" ca="1" si="167"/>
        <v>0.30154796211726331</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0.50122902555256232</v>
      </c>
      <c r="S244" s="185">
        <f t="shared" ca="1" si="166"/>
        <v>0.51201723486490369</v>
      </c>
      <c r="T244" s="185">
        <f t="shared" ca="1" si="166"/>
        <v>0.52261772778656324</v>
      </c>
      <c r="U244" s="185">
        <f t="shared" ca="1" si="166"/>
        <v>0.53296165239705395</v>
      </c>
      <c r="V244" s="185">
        <f t="shared" ca="1" si="166"/>
        <v>0.54457693286284903</v>
      </c>
      <c r="W244" s="185">
        <f t="shared" ca="1" si="166"/>
        <v>0.5563694556532931</v>
      </c>
      <c r="X244" s="185">
        <f t="shared" ca="1" si="166"/>
        <v>0.56803248830589026</v>
      </c>
      <c r="Y244" s="185">
        <f t="shared" ca="1" si="166"/>
        <v>0.58002934258773875</v>
      </c>
      <c r="Z244" s="185">
        <f t="shared" ca="1" si="166"/>
        <v>0.595913612692204</v>
      </c>
      <c r="AA244" s="185">
        <f t="shared" ca="1" si="167"/>
        <v>0.60885335804410423</v>
      </c>
      <c r="AB244" s="185">
        <f t="shared" ca="1" si="167"/>
        <v>0.62214756768266943</v>
      </c>
      <c r="AC244" s="185">
        <f t="shared" ca="1" si="167"/>
        <v>0.6416831796257183</v>
      </c>
      <c r="AD244" s="185">
        <f t="shared" ca="1" si="167"/>
        <v>0.65817066573259508</v>
      </c>
      <c r="AE244" s="185">
        <f t="shared" ca="1" si="167"/>
        <v>0.67364843707856659</v>
      </c>
      <c r="AF244" s="185">
        <f t="shared" ca="1" si="167"/>
        <v>0.69163088823798458</v>
      </c>
      <c r="AG244" s="185">
        <f t="shared" ca="1" si="167"/>
        <v>0.71056829175785241</v>
      </c>
      <c r="AH244" s="185">
        <f t="shared" ca="1" si="167"/>
        <v>0.73115701900505947</v>
      </c>
      <c r="AI244" s="185">
        <f t="shared" ca="1" si="167"/>
        <v>0.75134781715032639</v>
      </c>
      <c r="AJ244" s="185">
        <f t="shared" ca="1" si="167"/>
        <v>0.77310473589783124</v>
      </c>
      <c r="AK244" s="185">
        <f t="shared" ca="1" si="167"/>
        <v>0.79612023661946973</v>
      </c>
      <c r="AL244" s="185">
        <f t="shared" ca="1" si="167"/>
        <v>0.82026187049293753</v>
      </c>
      <c r="AM244" s="185">
        <f t="shared" ca="1" si="167"/>
        <v>0.95474324421137535</v>
      </c>
      <c r="AN244" s="185">
        <f t="shared" ca="1" si="167"/>
        <v>0.98641642438075605</v>
      </c>
      <c r="AO244" s="185">
        <f t="shared" ca="1" si="167"/>
        <v>1.1697056771934162</v>
      </c>
      <c r="AP244" s="185">
        <f t="shared" ca="1" si="167"/>
        <v>1.3358602310812344</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2.1283082952004717</v>
      </c>
      <c r="S245" s="185">
        <f t="shared" ca="1" si="166"/>
        <v>2.1741169658864981</v>
      </c>
      <c r="T245" s="185">
        <f t="shared" ca="1" si="166"/>
        <v>2.2191285591267542</v>
      </c>
      <c r="U245" s="185">
        <f t="shared" ca="1" si="166"/>
        <v>2.2630507173241288</v>
      </c>
      <c r="V245" s="185">
        <f t="shared" ca="1" si="166"/>
        <v>2.3123712803924366</v>
      </c>
      <c r="W245" s="185">
        <f t="shared" ca="1" si="166"/>
        <v>2.362444446144508</v>
      </c>
      <c r="X245" s="185">
        <f t="shared" ca="1" si="166"/>
        <v>2.4119677735582621</v>
      </c>
      <c r="Y245" s="185">
        <f t="shared" ca="1" si="166"/>
        <v>2.4629085674522742</v>
      </c>
      <c r="Z245" s="185">
        <f t="shared" ca="1" si="166"/>
        <v>2.5303560258058071</v>
      </c>
      <c r="AA245" s="185">
        <f t="shared" ca="1" si="167"/>
        <v>2.585300504210406</v>
      </c>
      <c r="AB245" s="185">
        <f t="shared" ca="1" si="167"/>
        <v>2.641750101519142</v>
      </c>
      <c r="AC245" s="185">
        <f t="shared" ca="1" si="167"/>
        <v>2.7247018118762432</v>
      </c>
      <c r="AD245" s="185">
        <f t="shared" ca="1" si="167"/>
        <v>2.7947106335113912</v>
      </c>
      <c r="AE245" s="185">
        <f t="shared" ca="1" si="167"/>
        <v>2.8604320252654545</v>
      </c>
      <c r="AF245" s="185">
        <f t="shared" ca="1" si="167"/>
        <v>2.9367887365082539</v>
      </c>
      <c r="AG245" s="185">
        <f t="shared" ca="1" si="167"/>
        <v>3.0172003466628352</v>
      </c>
      <c r="AH245" s="185">
        <f t="shared" ca="1" si="167"/>
        <v>3.1046237733878614</v>
      </c>
      <c r="AI245" s="185">
        <f t="shared" ca="1" si="167"/>
        <v>3.1903575218113822</v>
      </c>
      <c r="AJ245" s="185">
        <f t="shared" ca="1" si="167"/>
        <v>3.2827412990622498</v>
      </c>
      <c r="AK245" s="185">
        <f t="shared" ca="1" si="167"/>
        <v>3.3804692409946924</v>
      </c>
      <c r="AL245" s="185">
        <f t="shared" ca="1" si="167"/>
        <v>3.4829789461657987</v>
      </c>
      <c r="AM245" s="185">
        <f t="shared" ca="1" si="167"/>
        <v>4.0540109667463611</v>
      </c>
      <c r="AN245" s="185">
        <f t="shared" ca="1" si="167"/>
        <v>4.1885009676308025</v>
      </c>
      <c r="AO245" s="185">
        <f t="shared" ca="1" si="167"/>
        <v>4.9667799923784886</v>
      </c>
      <c r="AP245" s="185">
        <f t="shared" ca="1" si="167"/>
        <v>5.672302013843491</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1.7455084388856863</v>
      </c>
      <c r="R246" s="185">
        <f t="shared" ca="1" si="166"/>
        <v>1.5819458836212843</v>
      </c>
      <c r="S246" s="185">
        <f t="shared" ca="1" si="166"/>
        <v>1.6159949159862577</v>
      </c>
      <c r="T246" s="185">
        <f t="shared" ca="1" si="166"/>
        <v>1.649451490300343</v>
      </c>
      <c r="U246" s="185">
        <f t="shared" ca="1" si="166"/>
        <v>1.6820983006880998</v>
      </c>
      <c r="V246" s="185">
        <f t="shared" ca="1" si="166"/>
        <v>1.7187576802994753</v>
      </c>
      <c r="W246" s="185">
        <f t="shared" ca="1" si="166"/>
        <v>1.7559764604076054</v>
      </c>
      <c r="X246" s="185">
        <f t="shared" ca="1" si="166"/>
        <v>1.7927865523111555</v>
      </c>
      <c r="Y246" s="185">
        <f t="shared" ca="1" si="166"/>
        <v>1.8306502299516365</v>
      </c>
      <c r="Z246" s="185">
        <f t="shared" ca="1" si="166"/>
        <v>1.8807831121772538</v>
      </c>
      <c r="AA246" s="185">
        <f t="shared" ca="1" si="167"/>
        <v>1.9216226802209835</v>
      </c>
      <c r="AB246" s="185">
        <f t="shared" ca="1" si="167"/>
        <v>1.9635809849910275</v>
      </c>
      <c r="AC246" s="185">
        <f t="shared" ca="1" si="167"/>
        <v>2.0252379907146278</v>
      </c>
      <c r="AD246" s="185">
        <f t="shared" ca="1" si="167"/>
        <v>2.0772747033716481</v>
      </c>
      <c r="AE246" s="185">
        <f t="shared" ca="1" si="167"/>
        <v>2.1261246211141382</v>
      </c>
      <c r="AF246" s="185">
        <f t="shared" ca="1" si="167"/>
        <v>2.1828796435466509</v>
      </c>
      <c r="AG246" s="185">
        <f t="shared" ca="1" si="167"/>
        <v>2.242648623429059</v>
      </c>
      <c r="AH246" s="185">
        <f t="shared" ca="1" si="167"/>
        <v>2.3076294019899466</v>
      </c>
      <c r="AI246" s="185">
        <f t="shared" ca="1" si="167"/>
        <v>2.3713542630506588</v>
      </c>
      <c r="AJ246" s="185">
        <f t="shared" ca="1" si="167"/>
        <v>2.4400220103243822</v>
      </c>
      <c r="AK246" s="185">
        <f t="shared" ca="1" si="167"/>
        <v>2.5126620107432336</v>
      </c>
      <c r="AL246" s="185">
        <f t="shared" ca="1" si="167"/>
        <v>2.5888562380985278</v>
      </c>
      <c r="AM246" s="185">
        <f t="shared" ca="1" si="167"/>
        <v>3.013297451061181</v>
      </c>
      <c r="AN246" s="185">
        <f t="shared" ca="1" si="167"/>
        <v>3.1132622464656574</v>
      </c>
      <c r="AO246" s="185">
        <f t="shared" ca="1" si="167"/>
        <v>3.6917476577591466</v>
      </c>
      <c r="AP246" s="185">
        <f t="shared" ca="1" si="167"/>
        <v>4.2161536661262753</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2.3757738207579031</v>
      </c>
      <c r="R247" s="185">
        <f t="shared" ca="1" si="166"/>
        <v>2.1531523609032006</v>
      </c>
      <c r="S247" s="185">
        <f t="shared" ca="1" si="166"/>
        <v>2.1994957631536551</v>
      </c>
      <c r="T247" s="185">
        <f t="shared" ca="1" si="166"/>
        <v>2.2450327835523578</v>
      </c>
      <c r="U247" s="185">
        <f t="shared" ca="1" si="166"/>
        <v>2.2894676517676005</v>
      </c>
      <c r="V247" s="185">
        <f t="shared" ca="1" si="166"/>
        <v>2.339363941253048</v>
      </c>
      <c r="W247" s="185">
        <f t="shared" ca="1" si="166"/>
        <v>2.3900216186675949</v>
      </c>
      <c r="X247" s="185">
        <f t="shared" ca="1" si="166"/>
        <v>2.4401230393974629</v>
      </c>
      <c r="Y247" s="185">
        <f t="shared" ca="1" si="166"/>
        <v>2.4916584729089148</v>
      </c>
      <c r="Z247" s="185">
        <f t="shared" ca="1" si="166"/>
        <v>2.5598932556790261</v>
      </c>
      <c r="AA247" s="185">
        <f t="shared" ca="1" si="167"/>
        <v>2.6154791093179202</v>
      </c>
      <c r="AB247" s="185">
        <f t="shared" ca="1" si="167"/>
        <v>2.6725876513423223</v>
      </c>
      <c r="AC247" s="185">
        <f t="shared" ca="1" si="167"/>
        <v>2.7565076696024247</v>
      </c>
      <c r="AD247" s="185">
        <f t="shared" ca="1" si="167"/>
        <v>2.8273337148364268</v>
      </c>
      <c r="AE247" s="185">
        <f t="shared" ca="1" si="167"/>
        <v>2.8938222823697202</v>
      </c>
      <c r="AF247" s="185">
        <f t="shared" ca="1" si="167"/>
        <v>2.9710703170900619</v>
      </c>
      <c r="AG247" s="185">
        <f t="shared" ca="1" si="167"/>
        <v>3.0524205841725176</v>
      </c>
      <c r="AH247" s="185">
        <f t="shared" ca="1" si="167"/>
        <v>3.1408645178242951</v>
      </c>
      <c r="AI247" s="185">
        <f t="shared" ca="1" si="167"/>
        <v>3.2275990493033433</v>
      </c>
      <c r="AJ247" s="185">
        <f t="shared" ca="1" si="167"/>
        <v>3.321061236405388</v>
      </c>
      <c r="AK247" s="185">
        <f t="shared" ca="1" si="167"/>
        <v>3.4199299714343181</v>
      </c>
      <c r="AL247" s="185">
        <f t="shared" ca="1" si="167"/>
        <v>3.5236362879498344</v>
      </c>
      <c r="AM247" s="185">
        <f t="shared" ca="1" si="167"/>
        <v>4.101334051961298</v>
      </c>
      <c r="AN247" s="185">
        <f t="shared" ca="1" si="167"/>
        <v>4.2373939750350527</v>
      </c>
      <c r="AO247" s="185">
        <f t="shared" ca="1" si="167"/>
        <v>5.0247579689432174</v>
      </c>
      <c r="AP247" s="185">
        <f t="shared" ca="1" si="167"/>
        <v>5.7385156560284338</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0.91674602443070907</v>
      </c>
      <c r="S248" s="185">
        <f t="shared" ca="1" si="166"/>
        <v>0.93647761915811423</v>
      </c>
      <c r="T248" s="185">
        <f t="shared" ca="1" si="166"/>
        <v>0.95586588130479266</v>
      </c>
      <c r="U248" s="185">
        <f t="shared" ca="1" si="166"/>
        <v>0.97478488096412874</v>
      </c>
      <c r="V248" s="185">
        <f t="shared" ca="1" si="166"/>
        <v>0.99602918575658661</v>
      </c>
      <c r="W248" s="185">
        <f t="shared" ca="1" si="166"/>
        <v>1.0175976661019341</v>
      </c>
      <c r="X248" s="185">
        <f t="shared" ca="1" si="166"/>
        <v>1.0389293094665357</v>
      </c>
      <c r="Y248" s="185">
        <f t="shared" ca="1" si="166"/>
        <v>1.0608715113500653</v>
      </c>
      <c r="Z248" s="185">
        <f t="shared" ca="1" si="166"/>
        <v>1.0899237823218011</v>
      </c>
      <c r="AA248" s="185">
        <f t="shared" ca="1" si="167"/>
        <v>1.113590528467284</v>
      </c>
      <c r="AB248" s="185">
        <f t="shared" ca="1" si="167"/>
        <v>1.1379055884753662</v>
      </c>
      <c r="AC248" s="185">
        <f t="shared" ca="1" si="167"/>
        <v>1.1736361500961097</v>
      </c>
      <c r="AD248" s="185">
        <f t="shared" ca="1" si="167"/>
        <v>1.2037917008938175</v>
      </c>
      <c r="AE248" s="185">
        <f t="shared" ca="1" si="167"/>
        <v>1.2321004871474159</v>
      </c>
      <c r="AF248" s="185">
        <f t="shared" ca="1" si="167"/>
        <v>1.2649903234687307</v>
      </c>
      <c r="AG248" s="185">
        <f t="shared" ca="1" si="167"/>
        <v>1.2996267641072994</v>
      </c>
      <c r="AH248" s="185">
        <f t="shared" ca="1" si="167"/>
        <v>1.3372834697044216</v>
      </c>
      <c r="AI248" s="185">
        <f t="shared" ca="1" si="167"/>
        <v>1.3742123644533857</v>
      </c>
      <c r="AJ248" s="185">
        <f t="shared" ca="1" si="167"/>
        <v>1.4140056879618332</v>
      </c>
      <c r="AK248" s="185">
        <f t="shared" ca="1" si="167"/>
        <v>1.4561009532222278</v>
      </c>
      <c r="AL248" s="185">
        <f t="shared" ca="1" si="167"/>
        <v>1.5002559118309495</v>
      </c>
      <c r="AM248" s="185">
        <f t="shared" ca="1" si="167"/>
        <v>1.7462218444312152</v>
      </c>
      <c r="AN248" s="185">
        <f t="shared" ca="1" si="167"/>
        <v>1.8041519732168483</v>
      </c>
      <c r="AO248" s="185">
        <f t="shared" ca="1" si="167"/>
        <v>2.1393873352385171</v>
      </c>
      <c r="AP248" s="185">
        <f t="shared" ca="1" si="167"/>
        <v>2.4432833966244152</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v>
      </c>
      <c r="R249" s="185">
        <f t="shared" ca="1" si="166"/>
        <v>6.1088245020917498</v>
      </c>
      <c r="S249" s="185">
        <f t="shared" ca="1" si="166"/>
        <v>6.2403078640304823</v>
      </c>
      <c r="T249" s="185">
        <f t="shared" ca="1" si="166"/>
        <v>6.3695033965970476</v>
      </c>
      <c r="U249" s="185">
        <f t="shared" ca="1" si="166"/>
        <v>6.4955719538572634</v>
      </c>
      <c r="V249" s="185">
        <f t="shared" ca="1" si="166"/>
        <v>6.6371354034797072</v>
      </c>
      <c r="W249" s="185">
        <f t="shared" ca="1" si="166"/>
        <v>6.7808590277936105</v>
      </c>
      <c r="X249" s="185">
        <f t="shared" ca="1" si="166"/>
        <v>6.9230044663151276</v>
      </c>
      <c r="Y249" s="185">
        <f t="shared" ca="1" si="166"/>
        <v>7.0692184197153489</v>
      </c>
      <c r="Z249" s="185">
        <f t="shared" ca="1" si="166"/>
        <v>7.2628109960930418</v>
      </c>
      <c r="AA249" s="185">
        <f t="shared" ca="1" si="167"/>
        <v>7.4205166145363748</v>
      </c>
      <c r="AB249" s="185">
        <f t="shared" ca="1" si="167"/>
        <v>7.5825423341891458</v>
      </c>
      <c r="AC249" s="185">
        <f t="shared" ca="1" si="167"/>
        <v>7.8206363367650962</v>
      </c>
      <c r="AD249" s="185">
        <f t="shared" ca="1" si="167"/>
        <v>8.0215807234086114</v>
      </c>
      <c r="AE249" s="185">
        <f t="shared" ca="1" si="167"/>
        <v>8.2102190185109549</v>
      </c>
      <c r="AF249" s="185">
        <f t="shared" ca="1" si="167"/>
        <v>8.4293835773255985</v>
      </c>
      <c r="AG249" s="185">
        <f t="shared" ca="1" si="167"/>
        <v>8.6601868004642295</v>
      </c>
      <c r="AH249" s="185">
        <f t="shared" ca="1" si="167"/>
        <v>8.9111158469933454</v>
      </c>
      <c r="AI249" s="185">
        <f t="shared" ca="1" si="167"/>
        <v>9.1571950565734781</v>
      </c>
      <c r="AJ249" s="185">
        <f t="shared" ca="1" si="167"/>
        <v>9.4223616601799947</v>
      </c>
      <c r="AK249" s="185">
        <f t="shared" ca="1" si="167"/>
        <v>9.7028674720316896</v>
      </c>
      <c r="AL249" s="185">
        <f t="shared" ca="1" si="167"/>
        <v>9.9970982468041356</v>
      </c>
      <c r="AM249" s="185">
        <f t="shared" ca="1" si="167"/>
        <v>11.636115679883737</v>
      </c>
      <c r="AN249" s="185">
        <f t="shared" ca="1" si="167"/>
        <v>12.022138613939836</v>
      </c>
      <c r="AO249" s="185">
        <f t="shared" ca="1" si="167"/>
        <v>14.256011397579439</v>
      </c>
      <c r="AP249" s="185">
        <f t="shared" ca="1" si="167"/>
        <v>16.281051764715134</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0.22604574145349615</v>
      </c>
      <c r="R250" s="185">
        <f t="shared" ca="1" si="166"/>
        <v>0.20486416578470529</v>
      </c>
      <c r="S250" s="185">
        <f t="shared" ca="1" si="166"/>
        <v>0.20927356226498123</v>
      </c>
      <c r="T250" s="185">
        <f t="shared" ca="1" si="166"/>
        <v>0.21360623461353165</v>
      </c>
      <c r="U250" s="185">
        <f t="shared" ca="1" si="166"/>
        <v>0.21783404142087273</v>
      </c>
      <c r="V250" s="185">
        <f t="shared" ca="1" si="166"/>
        <v>0.22258148145660736</v>
      </c>
      <c r="W250" s="185">
        <f t="shared" ca="1" si="166"/>
        <v>0.22740136462538069</v>
      </c>
      <c r="X250" s="185">
        <f t="shared" ca="1" si="166"/>
        <v>0.23216832211005559</v>
      </c>
      <c r="Y250" s="185">
        <f t="shared" ca="1" si="166"/>
        <v>0.2370717203954644</v>
      </c>
      <c r="Z250" s="185">
        <f t="shared" ca="1" si="166"/>
        <v>0.24356399753456828</v>
      </c>
      <c r="AA250" s="185">
        <f t="shared" ca="1" si="167"/>
        <v>0.24885277771656428</v>
      </c>
      <c r="AB250" s="185">
        <f t="shared" ca="1" si="167"/>
        <v>0.2542864358419476</v>
      </c>
      <c r="AC250" s="185">
        <f t="shared" ca="1" si="167"/>
        <v>0.26227110281009536</v>
      </c>
      <c r="AD250" s="185">
        <f t="shared" ca="1" si="167"/>
        <v>0.26900992860624434</v>
      </c>
      <c r="AE250" s="185">
        <f t="shared" ca="1" si="167"/>
        <v>0.27533606008177747</v>
      </c>
      <c r="AF250" s="185">
        <f t="shared" ca="1" si="167"/>
        <v>0.28268591347759214</v>
      </c>
      <c r="AG250" s="185">
        <f t="shared" ca="1" si="167"/>
        <v>0.29042607850484514</v>
      </c>
      <c r="AH250" s="185">
        <f t="shared" ca="1" si="167"/>
        <v>0.29884117862283621</v>
      </c>
      <c r="AI250" s="185">
        <f t="shared" ca="1" si="167"/>
        <v>0.30709363569871578</v>
      </c>
      <c r="AJ250" s="185">
        <f t="shared" ca="1" si="167"/>
        <v>0.31598620333152494</v>
      </c>
      <c r="AK250" s="185">
        <f t="shared" ca="1" si="167"/>
        <v>0.32539318320516214</v>
      </c>
      <c r="AL250" s="185">
        <f t="shared" ca="1" si="167"/>
        <v>0.33526044035116537</v>
      </c>
      <c r="AM250" s="185">
        <f t="shared" ca="1" si="167"/>
        <v>0.39022616068237914</v>
      </c>
      <c r="AN250" s="185">
        <f t="shared" ca="1" si="167"/>
        <v>0.4031717390554504</v>
      </c>
      <c r="AO250" s="185">
        <f t="shared" ca="1" si="167"/>
        <v>0.47808639475275877</v>
      </c>
      <c r="AP250" s="185">
        <f t="shared" ca="1" si="167"/>
        <v>0.54599769345704374</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68.533420800000002</v>
      </c>
      <c r="N252" s="192">
        <f t="shared" ref="N252" si="171">O252</f>
        <v>68.533420800000002</v>
      </c>
      <c r="O252" s="192">
        <f>INDEX('[4]TS BYDem'!$O$10:$O$203,MATCH(D252,'[4]TS BYDem'!$D$10:$D$203,0))</f>
        <v>68.533420800000002</v>
      </c>
      <c r="P252" s="185">
        <f t="shared" ca="1" si="166"/>
        <v>69.323042070870599</v>
      </c>
      <c r="Q252" s="185">
        <f t="shared" ca="1" si="166"/>
        <v>69.248762769316301</v>
      </c>
      <c r="R252" s="185">
        <f t="shared" ca="1" si="166"/>
        <v>62.759819871579019</v>
      </c>
      <c r="S252" s="185">
        <f t="shared" ca="1" si="166"/>
        <v>64.110631653544417</v>
      </c>
      <c r="T252" s="185">
        <f t="shared" ca="1" si="166"/>
        <v>65.437939116594634</v>
      </c>
      <c r="U252" s="185">
        <f t="shared" ca="1" si="166"/>
        <v>66.733121183522854</v>
      </c>
      <c r="V252" s="185">
        <f t="shared" ca="1" si="166"/>
        <v>68.187492085103301</v>
      </c>
      <c r="W252" s="185">
        <f t="shared" ca="1" si="166"/>
        <v>69.664055828282116</v>
      </c>
      <c r="X252" s="185">
        <f t="shared" ca="1" si="166"/>
        <v>71.1244058701146</v>
      </c>
      <c r="Y252" s="185">
        <f t="shared" ca="1" si="166"/>
        <v>72.626554339917135</v>
      </c>
      <c r="Z252" s="185">
        <f t="shared" ca="1" si="166"/>
        <v>74.615453385515622</v>
      </c>
      <c r="AA252" s="185">
        <f t="shared" ca="1" si="167"/>
        <v>76.235663002414995</v>
      </c>
      <c r="AB252" s="185">
        <f t="shared" ca="1" si="167"/>
        <v>77.900255752867878</v>
      </c>
      <c r="AC252" s="185">
        <f t="shared" ca="1" si="167"/>
        <v>80.346346111013432</v>
      </c>
      <c r="AD252" s="185">
        <f t="shared" ca="1" si="167"/>
        <v>82.410774955815512</v>
      </c>
      <c r="AE252" s="185">
        <f t="shared" ca="1" si="167"/>
        <v>84.348775534724112</v>
      </c>
      <c r="AF252" s="185">
        <f t="shared" ca="1" si="167"/>
        <v>86.600391738255794</v>
      </c>
      <c r="AG252" s="185">
        <f t="shared" ca="1" si="167"/>
        <v>88.971579305520237</v>
      </c>
      <c r="AH252" s="185">
        <f t="shared" ca="1" si="167"/>
        <v>91.549532192417217</v>
      </c>
      <c r="AI252" s="185">
        <f t="shared" ca="1" si="167"/>
        <v>94.077659635283112</v>
      </c>
      <c r="AJ252" s="185">
        <f t="shared" ca="1" si="167"/>
        <v>96.801883955789464</v>
      </c>
      <c r="AK252" s="185">
        <f t="shared" ca="1" si="167"/>
        <v>99.68369766949418</v>
      </c>
      <c r="AL252" s="185">
        <f t="shared" ca="1" si="167"/>
        <v>102.70651661265924</v>
      </c>
      <c r="AM252" s="185">
        <f t="shared" ca="1" si="167"/>
        <v>119.5451798990626</v>
      </c>
      <c r="AN252" s="185">
        <f t="shared" ca="1" si="167"/>
        <v>123.51103778209126</v>
      </c>
      <c r="AO252" s="185">
        <f t="shared" ca="1" si="167"/>
        <v>146.46102651875225</v>
      </c>
      <c r="AP252" s="185">
        <f t="shared" ca="1" si="167"/>
        <v>167.26554768818423</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79.683397566002739</v>
      </c>
      <c r="P253" s="185">
        <f t="shared" ca="1" si="166"/>
        <v>80.601485484552327</v>
      </c>
      <c r="Q253" s="185">
        <f t="shared" ca="1" si="166"/>
        <v>80.515121385874863</v>
      </c>
      <c r="R253" s="185">
        <f t="shared" ca="1" si="166"/>
        <v>72.970466374235784</v>
      </c>
      <c r="S253" s="185">
        <f t="shared" ca="1" si="166"/>
        <v>74.541047136187032</v>
      </c>
      <c r="T253" s="185">
        <f t="shared" ca="1" si="166"/>
        <v>76.084299567423514</v>
      </c>
      <c r="U253" s="185">
        <f t="shared" ca="1" si="166"/>
        <v>77.590199993152723</v>
      </c>
      <c r="V253" s="185">
        <f t="shared" ca="1" si="166"/>
        <v>79.281188322733684</v>
      </c>
      <c r="W253" s="185">
        <f t="shared" ca="1" si="166"/>
        <v>80.997980136214309</v>
      </c>
      <c r="X253" s="185">
        <f t="shared" ca="1" si="166"/>
        <v>82.695920376326569</v>
      </c>
      <c r="Y253" s="185">
        <f t="shared" ca="1" si="166"/>
        <v>84.442459398094442</v>
      </c>
      <c r="Z253" s="185">
        <f t="shared" ca="1" si="166"/>
        <v>86.754940396694579</v>
      </c>
      <c r="AA253" s="185">
        <f t="shared" ca="1" si="167"/>
        <v>88.638748406518204</v>
      </c>
      <c r="AB253" s="185">
        <f t="shared" ca="1" si="167"/>
        <v>90.574160419686294</v>
      </c>
      <c r="AC253" s="185">
        <f t="shared" ca="1" si="167"/>
        <v>93.418215016921252</v>
      </c>
      <c r="AD253" s="185">
        <f t="shared" ca="1" si="167"/>
        <v>95.818514060320069</v>
      </c>
      <c r="AE253" s="185">
        <f t="shared" ca="1" si="167"/>
        <v>98.071815716791846</v>
      </c>
      <c r="AF253" s="185">
        <f t="shared" ca="1" si="167"/>
        <v>100.6897563801604</v>
      </c>
      <c r="AG253" s="185">
        <f t="shared" ca="1" si="167"/>
        <v>103.44672195141489</v>
      </c>
      <c r="AH253" s="185">
        <f t="shared" ca="1" si="167"/>
        <v>106.44409232042814</v>
      </c>
      <c r="AI253" s="185">
        <f t="shared" ca="1" si="167"/>
        <v>109.38353094432658</v>
      </c>
      <c r="AJ253" s="185">
        <f t="shared" ca="1" si="167"/>
        <v>112.55097023242762</v>
      </c>
      <c r="AK253" s="185">
        <f t="shared" ca="1" si="167"/>
        <v>115.90163776338927</v>
      </c>
      <c r="AL253" s="185">
        <f t="shared" ca="1" si="167"/>
        <v>119.41625122944095</v>
      </c>
      <c r="AM253" s="185">
        <f t="shared" ca="1" si="167"/>
        <v>138.99446409942414</v>
      </c>
      <c r="AN253" s="185">
        <f t="shared" ca="1" si="167"/>
        <v>143.60554328815826</v>
      </c>
      <c r="AO253" s="185">
        <f t="shared" ca="1" si="167"/>
        <v>170.28935762708358</v>
      </c>
      <c r="AP253" s="185">
        <f t="shared" ca="1" si="167"/>
        <v>194.47864968580083</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79.683397566002739</v>
      </c>
      <c r="P254" s="185">
        <f t="shared" ca="1" si="166"/>
        <v>80.601485484552327</v>
      </c>
      <c r="Q254" s="185">
        <f t="shared" ca="1" si="166"/>
        <v>80.515121385874863</v>
      </c>
      <c r="R254" s="185">
        <f t="shared" ca="1" si="166"/>
        <v>72.970466374235784</v>
      </c>
      <c r="S254" s="185">
        <f t="shared" ca="1" si="166"/>
        <v>74.541047136187032</v>
      </c>
      <c r="T254" s="185">
        <f t="shared" ca="1" si="166"/>
        <v>76.084299567423514</v>
      </c>
      <c r="U254" s="185">
        <f t="shared" ca="1" si="166"/>
        <v>77.590199993152723</v>
      </c>
      <c r="V254" s="185">
        <f t="shared" ca="1" si="166"/>
        <v>79.281188322733684</v>
      </c>
      <c r="W254" s="185">
        <f t="shared" ca="1" si="166"/>
        <v>80.997980136214309</v>
      </c>
      <c r="X254" s="185">
        <f t="shared" ca="1" si="166"/>
        <v>82.695920376326569</v>
      </c>
      <c r="Y254" s="185">
        <f t="shared" ca="1" si="166"/>
        <v>84.442459398094442</v>
      </c>
      <c r="Z254" s="185">
        <f t="shared" ca="1" si="166"/>
        <v>86.754940396694579</v>
      </c>
      <c r="AA254" s="185">
        <f t="shared" ca="1" si="167"/>
        <v>88.638748406518204</v>
      </c>
      <c r="AB254" s="185">
        <f t="shared" ca="1" si="167"/>
        <v>90.574160419686294</v>
      </c>
      <c r="AC254" s="185">
        <f t="shared" ca="1" si="167"/>
        <v>93.418215016921252</v>
      </c>
      <c r="AD254" s="185">
        <f t="shared" ca="1" si="167"/>
        <v>95.818514060320069</v>
      </c>
      <c r="AE254" s="185">
        <f t="shared" ca="1" si="167"/>
        <v>98.071815716791846</v>
      </c>
      <c r="AF254" s="185">
        <f t="shared" ca="1" si="167"/>
        <v>100.6897563801604</v>
      </c>
      <c r="AG254" s="185">
        <f t="shared" ca="1" si="167"/>
        <v>103.44672195141489</v>
      </c>
      <c r="AH254" s="185">
        <f t="shared" ca="1" si="167"/>
        <v>106.44409232042814</v>
      </c>
      <c r="AI254" s="185">
        <f t="shared" ca="1" si="167"/>
        <v>109.38353094432658</v>
      </c>
      <c r="AJ254" s="185">
        <f t="shared" ca="1" si="167"/>
        <v>112.55097023242762</v>
      </c>
      <c r="AK254" s="185">
        <f t="shared" ca="1" si="167"/>
        <v>115.90163776338927</v>
      </c>
      <c r="AL254" s="185">
        <f t="shared" ca="1" si="167"/>
        <v>119.41625122944095</v>
      </c>
      <c r="AM254" s="185">
        <f t="shared" ca="1" si="167"/>
        <v>138.99446409942414</v>
      </c>
      <c r="AN254" s="185">
        <f t="shared" ca="1" si="167"/>
        <v>143.60554328815826</v>
      </c>
      <c r="AO254" s="185">
        <f t="shared" ca="1" si="167"/>
        <v>170.28935762708358</v>
      </c>
      <c r="AP254" s="185">
        <f t="shared" ca="1" si="167"/>
        <v>194.47864968580083</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79.683397566002739</v>
      </c>
      <c r="P255" s="185">
        <f t="shared" ca="1" si="166"/>
        <v>80.601485484552327</v>
      </c>
      <c r="Q255" s="185">
        <f t="shared" ca="1" si="166"/>
        <v>80.515121385874863</v>
      </c>
      <c r="R255" s="185">
        <f t="shared" ca="1" si="166"/>
        <v>72.970466374235784</v>
      </c>
      <c r="S255" s="185">
        <f t="shared" ca="1" si="166"/>
        <v>74.541047136187032</v>
      </c>
      <c r="T255" s="185">
        <f t="shared" ca="1" si="166"/>
        <v>76.084299567423514</v>
      </c>
      <c r="U255" s="185">
        <f t="shared" ca="1" si="166"/>
        <v>77.590199993152723</v>
      </c>
      <c r="V255" s="185">
        <f t="shared" ca="1" si="166"/>
        <v>79.281188322733684</v>
      </c>
      <c r="W255" s="185">
        <f t="shared" ca="1" si="166"/>
        <v>80.997980136214309</v>
      </c>
      <c r="X255" s="185">
        <f t="shared" ca="1" si="166"/>
        <v>82.695920376326569</v>
      </c>
      <c r="Y255" s="185">
        <f t="shared" ca="1" si="166"/>
        <v>84.442459398094442</v>
      </c>
      <c r="Z255" s="185">
        <f t="shared" ca="1" si="166"/>
        <v>86.754940396694579</v>
      </c>
      <c r="AA255" s="185">
        <f t="shared" ca="1" si="167"/>
        <v>88.638748406518204</v>
      </c>
      <c r="AB255" s="185">
        <f t="shared" ca="1" si="167"/>
        <v>90.574160419686294</v>
      </c>
      <c r="AC255" s="185">
        <f t="shared" ca="1" si="167"/>
        <v>93.418215016921252</v>
      </c>
      <c r="AD255" s="185">
        <f t="shared" ca="1" si="167"/>
        <v>95.818514060320069</v>
      </c>
      <c r="AE255" s="185">
        <f t="shared" ca="1" si="167"/>
        <v>98.071815716791846</v>
      </c>
      <c r="AF255" s="185">
        <f t="shared" ca="1" si="167"/>
        <v>100.6897563801604</v>
      </c>
      <c r="AG255" s="185">
        <f t="shared" ca="1" si="167"/>
        <v>103.44672195141489</v>
      </c>
      <c r="AH255" s="185">
        <f t="shared" ca="1" si="167"/>
        <v>106.44409232042814</v>
      </c>
      <c r="AI255" s="185">
        <f t="shared" ca="1" si="167"/>
        <v>109.38353094432658</v>
      </c>
      <c r="AJ255" s="185">
        <f t="shared" ca="1" si="167"/>
        <v>112.55097023242762</v>
      </c>
      <c r="AK255" s="185">
        <f t="shared" ca="1" si="167"/>
        <v>115.90163776338927</v>
      </c>
      <c r="AL255" s="185">
        <f t="shared" ca="1" si="167"/>
        <v>119.41625122944095</v>
      </c>
      <c r="AM255" s="185">
        <f t="shared" ca="1" si="167"/>
        <v>138.99446409942414</v>
      </c>
      <c r="AN255" s="185">
        <f t="shared" ca="1" si="167"/>
        <v>143.60554328815826</v>
      </c>
      <c r="AO255" s="185">
        <f t="shared" ca="1" si="167"/>
        <v>170.28935762708358</v>
      </c>
      <c r="AP255" s="185">
        <f t="shared" ref="L255:AP262" ca="1" si="172">AP$239/AO$239*AO255</f>
        <v>194.47864968580083</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79.683397566002739</v>
      </c>
      <c r="P256" s="185">
        <f t="shared" ca="1" si="172"/>
        <v>80.601485484552327</v>
      </c>
      <c r="Q256" s="185">
        <f t="shared" ca="1" si="172"/>
        <v>80.515121385874863</v>
      </c>
      <c r="R256" s="185">
        <f t="shared" ca="1" si="172"/>
        <v>72.970466374235784</v>
      </c>
      <c r="S256" s="185">
        <f t="shared" ca="1" si="172"/>
        <v>74.541047136187032</v>
      </c>
      <c r="T256" s="185">
        <f t="shared" ca="1" si="172"/>
        <v>76.084299567423514</v>
      </c>
      <c r="U256" s="185">
        <f t="shared" ca="1" si="172"/>
        <v>77.590199993152723</v>
      </c>
      <c r="V256" s="185">
        <f t="shared" ca="1" si="172"/>
        <v>79.281188322733684</v>
      </c>
      <c r="W256" s="185">
        <f t="shared" ca="1" si="172"/>
        <v>80.997980136214309</v>
      </c>
      <c r="X256" s="185">
        <f t="shared" ca="1" si="172"/>
        <v>82.695920376326569</v>
      </c>
      <c r="Y256" s="185">
        <f t="shared" ca="1" si="172"/>
        <v>84.442459398094442</v>
      </c>
      <c r="Z256" s="185">
        <f t="shared" ca="1" si="172"/>
        <v>86.754940396694579</v>
      </c>
      <c r="AA256" s="185">
        <f t="shared" ca="1" si="172"/>
        <v>88.638748406518204</v>
      </c>
      <c r="AB256" s="185">
        <f t="shared" ca="1" si="172"/>
        <v>90.574160419686294</v>
      </c>
      <c r="AC256" s="185">
        <f t="shared" ca="1" si="172"/>
        <v>93.418215016921252</v>
      </c>
      <c r="AD256" s="185">
        <f t="shared" ca="1" si="172"/>
        <v>95.818514060320069</v>
      </c>
      <c r="AE256" s="185">
        <f t="shared" ca="1" si="172"/>
        <v>98.071815716791846</v>
      </c>
      <c r="AF256" s="185">
        <f t="shared" ca="1" si="172"/>
        <v>100.6897563801604</v>
      </c>
      <c r="AG256" s="185">
        <f t="shared" ca="1" si="172"/>
        <v>103.44672195141489</v>
      </c>
      <c r="AH256" s="185">
        <f t="shared" ca="1" si="172"/>
        <v>106.44409232042814</v>
      </c>
      <c r="AI256" s="185">
        <f t="shared" ca="1" si="172"/>
        <v>109.38353094432658</v>
      </c>
      <c r="AJ256" s="185">
        <f t="shared" ca="1" si="172"/>
        <v>112.55097023242762</v>
      </c>
      <c r="AK256" s="185">
        <f t="shared" ca="1" si="172"/>
        <v>115.90163776338927</v>
      </c>
      <c r="AL256" s="185">
        <f t="shared" ca="1" si="172"/>
        <v>119.41625122944095</v>
      </c>
      <c r="AM256" s="185">
        <f t="shared" ca="1" si="172"/>
        <v>138.99446409942414</v>
      </c>
      <c r="AN256" s="185">
        <f t="shared" ca="1" si="172"/>
        <v>143.60554328815826</v>
      </c>
      <c r="AO256" s="185">
        <f t="shared" ca="1" si="172"/>
        <v>170.28935762708358</v>
      </c>
      <c r="AP256" s="185">
        <f t="shared" ca="1" si="172"/>
        <v>194.47864968580083</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79.683397566002739</v>
      </c>
      <c r="P257" s="185">
        <f t="shared" ca="1" si="172"/>
        <v>80.601485484552327</v>
      </c>
      <c r="Q257" s="185">
        <f t="shared" ca="1" si="172"/>
        <v>80.515121385874863</v>
      </c>
      <c r="R257" s="185">
        <f t="shared" ca="1" si="172"/>
        <v>72.970466374235784</v>
      </c>
      <c r="S257" s="185">
        <f t="shared" ca="1" si="172"/>
        <v>74.541047136187032</v>
      </c>
      <c r="T257" s="185">
        <f t="shared" ca="1" si="172"/>
        <v>76.084299567423514</v>
      </c>
      <c r="U257" s="185">
        <f t="shared" ca="1" si="172"/>
        <v>77.590199993152723</v>
      </c>
      <c r="V257" s="185">
        <f t="shared" ca="1" si="172"/>
        <v>79.281188322733684</v>
      </c>
      <c r="W257" s="185">
        <f t="shared" ca="1" si="172"/>
        <v>80.997980136214309</v>
      </c>
      <c r="X257" s="185">
        <f t="shared" ca="1" si="172"/>
        <v>82.695920376326569</v>
      </c>
      <c r="Y257" s="185">
        <f t="shared" ca="1" si="172"/>
        <v>84.442459398094442</v>
      </c>
      <c r="Z257" s="185">
        <f t="shared" ca="1" si="172"/>
        <v>86.754940396694579</v>
      </c>
      <c r="AA257" s="185">
        <f t="shared" ca="1" si="172"/>
        <v>88.638748406518204</v>
      </c>
      <c r="AB257" s="185">
        <f t="shared" ca="1" si="172"/>
        <v>90.574160419686294</v>
      </c>
      <c r="AC257" s="185">
        <f t="shared" ca="1" si="172"/>
        <v>93.418215016921252</v>
      </c>
      <c r="AD257" s="185">
        <f t="shared" ca="1" si="172"/>
        <v>95.818514060320069</v>
      </c>
      <c r="AE257" s="185">
        <f t="shared" ca="1" si="172"/>
        <v>98.071815716791846</v>
      </c>
      <c r="AF257" s="185">
        <f t="shared" ca="1" si="172"/>
        <v>100.6897563801604</v>
      </c>
      <c r="AG257" s="185">
        <f t="shared" ca="1" si="172"/>
        <v>103.44672195141489</v>
      </c>
      <c r="AH257" s="185">
        <f t="shared" ca="1" si="172"/>
        <v>106.44409232042814</v>
      </c>
      <c r="AI257" s="185">
        <f t="shared" ca="1" si="172"/>
        <v>109.38353094432658</v>
      </c>
      <c r="AJ257" s="185">
        <f t="shared" ca="1" si="172"/>
        <v>112.55097023242762</v>
      </c>
      <c r="AK257" s="185">
        <f t="shared" ca="1" si="172"/>
        <v>115.90163776338927</v>
      </c>
      <c r="AL257" s="185">
        <f t="shared" ca="1" si="172"/>
        <v>119.41625122944095</v>
      </c>
      <c r="AM257" s="185">
        <f t="shared" ca="1" si="172"/>
        <v>138.99446409942414</v>
      </c>
      <c r="AN257" s="185">
        <f t="shared" ca="1" si="172"/>
        <v>143.60554328815826</v>
      </c>
      <c r="AO257" s="185">
        <f t="shared" ca="1" si="172"/>
        <v>170.28935762708358</v>
      </c>
      <c r="AP257" s="185">
        <f t="shared" ca="1" si="172"/>
        <v>194.47864968580083</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79.683397566002739</v>
      </c>
      <c r="P258" s="185">
        <f t="shared" ca="1" si="172"/>
        <v>80.601485484552327</v>
      </c>
      <c r="Q258" s="185">
        <f t="shared" ca="1" si="172"/>
        <v>80.515121385874863</v>
      </c>
      <c r="R258" s="185">
        <f t="shared" ca="1" si="172"/>
        <v>72.970466374235784</v>
      </c>
      <c r="S258" s="185">
        <f t="shared" ca="1" si="172"/>
        <v>74.541047136187032</v>
      </c>
      <c r="T258" s="185">
        <f t="shared" ca="1" si="172"/>
        <v>76.084299567423514</v>
      </c>
      <c r="U258" s="185">
        <f t="shared" ca="1" si="172"/>
        <v>77.590199993152723</v>
      </c>
      <c r="V258" s="185">
        <f t="shared" ca="1" si="172"/>
        <v>79.281188322733684</v>
      </c>
      <c r="W258" s="185">
        <f t="shared" ca="1" si="172"/>
        <v>80.997980136214309</v>
      </c>
      <c r="X258" s="185">
        <f t="shared" ca="1" si="172"/>
        <v>82.695920376326569</v>
      </c>
      <c r="Y258" s="185">
        <f t="shared" ca="1" si="172"/>
        <v>84.442459398094442</v>
      </c>
      <c r="Z258" s="185">
        <f t="shared" ca="1" si="172"/>
        <v>86.754940396694579</v>
      </c>
      <c r="AA258" s="185">
        <f t="shared" ca="1" si="172"/>
        <v>88.638748406518204</v>
      </c>
      <c r="AB258" s="185">
        <f t="shared" ca="1" si="172"/>
        <v>90.574160419686294</v>
      </c>
      <c r="AC258" s="185">
        <f t="shared" ca="1" si="172"/>
        <v>93.418215016921252</v>
      </c>
      <c r="AD258" s="185">
        <f t="shared" ca="1" si="172"/>
        <v>95.818514060320069</v>
      </c>
      <c r="AE258" s="185">
        <f t="shared" ca="1" si="172"/>
        <v>98.071815716791846</v>
      </c>
      <c r="AF258" s="185">
        <f t="shared" ca="1" si="172"/>
        <v>100.6897563801604</v>
      </c>
      <c r="AG258" s="185">
        <f t="shared" ca="1" si="172"/>
        <v>103.44672195141489</v>
      </c>
      <c r="AH258" s="185">
        <f t="shared" ca="1" si="172"/>
        <v>106.44409232042814</v>
      </c>
      <c r="AI258" s="185">
        <f t="shared" ca="1" si="172"/>
        <v>109.38353094432658</v>
      </c>
      <c r="AJ258" s="185">
        <f t="shared" ca="1" si="172"/>
        <v>112.55097023242762</v>
      </c>
      <c r="AK258" s="185">
        <f t="shared" ca="1" si="172"/>
        <v>115.90163776338927</v>
      </c>
      <c r="AL258" s="185">
        <f t="shared" ca="1" si="172"/>
        <v>119.41625122944095</v>
      </c>
      <c r="AM258" s="185">
        <f t="shared" ca="1" si="172"/>
        <v>138.99446409942414</v>
      </c>
      <c r="AN258" s="185">
        <f t="shared" ca="1" si="172"/>
        <v>143.60554328815826</v>
      </c>
      <c r="AO258" s="185">
        <f t="shared" ca="1" si="172"/>
        <v>170.28935762708358</v>
      </c>
      <c r="AP258" s="185">
        <f t="shared" ca="1" si="172"/>
        <v>194.47864968580083</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79.683397566002739</v>
      </c>
      <c r="P259" s="185">
        <f t="shared" ca="1" si="172"/>
        <v>80.601485484552327</v>
      </c>
      <c r="Q259" s="185">
        <f t="shared" ca="1" si="172"/>
        <v>80.515121385874863</v>
      </c>
      <c r="R259" s="185">
        <f t="shared" ca="1" si="172"/>
        <v>72.970466374235784</v>
      </c>
      <c r="S259" s="185">
        <f t="shared" ca="1" si="172"/>
        <v>74.541047136187032</v>
      </c>
      <c r="T259" s="185">
        <f t="shared" ca="1" si="172"/>
        <v>76.084299567423514</v>
      </c>
      <c r="U259" s="185">
        <f t="shared" ca="1" si="172"/>
        <v>77.590199993152723</v>
      </c>
      <c r="V259" s="185">
        <f t="shared" ca="1" si="172"/>
        <v>79.281188322733684</v>
      </c>
      <c r="W259" s="185">
        <f t="shared" ca="1" si="172"/>
        <v>80.997980136214309</v>
      </c>
      <c r="X259" s="185">
        <f t="shared" ca="1" si="172"/>
        <v>82.695920376326569</v>
      </c>
      <c r="Y259" s="185">
        <f t="shared" ca="1" si="172"/>
        <v>84.442459398094442</v>
      </c>
      <c r="Z259" s="185">
        <f t="shared" ca="1" si="172"/>
        <v>86.754940396694579</v>
      </c>
      <c r="AA259" s="185">
        <f t="shared" ca="1" si="172"/>
        <v>88.638748406518204</v>
      </c>
      <c r="AB259" s="185">
        <f t="shared" ca="1" si="172"/>
        <v>90.574160419686294</v>
      </c>
      <c r="AC259" s="185">
        <f t="shared" ca="1" si="172"/>
        <v>93.418215016921252</v>
      </c>
      <c r="AD259" s="185">
        <f t="shared" ca="1" si="172"/>
        <v>95.818514060320069</v>
      </c>
      <c r="AE259" s="185">
        <f t="shared" ca="1" si="172"/>
        <v>98.071815716791846</v>
      </c>
      <c r="AF259" s="185">
        <f t="shared" ca="1" si="172"/>
        <v>100.6897563801604</v>
      </c>
      <c r="AG259" s="185">
        <f t="shared" ca="1" si="172"/>
        <v>103.44672195141489</v>
      </c>
      <c r="AH259" s="185">
        <f t="shared" ca="1" si="172"/>
        <v>106.44409232042814</v>
      </c>
      <c r="AI259" s="185">
        <f t="shared" ca="1" si="172"/>
        <v>109.38353094432658</v>
      </c>
      <c r="AJ259" s="185">
        <f t="shared" ca="1" si="172"/>
        <v>112.55097023242762</v>
      </c>
      <c r="AK259" s="185">
        <f t="shared" ca="1" si="172"/>
        <v>115.90163776338927</v>
      </c>
      <c r="AL259" s="185">
        <f t="shared" ca="1" si="172"/>
        <v>119.41625122944095</v>
      </c>
      <c r="AM259" s="185">
        <f t="shared" ca="1" si="172"/>
        <v>138.99446409942414</v>
      </c>
      <c r="AN259" s="185">
        <f t="shared" ca="1" si="172"/>
        <v>143.60554328815826</v>
      </c>
      <c r="AO259" s="185">
        <f t="shared" ca="1" si="172"/>
        <v>170.28935762708358</v>
      </c>
      <c r="AP259" s="185">
        <f t="shared" ca="1" si="172"/>
        <v>194.47864968580083</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79.683397566002739</v>
      </c>
      <c r="P260" s="185">
        <f t="shared" ca="1" si="172"/>
        <v>80.601485484552327</v>
      </c>
      <c r="Q260" s="185">
        <f t="shared" ca="1" si="172"/>
        <v>80.515121385874863</v>
      </c>
      <c r="R260" s="185">
        <f t="shared" ca="1" si="172"/>
        <v>72.970466374235784</v>
      </c>
      <c r="S260" s="185">
        <f t="shared" ca="1" si="172"/>
        <v>74.541047136187032</v>
      </c>
      <c r="T260" s="185">
        <f t="shared" ca="1" si="172"/>
        <v>76.084299567423514</v>
      </c>
      <c r="U260" s="185">
        <f t="shared" ca="1" si="172"/>
        <v>77.590199993152723</v>
      </c>
      <c r="V260" s="185">
        <f t="shared" ca="1" si="172"/>
        <v>79.281188322733684</v>
      </c>
      <c r="W260" s="185">
        <f t="shared" ca="1" si="172"/>
        <v>80.997980136214309</v>
      </c>
      <c r="X260" s="185">
        <f t="shared" ca="1" si="172"/>
        <v>82.695920376326569</v>
      </c>
      <c r="Y260" s="185">
        <f t="shared" ca="1" si="172"/>
        <v>84.442459398094442</v>
      </c>
      <c r="Z260" s="185">
        <f t="shared" ca="1" si="172"/>
        <v>86.754940396694579</v>
      </c>
      <c r="AA260" s="185">
        <f t="shared" ca="1" si="172"/>
        <v>88.638748406518204</v>
      </c>
      <c r="AB260" s="185">
        <f t="shared" ca="1" si="172"/>
        <v>90.574160419686294</v>
      </c>
      <c r="AC260" s="185">
        <f t="shared" ca="1" si="172"/>
        <v>93.418215016921252</v>
      </c>
      <c r="AD260" s="185">
        <f t="shared" ca="1" si="172"/>
        <v>95.818514060320069</v>
      </c>
      <c r="AE260" s="185">
        <f t="shared" ca="1" si="172"/>
        <v>98.071815716791846</v>
      </c>
      <c r="AF260" s="185">
        <f t="shared" ca="1" si="172"/>
        <v>100.6897563801604</v>
      </c>
      <c r="AG260" s="185">
        <f t="shared" ca="1" si="172"/>
        <v>103.44672195141489</v>
      </c>
      <c r="AH260" s="185">
        <f t="shared" ca="1" si="172"/>
        <v>106.44409232042814</v>
      </c>
      <c r="AI260" s="185">
        <f t="shared" ca="1" si="172"/>
        <v>109.38353094432658</v>
      </c>
      <c r="AJ260" s="185">
        <f t="shared" ca="1" si="172"/>
        <v>112.55097023242762</v>
      </c>
      <c r="AK260" s="185">
        <f t="shared" ca="1" si="172"/>
        <v>115.90163776338927</v>
      </c>
      <c r="AL260" s="185">
        <f t="shared" ca="1" si="172"/>
        <v>119.41625122944095</v>
      </c>
      <c r="AM260" s="185">
        <f t="shared" ca="1" si="172"/>
        <v>138.99446409942414</v>
      </c>
      <c r="AN260" s="185">
        <f t="shared" ca="1" si="172"/>
        <v>143.60554328815826</v>
      </c>
      <c r="AO260" s="185">
        <f t="shared" ca="1" si="172"/>
        <v>170.28935762708358</v>
      </c>
      <c r="AP260" s="185">
        <f t="shared" ca="1" si="172"/>
        <v>194.47864968580083</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79.683397566002739</v>
      </c>
      <c r="P261" s="185">
        <f t="shared" ca="1" si="172"/>
        <v>80.601485484552327</v>
      </c>
      <c r="Q261" s="185">
        <f t="shared" ca="1" si="172"/>
        <v>80.515121385874863</v>
      </c>
      <c r="R261" s="185">
        <f t="shared" ca="1" si="172"/>
        <v>72.970466374235784</v>
      </c>
      <c r="S261" s="185">
        <f t="shared" ca="1" si="172"/>
        <v>74.541047136187032</v>
      </c>
      <c r="T261" s="185">
        <f t="shared" ca="1" si="172"/>
        <v>76.084299567423514</v>
      </c>
      <c r="U261" s="185">
        <f t="shared" ca="1" si="172"/>
        <v>77.590199993152723</v>
      </c>
      <c r="V261" s="185">
        <f t="shared" ca="1" si="172"/>
        <v>79.281188322733684</v>
      </c>
      <c r="W261" s="185">
        <f t="shared" ca="1" si="172"/>
        <v>80.997980136214309</v>
      </c>
      <c r="X261" s="185">
        <f t="shared" ca="1" si="172"/>
        <v>82.695920376326569</v>
      </c>
      <c r="Y261" s="185">
        <f t="shared" ca="1" si="172"/>
        <v>84.442459398094442</v>
      </c>
      <c r="Z261" s="185">
        <f t="shared" ca="1" si="172"/>
        <v>86.754940396694579</v>
      </c>
      <c r="AA261" s="185">
        <f t="shared" ca="1" si="172"/>
        <v>88.638748406518204</v>
      </c>
      <c r="AB261" s="185">
        <f t="shared" ca="1" si="172"/>
        <v>90.574160419686294</v>
      </c>
      <c r="AC261" s="185">
        <f t="shared" ca="1" si="172"/>
        <v>93.418215016921252</v>
      </c>
      <c r="AD261" s="185">
        <f t="shared" ca="1" si="172"/>
        <v>95.818514060320069</v>
      </c>
      <c r="AE261" s="185">
        <f t="shared" ca="1" si="172"/>
        <v>98.071815716791846</v>
      </c>
      <c r="AF261" s="185">
        <f t="shared" ca="1" si="172"/>
        <v>100.6897563801604</v>
      </c>
      <c r="AG261" s="185">
        <f t="shared" ca="1" si="172"/>
        <v>103.44672195141489</v>
      </c>
      <c r="AH261" s="185">
        <f t="shared" ca="1" si="172"/>
        <v>106.44409232042814</v>
      </c>
      <c r="AI261" s="185">
        <f t="shared" ca="1" si="172"/>
        <v>109.38353094432658</v>
      </c>
      <c r="AJ261" s="185">
        <f t="shared" ca="1" si="172"/>
        <v>112.55097023242762</v>
      </c>
      <c r="AK261" s="185">
        <f t="shared" ca="1" si="172"/>
        <v>115.90163776338927</v>
      </c>
      <c r="AL261" s="185">
        <f t="shared" ca="1" si="172"/>
        <v>119.41625122944095</v>
      </c>
      <c r="AM261" s="185">
        <f t="shared" ca="1" si="172"/>
        <v>138.99446409942414</v>
      </c>
      <c r="AN261" s="185">
        <f t="shared" ca="1" si="172"/>
        <v>143.60554328815826</v>
      </c>
      <c r="AO261" s="185">
        <f t="shared" ca="1" si="172"/>
        <v>170.28935762708358</v>
      </c>
      <c r="AP261" s="185">
        <f t="shared" ca="1" si="172"/>
        <v>194.47864968580083</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4.2438389946986055</v>
      </c>
      <c r="R262" s="185">
        <f t="shared" ca="1" si="172"/>
        <v>3.8461708226978204</v>
      </c>
      <c r="S262" s="185">
        <f t="shared" ca="1" si="172"/>
        <v>3.9289539293635638</v>
      </c>
      <c r="T262" s="185">
        <f t="shared" ca="1" si="172"/>
        <v>4.0102965980898109</v>
      </c>
      <c r="U262" s="185">
        <f t="shared" ca="1" si="172"/>
        <v>4.0896704950527729</v>
      </c>
      <c r="V262" s="185">
        <f t="shared" ca="1" si="172"/>
        <v>4.1788001155406196</v>
      </c>
      <c r="W262" s="185">
        <f t="shared" ca="1" si="172"/>
        <v>4.2692898014334189</v>
      </c>
      <c r="X262" s="185">
        <f t="shared" ca="1" si="172"/>
        <v>4.3587858473639969</v>
      </c>
      <c r="Y262" s="185">
        <f t="shared" ca="1" si="172"/>
        <v>4.4508434668367229</v>
      </c>
      <c r="Z262" s="185">
        <f t="shared" ca="1" si="172"/>
        <v>4.5727310932531999</v>
      </c>
      <c r="AA262" s="185">
        <f t="shared" ca="1" si="172"/>
        <v>4.6720239683430913</v>
      </c>
      <c r="AB262" s="185">
        <f t="shared" ca="1" si="172"/>
        <v>4.7740368179906332</v>
      </c>
      <c r="AC262" s="185">
        <f t="shared" ca="1" si="172"/>
        <v>4.9239429423936825</v>
      </c>
      <c r="AD262" s="185">
        <f t="shared" ca="1" si="172"/>
        <v>5.0504593346437066</v>
      </c>
      <c r="AE262" s="185">
        <f t="shared" ca="1" si="172"/>
        <v>5.1692277010319803</v>
      </c>
      <c r="AF262" s="185">
        <f t="shared" ca="1" si="172"/>
        <v>5.3072156774738781</v>
      </c>
      <c r="AG262" s="185">
        <f t="shared" ca="1" si="172"/>
        <v>5.4525314616016516</v>
      </c>
      <c r="AH262" s="185">
        <f t="shared" ca="1" si="172"/>
        <v>5.6105186450601385</v>
      </c>
      <c r="AI262" s="185">
        <f t="shared" ca="1" si="172"/>
        <v>5.7654523275772203</v>
      </c>
      <c r="AJ262" s="185">
        <f t="shared" ca="1" si="172"/>
        <v>5.9324036049622633</v>
      </c>
      <c r="AK262" s="185">
        <f t="shared" ca="1" si="172"/>
        <v>6.1090125857525504</v>
      </c>
      <c r="AL262" s="185">
        <f t="shared" ca="1" si="172"/>
        <v>6.2942629265803243</v>
      </c>
      <c r="AM262" s="185">
        <f t="shared" ca="1" si="172"/>
        <v>7.3262030366367323</v>
      </c>
      <c r="AN262" s="185">
        <f t="shared" ca="1" si="172"/>
        <v>7.5692465461286789</v>
      </c>
      <c r="AO262" s="185">
        <f t="shared" ca="1" si="172"/>
        <v>8.9757129324377676</v>
      </c>
      <c r="AP262" s="185">
        <f t="shared" ca="1" si="172"/>
        <v>10.250696551986119</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9" t="s">
        <v>197</v>
      </c>
      <c r="C2" s="369"/>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0.53149054925172556</v>
      </c>
      <c r="T17" s="190">
        <f t="shared" si="5"/>
        <v>0.52776883760187987</v>
      </c>
      <c r="U17" s="190">
        <f t="shared" si="5"/>
        <v>0.52478387740474608</v>
      </c>
      <c r="V17" s="190">
        <f t="shared" si="5"/>
        <v>0.52077051337059255</v>
      </c>
      <c r="W17" s="190">
        <f t="shared" si="5"/>
        <v>0.51542068683031428</v>
      </c>
      <c r="X17" s="190">
        <f t="shared" si="5"/>
        <v>0.50980934910068398</v>
      </c>
      <c r="Y17" s="190">
        <f t="shared" si="5"/>
        <v>0.50416178175165549</v>
      </c>
      <c r="Z17" s="190">
        <f t="shared" si="5"/>
        <v>0.50085551472963108</v>
      </c>
      <c r="AA17" s="190">
        <f t="shared" si="5"/>
        <v>0.49629879191154702</v>
      </c>
      <c r="AB17" s="190">
        <f t="shared" si="5"/>
        <v>0.48902548849907007</v>
      </c>
      <c r="AC17" s="190">
        <f t="shared" si="5"/>
        <v>0.48251315298725883</v>
      </c>
      <c r="AD17" s="190">
        <f t="shared" si="5"/>
        <v>0.47660727430535549</v>
      </c>
      <c r="AE17" s="190">
        <f t="shared" si="5"/>
        <v>0.4687562648070876</v>
      </c>
      <c r="AF17" s="190">
        <f t="shared" si="5"/>
        <v>0.45843979308134003</v>
      </c>
      <c r="AG17" s="190">
        <f t="shared" si="5"/>
        <v>0.44771556474819763</v>
      </c>
      <c r="AH17" s="190">
        <f t="shared" si="5"/>
        <v>0.43708087352702624</v>
      </c>
      <c r="AI17" s="190">
        <f t="shared" si="5"/>
        <v>0.42728241311394238</v>
      </c>
      <c r="AJ17" s="190">
        <f t="shared" si="5"/>
        <v>0.4175313304395134</v>
      </c>
      <c r="AK17" s="190">
        <f t="shared" si="5"/>
        <v>0.40731856145525858</v>
      </c>
      <c r="AL17" s="190">
        <f t="shared" si="5"/>
        <v>0.39707806632824039</v>
      </c>
      <c r="AM17" s="190">
        <f t="shared" si="5"/>
        <v>0.34879634404116372</v>
      </c>
      <c r="AN17" s="190">
        <f t="shared" si="5"/>
        <v>0.34037903206552045</v>
      </c>
      <c r="AO17" s="190">
        <f t="shared" si="5"/>
        <v>0.34037903206552045</v>
      </c>
      <c r="AP17" s="190">
        <f t="shared" si="5"/>
        <v>0.34037903206552045</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0.26856064856383433</v>
      </c>
      <c r="T18" s="190">
        <f t="shared" si="6"/>
        <v>0.27228236021367996</v>
      </c>
      <c r="U18" s="190">
        <f t="shared" si="6"/>
        <v>0.2752673204108137</v>
      </c>
      <c r="V18" s="190">
        <f t="shared" si="6"/>
        <v>0.27928068444496718</v>
      </c>
      <c r="W18" s="190">
        <f t="shared" si="6"/>
        <v>0.28463051098524544</v>
      </c>
      <c r="X18" s="190">
        <f t="shared" si="6"/>
        <v>0.29024184871487591</v>
      </c>
      <c r="Y18" s="190">
        <f t="shared" si="6"/>
        <v>0.29588941606390423</v>
      </c>
      <c r="Z18" s="190">
        <f t="shared" si="6"/>
        <v>0.29919568308592864</v>
      </c>
      <c r="AA18" s="190">
        <f t="shared" si="6"/>
        <v>0.30375240590401265</v>
      </c>
      <c r="AB18" s="190">
        <f t="shared" si="6"/>
        <v>0.31102570931648965</v>
      </c>
      <c r="AC18" s="190">
        <f t="shared" si="6"/>
        <v>0.31753804482830095</v>
      </c>
      <c r="AD18" s="190">
        <f t="shared" si="6"/>
        <v>0.32114614171886824</v>
      </c>
      <c r="AE18" s="190">
        <f t="shared" si="6"/>
        <v>0.32207804767936293</v>
      </c>
      <c r="AF18" s="190">
        <f t="shared" si="6"/>
        <v>0.32379961389384765</v>
      </c>
      <c r="AG18" s="190">
        <f t="shared" si="6"/>
        <v>0.32630096053653995</v>
      </c>
      <c r="AH18" s="190">
        <f t="shared" si="6"/>
        <v>0.32847191012245314</v>
      </c>
      <c r="AI18" s="190">
        <f t="shared" si="6"/>
        <v>0.33124198708055214</v>
      </c>
      <c r="AJ18" s="190">
        <f t="shared" si="6"/>
        <v>0.33311429899559131</v>
      </c>
      <c r="AK18" s="190">
        <f t="shared" si="6"/>
        <v>0.3353533593047246</v>
      </c>
      <c r="AL18" s="190">
        <f t="shared" si="6"/>
        <v>0.33758524443176602</v>
      </c>
      <c r="AM18" s="190">
        <f t="shared" si="6"/>
        <v>0.3482140395693229</v>
      </c>
      <c r="AN18" s="190">
        <f t="shared" si="6"/>
        <v>0.35912571302564683</v>
      </c>
      <c r="AO18" s="190">
        <f t="shared" si="6"/>
        <v>0.35912571302564683</v>
      </c>
      <c r="AP18" s="190">
        <f t="shared" si="6"/>
        <v>0.35912571302564683</v>
      </c>
      <c r="AQ18" s="190"/>
      <c r="AR18" s="190"/>
      <c r="AS18" s="190"/>
      <c r="AT18" s="190"/>
      <c r="AU18" s="190"/>
      <c r="AV18" s="190"/>
    </row>
    <row r="19" spans="1:48">
      <c r="A19" s="313" t="s">
        <v>16</v>
      </c>
      <c r="C19" s="313" t="s">
        <v>50</v>
      </c>
      <c r="D19" s="313" t="s">
        <v>48</v>
      </c>
      <c r="E19" s="313">
        <f>E24/$E$25</f>
        <v>0.19999999999999996</v>
      </c>
      <c r="F19" s="313">
        <f>F24/$F$25</f>
        <v>0.20386905737350794</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0.20386905737350794</v>
      </c>
      <c r="S19" s="190">
        <f t="shared" si="7"/>
        <v>0.19994880218444019</v>
      </c>
      <c r="T19" s="190">
        <f t="shared" si="7"/>
        <v>0.19994880218444019</v>
      </c>
      <c r="U19" s="190">
        <f t="shared" si="7"/>
        <v>0.19994880218444019</v>
      </c>
      <c r="V19" s="190">
        <f t="shared" si="7"/>
        <v>0.19994880218444019</v>
      </c>
      <c r="W19" s="190">
        <f t="shared" si="7"/>
        <v>0.19994880218444019</v>
      </c>
      <c r="X19" s="190">
        <f t="shared" si="7"/>
        <v>0.19994880218444022</v>
      </c>
      <c r="Y19" s="190">
        <f t="shared" si="7"/>
        <v>0.19994880218444019</v>
      </c>
      <c r="Z19" s="190">
        <f t="shared" si="7"/>
        <v>0.19994880218444019</v>
      </c>
      <c r="AA19" s="190">
        <f t="shared" si="7"/>
        <v>0.19994880218444019</v>
      </c>
      <c r="AB19" s="190">
        <f t="shared" si="7"/>
        <v>0.19994880218444022</v>
      </c>
      <c r="AC19" s="190">
        <f t="shared" si="7"/>
        <v>0.19994880218444022</v>
      </c>
      <c r="AD19" s="190">
        <f t="shared" si="7"/>
        <v>0.20224658397577627</v>
      </c>
      <c r="AE19" s="190">
        <f t="shared" si="7"/>
        <v>0.20916568751354939</v>
      </c>
      <c r="AF19" s="190">
        <f t="shared" si="7"/>
        <v>0.21776059302481224</v>
      </c>
      <c r="AG19" s="190">
        <f t="shared" si="7"/>
        <v>0.22598347471526245</v>
      </c>
      <c r="AH19" s="190">
        <f t="shared" si="7"/>
        <v>0.23444721635052054</v>
      </c>
      <c r="AI19" s="190">
        <f t="shared" si="7"/>
        <v>0.24147559980550556</v>
      </c>
      <c r="AJ19" s="190">
        <f t="shared" si="7"/>
        <v>0.24935437056489523</v>
      </c>
      <c r="AK19" s="190">
        <f t="shared" si="7"/>
        <v>0.25732807924001677</v>
      </c>
      <c r="AL19" s="190">
        <f t="shared" si="7"/>
        <v>0.26533668923999354</v>
      </c>
      <c r="AM19" s="190">
        <f t="shared" si="7"/>
        <v>0.30298961638951338</v>
      </c>
      <c r="AN19" s="190">
        <f t="shared" si="7"/>
        <v>0.30049525490883272</v>
      </c>
      <c r="AO19" s="190">
        <f t="shared" si="7"/>
        <v>0.30049525490883272</v>
      </c>
      <c r="AP19" s="190">
        <f t="shared" si="7"/>
        <v>0.30049525490883272</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32.254209131738634</v>
      </c>
      <c r="H22" s="10">
        <f t="shared" si="8"/>
        <v>28.341568490066454</v>
      </c>
      <c r="I22" s="24">
        <f t="shared" si="8"/>
        <v>25.704712769032056</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31.884958043426654</v>
      </c>
      <c r="T22" s="10" cm="1">
        <f t="array" ref="T22">INDEX(Drivers!$C$34:$AG$36,$B22,T$21)</f>
        <v>32.026244781250348</v>
      </c>
      <c r="U22" s="10" cm="1">
        <f t="array" ref="U22">INDEX(Drivers!$C$34:$AG$36,$B22,U$21)</f>
        <v>32.211780504399783</v>
      </c>
      <c r="V22" s="10" cm="1">
        <f t="array" ref="V22">INDEX(Drivers!$C$34:$AG$36,$B22,V$21)</f>
        <v>32.333491567581852</v>
      </c>
      <c r="W22" s="10" cm="1">
        <f t="array" ref="W22">INDEX(Drivers!$C$34:$AG$36,$B22,W$21)</f>
        <v>32.369801491225829</v>
      </c>
      <c r="X22" s="10" cm="1">
        <f t="array" ref="X22">INDEX(Drivers!$C$34:$AG$36,$B22,X$21)</f>
        <v>32.332652041279587</v>
      </c>
      <c r="Y22" s="10" cm="1">
        <f t="array" ref="Y22">INDEX(Drivers!$C$34:$AG$36,$B22,Y$21)</f>
        <v>32.289312331219328</v>
      </c>
      <c r="Z22" s="10" cm="1">
        <f t="array" ref="Z22">INDEX(Drivers!$C$34:$AG$36,$B22,Z$21)</f>
        <v>32.393410715401963</v>
      </c>
      <c r="AA22" s="10" cm="1">
        <f t="array" ref="AA22">INDEX(Drivers!$C$34:$AG$36,$B22,AA$21)</f>
        <v>32.414757561738391</v>
      </c>
      <c r="AB22" s="10" cm="1">
        <f t="array" ref="AB22">INDEX(Drivers!$C$34:$AG$36,$B22,AB$21)</f>
        <v>32.254209131738634</v>
      </c>
      <c r="AC22" s="10" cm="1">
        <f t="array" ref="AC22">INDEX(Drivers!$C$34:$AG$36,$B22,AC$21)</f>
        <v>32.096281417766257</v>
      </c>
      <c r="AD22" s="10" cm="1">
        <f t="array" ref="AD22">INDEX(Drivers!$C$34:$AG$36,$B22,AD$21)</f>
        <v>31.973994079503576</v>
      </c>
      <c r="AE22" s="10" cm="1">
        <f t="array" ref="AE22">INDEX(Drivers!$C$34:$AG$36,$B22,AE$21)</f>
        <v>31.715675777749674</v>
      </c>
      <c r="AF22" s="10" cm="1">
        <f t="array" ref="AF22">INDEX(Drivers!$C$34:$AG$36,$B22,AF$21)</f>
        <v>31.282384747429994</v>
      </c>
      <c r="AG22" s="10" cm="1">
        <f t="array" ref="AG22">INDEX(Drivers!$C$34:$AG$36,$B22,AG$21)</f>
        <v>30.811326705232663</v>
      </c>
      <c r="AH22" s="10" cm="1">
        <f t="array" ref="AH22">INDEX(Drivers!$C$34:$AG$36,$B22,AH$21)</f>
        <v>30.299674564048264</v>
      </c>
      <c r="AI22" s="10" cm="1">
        <f t="array" ref="AI22">INDEX(Drivers!$C$34:$AG$36,$B22,AI$21)</f>
        <v>29.83727346192854</v>
      </c>
      <c r="AJ22" s="10" cm="1">
        <f t="array" ref="AJ22">INDEX(Drivers!$C$34:$AG$36,$B22,AJ$21)</f>
        <v>29.369810320524707</v>
      </c>
      <c r="AK22" s="10" cm="1">
        <f t="array" ref="AK22">INDEX(Drivers!$C$34:$AG$36,$B22,AK$21)</f>
        <v>28.861189678647314</v>
      </c>
      <c r="AL22" s="10" cm="1">
        <f t="array" ref="AL22">INDEX(Drivers!$C$34:$AG$36,$B22,AL$21)</f>
        <v>28.341568490066454</v>
      </c>
      <c r="AM22" s="10" cm="1">
        <f t="array" ref="AM22">INDEX(Drivers!$C$34:$AG$36,$B22,AM$21)</f>
        <v>25.67822849477027</v>
      </c>
      <c r="AN22" s="10" cm="1">
        <f t="array" ref="AN22">INDEX(Drivers!$C$34:$AG$36,$B22,AN$21)</f>
        <v>25.704712769032056</v>
      </c>
      <c r="AO22" s="10">
        <f t="shared" ref="AO22:AP24" si="9">AN22</f>
        <v>25.704712769032056</v>
      </c>
      <c r="AP22" s="10">
        <f t="shared" si="9"/>
        <v>25.704712769032056</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20.51403967599223</v>
      </c>
      <c r="H23" s="10">
        <f t="shared" si="8"/>
        <v>24.095250122402096</v>
      </c>
      <c r="I23" s="24">
        <f t="shared" si="8"/>
        <v>27.120422915830911</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16.111377753807741</v>
      </c>
      <c r="T23" s="10" cm="1">
        <f t="array" ref="T23">INDEX(Drivers!$C$34:$AG$36,$B23,T$21)</f>
        <v>16.522729074803628</v>
      </c>
      <c r="U23" s="10" cm="1">
        <f t="array" ref="U23">INDEX(Drivers!$C$34:$AG$36,$B23,U$21)</f>
        <v>16.896194580057092</v>
      </c>
      <c r="V23" s="10" cm="1">
        <f t="array" ref="V23">INDEX(Drivers!$C$34:$AG$36,$B23,V$21)</f>
        <v>17.339921181489377</v>
      </c>
      <c r="W23" s="10" cm="1">
        <f t="array" ref="W23">INDEX(Drivers!$C$34:$AG$36,$B23,W$21)</f>
        <v>17.875559468903884</v>
      </c>
      <c r="X23" s="10" cm="1">
        <f t="array" ref="X23">INDEX(Drivers!$C$34:$AG$36,$B23,X$21)</f>
        <v>18.407447252330517</v>
      </c>
      <c r="Y23" s="10" cm="1">
        <f t="array" ref="Y23">INDEX(Drivers!$C$34:$AG$36,$B23,Y$21)</f>
        <v>18.950396711140904</v>
      </c>
      <c r="Z23" s="10" cm="1">
        <f t="array" ref="Z23">INDEX(Drivers!$C$34:$AG$36,$B23,Z$21)</f>
        <v>19.350827457115237</v>
      </c>
      <c r="AA23" s="10" cm="1">
        <f t="array" ref="AA23">INDEX(Drivers!$C$34:$AG$36,$B23,AA$21)</f>
        <v>19.838977560775806</v>
      </c>
      <c r="AB23" s="10" cm="1">
        <f t="array" ref="AB23">INDEX(Drivers!$C$34:$AG$36,$B23,AB$21)</f>
        <v>20.51403967599223</v>
      </c>
      <c r="AC23" s="10" cm="1">
        <f t="array" ref="AC23">INDEX(Drivers!$C$34:$AG$36,$B23,AC$21)</f>
        <v>21.122305961109308</v>
      </c>
      <c r="AD23" s="10" cm="1">
        <f t="array" ref="AD23">INDEX(Drivers!$C$34:$AG$36,$B23,AD$21)</f>
        <v>21.544624657566054</v>
      </c>
      <c r="AE23" s="10" cm="1">
        <f t="array" ref="AE23">INDEX(Drivers!$C$34:$AG$36,$B23,AE$21)</f>
        <v>21.791544353083225</v>
      </c>
      <c r="AF23" s="10" cm="1">
        <f t="array" ref="AF23">INDEX(Drivers!$C$34:$AG$36,$B23,AF$21)</f>
        <v>22.094993182887624</v>
      </c>
      <c r="AG23" s="10" cm="1">
        <f t="array" ref="AG23">INDEX(Drivers!$C$34:$AG$36,$B23,AG$21)</f>
        <v>22.455697971941092</v>
      </c>
      <c r="AH23" s="10" cm="1">
        <f t="array" ref="AH23">INDEX(Drivers!$C$34:$AG$36,$B23,AH$21)</f>
        <v>22.770595976504648</v>
      </c>
      <c r="AI23" s="10" cm="1">
        <f t="array" ref="AI23">INDEX(Drivers!$C$34:$AG$36,$B23,AI$21)</f>
        <v>23.130738470060699</v>
      </c>
      <c r="AJ23" s="10" cm="1">
        <f t="array" ref="AJ23">INDEX(Drivers!$C$34:$AG$36,$B23,AJ$21)</f>
        <v>23.431783589165601</v>
      </c>
      <c r="AK23" s="10" cm="1">
        <f t="array" ref="AK23">INDEX(Drivers!$C$34:$AG$36,$B23,AK$21)</f>
        <v>23.761983440394644</v>
      </c>
      <c r="AL23" s="10" cm="1">
        <f t="array" ref="AL23">INDEX(Drivers!$C$34:$AG$36,$B23,AL$21)</f>
        <v>24.095250122402096</v>
      </c>
      <c r="AM23" s="10" cm="1">
        <f t="array" ref="AM23">INDEX(Drivers!$C$34:$AG$36,$B23,AM$21)</f>
        <v>25.635359503919577</v>
      </c>
      <c r="AN23" s="10" cm="1">
        <f t="array" ref="AN23">INDEX(Drivers!$C$34:$AG$36,$B23,AN$21)</f>
        <v>27.120422915830911</v>
      </c>
      <c r="AO23" s="10">
        <f t="shared" si="9"/>
        <v>27.120422915830911</v>
      </c>
      <c r="AP23" s="10">
        <f t="shared" si="9"/>
        <v>27.120422915830911</v>
      </c>
      <c r="AQ23" s="10"/>
      <c r="AR23" s="10"/>
      <c r="AS23" s="10"/>
      <c r="AT23" s="10"/>
      <c r="AU23" s="10"/>
      <c r="AV23" s="10"/>
    </row>
    <row r="24" spans="1:48">
      <c r="A24" s="313" t="s">
        <v>16</v>
      </c>
      <c r="B24" s="313">
        <v>3</v>
      </c>
      <c r="C24" s="313" t="s">
        <v>406</v>
      </c>
      <c r="D24" s="313" t="s">
        <v>47</v>
      </c>
      <c r="E24" s="10">
        <f t="shared" si="8"/>
        <v>10.465086576414015</v>
      </c>
      <c r="F24" s="10">
        <f t="shared" si="8"/>
        <v>11.858701524628286</v>
      </c>
      <c r="G24" s="10">
        <f t="shared" si="8"/>
        <v>13.187841192269136</v>
      </c>
      <c r="H24" s="10">
        <f t="shared" si="8"/>
        <v>18.938487387531445</v>
      </c>
      <c r="I24" s="24">
        <f t="shared" si="8"/>
        <v>22.692773315137032</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11.858701524628286</v>
      </c>
      <c r="S24" s="10" cm="1">
        <f t="array" ref="S24">INDEX(Drivers!$C$34:$AG$36,$B24,S$21)</f>
        <v>11.995244651969873</v>
      </c>
      <c r="T24" s="10" cm="1">
        <f t="array" ref="T24">INDEX(Drivers!$C$34:$AG$36,$B24,T$21)</f>
        <v>12.133359960345405</v>
      </c>
      <c r="U24" s="10" cm="1">
        <f t="array" ref="U24">INDEX(Drivers!$C$34:$AG$36,$B24,U$21)</f>
        <v>12.273065552117494</v>
      </c>
      <c r="V24" s="10" cm="1">
        <f t="array" ref="V24">INDEX(Drivers!$C$34:$AG$36,$B24,V$21)</f>
        <v>12.414379738082467</v>
      </c>
      <c r="W24" s="10" cm="1">
        <f t="array" ref="W24">INDEX(Drivers!$C$34:$AG$36,$B24,W$21)</f>
        <v>12.557321039870308</v>
      </c>
      <c r="X24" s="10" cm="1">
        <f t="array" ref="X24">INDEX(Drivers!$C$34:$AG$36,$B24,X$21)</f>
        <v>12.680966048395044</v>
      </c>
      <c r="Y24" s="10" cm="1">
        <f t="array" ref="Y24">INDEX(Drivers!$C$34:$AG$36,$B24,Y$21)</f>
        <v>12.805828521065559</v>
      </c>
      <c r="Z24" s="10" cm="1">
        <f t="array" ref="Z24">INDEX(Drivers!$C$34:$AG$36,$B24,Z$21)</f>
        <v>12.931920445579244</v>
      </c>
      <c r="AA24" s="10" cm="1">
        <f t="array" ref="AA24">INDEX(Drivers!$C$34:$AG$36,$B24,AA$21)</f>
        <v>13.059253927669738</v>
      </c>
      <c r="AB24" s="10" cm="1">
        <f t="array" ref="AB24">INDEX(Drivers!$C$34:$AG$36,$B24,AB$21)</f>
        <v>13.187841192269136</v>
      </c>
      <c r="AC24" s="10" cm="1">
        <f t="array" ref="AC24">INDEX(Drivers!$C$34:$AG$36,$B24,AC$21)</f>
        <v>13.300389811812099</v>
      </c>
      <c r="AD24" s="10" cm="1">
        <f t="array" ref="AD24">INDEX(Drivers!$C$34:$AG$36,$B24,AD$21)</f>
        <v>13.568049476513478</v>
      </c>
      <c r="AE24" s="10" cm="1">
        <f t="array" ref="AE24">INDEX(Drivers!$C$34:$AG$36,$B24,AE$21)</f>
        <v>14.15198393506256</v>
      </c>
      <c r="AF24" s="10" cm="1">
        <f t="array" ref="AF24">INDEX(Drivers!$C$34:$AG$36,$B24,AF$21)</f>
        <v>14.859248164397554</v>
      </c>
      <c r="AG24" s="10" cm="1">
        <f t="array" ref="AG24">INDEX(Drivers!$C$34:$AG$36,$B24,AG$21)</f>
        <v>15.551951322826255</v>
      </c>
      <c r="AH24" s="10" cm="1">
        <f t="array" ref="AH24">INDEX(Drivers!$C$34:$AG$36,$B24,AH$21)</f>
        <v>16.252539948830641</v>
      </c>
      <c r="AI24" s="10" cm="1">
        <f t="array" ref="AI24">INDEX(Drivers!$C$34:$AG$36,$B24,AI$21)</f>
        <v>16.862321697894817</v>
      </c>
      <c r="AJ24" s="10" cm="1">
        <f t="array" ref="AJ24">INDEX(Drivers!$C$34:$AG$36,$B24,AJ$21)</f>
        <v>17.539978517003135</v>
      </c>
      <c r="AK24" s="10" cm="1">
        <f t="array" ref="AK24">INDEX(Drivers!$C$34:$AG$36,$B24,AK$21)</f>
        <v>18.233380963670857</v>
      </c>
      <c r="AL24" s="10" cm="1">
        <f t="array" ref="AL24">INDEX(Drivers!$C$34:$AG$36,$B24,AL$21)</f>
        <v>18.938487387531445</v>
      </c>
      <c r="AM24" s="10" cm="1">
        <f t="array" ref="AM24">INDEX(Drivers!$C$34:$AG$36,$B24,AM$21)</f>
        <v>22.305958001310124</v>
      </c>
      <c r="AN24" s="10" cm="1">
        <f t="array" ref="AN24">INDEX(Drivers!$C$34:$AG$36,$B24,AN$21)</f>
        <v>22.692773315137032</v>
      </c>
      <c r="AO24" s="10">
        <f t="shared" si="9"/>
        <v>22.692773315137032</v>
      </c>
      <c r="AP24" s="10">
        <f t="shared" si="9"/>
        <v>22.692773315137032</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61.381040636574369</v>
      </c>
      <c r="V25" s="47">
        <f t="shared" si="10"/>
        <v>62.087792487153699</v>
      </c>
      <c r="W25" s="47">
        <f t="shared" si="10"/>
        <v>62.802682000000026</v>
      </c>
      <c r="X25" s="47">
        <f t="shared" si="10"/>
        <v>63.421065342005143</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67.659204065895466</v>
      </c>
      <c r="AF25" s="47">
        <f t="shared" si="10"/>
        <v>68.236626094715177</v>
      </c>
      <c r="AG25" s="47">
        <f t="shared" si="10"/>
        <v>68.818976000000006</v>
      </c>
      <c r="AH25" s="47">
        <f t="shared" si="10"/>
        <v>69.322810489383556</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75.517909000000003</v>
      </c>
      <c r="AO25" s="47">
        <f t="shared" si="10"/>
        <v>75.517909000000003</v>
      </c>
      <c r="AP25" s="47">
        <f t="shared" si="10"/>
        <v>75.517909000000003</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0.91109489125931498</v>
      </c>
      <c r="H31" s="80">
        <f>(H29*H22+H30*H23+H24)/H25</f>
        <v>0.94341293114558766</v>
      </c>
      <c r="I31" s="80">
        <f>(I29*I22+I30*I23+I24)/I25</f>
        <v>0.98298104839672384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32.254209131738634</v>
      </c>
      <c r="H34" s="10">
        <f t="shared" si="11"/>
        <v>28.341568490066454</v>
      </c>
      <c r="I34" s="10">
        <f t="shared" si="11"/>
        <v>25.704712769032056</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31.884958043426654</v>
      </c>
      <c r="T34" s="10">
        <f t="shared" si="11"/>
        <v>32.026244781250348</v>
      </c>
      <c r="U34" s="10">
        <f t="shared" si="11"/>
        <v>32.211780504399783</v>
      </c>
      <c r="V34" s="10">
        <f t="shared" si="11"/>
        <v>32.333491567581852</v>
      </c>
      <c r="W34" s="10">
        <f t="shared" si="11"/>
        <v>32.369801491225829</v>
      </c>
      <c r="X34" s="10">
        <f t="shared" si="11"/>
        <v>32.332652041279587</v>
      </c>
      <c r="Y34" s="10">
        <f t="shared" si="11"/>
        <v>32.289312331219328</v>
      </c>
      <c r="Z34" s="10">
        <f t="shared" si="11"/>
        <v>32.393410715401963</v>
      </c>
      <c r="AA34" s="10">
        <f t="shared" si="11"/>
        <v>32.414757561738391</v>
      </c>
      <c r="AB34" s="10">
        <f t="shared" si="11"/>
        <v>32.254209131738634</v>
      </c>
      <c r="AC34" s="10">
        <f t="shared" si="11"/>
        <v>32.096281417766257</v>
      </c>
      <c r="AD34" s="10">
        <f t="shared" si="11"/>
        <v>31.973994079503576</v>
      </c>
      <c r="AE34" s="10">
        <f t="shared" si="11"/>
        <v>31.715675777749674</v>
      </c>
      <c r="AF34" s="10">
        <f t="shared" si="11"/>
        <v>31.282384747429994</v>
      </c>
      <c r="AG34" s="10">
        <f t="shared" si="11"/>
        <v>30.811326705232663</v>
      </c>
      <c r="AH34" s="10">
        <f t="shared" si="11"/>
        <v>30.299674564048264</v>
      </c>
      <c r="AI34" s="10">
        <f t="shared" si="11"/>
        <v>29.83727346192854</v>
      </c>
      <c r="AJ34" s="10">
        <f t="shared" si="11"/>
        <v>29.369810320524707</v>
      </c>
      <c r="AK34" s="10">
        <f t="shared" si="11"/>
        <v>28.861189678647314</v>
      </c>
      <c r="AL34" s="10">
        <f t="shared" si="11"/>
        <v>28.341568490066454</v>
      </c>
      <c r="AM34" s="10">
        <f t="shared" si="11"/>
        <v>25.67822849477027</v>
      </c>
      <c r="AN34" s="10">
        <f t="shared" si="11"/>
        <v>25.704712769032056</v>
      </c>
      <c r="AO34" s="10">
        <f t="shared" si="11"/>
        <v>25.704712769032056</v>
      </c>
      <c r="AP34" s="10">
        <f t="shared" si="11"/>
        <v>25.704712769032056</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20.51403967599223</v>
      </c>
      <c r="H35" s="10">
        <f t="shared" si="12"/>
        <v>24.095250122402096</v>
      </c>
      <c r="I35" s="10">
        <f t="shared" si="12"/>
        <v>27.120422915830911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16.111377753807741</v>
      </c>
      <c r="T35" s="10">
        <f t="shared" si="12"/>
        <v>16.522729074803628</v>
      </c>
      <c r="U35" s="10">
        <f t="shared" si="12"/>
        <v>16.896194580057092</v>
      </c>
      <c r="V35" s="10">
        <f t="shared" si="12"/>
        <v>17.339921181489377</v>
      </c>
      <c r="W35" s="10">
        <f t="shared" si="12"/>
        <v>17.875559468903884</v>
      </c>
      <c r="X35" s="10">
        <f t="shared" si="12"/>
        <v>18.407447252330517</v>
      </c>
      <c r="Y35" s="10">
        <f t="shared" si="12"/>
        <v>18.950396711140904</v>
      </c>
      <c r="Z35" s="10">
        <f t="shared" si="12"/>
        <v>19.350827457115237</v>
      </c>
      <c r="AA35" s="10">
        <f t="shared" si="12"/>
        <v>19.838977560775806</v>
      </c>
      <c r="AB35" s="10">
        <f t="shared" si="12"/>
        <v>20.51403967599223</v>
      </c>
      <c r="AC35" s="10">
        <f t="shared" si="12"/>
        <v>21.122305961109308</v>
      </c>
      <c r="AD35" s="10">
        <f t="shared" si="12"/>
        <v>21.544624657566054</v>
      </c>
      <c r="AE35" s="10">
        <f t="shared" si="12"/>
        <v>21.791544353083225</v>
      </c>
      <c r="AF35" s="10">
        <f t="shared" si="12"/>
        <v>22.094993182887624</v>
      </c>
      <c r="AG35" s="10">
        <f t="shared" si="12"/>
        <v>22.455697971941092</v>
      </c>
      <c r="AH35" s="10">
        <f t="shared" si="12"/>
        <v>22.770595976504648</v>
      </c>
      <c r="AI35" s="10">
        <f t="shared" si="12"/>
        <v>23.130738470060699</v>
      </c>
      <c r="AJ35" s="10">
        <f t="shared" si="12"/>
        <v>23.431783589165601</v>
      </c>
      <c r="AK35" s="10">
        <f t="shared" si="12"/>
        <v>23.761983440394644</v>
      </c>
      <c r="AL35" s="10">
        <f t="shared" si="12"/>
        <v>24.095250122402096</v>
      </c>
      <c r="AM35" s="10">
        <f t="shared" si="12"/>
        <v>25.635359503919577</v>
      </c>
      <c r="AN35" s="10">
        <f t="shared" si="12"/>
        <v>27.120422915830911</v>
      </c>
      <c r="AO35" s="10">
        <f t="shared" si="12"/>
        <v>27.120422915830911</v>
      </c>
      <c r="AP35" s="10">
        <f t="shared" si="12"/>
        <v>27.120422915830911</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11.858701524628286</v>
      </c>
      <c r="G36" s="10">
        <f t="shared" si="13"/>
        <v>13.187841192269136</v>
      </c>
      <c r="H36" s="10">
        <f t="shared" si="13"/>
        <v>18.938487387531445</v>
      </c>
      <c r="I36" s="10">
        <f t="shared" si="13"/>
        <v>22.692773315137032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11.858701524628286</v>
      </c>
      <c r="S36" s="10">
        <f t="shared" si="13"/>
        <v>11.995244651969873</v>
      </c>
      <c r="T36" s="10">
        <f t="shared" si="13"/>
        <v>12.133359960345405</v>
      </c>
      <c r="U36" s="10">
        <f t="shared" si="13"/>
        <v>12.273065552117494</v>
      </c>
      <c r="V36" s="10">
        <f t="shared" si="13"/>
        <v>12.414379738082467</v>
      </c>
      <c r="W36" s="10">
        <f t="shared" si="13"/>
        <v>12.557321039870308</v>
      </c>
      <c r="X36" s="10">
        <f t="shared" si="13"/>
        <v>12.680966048395044</v>
      </c>
      <c r="Y36" s="10">
        <f t="shared" si="13"/>
        <v>12.805828521065559</v>
      </c>
      <c r="Z36" s="10">
        <f t="shared" si="13"/>
        <v>12.931920445579244</v>
      </c>
      <c r="AA36" s="10">
        <f t="shared" si="13"/>
        <v>13.059253927669738</v>
      </c>
      <c r="AB36" s="10">
        <f t="shared" si="13"/>
        <v>13.187841192269136</v>
      </c>
      <c r="AC36" s="10">
        <f t="shared" si="13"/>
        <v>13.300389811812099</v>
      </c>
      <c r="AD36" s="10">
        <f t="shared" si="13"/>
        <v>13.568049476513478</v>
      </c>
      <c r="AE36" s="10">
        <f t="shared" si="13"/>
        <v>14.15198393506256</v>
      </c>
      <c r="AF36" s="10">
        <f t="shared" si="13"/>
        <v>14.859248164397554</v>
      </c>
      <c r="AG36" s="10">
        <f t="shared" si="13"/>
        <v>15.551951322826255</v>
      </c>
      <c r="AH36" s="10">
        <f t="shared" si="13"/>
        <v>16.252539948830641</v>
      </c>
      <c r="AI36" s="10">
        <f t="shared" si="13"/>
        <v>16.862321697894817</v>
      </c>
      <c r="AJ36" s="10">
        <f t="shared" si="13"/>
        <v>17.539978517003135</v>
      </c>
      <c r="AK36" s="10">
        <f t="shared" si="13"/>
        <v>18.233380963670857</v>
      </c>
      <c r="AL36" s="10">
        <f t="shared" si="13"/>
        <v>18.938487387531445</v>
      </c>
      <c r="AM36" s="10">
        <f t="shared" si="13"/>
        <v>22.305958001310124</v>
      </c>
      <c r="AN36" s="10">
        <f t="shared" si="13"/>
        <v>22.692773315137032</v>
      </c>
      <c r="AO36" s="10">
        <f t="shared" si="13"/>
        <v>22.692773315137032</v>
      </c>
      <c r="AP36" s="10">
        <f t="shared" si="13"/>
        <v>22.692773315137032</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1.0760003594837677</v>
      </c>
      <c r="H45" s="10">
        <f t="shared" si="16"/>
        <v>1.4965276715260003</v>
      </c>
      <c r="I45" s="10">
        <f t="shared" si="16"/>
        <v>1.7947694201308328</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1.0079536567822469</v>
      </c>
      <c r="T45" s="51" cm="1">
        <f t="array" ref="T45">INDEX(Drivers!$C$37:$AG$37,1,T21)/Drivers!$C$37</f>
        <v>1.0137780708952031</v>
      </c>
      <c r="U45" s="51" cm="1">
        <f t="array" ref="U45">INDEX(Drivers!$C$37:$AG$37,1,U21)/Drivers!$C$37</f>
        <v>1.0171798884549339</v>
      </c>
      <c r="V45" s="51" cm="1">
        <f t="array" ref="V45">INDEX(Drivers!$C$37:$AG$37,1,V21)/Drivers!$C$37</f>
        <v>1.0239895496454545</v>
      </c>
      <c r="W45" s="51" cm="1">
        <f t="array" ref="W45">INDEX(Drivers!$C$37:$AG$37,1,W21)/Drivers!$C$37</f>
        <v>1.0324426064065075</v>
      </c>
      <c r="X45" s="51" cm="1">
        <f t="array" ref="X45">INDEX(Drivers!$C$37:$AG$37,1,X21)/Drivers!$C$37</f>
        <v>1.0417127280614722</v>
      </c>
      <c r="Y45" s="51" cm="1">
        <f t="array" ref="Y45">INDEX(Drivers!$C$37:$AG$37,1,Y21)/Drivers!$C$37</f>
        <v>1.0509414841772329</v>
      </c>
      <c r="Z45" s="51" cm="1">
        <f t="array" ref="Z45">INDEX(Drivers!$C$37:$AG$37,1,Z21)/Drivers!$C$37</f>
        <v>1.051275548534266</v>
      </c>
      <c r="AA45" s="51" cm="1">
        <f t="array" ref="AA45">INDEX(Drivers!$C$37:$AG$37,1,AA21)/Drivers!$C$37</f>
        <v>1.0604110079084057</v>
      </c>
      <c r="AB45" s="51" cm="1">
        <f t="array" ref="AB45">INDEX(Drivers!$C$37:$AG$37,1,AB21)/Drivers!$C$37</f>
        <v>1.0760003594837677</v>
      </c>
      <c r="AC45" s="51" cm="1">
        <f t="array" ref="AC45">INDEX(Drivers!$C$37:$AG$37,1,AC21)/Drivers!$C$37</f>
        <v>1.0814791282301393</v>
      </c>
      <c r="AD45" s="51" cm="1">
        <f t="array" ref="AD45">INDEX(Drivers!$C$37:$AG$37,1,AD21)/Drivers!$C$37</f>
        <v>1.2597927204650201</v>
      </c>
      <c r="AE45" s="51" cm="1">
        <f t="array" ref="AE45">INDEX(Drivers!$C$37:$AG$37,1,AE21)/Drivers!$C$37</f>
        <v>1.2828544098214467</v>
      </c>
      <c r="AF45" s="51" cm="1">
        <f t="array" ref="AF45">INDEX(Drivers!$C$37:$AG$37,1,AF21)/Drivers!$C$37</f>
        <v>1.3118646217246759</v>
      </c>
      <c r="AG45" s="51" cm="1">
        <f t="array" ref="AG45">INDEX(Drivers!$C$37:$AG$37,1,AG21)/Drivers!$C$37</f>
        <v>1.3401883096547347</v>
      </c>
      <c r="AH45" s="51" cm="1">
        <f t="array" ref="AH45">INDEX(Drivers!$C$37:$AG$37,1,AH21)/Drivers!$C$37</f>
        <v>1.3711894954742658</v>
      </c>
      <c r="AI45" s="51" cm="1">
        <f t="array" ref="AI45">INDEX(Drivers!$C$37:$AG$37,1,AI21)/Drivers!$C$37</f>
        <v>1.3971493233165191</v>
      </c>
      <c r="AJ45" s="51" cm="1">
        <f t="array" ref="AJ45">INDEX(Drivers!$C$37:$AG$37,1,AJ21)/Drivers!$C$37</f>
        <v>1.4288389466896907</v>
      </c>
      <c r="AK45" s="51" cm="1">
        <f t="array" ref="AK45">INDEX(Drivers!$C$37:$AG$37,1,AK21)/Drivers!$C$37</f>
        <v>1.4618372445374499</v>
      </c>
      <c r="AL45" s="51" cm="1">
        <f t="array" ref="AL45">INDEX(Drivers!$C$37:$AG$37,1,AL21)/Drivers!$C$37</f>
        <v>1.4965276715260003</v>
      </c>
      <c r="AM45" s="51" cm="1">
        <f t="array" ref="AM45">INDEX(Drivers!$C$37:$AG$37,1,AM21)/Drivers!$C$37</f>
        <v>1.836697706161329</v>
      </c>
      <c r="AN45" s="51" cm="1">
        <f t="array" ref="AN45">INDEX(Drivers!$C$37:$AG$37,1,AN21)/Drivers!$C$37</f>
        <v>1.7947694201308328</v>
      </c>
      <c r="AO45" s="36">
        <f>AN45</f>
        <v>1.7947694201308328</v>
      </c>
      <c r="AP45" s="36">
        <f>AO45</f>
        <v>1.7947694201308328</v>
      </c>
      <c r="AQ45" s="36"/>
      <c r="AR45" s="36"/>
      <c r="AS45" s="10"/>
      <c r="AT45" s="10"/>
      <c r="AU45" s="10"/>
      <c r="AV45" s="10"/>
    </row>
    <row r="46" spans="1:48">
      <c r="A46" s="313" t="s">
        <v>16</v>
      </c>
      <c r="H46" s="109">
        <f>I46^(1/40)-1</f>
        <v>1.4729337045443991E-2</v>
      </c>
      <c r="I46" s="186">
        <f>I45/E45</f>
        <v>1.7947694201308328</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8.1030090284976986E-3</v>
      </c>
      <c r="H50" s="59">
        <f t="shared" si="17"/>
        <v>3.3539867177726723E-2</v>
      </c>
      <c r="I50" s="59">
        <f t="shared" si="17"/>
        <v>1.8339033817772687E-2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0.39892399964051622</v>
      </c>
      <c r="H63" s="186">
        <f t="shared" si="19"/>
        <v>0.39850347232847394</v>
      </c>
      <c r="I63" s="186">
        <f t="shared" si="19"/>
        <v>0.39820523057986912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0.39899908251844357</v>
      </c>
      <c r="T63" s="313" cm="1">
        <f t="array" ref="T63">IF(T$7=-1,U63,IF(T$7=99,S63,IF(T$7=0,INDEX($E63:$I63,0,T$5),(INDEX($E63:$I63,0,T$7+1)-INDEX($E63:$I63,0,T$7))/(INDEX($E$4:$I$4,0,T$7+1)-INDEX($E$4:$I$4,0,T$7))+S63)))</f>
        <v>0.39899073997645162</v>
      </c>
      <c r="U63" s="313" cm="1">
        <f t="array" ref="U63">IF(U$7=-1,V63,IF(U$7=99,T63,IF(U$7=0,INDEX($E63:$I63,0,U$5),(INDEX($E63:$I63,0,U$7+1)-INDEX($E63:$I63,0,U$7))/(INDEX($E$4:$I$4,0,U$7+1)-INDEX($E$4:$I$4,0,U$7))+T63)))</f>
        <v>0.39898239743445968</v>
      </c>
      <c r="V63" s="313" cm="1">
        <f t="array" ref="V63">IF(V$7=-1,W63,IF(V$7=99,U63,IF(V$7=0,INDEX($E63:$I63,0,V$5),(INDEX($E63:$I63,0,V$7+1)-INDEX($E63:$I63,0,V$7))/(INDEX($E$4:$I$4,0,V$7+1)-INDEX($E$4:$I$4,0,V$7))+U63)))</f>
        <v>0.39897405489246773</v>
      </c>
      <c r="W63" s="313" cm="1">
        <f t="array" ref="W63">IF(W$7=-1,X63,IF(W$7=99,V63,IF(W$7=0,INDEX($E63:$I63,0,W$5),(INDEX($E63:$I63,0,W$7+1)-INDEX($E63:$I63,0,W$7))/(INDEX($E$4:$I$4,0,W$7+1)-INDEX($E$4:$I$4,0,W$7))+V63)))</f>
        <v>0.39896571235047579</v>
      </c>
      <c r="X63" s="313" cm="1">
        <f t="array" ref="X63">IF(X$7=-1,Y63,IF(X$7=99,W63,IF(X$7=0,INDEX($E63:$I63,0,X$5),(INDEX($E63:$I63,0,X$7+1)-INDEX($E63:$I63,0,X$7))/(INDEX($E$4:$I$4,0,X$7+1)-INDEX($E$4:$I$4,0,X$7))+W63)))</f>
        <v>0.39895736980848384</v>
      </c>
      <c r="Y63" s="313" cm="1">
        <f t="array" ref="Y63">IF(Y$7=-1,Z63,IF(Y$7=99,X63,IF(Y$7=0,INDEX($E63:$I63,0,Y$5),(INDEX($E63:$I63,0,Y$7+1)-INDEX($E63:$I63,0,Y$7))/(INDEX($E$4:$I$4,0,Y$7+1)-INDEX($E$4:$I$4,0,Y$7))+X63)))</f>
        <v>0.3989490272664919</v>
      </c>
      <c r="Z63" s="313" cm="1">
        <f t="array" ref="Z63">IF(Z$7=-1,AA63,IF(Z$7=99,Y63,IF(Z$7=0,INDEX($E63:$I63,0,Z$5),(INDEX($E63:$I63,0,Z$7+1)-INDEX($E63:$I63,0,Z$7))/(INDEX($E$4:$I$4,0,Z$7+1)-INDEX($E$4:$I$4,0,Z$7))+Y63)))</f>
        <v>0.39894068472449995</v>
      </c>
      <c r="AA63" s="313" cm="1">
        <f t="array" ref="AA63">IF(AA$7=-1,AB63,IF(AA$7=99,Z63,IF(AA$7=0,INDEX($E63:$I63,0,AA$5),(INDEX($E63:$I63,0,AA$7+1)-INDEX($E63:$I63,0,AA$7))/(INDEX($E$4:$I$4,0,AA$7+1)-INDEX($E$4:$I$4,0,AA$7))+Z63)))</f>
        <v>0.398932342182508</v>
      </c>
      <c r="AB63" s="313" cm="1">
        <f t="array" ref="AB63">IF(AB$7=-1,AC63,IF(AB$7=99,AA63,IF(AB$7=0,INDEX($E63:$I63,0,AB$5),(INDEX($E63:$I63,0,AB$7+1)-INDEX($E63:$I63,0,AB$7))/(INDEX($E$4:$I$4,0,AB$7+1)-INDEX($E$4:$I$4,0,AB$7))+AA63)))</f>
        <v>0.39892399964051622</v>
      </c>
      <c r="AC63" s="313" cm="1">
        <f t="array" ref="AC63">IF(AC$7=-1,AD63,IF(AC$7=99,AB63,IF(AC$7=0,INDEX($E63:$I63,0,AC$5),(INDEX($E63:$I63,0,AC$7+1)-INDEX($E63:$I63,0,AC$7))/(INDEX($E$4:$I$4,0,AC$7+1)-INDEX($E$4:$I$4,0,AC$7))+AB63)))</f>
        <v>0.398881946909312</v>
      </c>
      <c r="AD63" s="313" cm="1">
        <f t="array" ref="AD63">IF(AD$7=-1,AE63,IF(AD$7=99,AC63,IF(AD$7=0,INDEX($E63:$I63,0,AD$5),(INDEX($E63:$I63,0,AD$7+1)-INDEX($E63:$I63,0,AD$7))/(INDEX($E$4:$I$4,0,AD$7+1)-INDEX($E$4:$I$4,0,AD$7))+AC63)))</f>
        <v>0.39883989417810778</v>
      </c>
      <c r="AE63" s="313" cm="1">
        <f t="array" ref="AE63">IF(AE$7=-1,AF63,IF(AE$7=99,AD63,IF(AE$7=0,INDEX($E63:$I63,0,AE$5),(INDEX($E63:$I63,0,AE$7+1)-INDEX($E63:$I63,0,AE$7))/(INDEX($E$4:$I$4,0,AE$7+1)-INDEX($E$4:$I$4,0,AE$7))+AD63)))</f>
        <v>0.39879784144690356</v>
      </c>
      <c r="AF63" s="313" cm="1">
        <f t="array" ref="AF63">IF(AF$7=-1,AG63,IF(AF$7=99,AE63,IF(AF$7=0,INDEX($E63:$I63,0,AF$5),(INDEX($E63:$I63,0,AF$7+1)-INDEX($E63:$I63,0,AF$7))/(INDEX($E$4:$I$4,0,AF$7+1)-INDEX($E$4:$I$4,0,AF$7))+AE63)))</f>
        <v>0.39875578871569933</v>
      </c>
      <c r="AG63" s="313" cm="1">
        <f t="array" ref="AG63">IF(AG$7=-1,AH63,IF(AG$7=99,AF63,IF(AG$7=0,INDEX($E63:$I63,0,AG$5),(INDEX($E63:$I63,0,AG$7+1)-INDEX($E63:$I63,0,AG$7))/(INDEX($E$4:$I$4,0,AG$7+1)-INDEX($E$4:$I$4,0,AG$7))+AF63)))</f>
        <v>0.39871373598449511</v>
      </c>
      <c r="AH63" s="313" cm="1">
        <f t="array" ref="AH63">IF(AH$7=-1,AI63,IF(AH$7=99,AG63,IF(AH$7=0,INDEX($E63:$I63,0,AH$5),(INDEX($E63:$I63,0,AH$7+1)-INDEX($E63:$I63,0,AH$7))/(INDEX($E$4:$I$4,0,AH$7+1)-INDEX($E$4:$I$4,0,AH$7))+AG63)))</f>
        <v>0.39867168325329089</v>
      </c>
      <c r="AI63" s="313" cm="1">
        <f t="array" ref="AI63">IF(AI$7=-1,AJ63,IF(AI$7=99,AH63,IF(AI$7=0,INDEX($E63:$I63,0,AI$5),(INDEX($E63:$I63,0,AI$7+1)-INDEX($E63:$I63,0,AI$7))/(INDEX($E$4:$I$4,0,AI$7+1)-INDEX($E$4:$I$4,0,AI$7))+AH63)))</f>
        <v>0.39862963052208666</v>
      </c>
      <c r="AJ63" s="313" cm="1">
        <f t="array" ref="AJ63">IF(AJ$7=-1,AK63,IF(AJ$7=99,AI63,IF(AJ$7=0,INDEX($E63:$I63,0,AJ$5),(INDEX($E63:$I63,0,AJ$7+1)-INDEX($E63:$I63,0,AJ$7))/(INDEX($E$4:$I$4,0,AJ$7+1)-INDEX($E$4:$I$4,0,AJ$7))+AI63)))</f>
        <v>0.39858757779088244</v>
      </c>
      <c r="AK63" s="313" cm="1">
        <f t="array" ref="AK63">IF(AK$7=-1,AL63,IF(AK$7=99,AJ63,IF(AK$7=0,INDEX($E63:$I63,0,AK$5),(INDEX($E63:$I63,0,AK$7+1)-INDEX($E63:$I63,0,AK$7))/(INDEX($E$4:$I$4,0,AK$7+1)-INDEX($E$4:$I$4,0,AK$7))+AJ63)))</f>
        <v>0.39854552505967822</v>
      </c>
      <c r="AL63" s="313" cm="1">
        <f t="array" ref="AL63">IF(AL$7=-1,AM63,IF(AL$7=99,AK63,IF(AL$7=0,INDEX($E63:$I63,0,AL$5),(INDEX($E63:$I63,0,AL$7+1)-INDEX($E63:$I63,0,AL$7))/(INDEX($E$4:$I$4,0,AL$7+1)-INDEX($E$4:$I$4,0,AL$7))+AK63)))</f>
        <v>0.39850347232847394</v>
      </c>
      <c r="AM63" s="313" cm="1">
        <f t="array" ref="AM63">IF(AM$7=-1,AN63,IF(AM$7=99,AL63,IF(AM$7=0,INDEX($E63:$I63,0,AM$5),(INDEX($E63:$I63,0,AM$7+1)-INDEX($E63:$I63,0,AM$7))/(INDEX($E$4:$I$4,0,AM$7+1)-INDEX($E$4:$I$4,0,AM$7))+AL63)))</f>
        <v>0.39847364815361347</v>
      </c>
      <c r="AN63" s="313" cm="1">
        <f t="array" ref="AN63">IF(AN$7=-1,AO63,IF(AN$7=99,AM63,IF(AN$7=0,INDEX($E63:$I63,0,AN$5),(INDEX($E63:$I63,0,AN$7+1)-INDEX($E63:$I63,0,AN$7))/(INDEX($E$4:$I$4,0,AN$7+1)-INDEX($E$4:$I$4,0,AN$7))+AM63)))</f>
        <v>0.39820523057986912</v>
      </c>
      <c r="AO63" s="313" cm="1">
        <f t="array" ref="AO63">IF(AO$7=-1,AP63,IF(AO$7=99,AN63,IF(AO$7=0,INDEX($E63:$I63,0,AO$5),(INDEX($E63:$I63,0,AO$7+1)-INDEX($E63:$I63,0,AO$7))/(INDEX($E$4:$I$4,0,AO$7+1)-INDEX($E$4:$I$4,0,AO$7))+AN63)))</f>
        <v>0.39820523057986912</v>
      </c>
      <c r="AP63" s="313" cm="1">
        <f t="array" ref="AP63">IF(AP$7=-1,AQ63,IF(AP$7=99,AO63,IF(AP$7=0,INDEX($E63:$I63,0,AP$5),(INDEX($E63:$I63,0,AP$7+1)-INDEX($E63:$I63,0,AP$7))/(INDEX($E$4:$I$4,0,AP$7+1)-INDEX($E$4:$I$4,0,AP$7))+AO63)))</f>
        <v>0.39820523057986912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0.69784799928103247</v>
      </c>
      <c r="H65" s="186">
        <f t="shared" si="19"/>
        <v>0.6970069446569479</v>
      </c>
      <c r="I65" s="186">
        <f t="shared" si="19"/>
        <v>0.69641046115973826</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0.69799816503688716</v>
      </c>
      <c r="T65" s="313" cm="1">
        <f t="array" ref="T65">IF(T$7=-1,U65,IF(T$7=99,S65,IF(T$7=0,INDEX($E65:$I65,0,T$5),(INDEX($E65:$I65,0,T$7+1)-INDEX($E65:$I65,0,T$7))/(INDEX($E$4:$I$4,0,T$7+1)-INDEX($E$4:$I$4,0,T$7))+S65)))</f>
        <v>0.69798147995290327</v>
      </c>
      <c r="U65" s="313" cm="1">
        <f t="array" ref="U65">IF(U$7=-1,V65,IF(U$7=99,T65,IF(U$7=0,INDEX($E65:$I65,0,U$5),(INDEX($E65:$I65,0,U$7+1)-INDEX($E65:$I65,0,U$7))/(INDEX($E$4:$I$4,0,U$7+1)-INDEX($E$4:$I$4,0,U$7))+T65)))</f>
        <v>0.69796479486891938</v>
      </c>
      <c r="V65" s="313" cm="1">
        <f t="array" ref="V65">IF(V$7=-1,W65,IF(V$7=99,U65,IF(V$7=0,INDEX($E65:$I65,0,V$5),(INDEX($E65:$I65,0,V$7+1)-INDEX($E65:$I65,0,V$7))/(INDEX($E$4:$I$4,0,V$7+1)-INDEX($E$4:$I$4,0,V$7))+U65)))</f>
        <v>0.69794810978493549</v>
      </c>
      <c r="W65" s="313" cm="1">
        <f t="array" ref="W65">IF(W$7=-1,X65,IF(W$7=99,V65,IF(W$7=0,INDEX($E65:$I65,0,W$5),(INDEX($E65:$I65,0,W$7+1)-INDEX($E65:$I65,0,W$7))/(INDEX($E$4:$I$4,0,W$7+1)-INDEX($E$4:$I$4,0,W$7))+V65)))</f>
        <v>0.6979314247009516</v>
      </c>
      <c r="X65" s="313" cm="1">
        <f t="array" ref="X65">IF(X$7=-1,Y65,IF(X$7=99,W65,IF(X$7=0,INDEX($E65:$I65,0,X$5),(INDEX($E65:$I65,0,X$7+1)-INDEX($E65:$I65,0,X$7))/(INDEX($E$4:$I$4,0,X$7+1)-INDEX($E$4:$I$4,0,X$7))+W65)))</f>
        <v>0.69791473961696771</v>
      </c>
      <c r="Y65" s="313" cm="1">
        <f t="array" ref="Y65">IF(Y$7=-1,Z65,IF(Y$7=99,X65,IF(Y$7=0,INDEX($E65:$I65,0,Y$5),(INDEX($E65:$I65,0,Y$7+1)-INDEX($E65:$I65,0,Y$7))/(INDEX($E$4:$I$4,0,Y$7+1)-INDEX($E$4:$I$4,0,Y$7))+X65)))</f>
        <v>0.69789805453298381</v>
      </c>
      <c r="Z65" s="313" cm="1">
        <f t="array" ref="Z65">IF(Z$7=-1,AA65,IF(Z$7=99,Y65,IF(Z$7=0,INDEX($E65:$I65,0,Z$5),(INDEX($E65:$I65,0,Z$7+1)-INDEX($E65:$I65,0,Z$7))/(INDEX($E$4:$I$4,0,Z$7+1)-INDEX($E$4:$I$4,0,Z$7))+Y65)))</f>
        <v>0.69788136944899992</v>
      </c>
      <c r="AA65" s="313" cm="1">
        <f t="array" ref="AA65">IF(AA$7=-1,AB65,IF(AA$7=99,Z65,IF(AA$7=0,INDEX($E65:$I65,0,AA$5),(INDEX($E65:$I65,0,AA$7+1)-INDEX($E65:$I65,0,AA$7))/(INDEX($E$4:$I$4,0,AA$7+1)-INDEX($E$4:$I$4,0,AA$7))+Z65)))</f>
        <v>0.69786468436501603</v>
      </c>
      <c r="AB65" s="313" cm="1">
        <f t="array" ref="AB65">IF(AB$7=-1,AC65,IF(AB$7=99,AA65,IF(AB$7=0,INDEX($E65:$I65,0,AB$5),(INDEX($E65:$I65,0,AB$7+1)-INDEX($E65:$I65,0,AB$7))/(INDEX($E$4:$I$4,0,AB$7+1)-INDEX($E$4:$I$4,0,AB$7))+AA65)))</f>
        <v>0.69784799928103247</v>
      </c>
      <c r="AC65" s="313" cm="1">
        <f t="array" ref="AC65">IF(AC$7=-1,AD65,IF(AC$7=99,AB65,IF(AC$7=0,INDEX($E65:$I65,0,AC$5),(INDEX($E65:$I65,0,AC$7+1)-INDEX($E65:$I65,0,AC$7))/(INDEX($E$4:$I$4,0,AC$7+1)-INDEX($E$4:$I$4,0,AC$7))+AB65)))</f>
        <v>0.69776389381862403</v>
      </c>
      <c r="AD65" s="313" cm="1">
        <f t="array" ref="AD65">IF(AD$7=-1,AE65,IF(AD$7=99,AC65,IF(AD$7=0,INDEX($E65:$I65,0,AD$5),(INDEX($E65:$I65,0,AD$7+1)-INDEX($E65:$I65,0,AD$7))/(INDEX($E$4:$I$4,0,AD$7+1)-INDEX($E$4:$I$4,0,AD$7))+AC65)))</f>
        <v>0.69767978835621558</v>
      </c>
      <c r="AE65" s="313" cm="1">
        <f t="array" ref="AE65">IF(AE$7=-1,AF65,IF(AE$7=99,AD65,IF(AE$7=0,INDEX($E65:$I65,0,AE$5),(INDEX($E65:$I65,0,AE$7+1)-INDEX($E65:$I65,0,AE$7))/(INDEX($E$4:$I$4,0,AE$7+1)-INDEX($E$4:$I$4,0,AE$7))+AD65)))</f>
        <v>0.69759568289380713</v>
      </c>
      <c r="AF65" s="313" cm="1">
        <f t="array" ref="AF65">IF(AF$7=-1,AG65,IF(AF$7=99,AE65,IF(AF$7=0,INDEX($E65:$I65,0,AF$5),(INDEX($E65:$I65,0,AF$7+1)-INDEX($E65:$I65,0,AF$7))/(INDEX($E$4:$I$4,0,AF$7+1)-INDEX($E$4:$I$4,0,AF$7))+AE65)))</f>
        <v>0.69751157743139869</v>
      </c>
      <c r="AG65" s="313" cm="1">
        <f t="array" ref="AG65">IF(AG$7=-1,AH65,IF(AG$7=99,AF65,IF(AG$7=0,INDEX($E65:$I65,0,AG$5),(INDEX($E65:$I65,0,AG$7+1)-INDEX($E65:$I65,0,AG$7))/(INDEX($E$4:$I$4,0,AG$7+1)-INDEX($E$4:$I$4,0,AG$7))+AF65)))</f>
        <v>0.69742747196899024</v>
      </c>
      <c r="AH65" s="313" cm="1">
        <f t="array" ref="AH65">IF(AH$7=-1,AI65,IF(AH$7=99,AG65,IF(AH$7=0,INDEX($E65:$I65,0,AH$5),(INDEX($E65:$I65,0,AH$7+1)-INDEX($E65:$I65,0,AH$7))/(INDEX($E$4:$I$4,0,AH$7+1)-INDEX($E$4:$I$4,0,AH$7))+AG65)))</f>
        <v>0.6973433665065818</v>
      </c>
      <c r="AI65" s="313" cm="1">
        <f t="array" ref="AI65">IF(AI$7=-1,AJ65,IF(AI$7=99,AH65,IF(AI$7=0,INDEX($E65:$I65,0,AI$5),(INDEX($E65:$I65,0,AI$7+1)-INDEX($E65:$I65,0,AI$7))/(INDEX($E$4:$I$4,0,AI$7+1)-INDEX($E$4:$I$4,0,AI$7))+AH65)))</f>
        <v>0.69725926104417335</v>
      </c>
      <c r="AJ65" s="313" cm="1">
        <f t="array" ref="AJ65">IF(AJ$7=-1,AK65,IF(AJ$7=99,AI65,IF(AJ$7=0,INDEX($E65:$I65,0,AJ$5),(INDEX($E65:$I65,0,AJ$7+1)-INDEX($E65:$I65,0,AJ$7))/(INDEX($E$4:$I$4,0,AJ$7+1)-INDEX($E$4:$I$4,0,AJ$7))+AI65)))</f>
        <v>0.6971751555817649</v>
      </c>
      <c r="AK65" s="313" cm="1">
        <f t="array" ref="AK65">IF(AK$7=-1,AL65,IF(AK$7=99,AJ65,IF(AK$7=0,INDEX($E65:$I65,0,AK$5),(INDEX($E65:$I65,0,AK$7+1)-INDEX($E65:$I65,0,AK$7))/(INDEX($E$4:$I$4,0,AK$7+1)-INDEX($E$4:$I$4,0,AK$7))+AJ65)))</f>
        <v>0.69709105011935646</v>
      </c>
      <c r="AL65" s="313" cm="1">
        <f t="array" ref="AL65">IF(AL$7=-1,AM65,IF(AL$7=99,AK65,IF(AL$7=0,INDEX($E65:$I65,0,AL$5),(INDEX($E65:$I65,0,AL$7+1)-INDEX($E65:$I65,0,AL$7))/(INDEX($E$4:$I$4,0,AL$7+1)-INDEX($E$4:$I$4,0,AL$7))+AK65)))</f>
        <v>0.6970069446569479</v>
      </c>
      <c r="AM65" s="313" cm="1">
        <f t="array" ref="AM65">IF(AM$7=-1,AN65,IF(AM$7=99,AL65,IF(AM$7=0,INDEX($E65:$I65,0,AM$5),(INDEX($E65:$I65,0,AM$7+1)-INDEX($E65:$I65,0,AM$7))/(INDEX($E$4:$I$4,0,AM$7+1)-INDEX($E$4:$I$4,0,AM$7))+AL65)))</f>
        <v>0.69694729630722696</v>
      </c>
      <c r="AN65" s="313" cm="1">
        <f t="array" ref="AN65">IF(AN$7=-1,AO65,IF(AN$7=99,AM65,IF(AN$7=0,INDEX($E65:$I65,0,AN$5),(INDEX($E65:$I65,0,AN$7+1)-INDEX($E65:$I65,0,AN$7))/(INDEX($E$4:$I$4,0,AN$7+1)-INDEX($E$4:$I$4,0,AN$7))+AM65)))</f>
        <v>0.69641046115973826</v>
      </c>
      <c r="AO65" s="313" cm="1">
        <f t="array" ref="AO65">IF(AO$7=-1,AP65,IF(AO$7=99,AN65,IF(AO$7=0,INDEX($E65:$I65,0,AO$5),(INDEX($E65:$I65,0,AO$7+1)-INDEX($E65:$I65,0,AO$7))/(INDEX($E$4:$I$4,0,AO$7+1)-INDEX($E$4:$I$4,0,AO$7))+AN65)))</f>
        <v>0.69641046115973826</v>
      </c>
      <c r="AP65" s="313" cm="1">
        <f t="array" ref="AP65">IF(AP$7=-1,AQ65,IF(AP$7=99,AO65,IF(AP$7=0,INDEX($E65:$I65,0,AP$5),(INDEX($E65:$I65,0,AP$7+1)-INDEX($E65:$I65,0,AP$7))/(INDEX($E$4:$I$4,0,AP$7+1)-INDEX($E$4:$I$4,0,AP$7))+AO65)))</f>
        <v>0.69641046115973826</v>
      </c>
    </row>
    <row r="66" spans="1:42">
      <c r="A66" s="313" t="s">
        <v>16</v>
      </c>
      <c r="C66" s="313" t="str">
        <f t="shared" si="18"/>
        <v>Cooking</v>
      </c>
      <c r="E66" s="186">
        <f t="shared" si="19"/>
        <v>0.39899999999999997</v>
      </c>
      <c r="F66" s="186">
        <f t="shared" si="19"/>
        <v>0.39900742506043552</v>
      </c>
      <c r="G66" s="186">
        <f t="shared" si="19"/>
        <v>0.39892399964051622</v>
      </c>
      <c r="H66" s="186">
        <f t="shared" si="19"/>
        <v>0.39850347232847394</v>
      </c>
      <c r="I66" s="186">
        <f t="shared" si="19"/>
        <v>0.39820523057986912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0.39899908251844357</v>
      </c>
      <c r="T66" s="313" cm="1">
        <f t="array" ref="T66">IF(T$7=-1,U66,IF(T$7=99,S66,IF(T$7=0,INDEX($E66:$I66,0,T$5),(INDEX($E66:$I66,0,T$7+1)-INDEX($E66:$I66,0,T$7))/(INDEX($E$4:$I$4,0,T$7+1)-INDEX($E$4:$I$4,0,T$7))+S66)))</f>
        <v>0.39899073997645162</v>
      </c>
      <c r="U66" s="313" cm="1">
        <f t="array" ref="U66">IF(U$7=-1,V66,IF(U$7=99,T66,IF(U$7=0,INDEX($E66:$I66,0,U$5),(INDEX($E66:$I66,0,U$7+1)-INDEX($E66:$I66,0,U$7))/(INDEX($E$4:$I$4,0,U$7+1)-INDEX($E$4:$I$4,0,U$7))+T66)))</f>
        <v>0.39898239743445968</v>
      </c>
      <c r="V66" s="313" cm="1">
        <f t="array" ref="V66">IF(V$7=-1,W66,IF(V$7=99,U66,IF(V$7=0,INDEX($E66:$I66,0,V$5),(INDEX($E66:$I66,0,V$7+1)-INDEX($E66:$I66,0,V$7))/(INDEX($E$4:$I$4,0,V$7+1)-INDEX($E$4:$I$4,0,V$7))+U66)))</f>
        <v>0.39897405489246773</v>
      </c>
      <c r="W66" s="313" cm="1">
        <f t="array" ref="W66">IF(W$7=-1,X66,IF(W$7=99,V66,IF(W$7=0,INDEX($E66:$I66,0,W$5),(INDEX($E66:$I66,0,W$7+1)-INDEX($E66:$I66,0,W$7))/(INDEX($E$4:$I$4,0,W$7+1)-INDEX($E$4:$I$4,0,W$7))+V66)))</f>
        <v>0.39896571235047579</v>
      </c>
      <c r="X66" s="313" cm="1">
        <f t="array" ref="X66">IF(X$7=-1,Y66,IF(X$7=99,W66,IF(X$7=0,INDEX($E66:$I66,0,X$5),(INDEX($E66:$I66,0,X$7+1)-INDEX($E66:$I66,0,X$7))/(INDEX($E$4:$I$4,0,X$7+1)-INDEX($E$4:$I$4,0,X$7))+W66)))</f>
        <v>0.39895736980848384</v>
      </c>
      <c r="Y66" s="313" cm="1">
        <f t="array" ref="Y66">IF(Y$7=-1,Z66,IF(Y$7=99,X66,IF(Y$7=0,INDEX($E66:$I66,0,Y$5),(INDEX($E66:$I66,0,Y$7+1)-INDEX($E66:$I66,0,Y$7))/(INDEX($E$4:$I$4,0,Y$7+1)-INDEX($E$4:$I$4,0,Y$7))+X66)))</f>
        <v>0.3989490272664919</v>
      </c>
      <c r="Z66" s="313" cm="1">
        <f t="array" ref="Z66">IF(Z$7=-1,AA66,IF(Z$7=99,Y66,IF(Z$7=0,INDEX($E66:$I66,0,Z$5),(INDEX($E66:$I66,0,Z$7+1)-INDEX($E66:$I66,0,Z$7))/(INDEX($E$4:$I$4,0,Z$7+1)-INDEX($E$4:$I$4,0,Z$7))+Y66)))</f>
        <v>0.39894068472449995</v>
      </c>
      <c r="AA66" s="313" cm="1">
        <f t="array" ref="AA66">IF(AA$7=-1,AB66,IF(AA$7=99,Z66,IF(AA$7=0,INDEX($E66:$I66,0,AA$5),(INDEX($E66:$I66,0,AA$7+1)-INDEX($E66:$I66,0,AA$7))/(INDEX($E$4:$I$4,0,AA$7+1)-INDEX($E$4:$I$4,0,AA$7))+Z66)))</f>
        <v>0.398932342182508</v>
      </c>
      <c r="AB66" s="313" cm="1">
        <f t="array" ref="AB66">IF(AB$7=-1,AC66,IF(AB$7=99,AA66,IF(AB$7=0,INDEX($E66:$I66,0,AB$5),(INDEX($E66:$I66,0,AB$7+1)-INDEX($E66:$I66,0,AB$7))/(INDEX($E$4:$I$4,0,AB$7+1)-INDEX($E$4:$I$4,0,AB$7))+AA66)))</f>
        <v>0.39892399964051622</v>
      </c>
      <c r="AC66" s="313" cm="1">
        <f t="array" ref="AC66">IF(AC$7=-1,AD66,IF(AC$7=99,AB66,IF(AC$7=0,INDEX($E66:$I66,0,AC$5),(INDEX($E66:$I66,0,AC$7+1)-INDEX($E66:$I66,0,AC$7))/(INDEX($E$4:$I$4,0,AC$7+1)-INDEX($E$4:$I$4,0,AC$7))+AB66)))</f>
        <v>0.398881946909312</v>
      </c>
      <c r="AD66" s="313" cm="1">
        <f t="array" ref="AD66">IF(AD$7=-1,AE66,IF(AD$7=99,AC66,IF(AD$7=0,INDEX($E66:$I66,0,AD$5),(INDEX($E66:$I66,0,AD$7+1)-INDEX($E66:$I66,0,AD$7))/(INDEX($E$4:$I$4,0,AD$7+1)-INDEX($E$4:$I$4,0,AD$7))+AC66)))</f>
        <v>0.39883989417810778</v>
      </c>
      <c r="AE66" s="313" cm="1">
        <f t="array" ref="AE66">IF(AE$7=-1,AF66,IF(AE$7=99,AD66,IF(AE$7=0,INDEX($E66:$I66,0,AE$5),(INDEX($E66:$I66,0,AE$7+1)-INDEX($E66:$I66,0,AE$7))/(INDEX($E$4:$I$4,0,AE$7+1)-INDEX($E$4:$I$4,0,AE$7))+AD66)))</f>
        <v>0.39879784144690356</v>
      </c>
      <c r="AF66" s="313" cm="1">
        <f t="array" ref="AF66">IF(AF$7=-1,AG66,IF(AF$7=99,AE66,IF(AF$7=0,INDEX($E66:$I66,0,AF$5),(INDEX($E66:$I66,0,AF$7+1)-INDEX($E66:$I66,0,AF$7))/(INDEX($E$4:$I$4,0,AF$7+1)-INDEX($E$4:$I$4,0,AF$7))+AE66)))</f>
        <v>0.39875578871569933</v>
      </c>
      <c r="AG66" s="313" cm="1">
        <f t="array" ref="AG66">IF(AG$7=-1,AH66,IF(AG$7=99,AF66,IF(AG$7=0,INDEX($E66:$I66,0,AG$5),(INDEX($E66:$I66,0,AG$7+1)-INDEX($E66:$I66,0,AG$7))/(INDEX($E$4:$I$4,0,AG$7+1)-INDEX($E$4:$I$4,0,AG$7))+AF66)))</f>
        <v>0.39871373598449511</v>
      </c>
      <c r="AH66" s="313" cm="1">
        <f t="array" ref="AH66">IF(AH$7=-1,AI66,IF(AH$7=99,AG66,IF(AH$7=0,INDEX($E66:$I66,0,AH$5),(INDEX($E66:$I66,0,AH$7+1)-INDEX($E66:$I66,0,AH$7))/(INDEX($E$4:$I$4,0,AH$7+1)-INDEX($E$4:$I$4,0,AH$7))+AG66)))</f>
        <v>0.39867168325329089</v>
      </c>
      <c r="AI66" s="313" cm="1">
        <f t="array" ref="AI66">IF(AI$7=-1,AJ66,IF(AI$7=99,AH66,IF(AI$7=0,INDEX($E66:$I66,0,AI$5),(INDEX($E66:$I66,0,AI$7+1)-INDEX($E66:$I66,0,AI$7))/(INDEX($E$4:$I$4,0,AI$7+1)-INDEX($E$4:$I$4,0,AI$7))+AH66)))</f>
        <v>0.39862963052208666</v>
      </c>
      <c r="AJ66" s="313" cm="1">
        <f t="array" ref="AJ66">IF(AJ$7=-1,AK66,IF(AJ$7=99,AI66,IF(AJ$7=0,INDEX($E66:$I66,0,AJ$5),(INDEX($E66:$I66,0,AJ$7+1)-INDEX($E66:$I66,0,AJ$7))/(INDEX($E$4:$I$4,0,AJ$7+1)-INDEX($E$4:$I$4,0,AJ$7))+AI66)))</f>
        <v>0.39858757779088244</v>
      </c>
      <c r="AK66" s="313" cm="1">
        <f t="array" ref="AK66">IF(AK$7=-1,AL66,IF(AK$7=99,AJ66,IF(AK$7=0,INDEX($E66:$I66,0,AK$5),(INDEX($E66:$I66,0,AK$7+1)-INDEX($E66:$I66,0,AK$7))/(INDEX($E$4:$I$4,0,AK$7+1)-INDEX($E$4:$I$4,0,AK$7))+AJ66)))</f>
        <v>0.39854552505967822</v>
      </c>
      <c r="AL66" s="313" cm="1">
        <f t="array" ref="AL66">IF(AL$7=-1,AM66,IF(AL$7=99,AK66,IF(AL$7=0,INDEX($E66:$I66,0,AL$5),(INDEX($E66:$I66,0,AL$7+1)-INDEX($E66:$I66,0,AL$7))/(INDEX($E$4:$I$4,0,AL$7+1)-INDEX($E$4:$I$4,0,AL$7))+AK66)))</f>
        <v>0.39850347232847394</v>
      </c>
      <c r="AM66" s="313" cm="1">
        <f t="array" ref="AM66">IF(AM$7=-1,AN66,IF(AM$7=99,AL66,IF(AM$7=0,INDEX($E66:$I66,0,AM$5),(INDEX($E66:$I66,0,AM$7+1)-INDEX($E66:$I66,0,AM$7))/(INDEX($E$4:$I$4,0,AM$7+1)-INDEX($E$4:$I$4,0,AM$7))+AL66)))</f>
        <v>0.39847364815361347</v>
      </c>
      <c r="AN66" s="313" cm="1">
        <f t="array" ref="AN66">IF(AN$7=-1,AO66,IF(AN$7=99,AM66,IF(AN$7=0,INDEX($E66:$I66,0,AN$5),(INDEX($E66:$I66,0,AN$7+1)-INDEX($E66:$I66,0,AN$7))/(INDEX($E$4:$I$4,0,AN$7+1)-INDEX($E$4:$I$4,0,AN$7))+AM66)))</f>
        <v>0.39820523057986912</v>
      </c>
      <c r="AO66" s="313" cm="1">
        <f t="array" ref="AO66">IF(AO$7=-1,AP66,IF(AO$7=99,AN66,IF(AO$7=0,INDEX($E66:$I66,0,AO$5),(INDEX($E66:$I66,0,AO$7+1)-INDEX($E66:$I66,0,AO$7))/(INDEX($E$4:$I$4,0,AO$7+1)-INDEX($E$4:$I$4,0,AO$7))+AN66)))</f>
        <v>0.39820523057986912</v>
      </c>
      <c r="AP66" s="313" cm="1">
        <f t="array" ref="AP66">IF(AP$7=-1,AQ66,IF(AP$7=99,AO66,IF(AP$7=0,INDEX($E66:$I66,0,AP$5),(INDEX($E66:$I66,0,AP$7+1)-INDEX($E66:$I66,0,AP$7))/(INDEX($E$4:$I$4,0,AP$7+1)-INDEX($E$4:$I$4,0,AP$7))+AO66)))</f>
        <v>0.39820523057986912</v>
      </c>
    </row>
    <row r="67" spans="1:42">
      <c r="A67" s="313" t="s">
        <v>16</v>
      </c>
      <c r="C67" s="313" t="str">
        <f t="shared" si="18"/>
        <v>Space Heating</v>
      </c>
      <c r="E67" s="186">
        <f t="shared" si="19"/>
        <v>0.29899999999999999</v>
      </c>
      <c r="F67" s="186">
        <f t="shared" si="19"/>
        <v>0.29900742506043554</v>
      </c>
      <c r="G67" s="186">
        <f t="shared" si="19"/>
        <v>0.29892399964051625</v>
      </c>
      <c r="H67" s="186">
        <f t="shared" si="19"/>
        <v>0.29850347232847396</v>
      </c>
      <c r="I67" s="186">
        <f t="shared" si="19"/>
        <v>0.29820523057986914</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0.29899908251844359</v>
      </c>
      <c r="T67" s="313" cm="1">
        <f t="array" ref="T67">IF(T$7=-1,U67,IF(T$7=99,S67,IF(T$7=0,INDEX($E67:$I67,0,T$5),(INDEX($E67:$I67,0,T$7+1)-INDEX($E67:$I67,0,T$7))/(INDEX($E$4:$I$4,0,T$7+1)-INDEX($E$4:$I$4,0,T$7))+S67)))</f>
        <v>0.29899073997645165</v>
      </c>
      <c r="U67" s="313" cm="1">
        <f t="array" ref="U67">IF(U$7=-1,V67,IF(U$7=99,T67,IF(U$7=0,INDEX($E67:$I67,0,U$5),(INDEX($E67:$I67,0,U$7+1)-INDEX($E67:$I67,0,U$7))/(INDEX($E$4:$I$4,0,U$7+1)-INDEX($E$4:$I$4,0,U$7))+T67)))</f>
        <v>0.2989823974344597</v>
      </c>
      <c r="V67" s="313" cm="1">
        <f t="array" ref="V67">IF(V$7=-1,W67,IF(V$7=99,U67,IF(V$7=0,INDEX($E67:$I67,0,V$5),(INDEX($E67:$I67,0,V$7+1)-INDEX($E67:$I67,0,V$7))/(INDEX($E$4:$I$4,0,V$7+1)-INDEX($E$4:$I$4,0,V$7))+U67)))</f>
        <v>0.29897405489246776</v>
      </c>
      <c r="W67" s="313" cm="1">
        <f t="array" ref="W67">IF(W$7=-1,X67,IF(W$7=99,V67,IF(W$7=0,INDEX($E67:$I67,0,W$5),(INDEX($E67:$I67,0,W$7+1)-INDEX($E67:$I67,0,W$7))/(INDEX($E$4:$I$4,0,W$7+1)-INDEX($E$4:$I$4,0,W$7))+V67)))</f>
        <v>0.29896571235047581</v>
      </c>
      <c r="X67" s="313" cm="1">
        <f t="array" ref="X67">IF(X$7=-1,Y67,IF(X$7=99,W67,IF(X$7=0,INDEX($E67:$I67,0,X$5),(INDEX($E67:$I67,0,X$7+1)-INDEX($E67:$I67,0,X$7))/(INDEX($E$4:$I$4,0,X$7+1)-INDEX($E$4:$I$4,0,X$7))+W67)))</f>
        <v>0.29895736980848386</v>
      </c>
      <c r="Y67" s="313" cm="1">
        <f t="array" ref="Y67">IF(Y$7=-1,Z67,IF(Y$7=99,X67,IF(Y$7=0,INDEX($E67:$I67,0,Y$5),(INDEX($E67:$I67,0,Y$7+1)-INDEX($E67:$I67,0,Y$7))/(INDEX($E$4:$I$4,0,Y$7+1)-INDEX($E$4:$I$4,0,Y$7))+X67)))</f>
        <v>0.29894902726649192</v>
      </c>
      <c r="Z67" s="313" cm="1">
        <f t="array" ref="Z67">IF(Z$7=-1,AA67,IF(Z$7=99,Y67,IF(Z$7=0,INDEX($E67:$I67,0,Z$5),(INDEX($E67:$I67,0,Z$7+1)-INDEX($E67:$I67,0,Z$7))/(INDEX($E$4:$I$4,0,Z$7+1)-INDEX($E$4:$I$4,0,Z$7))+Y67)))</f>
        <v>0.29894068472449997</v>
      </c>
      <c r="AA67" s="313" cm="1">
        <f t="array" ref="AA67">IF(AA$7=-1,AB67,IF(AA$7=99,Z67,IF(AA$7=0,INDEX($E67:$I67,0,AA$5),(INDEX($E67:$I67,0,AA$7+1)-INDEX($E67:$I67,0,AA$7))/(INDEX($E$4:$I$4,0,AA$7+1)-INDEX($E$4:$I$4,0,AA$7))+Z67)))</f>
        <v>0.29893234218250803</v>
      </c>
      <c r="AB67" s="313" cm="1">
        <f t="array" ref="AB67">IF(AB$7=-1,AC67,IF(AB$7=99,AA67,IF(AB$7=0,INDEX($E67:$I67,0,AB$5),(INDEX($E67:$I67,0,AB$7+1)-INDEX($E67:$I67,0,AB$7))/(INDEX($E$4:$I$4,0,AB$7+1)-INDEX($E$4:$I$4,0,AB$7))+AA67)))</f>
        <v>0.29892399964051625</v>
      </c>
      <c r="AC67" s="313" cm="1">
        <f t="array" ref="AC67">IF(AC$7=-1,AD67,IF(AC$7=99,AB67,IF(AC$7=0,INDEX($E67:$I67,0,AC$5),(INDEX($E67:$I67,0,AC$7+1)-INDEX($E67:$I67,0,AC$7))/(INDEX($E$4:$I$4,0,AC$7+1)-INDEX($E$4:$I$4,0,AC$7))+AB67)))</f>
        <v>0.29888194690931202</v>
      </c>
      <c r="AD67" s="313" cm="1">
        <f t="array" ref="AD67">IF(AD$7=-1,AE67,IF(AD$7=99,AC67,IF(AD$7=0,INDEX($E67:$I67,0,AD$5),(INDEX($E67:$I67,0,AD$7+1)-INDEX($E67:$I67,0,AD$7))/(INDEX($E$4:$I$4,0,AD$7+1)-INDEX($E$4:$I$4,0,AD$7))+AC67)))</f>
        <v>0.2988398941781078</v>
      </c>
      <c r="AE67" s="313" cm="1">
        <f t="array" ref="AE67">IF(AE$7=-1,AF67,IF(AE$7=99,AD67,IF(AE$7=0,INDEX($E67:$I67,0,AE$5),(INDEX($E67:$I67,0,AE$7+1)-INDEX($E67:$I67,0,AE$7))/(INDEX($E$4:$I$4,0,AE$7+1)-INDEX($E$4:$I$4,0,AE$7))+AD67)))</f>
        <v>0.29879784144690358</v>
      </c>
      <c r="AF67" s="313" cm="1">
        <f t="array" ref="AF67">IF(AF$7=-1,AG67,IF(AF$7=99,AE67,IF(AF$7=0,INDEX($E67:$I67,0,AF$5),(INDEX($E67:$I67,0,AF$7+1)-INDEX($E67:$I67,0,AF$7))/(INDEX($E$4:$I$4,0,AF$7+1)-INDEX($E$4:$I$4,0,AF$7))+AE67)))</f>
        <v>0.29875578871569936</v>
      </c>
      <c r="AG67" s="313" cm="1">
        <f t="array" ref="AG67">IF(AG$7=-1,AH67,IF(AG$7=99,AF67,IF(AG$7=0,INDEX($E67:$I67,0,AG$5),(INDEX($E67:$I67,0,AG$7+1)-INDEX($E67:$I67,0,AG$7))/(INDEX($E$4:$I$4,0,AG$7+1)-INDEX($E$4:$I$4,0,AG$7))+AF67)))</f>
        <v>0.29871373598449513</v>
      </c>
      <c r="AH67" s="313" cm="1">
        <f t="array" ref="AH67">IF(AH$7=-1,AI67,IF(AH$7=99,AG67,IF(AH$7=0,INDEX($E67:$I67,0,AH$5),(INDEX($E67:$I67,0,AH$7+1)-INDEX($E67:$I67,0,AH$7))/(INDEX($E$4:$I$4,0,AH$7+1)-INDEX($E$4:$I$4,0,AH$7))+AG67)))</f>
        <v>0.29867168325329091</v>
      </c>
      <c r="AI67" s="313" cm="1">
        <f t="array" ref="AI67">IF(AI$7=-1,AJ67,IF(AI$7=99,AH67,IF(AI$7=0,INDEX($E67:$I67,0,AI$5),(INDEX($E67:$I67,0,AI$7+1)-INDEX($E67:$I67,0,AI$7))/(INDEX($E$4:$I$4,0,AI$7+1)-INDEX($E$4:$I$4,0,AI$7))+AH67)))</f>
        <v>0.29862963052208669</v>
      </c>
      <c r="AJ67" s="313" cm="1">
        <f t="array" ref="AJ67">IF(AJ$7=-1,AK67,IF(AJ$7=99,AI67,IF(AJ$7=0,INDEX($E67:$I67,0,AJ$5),(INDEX($E67:$I67,0,AJ$7+1)-INDEX($E67:$I67,0,AJ$7))/(INDEX($E$4:$I$4,0,AJ$7+1)-INDEX($E$4:$I$4,0,AJ$7))+AI67)))</f>
        <v>0.29858757779088246</v>
      </c>
      <c r="AK67" s="313" cm="1">
        <f t="array" ref="AK67">IF(AK$7=-1,AL67,IF(AK$7=99,AJ67,IF(AK$7=0,INDEX($E67:$I67,0,AK$5),(INDEX($E67:$I67,0,AK$7+1)-INDEX($E67:$I67,0,AK$7))/(INDEX($E$4:$I$4,0,AK$7+1)-INDEX($E$4:$I$4,0,AK$7))+AJ67)))</f>
        <v>0.29854552505967824</v>
      </c>
      <c r="AL67" s="313" cm="1">
        <f t="array" ref="AL67">IF(AL$7=-1,AM67,IF(AL$7=99,AK67,IF(AL$7=0,INDEX($E67:$I67,0,AL$5),(INDEX($E67:$I67,0,AL$7+1)-INDEX($E67:$I67,0,AL$7))/(INDEX($E$4:$I$4,0,AL$7+1)-INDEX($E$4:$I$4,0,AL$7))+AK67)))</f>
        <v>0.29850347232847396</v>
      </c>
      <c r="AM67" s="313" cm="1">
        <f t="array" ref="AM67">IF(AM$7=-1,AN67,IF(AM$7=99,AL67,IF(AM$7=0,INDEX($E67:$I67,0,AM$5),(INDEX($E67:$I67,0,AM$7+1)-INDEX($E67:$I67,0,AM$7))/(INDEX($E$4:$I$4,0,AM$7+1)-INDEX($E$4:$I$4,0,AM$7))+AL67)))</f>
        <v>0.29847364815361349</v>
      </c>
      <c r="AN67" s="313" cm="1">
        <f t="array" ref="AN67">IF(AN$7=-1,AO67,IF(AN$7=99,AM67,IF(AN$7=0,INDEX($E67:$I67,0,AN$5),(INDEX($E67:$I67,0,AN$7+1)-INDEX($E67:$I67,0,AN$7))/(INDEX($E$4:$I$4,0,AN$7+1)-INDEX($E$4:$I$4,0,AN$7))+AM67)))</f>
        <v>0.29820523057986914</v>
      </c>
      <c r="AO67" s="313" cm="1">
        <f t="array" ref="AO67">IF(AO$7=-1,AP67,IF(AO$7=99,AN67,IF(AO$7=0,INDEX($E67:$I67,0,AO$5),(INDEX($E67:$I67,0,AO$7+1)-INDEX($E67:$I67,0,AO$7))/(INDEX($E$4:$I$4,0,AO$7+1)-INDEX($E$4:$I$4,0,AO$7))+AN67)))</f>
        <v>0.29820523057986914</v>
      </c>
      <c r="AP67" s="313" cm="1">
        <f t="array" ref="AP67">IF(AP$7=-1,AQ67,IF(AP$7=99,AO67,IF(AP$7=0,INDEX($E67:$I67,0,AP$5),(INDEX($E67:$I67,0,AP$7+1)-INDEX($E67:$I67,0,AP$7))/(INDEX($E$4:$I$4,0,AP$7+1)-INDEX($E$4:$I$4,0,AP$7))+AO67)))</f>
        <v>0.29820523057986914</v>
      </c>
    </row>
    <row r="68" spans="1:42">
      <c r="A68" s="313" t="s">
        <v>16</v>
      </c>
      <c r="C68" s="313" t="str">
        <f t="shared" si="18"/>
        <v>Water Heating Geyser</v>
      </c>
      <c r="E68" s="186">
        <f t="shared" si="19"/>
        <v>0.69799999999999995</v>
      </c>
      <c r="F68" s="186">
        <f t="shared" si="19"/>
        <v>0.69801485012087106</v>
      </c>
      <c r="G68" s="186">
        <f t="shared" si="19"/>
        <v>0.69784799928103247</v>
      </c>
      <c r="H68" s="186">
        <f t="shared" si="19"/>
        <v>0.6970069446569479</v>
      </c>
      <c r="I68" s="186">
        <f t="shared" si="19"/>
        <v>0.69641046115973826</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0.69799816503688716</v>
      </c>
      <c r="T68" s="313" cm="1">
        <f t="array" ref="T68">IF(T$7=-1,U68,IF(T$7=99,S68,IF(T$7=0,INDEX($E68:$I68,0,T$5),(INDEX($E68:$I68,0,T$7+1)-INDEX($E68:$I68,0,T$7))/(INDEX($E$4:$I$4,0,T$7+1)-INDEX($E$4:$I$4,0,T$7))+S68)))</f>
        <v>0.69798147995290327</v>
      </c>
      <c r="U68" s="313" cm="1">
        <f t="array" ref="U68">IF(U$7=-1,V68,IF(U$7=99,T68,IF(U$7=0,INDEX($E68:$I68,0,U$5),(INDEX($E68:$I68,0,U$7+1)-INDEX($E68:$I68,0,U$7))/(INDEX($E$4:$I$4,0,U$7+1)-INDEX($E$4:$I$4,0,U$7))+T68)))</f>
        <v>0.69796479486891938</v>
      </c>
      <c r="V68" s="313" cm="1">
        <f t="array" ref="V68">IF(V$7=-1,W68,IF(V$7=99,U68,IF(V$7=0,INDEX($E68:$I68,0,V$5),(INDEX($E68:$I68,0,V$7+1)-INDEX($E68:$I68,0,V$7))/(INDEX($E$4:$I$4,0,V$7+1)-INDEX($E$4:$I$4,0,V$7))+U68)))</f>
        <v>0.69794810978493549</v>
      </c>
      <c r="W68" s="313" cm="1">
        <f t="array" ref="W68">IF(W$7=-1,X68,IF(W$7=99,V68,IF(W$7=0,INDEX($E68:$I68,0,W$5),(INDEX($E68:$I68,0,W$7+1)-INDEX($E68:$I68,0,W$7))/(INDEX($E$4:$I$4,0,W$7+1)-INDEX($E$4:$I$4,0,W$7))+V68)))</f>
        <v>0.6979314247009516</v>
      </c>
      <c r="X68" s="313" cm="1">
        <f t="array" ref="X68">IF(X$7=-1,Y68,IF(X$7=99,W68,IF(X$7=0,INDEX($E68:$I68,0,X$5),(INDEX($E68:$I68,0,X$7+1)-INDEX($E68:$I68,0,X$7))/(INDEX($E$4:$I$4,0,X$7+1)-INDEX($E$4:$I$4,0,X$7))+W68)))</f>
        <v>0.69791473961696771</v>
      </c>
      <c r="Y68" s="313" cm="1">
        <f t="array" ref="Y68">IF(Y$7=-1,Z68,IF(Y$7=99,X68,IF(Y$7=0,INDEX($E68:$I68,0,Y$5),(INDEX($E68:$I68,0,Y$7+1)-INDEX($E68:$I68,0,Y$7))/(INDEX($E$4:$I$4,0,Y$7+1)-INDEX($E$4:$I$4,0,Y$7))+X68)))</f>
        <v>0.69789805453298381</v>
      </c>
      <c r="Z68" s="313" cm="1">
        <f t="array" ref="Z68">IF(Z$7=-1,AA68,IF(Z$7=99,Y68,IF(Z$7=0,INDEX($E68:$I68,0,Z$5),(INDEX($E68:$I68,0,Z$7+1)-INDEX($E68:$I68,0,Z$7))/(INDEX($E$4:$I$4,0,Z$7+1)-INDEX($E$4:$I$4,0,Z$7))+Y68)))</f>
        <v>0.69788136944899992</v>
      </c>
      <c r="AA68" s="313" cm="1">
        <f t="array" ref="AA68">IF(AA$7=-1,AB68,IF(AA$7=99,Z68,IF(AA$7=0,INDEX($E68:$I68,0,AA$5),(INDEX($E68:$I68,0,AA$7+1)-INDEX($E68:$I68,0,AA$7))/(INDEX($E$4:$I$4,0,AA$7+1)-INDEX($E$4:$I$4,0,AA$7))+Z68)))</f>
        <v>0.69786468436501603</v>
      </c>
      <c r="AB68" s="313" cm="1">
        <f t="array" ref="AB68">IF(AB$7=-1,AC68,IF(AB$7=99,AA68,IF(AB$7=0,INDEX($E68:$I68,0,AB$5),(INDEX($E68:$I68,0,AB$7+1)-INDEX($E68:$I68,0,AB$7))/(INDEX($E$4:$I$4,0,AB$7+1)-INDEX($E$4:$I$4,0,AB$7))+AA68)))</f>
        <v>0.69784799928103247</v>
      </c>
      <c r="AC68" s="313" cm="1">
        <f t="array" ref="AC68">IF(AC$7=-1,AD68,IF(AC$7=99,AB68,IF(AC$7=0,INDEX($E68:$I68,0,AC$5),(INDEX($E68:$I68,0,AC$7+1)-INDEX($E68:$I68,0,AC$7))/(INDEX($E$4:$I$4,0,AC$7+1)-INDEX($E$4:$I$4,0,AC$7))+AB68)))</f>
        <v>0.69776389381862403</v>
      </c>
      <c r="AD68" s="313" cm="1">
        <f t="array" ref="AD68">IF(AD$7=-1,AE68,IF(AD$7=99,AC68,IF(AD$7=0,INDEX($E68:$I68,0,AD$5),(INDEX($E68:$I68,0,AD$7+1)-INDEX($E68:$I68,0,AD$7))/(INDEX($E$4:$I$4,0,AD$7+1)-INDEX($E$4:$I$4,0,AD$7))+AC68)))</f>
        <v>0.69767978835621558</v>
      </c>
      <c r="AE68" s="313" cm="1">
        <f t="array" ref="AE68">IF(AE$7=-1,AF68,IF(AE$7=99,AD68,IF(AE$7=0,INDEX($E68:$I68,0,AE$5),(INDEX($E68:$I68,0,AE$7+1)-INDEX($E68:$I68,0,AE$7))/(INDEX($E$4:$I$4,0,AE$7+1)-INDEX($E$4:$I$4,0,AE$7))+AD68)))</f>
        <v>0.69759568289380713</v>
      </c>
      <c r="AF68" s="313" cm="1">
        <f t="array" ref="AF68">IF(AF$7=-1,AG68,IF(AF$7=99,AE68,IF(AF$7=0,INDEX($E68:$I68,0,AF$5),(INDEX($E68:$I68,0,AF$7+1)-INDEX($E68:$I68,0,AF$7))/(INDEX($E$4:$I$4,0,AF$7+1)-INDEX($E$4:$I$4,0,AF$7))+AE68)))</f>
        <v>0.69751157743139869</v>
      </c>
      <c r="AG68" s="313" cm="1">
        <f t="array" ref="AG68">IF(AG$7=-1,AH68,IF(AG$7=99,AF68,IF(AG$7=0,INDEX($E68:$I68,0,AG$5),(INDEX($E68:$I68,0,AG$7+1)-INDEX($E68:$I68,0,AG$7))/(INDEX($E$4:$I$4,0,AG$7+1)-INDEX($E$4:$I$4,0,AG$7))+AF68)))</f>
        <v>0.69742747196899024</v>
      </c>
      <c r="AH68" s="313" cm="1">
        <f t="array" ref="AH68">IF(AH$7=-1,AI68,IF(AH$7=99,AG68,IF(AH$7=0,INDEX($E68:$I68,0,AH$5),(INDEX($E68:$I68,0,AH$7+1)-INDEX($E68:$I68,0,AH$7))/(INDEX($E$4:$I$4,0,AH$7+1)-INDEX($E$4:$I$4,0,AH$7))+AG68)))</f>
        <v>0.6973433665065818</v>
      </c>
      <c r="AI68" s="313" cm="1">
        <f t="array" ref="AI68">IF(AI$7=-1,AJ68,IF(AI$7=99,AH68,IF(AI$7=0,INDEX($E68:$I68,0,AI$5),(INDEX($E68:$I68,0,AI$7+1)-INDEX($E68:$I68,0,AI$7))/(INDEX($E$4:$I$4,0,AI$7+1)-INDEX($E$4:$I$4,0,AI$7))+AH68)))</f>
        <v>0.69725926104417335</v>
      </c>
      <c r="AJ68" s="313" cm="1">
        <f t="array" ref="AJ68">IF(AJ$7=-1,AK68,IF(AJ$7=99,AI68,IF(AJ$7=0,INDEX($E68:$I68,0,AJ$5),(INDEX($E68:$I68,0,AJ$7+1)-INDEX($E68:$I68,0,AJ$7))/(INDEX($E$4:$I$4,0,AJ$7+1)-INDEX($E$4:$I$4,0,AJ$7))+AI68)))</f>
        <v>0.6971751555817649</v>
      </c>
      <c r="AK68" s="313" cm="1">
        <f t="array" ref="AK68">IF(AK$7=-1,AL68,IF(AK$7=99,AJ68,IF(AK$7=0,INDEX($E68:$I68,0,AK$5),(INDEX($E68:$I68,0,AK$7+1)-INDEX($E68:$I68,0,AK$7))/(INDEX($E$4:$I$4,0,AK$7+1)-INDEX($E$4:$I$4,0,AK$7))+AJ68)))</f>
        <v>0.69709105011935646</v>
      </c>
      <c r="AL68" s="313" cm="1">
        <f t="array" ref="AL68">IF(AL$7=-1,AM68,IF(AL$7=99,AK68,IF(AL$7=0,INDEX($E68:$I68,0,AL$5),(INDEX($E68:$I68,0,AL$7+1)-INDEX($E68:$I68,0,AL$7))/(INDEX($E$4:$I$4,0,AL$7+1)-INDEX($E$4:$I$4,0,AL$7))+AK68)))</f>
        <v>0.6970069446569479</v>
      </c>
      <c r="AM68" s="313" cm="1">
        <f t="array" ref="AM68">IF(AM$7=-1,AN68,IF(AM$7=99,AL68,IF(AM$7=0,INDEX($E68:$I68,0,AM$5),(INDEX($E68:$I68,0,AM$7+1)-INDEX($E68:$I68,0,AM$7))/(INDEX($E$4:$I$4,0,AM$7+1)-INDEX($E$4:$I$4,0,AM$7))+AL68)))</f>
        <v>0.69694729630722696</v>
      </c>
      <c r="AN68" s="313" cm="1">
        <f t="array" ref="AN68">IF(AN$7=-1,AO68,IF(AN$7=99,AM68,IF(AN$7=0,INDEX($E68:$I68,0,AN$5),(INDEX($E68:$I68,0,AN$7+1)-INDEX($E68:$I68,0,AN$7))/(INDEX($E$4:$I$4,0,AN$7+1)-INDEX($E$4:$I$4,0,AN$7))+AM68)))</f>
        <v>0.69641046115973826</v>
      </c>
      <c r="AO68" s="313" cm="1">
        <f t="array" ref="AO68">IF(AO$7=-1,AP68,IF(AO$7=99,AN68,IF(AO$7=0,INDEX($E68:$I68,0,AO$5),(INDEX($E68:$I68,0,AO$7+1)-INDEX($E68:$I68,0,AO$7))/(INDEX($E$4:$I$4,0,AO$7+1)-INDEX($E$4:$I$4,0,AO$7))+AN68)))</f>
        <v>0.69641046115973826</v>
      </c>
      <c r="AP68" s="313" cm="1">
        <f t="array" ref="AP68">IF(AP$7=-1,AQ68,IF(AP$7=99,AO68,IF(AP$7=0,INDEX($E68:$I68,0,AP$5),(INDEX($E68:$I68,0,AP$7+1)-INDEX($E68:$I68,0,AP$7))/(INDEX($E$4:$I$4,0,AP$7+1)-INDEX($E$4:$I$4,0,AP$7))+AO68)))</f>
        <v>0.69641046115973826</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25.426070031943663</v>
      </c>
      <c r="T74" s="186">
        <f t="shared" ca="1" si="21"/>
        <v>25.766929438279206</v>
      </c>
      <c r="U74" s="186">
        <f t="shared" ca="1" si="21"/>
        <v>26.102635997510614</v>
      </c>
      <c r="V74" s="186">
        <f t="shared" ca="1" si="21"/>
        <v>26.456256129302748</v>
      </c>
      <c r="W74" s="186">
        <f t="shared" ca="1" si="21"/>
        <v>26.832434880900063</v>
      </c>
      <c r="X74" s="186">
        <f t="shared" ca="1" si="21"/>
        <v>27.172432805725414</v>
      </c>
      <c r="Y74" s="186">
        <f t="shared" ca="1" si="21"/>
        <v>27.517018982721293</v>
      </c>
      <c r="Z74" s="186">
        <f t="shared" ca="1" si="21"/>
        <v>27.833506245931368</v>
      </c>
      <c r="AA74" s="186">
        <f t="shared" ca="1" si="21"/>
        <v>28.170952290888739</v>
      </c>
      <c r="AB74" s="186">
        <f t="shared" ca="1" si="21"/>
        <v>28.550505323790166</v>
      </c>
      <c r="AC74" s="186">
        <f t="shared" ca="1" si="21"/>
        <v>28.886423588693408</v>
      </c>
      <c r="AD74" s="186">
        <f t="shared" ca="1" si="21"/>
        <v>29.177582078352724</v>
      </c>
      <c r="AE74" s="186">
        <f t="shared" ca="1" si="21"/>
        <v>29.419009667743126</v>
      </c>
      <c r="AF74" s="186">
        <f t="shared" ca="1" si="21"/>
        <v>29.668776829254533</v>
      </c>
      <c r="AG74" s="186">
        <f t="shared" ca="1" si="21"/>
        <v>29.933242653747566</v>
      </c>
      <c r="AH74" s="186">
        <f t="shared" ca="1" si="21"/>
        <v>30.158108076317248</v>
      </c>
      <c r="AI74" s="186">
        <f t="shared" ca="1" si="21"/>
        <v>30.398070494314677</v>
      </c>
      <c r="AJ74" s="186">
        <f t="shared" ca="1" si="21"/>
        <v>30.623795846265249</v>
      </c>
      <c r="AK74" s="186">
        <f t="shared" ca="1" si="21"/>
        <v>30.856429654429533</v>
      </c>
      <c r="AL74" s="186">
        <f t="shared" ca="1" si="21"/>
        <v>31.090607470469639</v>
      </c>
      <c r="AM74" s="186">
        <f t="shared" ca="1" si="21"/>
        <v>32.110426707808827</v>
      </c>
      <c r="AN74" s="186">
        <f t="shared" ca="1" si="21"/>
        <v>33.122383438093031</v>
      </c>
      <c r="AO74" s="186">
        <f t="shared" ca="1" si="21"/>
        <v>33.122383438093031</v>
      </c>
      <c r="AP74" s="186">
        <f t="shared" ca="1" si="21"/>
        <v>33.122383438093031</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24.91754863130479</v>
      </c>
      <c r="T77" s="186">
        <f t="shared" ca="1" si="26"/>
        <v>24.736252260748035</v>
      </c>
      <c r="U77" s="186">
        <f t="shared" ca="1" si="26"/>
        <v>24.536477837659977</v>
      </c>
      <c r="V77" s="186">
        <f t="shared" ca="1" si="26"/>
        <v>24.339755638958529</v>
      </c>
      <c r="W77" s="186">
        <f t="shared" ca="1" si="26"/>
        <v>24.14919139281006</v>
      </c>
      <c r="X77" s="186">
        <f t="shared" ca="1" si="26"/>
        <v>23.911740869038365</v>
      </c>
      <c r="Y77" s="186">
        <f t="shared" ca="1" si="26"/>
        <v>23.664636325140311</v>
      </c>
      <c r="Z77" s="186">
        <f t="shared" ca="1" si="26"/>
        <v>23.380145246582348</v>
      </c>
      <c r="AA77" s="186">
        <f t="shared" ca="1" si="26"/>
        <v>23.100180878528768</v>
      </c>
      <c r="AB77" s="186">
        <f t="shared" ca="1" si="26"/>
        <v>22.840404259032134</v>
      </c>
      <c r="AC77" s="186">
        <f t="shared" ca="1" si="26"/>
        <v>23.10913887095473</v>
      </c>
      <c r="AD77" s="186">
        <f t="shared" ca="1" si="26"/>
        <v>23.342065662682181</v>
      </c>
      <c r="AE77" s="186">
        <f t="shared" ca="1" si="26"/>
        <v>23.535207734194504</v>
      </c>
      <c r="AF77" s="186">
        <f t="shared" ca="1" si="26"/>
        <v>23.73502146340363</v>
      </c>
      <c r="AG77" s="186">
        <f t="shared" ca="1" si="26"/>
        <v>23.946594122998057</v>
      </c>
      <c r="AH77" s="186">
        <f t="shared" ca="1" si="26"/>
        <v>24.126486461053801</v>
      </c>
      <c r="AI77" s="186">
        <f t="shared" ca="1" si="26"/>
        <v>24.318456395451744</v>
      </c>
      <c r="AJ77" s="186">
        <f t="shared" ca="1" si="26"/>
        <v>24.499036677012203</v>
      </c>
      <c r="AK77" s="186">
        <f t="shared" ca="1" si="26"/>
        <v>24.685143723543629</v>
      </c>
      <c r="AL77" s="186">
        <f t="shared" ca="1" si="26"/>
        <v>24.872485976375714</v>
      </c>
      <c r="AM77" s="186">
        <f t="shared" ca="1" si="26"/>
        <v>25.688341366247066</v>
      </c>
      <c r="AN77" s="186">
        <f t="shared" ca="1" si="26"/>
        <v>26.497906750474428</v>
      </c>
      <c r="AO77" s="186">
        <f t="shared" ca="1" si="26"/>
        <v>26.497906750474428</v>
      </c>
      <c r="AP77" s="186">
        <f t="shared" ca="1" si="26"/>
        <v>26.497906750474428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11.976111418238046</v>
      </c>
      <c r="T81" s="24">
        <f t="shared" ca="1" si="29"/>
        <v>12.029179253917533</v>
      </c>
      <c r="U81" s="24">
        <f t="shared" ca="1" si="29"/>
        <v>12.098867176651341</v>
      </c>
      <c r="V81" s="24">
        <f t="shared" ca="1" si="29"/>
        <v>12.1445823145391</v>
      </c>
      <c r="W81" s="24">
        <f t="shared" ca="1" si="29"/>
        <v>12.158220459853755</v>
      </c>
      <c r="X81" s="24">
        <f t="shared" ca="1" si="29"/>
        <v>12.144266985269391</v>
      </c>
      <c r="Y81" s="24">
        <f t="shared" ca="1" si="29"/>
        <v>12.12798842546044</v>
      </c>
      <c r="Z81" s="24">
        <f t="shared" ca="1" si="29"/>
        <v>12.167088174179941</v>
      </c>
      <c r="AA81" s="24">
        <f t="shared" ca="1" si="29"/>
        <v>12.175106130791486</v>
      </c>
      <c r="AB81" s="24">
        <f t="shared" ca="1" si="29"/>
        <v>12.114803530327608</v>
      </c>
      <c r="AC81" s="24">
        <f t="shared" ca="1" si="29"/>
        <v>12.055485280763508</v>
      </c>
      <c r="AD81" s="24">
        <f t="shared" ca="1" si="29"/>
        <v>12.009553691765367</v>
      </c>
      <c r="AE81" s="24">
        <f t="shared" ca="1" si="29"/>
        <v>11.912528355901312</v>
      </c>
      <c r="AF81" s="24">
        <f t="shared" ca="1" si="29"/>
        <v>11.749782598213184</v>
      </c>
      <c r="AG81" s="24">
        <f t="shared" ca="1" si="29"/>
        <v>11.572851407332243</v>
      </c>
      <c r="AH81" s="24">
        <f t="shared" ca="1" si="29"/>
        <v>11.380672918595995</v>
      </c>
      <c r="AI81" s="24">
        <f t="shared" ca="1" si="29"/>
        <v>11.206993307308453</v>
      </c>
      <c r="AJ81" s="24">
        <f t="shared" ca="1" si="29"/>
        <v>11.031412374827784</v>
      </c>
      <c r="AK81" s="24">
        <f t="shared" ca="1" si="29"/>
        <v>10.840372528752303</v>
      </c>
      <c r="AL81" s="24">
        <f t="shared" ca="1" si="29"/>
        <v>10.645200835527993</v>
      </c>
      <c r="AM81" s="24">
        <f t="shared" ca="1" si="29"/>
        <v>9.6448402114094236</v>
      </c>
      <c r="AN81" s="24">
        <f t="shared" ca="1" si="29"/>
        <v>9.6547878054742586</v>
      </c>
      <c r="AO81" s="24">
        <f t="shared" ca="1" si="29"/>
        <v>9.6547878054742586</v>
      </c>
      <c r="AP81" s="24">
        <f t="shared" ca="1" si="29"/>
        <v>9.6547878054742586</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9.4828535404208694</v>
      </c>
      <c r="T82" s="24">
        <f t="shared" ca="1" si="31"/>
        <v>9.7249671814929837</v>
      </c>
      <c r="U82" s="24">
        <f t="shared" ca="1" si="31"/>
        <v>9.9447819448753947</v>
      </c>
      <c r="V82" s="24">
        <f t="shared" ca="1" si="31"/>
        <v>10.205951066329121</v>
      </c>
      <c r="W82" s="24">
        <f t="shared" ca="1" si="31"/>
        <v>10.521217675293906</v>
      </c>
      <c r="X82" s="24">
        <f t="shared" ca="1" si="31"/>
        <v>10.83427680823999</v>
      </c>
      <c r="Y82" s="24">
        <f t="shared" ca="1" si="31"/>
        <v>11.153846635006223</v>
      </c>
      <c r="Z82" s="24">
        <f t="shared" ca="1" si="31"/>
        <v>11.389532631274212</v>
      </c>
      <c r="AA82" s="24">
        <f t="shared" ca="1" si="31"/>
        <v>11.676848589567129</v>
      </c>
      <c r="AB82" s="24">
        <f t="shared" ca="1" si="31"/>
        <v>12.074177437981172</v>
      </c>
      <c r="AC82" s="24">
        <f t="shared" ca="1" si="31"/>
        <v>12.432191518681249</v>
      </c>
      <c r="AD82" s="24">
        <f t="shared" ca="1" si="31"/>
        <v>12.680760350414729</v>
      </c>
      <c r="AE82" s="24">
        <f t="shared" ca="1" si="31"/>
        <v>12.826092633265665</v>
      </c>
      <c r="AF82" s="24">
        <f t="shared" ca="1" si="31"/>
        <v>13.004696900015423</v>
      </c>
      <c r="AG82" s="24">
        <f t="shared" ca="1" si="31"/>
        <v>13.21700094614916</v>
      </c>
      <c r="AH82" s="24">
        <f t="shared" ca="1" si="31"/>
        <v>13.402343981554138</v>
      </c>
      <c r="AI82" s="24">
        <f t="shared" ca="1" si="31"/>
        <v>13.614317071147102</v>
      </c>
      <c r="AJ82" s="24">
        <f t="shared" ca="1" si="31"/>
        <v>13.791506559045221</v>
      </c>
      <c r="AK82" s="24">
        <f t="shared" ca="1" si="31"/>
        <v>13.985855973236925</v>
      </c>
      <c r="AL82" s="24">
        <f t="shared" ca="1" si="31"/>
        <v>14.182010466271</v>
      </c>
      <c r="AM82" s="24">
        <f t="shared" ca="1" si="31"/>
        <v>15.088489845274253</v>
      </c>
      <c r="AN82" s="24">
        <f t="shared" ca="1" si="31"/>
        <v>15.962570203179375</v>
      </c>
      <c r="AO82" s="24">
        <f t="shared" ca="1" si="31"/>
        <v>15.962570203179375</v>
      </c>
      <c r="AP82" s="24">
        <f t="shared" ca="1" si="31"/>
        <v>15.962570203179375</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3.9219471003616984</v>
      </c>
      <c r="S83" s="24">
        <f t="shared" ca="1" si="33"/>
        <v>3.967105073284745</v>
      </c>
      <c r="T83" s="24">
        <f t="shared" ca="1" si="33"/>
        <v>4.0127830028686891</v>
      </c>
      <c r="U83" s="24">
        <f t="shared" ca="1" si="33"/>
        <v>4.058986875983881</v>
      </c>
      <c r="V83" s="24">
        <f t="shared" ca="1" si="33"/>
        <v>4.105722748434526</v>
      </c>
      <c r="W83" s="24">
        <f t="shared" ca="1" si="33"/>
        <v>4.1529967457524002</v>
      </c>
      <c r="X83" s="24">
        <f t="shared" ca="1" si="33"/>
        <v>4.1938890122160331</v>
      </c>
      <c r="Y83" s="24">
        <f t="shared" ca="1" si="33"/>
        <v>4.2351839222546319</v>
      </c>
      <c r="Z83" s="24">
        <f t="shared" ca="1" si="33"/>
        <v>4.2768854404772165</v>
      </c>
      <c r="AA83" s="24">
        <f t="shared" ca="1" si="33"/>
        <v>4.3189975705301258</v>
      </c>
      <c r="AB83" s="24">
        <f t="shared" ca="1" si="33"/>
        <v>4.3615243554813858</v>
      </c>
      <c r="AC83" s="24">
        <f t="shared" ca="1" si="33"/>
        <v>4.3987467892486505</v>
      </c>
      <c r="AD83" s="24">
        <f t="shared" ca="1" si="33"/>
        <v>4.4872680361726269</v>
      </c>
      <c r="AE83" s="24">
        <f t="shared" ca="1" si="33"/>
        <v>4.6803886785761497</v>
      </c>
      <c r="AF83" s="24">
        <f t="shared" ca="1" si="33"/>
        <v>4.9142973310259279</v>
      </c>
      <c r="AG83" s="24">
        <f t="shared" ca="1" si="33"/>
        <v>5.1433903002661667</v>
      </c>
      <c r="AH83" s="24">
        <f t="shared" ca="1" si="33"/>
        <v>5.3750911761671158</v>
      </c>
      <c r="AI83" s="24">
        <f t="shared" ca="1" si="33"/>
        <v>5.5767601158591189</v>
      </c>
      <c r="AJ83" s="24">
        <f t="shared" ca="1" si="33"/>
        <v>5.800876912392245</v>
      </c>
      <c r="AK83" s="24">
        <f t="shared" ca="1" si="33"/>
        <v>6.0302011524403074</v>
      </c>
      <c r="AL83" s="24">
        <f t="shared" ca="1" si="33"/>
        <v>6.2633961686706465</v>
      </c>
      <c r="AM83" s="24">
        <f t="shared" ca="1" si="33"/>
        <v>7.3770966511251537</v>
      </c>
      <c r="AN83" s="24">
        <f t="shared" ca="1" si="33"/>
        <v>7.5050254294393968</v>
      </c>
      <c r="AO83" s="24">
        <f t="shared" ca="1" si="33"/>
        <v>7.5050254294393968</v>
      </c>
      <c r="AP83" s="24">
        <f t="shared" ca="1" si="33"/>
        <v>7.5050254294393968</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9.7609037002438193</v>
      </c>
      <c r="T84" s="24">
        <f t="shared" ca="1" si="35"/>
        <v>10.010116442478727</v>
      </c>
      <c r="U84" s="24">
        <f t="shared" ca="1" si="35"/>
        <v>10.236376473609861</v>
      </c>
      <c r="V84" s="24">
        <f t="shared" ca="1" si="35"/>
        <v>10.505203428821272</v>
      </c>
      <c r="W84" s="24">
        <f t="shared" ca="1" si="35"/>
        <v>10.829714083434958</v>
      </c>
      <c r="X84" s="24">
        <f t="shared" ca="1" si="35"/>
        <v>11.151952535831526</v>
      </c>
      <c r="Y84" s="24">
        <f t="shared" ca="1" si="35"/>
        <v>11.480892584443767</v>
      </c>
      <c r="Z84" s="24">
        <f t="shared" ca="1" si="35"/>
        <v>11.723489214589101</v>
      </c>
      <c r="AA84" s="24">
        <f t="shared" ca="1" si="35"/>
        <v>12.019229667448185</v>
      </c>
      <c r="AB84" s="24">
        <f t="shared" ca="1" si="35"/>
        <v>12.428208737953382</v>
      </c>
      <c r="AC84" s="24">
        <f t="shared" ca="1" si="35"/>
        <v>12.796720278298196</v>
      </c>
      <c r="AD84" s="24">
        <f t="shared" ca="1" si="35"/>
        <v>13.05257748616191</v>
      </c>
      <c r="AE84" s="24">
        <f t="shared" ca="1" si="35"/>
        <v>13.202171109157126</v>
      </c>
      <c r="AF84" s="24">
        <f t="shared" ca="1" si="35"/>
        <v>13.386012295859635</v>
      </c>
      <c r="AG84" s="24">
        <f t="shared" ca="1" si="35"/>
        <v>13.604541385299894</v>
      </c>
      <c r="AH84" s="24">
        <f t="shared" ca="1" si="35"/>
        <v>13.795318930517427</v>
      </c>
      <c r="AI84" s="24">
        <f t="shared" ca="1" si="35"/>
        <v>14.013507359321132</v>
      </c>
      <c r="AJ84" s="24">
        <f t="shared" ca="1" si="35"/>
        <v>14.195892283932368</v>
      </c>
      <c r="AK84" s="24">
        <f t="shared" ca="1" si="35"/>
        <v>14.395940287208798</v>
      </c>
      <c r="AL84" s="24">
        <f t="shared" ca="1" si="35"/>
        <v>14.59784629669366</v>
      </c>
      <c r="AM84" s="24">
        <f t="shared" ca="1" si="35"/>
        <v>15.530904883646684</v>
      </c>
      <c r="AN84" s="24">
        <f t="shared" ca="1" si="35"/>
        <v>16.430614466149407</v>
      </c>
      <c r="AO84" s="24">
        <f t="shared" ca="1" si="35"/>
        <v>16.430614466149407</v>
      </c>
      <c r="AP84" s="24">
        <f t="shared" ca="1" si="35"/>
        <v>16.430614466149407</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11.176113370113185</v>
      </c>
      <c r="S85" s="24">
        <f t="shared" ca="1" si="37"/>
        <v>11.304797060136931</v>
      </c>
      <c r="T85" s="24">
        <f t="shared" ca="1" si="37"/>
        <v>11.434962436282651</v>
      </c>
      <c r="U85" s="24">
        <f t="shared" ca="1" si="37"/>
        <v>11.566626558938994</v>
      </c>
      <c r="V85" s="24">
        <f t="shared" ca="1" si="37"/>
        <v>11.699806684930849</v>
      </c>
      <c r="W85" s="24">
        <f t="shared" ca="1" si="37"/>
        <v>11.834520269781155</v>
      </c>
      <c r="X85" s="24">
        <f t="shared" ca="1" si="37"/>
        <v>11.951048258115391</v>
      </c>
      <c r="Y85" s="24">
        <f t="shared" ca="1" si="37"/>
        <v>12.068723633226249</v>
      </c>
      <c r="Z85" s="24">
        <f t="shared" ca="1" si="37"/>
        <v>12.187557692797951</v>
      </c>
      <c r="AA85" s="24">
        <f t="shared" ca="1" si="37"/>
        <v>12.307561845756785</v>
      </c>
      <c r="AB85" s="24">
        <f t="shared" ca="1" si="37"/>
        <v>12.428747613366419</v>
      </c>
      <c r="AC85" s="24">
        <f t="shared" ca="1" si="37"/>
        <v>12.534817922080199</v>
      </c>
      <c r="AD85" s="24">
        <f t="shared" ca="1" si="37"/>
        <v>12.787071067257733</v>
      </c>
      <c r="AE85" s="24">
        <f t="shared" ca="1" si="37"/>
        <v>13.337394194617561</v>
      </c>
      <c r="AF85" s="24">
        <f t="shared" ca="1" si="37"/>
        <v>14.003948217691466</v>
      </c>
      <c r="AG85" s="24">
        <f t="shared" ca="1" si="37"/>
        <v>14.656779306690252</v>
      </c>
      <c r="AH85" s="24">
        <f t="shared" ca="1" si="37"/>
        <v>15.317041974890115</v>
      </c>
      <c r="AI85" s="24">
        <f t="shared" ca="1" si="37"/>
        <v>15.891724619900927</v>
      </c>
      <c r="AJ85" s="24">
        <f t="shared" ca="1" si="37"/>
        <v>16.530375438513399</v>
      </c>
      <c r="AK85" s="24">
        <f t="shared" ca="1" si="37"/>
        <v>17.183865564643817</v>
      </c>
      <c r="AL85" s="24">
        <f t="shared" ca="1" si="37"/>
        <v>17.848385985762015</v>
      </c>
      <c r="AM85" s="24">
        <f t="shared" ca="1" si="37"/>
        <v>21.022024623344205</v>
      </c>
      <c r="AN85" s="24">
        <f t="shared" ca="1" si="37"/>
        <v>21.386574805473941</v>
      </c>
      <c r="AO85" s="24">
        <f t="shared" ca="1" si="37"/>
        <v>21.386574805473941</v>
      </c>
      <c r="AP85" s="24">
        <f t="shared" ca="1" si="37"/>
        <v>21.386574805473941</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11.736589189873285</v>
      </c>
      <c r="T89" s="186">
        <f t="shared" ca="1" si="39"/>
        <v>11.548012083760831</v>
      </c>
      <c r="U89" s="186">
        <f t="shared" ca="1" si="39"/>
        <v>11.37293514605226</v>
      </c>
      <c r="V89" s="186">
        <f t="shared" ca="1" si="39"/>
        <v>11.173015729375972</v>
      </c>
      <c r="W89" s="186">
        <f t="shared" ca="1" si="39"/>
        <v>10.94239841386838</v>
      </c>
      <c r="X89" s="186">
        <f t="shared" ca="1" si="39"/>
        <v>10.686954947037064</v>
      </c>
      <c r="Y89" s="186">
        <f t="shared" ca="1" si="39"/>
        <v>10.430070045895977</v>
      </c>
      <c r="Z89" s="186">
        <f t="shared" ca="1" si="39"/>
        <v>10.220354066311149</v>
      </c>
      <c r="AA89" s="186">
        <f t="shared" ca="1" si="39"/>
        <v>9.983587027249019</v>
      </c>
      <c r="AB89" s="186">
        <f t="shared" ca="1" si="39"/>
        <v>9.6918428242620855</v>
      </c>
      <c r="AC89" s="186">
        <f t="shared" ca="1" si="39"/>
        <v>9.6443882246108057</v>
      </c>
      <c r="AD89" s="186">
        <f t="shared" ca="1" si="39"/>
        <v>9.6076429534122934</v>
      </c>
      <c r="AE89" s="186">
        <f t="shared" ca="1" si="39"/>
        <v>9.5300226847210503</v>
      </c>
      <c r="AF89" s="186">
        <f t="shared" ca="1" si="39"/>
        <v>9.3998260785705465</v>
      </c>
      <c r="AG89" s="186">
        <f t="shared" ca="1" si="39"/>
        <v>9.2582811258657944</v>
      </c>
      <c r="AH89" s="186">
        <f t="shared" ca="1" si="39"/>
        <v>9.1045383348767963</v>
      </c>
      <c r="AI89" s="186">
        <f t="shared" ca="1" si="39"/>
        <v>8.9655946458467621</v>
      </c>
      <c r="AJ89" s="186">
        <f t="shared" ca="1" si="39"/>
        <v>8.8251298998622278</v>
      </c>
      <c r="AK89" s="186">
        <f t="shared" ca="1" si="39"/>
        <v>8.6722980230018418</v>
      </c>
      <c r="AL89" s="186">
        <f t="shared" ca="1" si="39"/>
        <v>8.5161606684223941</v>
      </c>
      <c r="AM89" s="186">
        <f t="shared" ca="1" si="39"/>
        <v>7.7158721691275387</v>
      </c>
      <c r="AN89" s="186">
        <f ca="1">(($M$81*(1-AN$75))+((AN81-$M$81)*(1-AN$76)))</f>
        <v>7.7238302443794069</v>
      </c>
      <c r="AO89" s="186">
        <f t="shared" ca="1" si="39"/>
        <v>7.7238302443794069</v>
      </c>
      <c r="AP89" s="186">
        <f t="shared" ca="1" si="39"/>
        <v>7.7238302443794069</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9.293196469612452</v>
      </c>
      <c r="T90" s="186">
        <f t="shared" ca="1" si="40"/>
        <v>9.3359684942332652</v>
      </c>
      <c r="U90" s="186">
        <f t="shared" ca="1" si="40"/>
        <v>9.3480950281828719</v>
      </c>
      <c r="V90" s="186">
        <f t="shared" ca="1" si="40"/>
        <v>9.3894749810227918</v>
      </c>
      <c r="W90" s="186">
        <f t="shared" ca="1" si="40"/>
        <v>9.4690959077645154</v>
      </c>
      <c r="X90" s="186">
        <f t="shared" ca="1" si="40"/>
        <v>9.5341635912511915</v>
      </c>
      <c r="Y90" s="186">
        <f t="shared" ca="1" si="40"/>
        <v>9.592308106105353</v>
      </c>
      <c r="Z90" s="186">
        <f t="shared" ca="1" si="40"/>
        <v>9.5672074102703366</v>
      </c>
      <c r="AA90" s="186">
        <f t="shared" ca="1" si="40"/>
        <v>9.5750158434450459</v>
      </c>
      <c r="AB90" s="186">
        <f t="shared" ca="1" si="40"/>
        <v>9.6593419503849383</v>
      </c>
      <c r="AC90" s="186">
        <f t="shared" ca="1" si="40"/>
        <v>9.9457532149450003</v>
      </c>
      <c r="AD90" s="186">
        <f t="shared" ca="1" si="40"/>
        <v>10.144608280331784</v>
      </c>
      <c r="AE90" s="186">
        <f t="shared" ca="1" si="40"/>
        <v>10.260874106612533</v>
      </c>
      <c r="AF90" s="186">
        <f t="shared" ca="1" si="40"/>
        <v>10.40375752001234</v>
      </c>
      <c r="AG90" s="186">
        <f t="shared" ca="1" si="40"/>
        <v>10.573600756919328</v>
      </c>
      <c r="AH90" s="186">
        <f t="shared" ca="1" si="40"/>
        <v>10.721875185243311</v>
      </c>
      <c r="AI90" s="186">
        <f t="shared" ca="1" si="40"/>
        <v>10.891453656917683</v>
      </c>
      <c r="AJ90" s="186">
        <f t="shared" ca="1" si="40"/>
        <v>11.033205247236177</v>
      </c>
      <c r="AK90" s="186">
        <f t="shared" ca="1" si="40"/>
        <v>11.18868477858954</v>
      </c>
      <c r="AL90" s="186">
        <f t="shared" ca="1" si="40"/>
        <v>11.345608373016802</v>
      </c>
      <c r="AM90" s="186">
        <f t="shared" ca="1" si="40"/>
        <v>12.070791876219403</v>
      </c>
      <c r="AN90" s="186">
        <f t="shared" ca="1" si="40"/>
        <v>12.770056162543501</v>
      </c>
      <c r="AO90" s="186">
        <f t="shared" ca="1" si="40"/>
        <v>12.770056162543501</v>
      </c>
      <c r="AP90" s="186">
        <f t="shared" ca="1" si="40"/>
        <v>12.770056162543501</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3.9219471003616984</v>
      </c>
      <c r="S91" s="186">
        <f t="shared" ca="1" si="41"/>
        <v>3.8877629718190505</v>
      </c>
      <c r="T91" s="186">
        <f t="shared" ca="1" si="41"/>
        <v>3.8522716827539414</v>
      </c>
      <c r="U91" s="186">
        <f t="shared" ca="1" si="41"/>
        <v>3.8154476634248473</v>
      </c>
      <c r="V91" s="186">
        <f t="shared" ca="1" si="41"/>
        <v>3.7772649285597639</v>
      </c>
      <c r="W91" s="186">
        <f t="shared" ca="1" si="41"/>
        <v>3.7376970711771604</v>
      </c>
      <c r="X91" s="186">
        <f t="shared" ca="1" si="41"/>
        <v>3.6906223307501094</v>
      </c>
      <c r="Y91" s="186">
        <f t="shared" ca="1" si="41"/>
        <v>3.6422581731389831</v>
      </c>
      <c r="Z91" s="186">
        <f t="shared" ca="1" si="41"/>
        <v>3.5925837700008616</v>
      </c>
      <c r="AA91" s="186">
        <f t="shared" ca="1" si="41"/>
        <v>3.5415780078347039</v>
      </c>
      <c r="AB91" s="186">
        <f t="shared" ca="1" si="41"/>
        <v>3.4892194843851083</v>
      </c>
      <c r="AC91" s="186">
        <f t="shared" ca="1" si="41"/>
        <v>3.5189974313989199</v>
      </c>
      <c r="AD91" s="186">
        <f t="shared" ca="1" si="41"/>
        <v>3.5898144289381015</v>
      </c>
      <c r="AE91" s="186">
        <f t="shared" ca="1" si="41"/>
        <v>3.7443109428609196</v>
      </c>
      <c r="AF91" s="186">
        <f t="shared" ca="1" si="41"/>
        <v>3.931437864820742</v>
      </c>
      <c r="AG91" s="186">
        <f t="shared" ca="1" si="41"/>
        <v>4.114712240212933</v>
      </c>
      <c r="AH91" s="186">
        <f t="shared" ca="1" si="41"/>
        <v>4.3000729409336929</v>
      </c>
      <c r="AI91" s="186">
        <f t="shared" ca="1" si="41"/>
        <v>4.4614080926872948</v>
      </c>
      <c r="AJ91" s="186">
        <f t="shared" ca="1" si="41"/>
        <v>4.6407015299137955</v>
      </c>
      <c r="AK91" s="186">
        <f t="shared" ca="1" si="41"/>
        <v>4.8241609219522461</v>
      </c>
      <c r="AL91" s="186">
        <f t="shared" ca="1" si="41"/>
        <v>5.010716934936517</v>
      </c>
      <c r="AM91" s="186">
        <f t="shared" ca="1" si="41"/>
        <v>5.9016773209001228</v>
      </c>
      <c r="AN91" s="186">
        <f t="shared" ca="1" si="41"/>
        <v>6.0040203435515176</v>
      </c>
      <c r="AO91" s="186">
        <f t="shared" ca="1" si="41"/>
        <v>6.0040203435515176</v>
      </c>
      <c r="AP91" s="186">
        <f t="shared" ca="1" si="41"/>
        <v>6.0040203435515176</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9.7413818928433322</v>
      </c>
      <c r="T92" s="186">
        <f t="shared" ca="1" si="42"/>
        <v>9.9700759767088112</v>
      </c>
      <c r="U92" s="186">
        <f t="shared" ca="1" si="42"/>
        <v>10.174958214768202</v>
      </c>
      <c r="V92" s="186">
        <f t="shared" ca="1" si="42"/>
        <v>10.421161801390703</v>
      </c>
      <c r="W92" s="186">
        <f t="shared" ca="1" si="42"/>
        <v>10.721416942600607</v>
      </c>
      <c r="X92" s="186">
        <f t="shared" ca="1" si="42"/>
        <v>11.018129105401547</v>
      </c>
      <c r="Y92" s="186">
        <f t="shared" ca="1" si="42"/>
        <v>11.320160088261554</v>
      </c>
      <c r="Z92" s="186">
        <f t="shared" ca="1" si="42"/>
        <v>11.535913387155674</v>
      </c>
      <c r="AA92" s="186">
        <f t="shared" ca="1" si="42"/>
        <v>11.802883533434116</v>
      </c>
      <c r="AB92" s="186">
        <f t="shared" ca="1" si="42"/>
        <v>12.179644563194314</v>
      </c>
      <c r="AC92" s="186">
        <f t="shared" ca="1" si="42"/>
        <v>12.540785872732233</v>
      </c>
      <c r="AD92" s="186">
        <f t="shared" ca="1" si="42"/>
        <v>12.791525936438672</v>
      </c>
      <c r="AE92" s="186">
        <f t="shared" ca="1" si="42"/>
        <v>12.938127686973983</v>
      </c>
      <c r="AF92" s="186">
        <f t="shared" ca="1" si="42"/>
        <v>13.118292049942442</v>
      </c>
      <c r="AG92" s="186">
        <f t="shared" ca="1" si="42"/>
        <v>13.332450557593898</v>
      </c>
      <c r="AH92" s="186">
        <f t="shared" ca="1" si="42"/>
        <v>13.519412551907077</v>
      </c>
      <c r="AI92" s="186">
        <f t="shared" ca="1" si="42"/>
        <v>13.733237212134709</v>
      </c>
      <c r="AJ92" s="186">
        <f t="shared" ca="1" si="42"/>
        <v>13.91197443825372</v>
      </c>
      <c r="AK92" s="186">
        <f t="shared" ca="1" si="42"/>
        <v>14.108021481464622</v>
      </c>
      <c r="AL92" s="186">
        <f t="shared" ca="1" si="42"/>
        <v>14.305889370759786</v>
      </c>
      <c r="AM92" s="186">
        <f t="shared" ca="1" si="42"/>
        <v>15.220286785973752</v>
      </c>
      <c r="AN92" s="186">
        <f t="shared" ca="1" si="42"/>
        <v>16.102002176826417</v>
      </c>
      <c r="AO92" s="186">
        <f t="shared" ca="1" si="42"/>
        <v>16.102002176826417</v>
      </c>
      <c r="AP92" s="186">
        <f t="shared" ca="1" si="42"/>
        <v>16.102002176826417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11.176113370113185</v>
      </c>
      <c r="S93" s="186">
        <f t="shared" ca="1" si="43"/>
        <v>11.282187466016657</v>
      </c>
      <c r="T93" s="186">
        <f t="shared" ca="1" si="43"/>
        <v>11.389222586537521</v>
      </c>
      <c r="U93" s="186">
        <f t="shared" ca="1" si="43"/>
        <v>11.497226799585359</v>
      </c>
      <c r="V93" s="186">
        <f t="shared" ca="1" si="43"/>
        <v>11.606208231451401</v>
      </c>
      <c r="W93" s="186">
        <f t="shared" ca="1" si="43"/>
        <v>11.716175067083343</v>
      </c>
      <c r="X93" s="186">
        <f t="shared" ca="1" si="43"/>
        <v>11.807635679018006</v>
      </c>
      <c r="Y93" s="186">
        <f t="shared" ca="1" si="43"/>
        <v>11.899761502361082</v>
      </c>
      <c r="Z93" s="186">
        <f t="shared" ca="1" si="43"/>
        <v>11.992556769713183</v>
      </c>
      <c r="AA93" s="186">
        <f t="shared" ca="1" si="43"/>
        <v>12.086025732533162</v>
      </c>
      <c r="AB93" s="186">
        <f t="shared" ca="1" si="43"/>
        <v>12.180172661099091</v>
      </c>
      <c r="AC93" s="186">
        <f t="shared" ca="1" si="43"/>
        <v>12.284121563638596</v>
      </c>
      <c r="AD93" s="186">
        <f t="shared" ca="1" si="43"/>
        <v>12.531329645912578</v>
      </c>
      <c r="AE93" s="186">
        <f t="shared" ca="1" si="43"/>
        <v>13.070646310725209</v>
      </c>
      <c r="AF93" s="186">
        <f t="shared" ca="1" si="43"/>
        <v>13.723869253337638</v>
      </c>
      <c r="AG93" s="186">
        <f t="shared" ca="1" si="43"/>
        <v>14.363643720556446</v>
      </c>
      <c r="AH93" s="186">
        <f t="shared" ca="1" si="43"/>
        <v>15.010701135392313</v>
      </c>
      <c r="AI93" s="186">
        <f t="shared" ca="1" si="43"/>
        <v>15.573890127502908</v>
      </c>
      <c r="AJ93" s="186">
        <f t="shared" ca="1" si="43"/>
        <v>16.199767929743132</v>
      </c>
      <c r="AK93" s="186">
        <f t="shared" ca="1" si="43"/>
        <v>16.840188253350941</v>
      </c>
      <c r="AL93" s="186">
        <f t="shared" ca="1" si="43"/>
        <v>17.491418266046775</v>
      </c>
      <c r="AM93" s="186">
        <f t="shared" ca="1" si="43"/>
        <v>20.60158413087732</v>
      </c>
      <c r="AN93" s="186">
        <f t="shared" ca="1" si="43"/>
        <v>20.958843309364461</v>
      </c>
      <c r="AO93" s="186">
        <f t="shared" ca="1" si="43"/>
        <v>20.958843309364461</v>
      </c>
      <c r="AP93" s="186">
        <f t="shared" ca="1" si="43"/>
        <v>20.958843309364461</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22.493659378069104</v>
      </c>
      <c r="T99" s="24">
        <f t="shared" ca="1" si="46"/>
        <v>22.593331949408739</v>
      </c>
      <c r="U99" s="24">
        <f t="shared" ca="1" si="46"/>
        <v>22.724220544378916</v>
      </c>
      <c r="V99" s="24">
        <f t="shared" ca="1" si="46"/>
        <v>22.81008320080868</v>
      </c>
      <c r="W99" s="24">
        <f t="shared" ca="1" si="46"/>
        <v>22.835698509863779</v>
      </c>
      <c r="X99" s="24">
        <f t="shared" ca="1" si="46"/>
        <v>22.809490946032732</v>
      </c>
      <c r="Y99" s="24">
        <f t="shared" ca="1" si="46"/>
        <v>22.778916382493648</v>
      </c>
      <c r="Z99" s="24">
        <f t="shared" ca="1" si="46"/>
        <v>22.852353944883486</v>
      </c>
      <c r="AA99" s="24">
        <f t="shared" ca="1" si="46"/>
        <v>22.867413355958565</v>
      </c>
      <c r="AB99" s="24">
        <f t="shared" ca="1" si="46"/>
        <v>22.754152372733191</v>
      </c>
      <c r="AC99" s="24">
        <f t="shared" ca="1" si="46"/>
        <v>22.642740207799068</v>
      </c>
      <c r="AD99" s="24">
        <f t="shared" ca="1" si="46"/>
        <v>22.556471010600031</v>
      </c>
      <c r="AE99" s="24">
        <f t="shared" ca="1" si="46"/>
        <v>22.374236996590675</v>
      </c>
      <c r="AF99" s="24">
        <f t="shared" ca="1" si="46"/>
        <v>22.068566189863901</v>
      </c>
      <c r="AG99" s="24">
        <f t="shared" ca="1" si="46"/>
        <v>21.736252152189596</v>
      </c>
      <c r="AH99" s="24">
        <f t="shared" ca="1" si="46"/>
        <v>21.375300478105952</v>
      </c>
      <c r="AI99" s="24">
        <f t="shared" ca="1" si="46"/>
        <v>21.049093591681366</v>
      </c>
      <c r="AJ99" s="24">
        <f t="shared" ca="1" si="46"/>
        <v>20.719315623643308</v>
      </c>
      <c r="AK99" s="24">
        <f t="shared" ca="1" si="46"/>
        <v>20.360502560271456</v>
      </c>
      <c r="AL99" s="24">
        <f t="shared" ca="1" si="46"/>
        <v>19.993929017798976</v>
      </c>
      <c r="AM99" s="24">
        <f t="shared" ca="1" si="46"/>
        <v>18.115041092634179</v>
      </c>
      <c r="AN99" s="24">
        <f t="shared" ca="1" si="46"/>
        <v>18.133724769222638</v>
      </c>
      <c r="AO99" s="24">
        <f t="shared" ca="1" si="46"/>
        <v>18.133724769222638</v>
      </c>
      <c r="AP99" s="24">
        <f t="shared" ca="1" si="46"/>
        <v>18.133724769222638</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4.8060182821476963E-2</v>
      </c>
      <c r="T100" s="24">
        <f t="shared" ca="1" si="47"/>
        <v>4.8273144257424551E-2</v>
      </c>
      <c r="U100" s="24">
        <f t="shared" ca="1" si="47"/>
        <v>4.8552802168917872E-2</v>
      </c>
      <c r="V100" s="24">
        <f t="shared" ca="1" si="47"/>
        <v>4.873625719934193E-2</v>
      </c>
      <c r="W100" s="24">
        <f t="shared" ca="1" si="47"/>
        <v>4.8790987130809503E-2</v>
      </c>
      <c r="X100" s="24">
        <f t="shared" ca="1" si="47"/>
        <v>4.8734991781726654E-2</v>
      </c>
      <c r="Y100" s="24">
        <f t="shared" ca="1" si="47"/>
        <v>4.8669665856376873E-2</v>
      </c>
      <c r="Z100" s="24">
        <f t="shared" ca="1" si="47"/>
        <v>4.8826573303720033E-2</v>
      </c>
      <c r="AA100" s="24">
        <f t="shared" ca="1" si="47"/>
        <v>4.8858749395537165E-2</v>
      </c>
      <c r="AB100" s="24">
        <f t="shared" ca="1" si="47"/>
        <v>4.8616754819694213E-2</v>
      </c>
      <c r="AC100" s="24">
        <f t="shared" ca="1" si="47"/>
        <v>4.8378710447932675E-2</v>
      </c>
      <c r="AD100" s="24">
        <f t="shared" ca="1" si="47"/>
        <v>4.8194386798340552E-2</v>
      </c>
      <c r="AE100" s="24">
        <f t="shared" ca="1" si="47"/>
        <v>4.7805023739072382E-2</v>
      </c>
      <c r="AF100" s="24">
        <f t="shared" ca="1" si="47"/>
        <v>4.7151924365263956E-2</v>
      </c>
      <c r="AG100" s="24">
        <f t="shared" ca="1" si="47"/>
        <v>4.6441898791553089E-2</v>
      </c>
      <c r="AH100" s="24">
        <f t="shared" ca="1" si="47"/>
        <v>4.5670685750819867E-2</v>
      </c>
      <c r="AI100" s="24">
        <f t="shared" ca="1" si="47"/>
        <v>4.4973708778968155E-2</v>
      </c>
      <c r="AJ100" s="24">
        <f t="shared" ca="1" si="47"/>
        <v>4.4269101797595578E-2</v>
      </c>
      <c r="AK100" s="24">
        <f t="shared" ca="1" si="47"/>
        <v>4.3502458134395156E-2</v>
      </c>
      <c r="AL100" s="24">
        <f t="shared" ca="1" si="47"/>
        <v>4.2719233352129599E-2</v>
      </c>
      <c r="AM100" s="24">
        <f t="shared" ca="1" si="47"/>
        <v>3.8704782183169237E-2</v>
      </c>
      <c r="AN100" s="24">
        <f t="shared" ca="1" si="47"/>
        <v>3.8744701917772052E-2</v>
      </c>
      <c r="AO100" s="24">
        <f t="shared" ca="1" si="47"/>
        <v>3.8744701917772052E-2</v>
      </c>
      <c r="AP100" s="24">
        <f t="shared" ca="1" si="47"/>
        <v>3.8744701917772052E-2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15.66192222926256</v>
      </c>
      <c r="T101" s="24">
        <f t="shared" ca="1" si="48"/>
        <v>15.731322411530545</v>
      </c>
      <c r="U101" s="24">
        <f t="shared" ca="1" si="48"/>
        <v>15.822457738187046</v>
      </c>
      <c r="V101" s="24">
        <f t="shared" ca="1" si="48"/>
        <v>15.882242330137965</v>
      </c>
      <c r="W101" s="24">
        <f t="shared" ca="1" si="48"/>
        <v>15.900077799749932</v>
      </c>
      <c r="X101" s="24">
        <f t="shared" ca="1" si="48"/>
        <v>15.881829954006323</v>
      </c>
      <c r="Y101" s="24">
        <f t="shared" ca="1" si="48"/>
        <v>15.860541446507643</v>
      </c>
      <c r="Z101" s="24">
        <f t="shared" ca="1" si="48"/>
        <v>15.911674673499498</v>
      </c>
      <c r="AA101" s="24">
        <f t="shared" ca="1" si="48"/>
        <v>15.922160265066086</v>
      </c>
      <c r="AB101" s="24">
        <f t="shared" ca="1" si="48"/>
        <v>15.843298720971793</v>
      </c>
      <c r="AC101" s="24">
        <f t="shared" ca="1" si="48"/>
        <v>15.76572447512484</v>
      </c>
      <c r="AD101" s="24">
        <f t="shared" ca="1" si="48"/>
        <v>15.705656816296965</v>
      </c>
      <c r="AE101" s="24">
        <f t="shared" ca="1" si="48"/>
        <v>15.578770616636469</v>
      </c>
      <c r="AF101" s="24">
        <f t="shared" ca="1" si="48"/>
        <v>15.365937643475229</v>
      </c>
      <c r="AG101" s="24">
        <f t="shared" ca="1" si="48"/>
        <v>15.13455347755238</v>
      </c>
      <c r="AH101" s="24">
        <f t="shared" ca="1" si="48"/>
        <v>14.883229450945491</v>
      </c>
      <c r="AI101" s="24">
        <f t="shared" ca="1" si="48"/>
        <v>14.656097582361538</v>
      </c>
      <c r="AJ101" s="24">
        <f t="shared" ca="1" si="48"/>
        <v>14.426479235185354</v>
      </c>
      <c r="AK101" s="24">
        <f t="shared" ca="1" si="48"/>
        <v>14.176644283970056</v>
      </c>
      <c r="AL101" s="24">
        <f t="shared" ca="1" si="48"/>
        <v>13.921405853574562</v>
      </c>
      <c r="AM101" s="24">
        <f t="shared" ca="1" si="48"/>
        <v>12.61317067196946</v>
      </c>
      <c r="AN101" s="24">
        <f t="shared" ca="1" si="48"/>
        <v>12.626179773101773</v>
      </c>
      <c r="AO101" s="24">
        <f t="shared" ca="1" si="48"/>
        <v>12.626179773101773</v>
      </c>
      <c r="AP101" s="24">
        <f t="shared" ca="1" si="48"/>
        <v>12.626179773101773</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11.976111418238046</v>
      </c>
      <c r="T102" s="24">
        <f t="shared" ca="1" si="50"/>
        <v>12.029179253917533</v>
      </c>
      <c r="U102" s="24">
        <f t="shared" ca="1" si="50"/>
        <v>12.098867176651341</v>
      </c>
      <c r="V102" s="24">
        <f t="shared" ca="1" si="50"/>
        <v>12.1445823145391</v>
      </c>
      <c r="W102" s="24">
        <f t="shared" ca="1" si="50"/>
        <v>12.158220459853755</v>
      </c>
      <c r="X102" s="24">
        <f t="shared" ca="1" si="50"/>
        <v>12.144266985269391</v>
      </c>
      <c r="Y102" s="24">
        <f t="shared" ca="1" si="50"/>
        <v>12.12798842546044</v>
      </c>
      <c r="Z102" s="24">
        <f t="shared" ca="1" si="50"/>
        <v>12.167088174179941</v>
      </c>
      <c r="AA102" s="24">
        <f t="shared" ca="1" si="50"/>
        <v>12.175106130791486</v>
      </c>
      <c r="AB102" s="24">
        <f t="shared" ca="1" si="50"/>
        <v>12.114803530327608</v>
      </c>
      <c r="AC102" s="24">
        <f t="shared" ca="1" si="50"/>
        <v>12.055485280763508</v>
      </c>
      <c r="AD102" s="24">
        <f t="shared" ca="1" si="50"/>
        <v>12.009553691765367</v>
      </c>
      <c r="AE102" s="24">
        <f t="shared" ca="1" si="50"/>
        <v>11.912528355901312</v>
      </c>
      <c r="AF102" s="24">
        <f t="shared" ca="1" si="50"/>
        <v>11.749782598213184</v>
      </c>
      <c r="AG102" s="24">
        <f t="shared" ca="1" si="50"/>
        <v>11.572851407332243</v>
      </c>
      <c r="AH102" s="24">
        <f t="shared" ca="1" si="50"/>
        <v>11.380672918595995</v>
      </c>
      <c r="AI102" s="24">
        <f t="shared" ca="1" si="50"/>
        <v>11.206993307308453</v>
      </c>
      <c r="AJ102" s="24">
        <f t="shared" ca="1" si="50"/>
        <v>11.031412374827784</v>
      </c>
      <c r="AK102" s="24">
        <f t="shared" ca="1" si="50"/>
        <v>10.840372528752303</v>
      </c>
      <c r="AL102" s="24">
        <f t="shared" ca="1" si="50"/>
        <v>10.645200835527993</v>
      </c>
      <c r="AM102" s="24">
        <f t="shared" ca="1" si="50"/>
        <v>9.6448402114094236</v>
      </c>
      <c r="AN102" s="24">
        <f t="shared" ca="1" si="50"/>
        <v>9.6547878054742586</v>
      </c>
      <c r="AO102" s="24">
        <f t="shared" ref="AO102:AP102" ca="1" si="51">IF($E$78=1, AO89,AO81)</f>
        <v>9.6547878054742586</v>
      </c>
      <c r="AP102" s="24">
        <f t="shared" ca="1" si="51"/>
        <v>9.6547878054742586</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6.342163536572885</v>
      </c>
      <c r="T104" s="24">
        <f t="shared" ca="1" si="53"/>
        <v>6.3702665560470315</v>
      </c>
      <c r="U104" s="24">
        <f t="shared" ca="1" si="53"/>
        <v>6.4071710392358572</v>
      </c>
      <c r="V104" s="24">
        <f t="shared" ca="1" si="53"/>
        <v>6.431380306372402</v>
      </c>
      <c r="W104" s="24">
        <f t="shared" ca="1" si="53"/>
        <v>6.438602629620779</v>
      </c>
      <c r="X104" s="24">
        <f t="shared" ca="1" si="53"/>
        <v>6.4312133181300162</v>
      </c>
      <c r="Y104" s="24">
        <f t="shared" ca="1" si="53"/>
        <v>6.422592716263285</v>
      </c>
      <c r="Z104" s="24">
        <f t="shared" ca="1" si="53"/>
        <v>6.4432986860023727</v>
      </c>
      <c r="AA104" s="24">
        <f t="shared" ca="1" si="53"/>
        <v>6.4475447380207358</v>
      </c>
      <c r="AB104" s="24">
        <f t="shared" ca="1" si="53"/>
        <v>6.4156104197377486</v>
      </c>
      <c r="AC104" s="24">
        <f t="shared" ca="1" si="53"/>
        <v>6.3841973820412345</v>
      </c>
      <c r="AD104" s="24">
        <f t="shared" ca="1" si="53"/>
        <v>6.3598734893562323</v>
      </c>
      <c r="AE104" s="24">
        <f t="shared" ca="1" si="53"/>
        <v>6.3084919911594435</v>
      </c>
      <c r="AF104" s="24">
        <f t="shared" ca="1" si="53"/>
        <v>6.2223070706877008</v>
      </c>
      <c r="AG104" s="24">
        <f t="shared" ca="1" si="53"/>
        <v>6.1286100009043762</v>
      </c>
      <c r="AH104" s="24">
        <f t="shared" ca="1" si="53"/>
        <v>6.0268384524265786</v>
      </c>
      <c r="AI104" s="24">
        <f t="shared" ca="1" si="53"/>
        <v>5.9348633146471697</v>
      </c>
      <c r="AJ104" s="24">
        <f t="shared" ca="1" si="53"/>
        <v>5.8418812982974755</v>
      </c>
      <c r="AK104" s="24">
        <f t="shared" ca="1" si="53"/>
        <v>5.7407127383617942</v>
      </c>
      <c r="AL104" s="24">
        <f t="shared" ca="1" si="53"/>
        <v>5.6373560850282773</v>
      </c>
      <c r="AM104" s="24">
        <f t="shared" ca="1" si="53"/>
        <v>5.1075972633087066</v>
      </c>
      <c r="AN104" s="24">
        <f t="shared" ca="1" si="53"/>
        <v>5.1128651892782786</v>
      </c>
      <c r="AO104" s="24">
        <f t="shared" ca="1" si="53"/>
        <v>5.1128651892782786</v>
      </c>
      <c r="AP104" s="24">
        <f t="shared" ca="1" si="53"/>
        <v>5.1128651892782786</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5.7566129442601586</v>
      </c>
      <c r="T105" s="24">
        <f t="shared" ca="1" si="54"/>
        <v>5.782121306626526</v>
      </c>
      <c r="U105" s="24">
        <f t="shared" ca="1" si="54"/>
        <v>5.8156185232153028</v>
      </c>
      <c r="V105" s="24">
        <f t="shared" ca="1" si="54"/>
        <v>5.8375926302791825</v>
      </c>
      <c r="W105" s="24">
        <f t="shared" ca="1" si="54"/>
        <v>5.844148140754351</v>
      </c>
      <c r="X105" s="24">
        <f t="shared" ca="1" si="54"/>
        <v>5.8374410594986248</v>
      </c>
      <c r="Y105" s="24">
        <f t="shared" ca="1" si="54"/>
        <v>5.8296163687590736</v>
      </c>
      <c r="Z105" s="24">
        <f t="shared" ca="1" si="54"/>
        <v>5.8484106260714448</v>
      </c>
      <c r="AA105" s="24">
        <f t="shared" ca="1" si="54"/>
        <v>5.8522646544120827</v>
      </c>
      <c r="AB105" s="24">
        <f t="shared" ca="1" si="54"/>
        <v>5.8232787241480857</v>
      </c>
      <c r="AC105" s="24">
        <f t="shared" ca="1" si="54"/>
        <v>5.7947659463902292</v>
      </c>
      <c r="AD105" s="24">
        <f t="shared" ca="1" si="54"/>
        <v>5.7726877967686026</v>
      </c>
      <c r="AE105" s="24">
        <f t="shared" ca="1" si="54"/>
        <v>5.7260501791938676</v>
      </c>
      <c r="AF105" s="24">
        <f t="shared" ca="1" si="54"/>
        <v>5.6478224220686135</v>
      </c>
      <c r="AG105" s="24">
        <f t="shared" ca="1" si="54"/>
        <v>5.5627760870689649</v>
      </c>
      <c r="AH105" s="24">
        <f t="shared" ca="1" si="54"/>
        <v>5.4704007627894411</v>
      </c>
      <c r="AI105" s="24">
        <f t="shared" ca="1" si="54"/>
        <v>5.386917379613049</v>
      </c>
      <c r="AJ105" s="24">
        <f t="shared" ca="1" si="54"/>
        <v>5.3025200795725498</v>
      </c>
      <c r="AK105" s="24">
        <f t="shared" ca="1" si="54"/>
        <v>5.2106920719345435</v>
      </c>
      <c r="AL105" s="24">
        <f t="shared" ca="1" si="54"/>
        <v>5.1168779901903436</v>
      </c>
      <c r="AM105" s="24">
        <f t="shared" ca="1" si="54"/>
        <v>4.6360300157001095</v>
      </c>
      <c r="AN105" s="24">
        <f t="shared" ca="1" si="54"/>
        <v>4.6408115718127778</v>
      </c>
      <c r="AO105" s="24">
        <f t="shared" ca="1" si="54"/>
        <v>4.6408115718127778</v>
      </c>
      <c r="AP105" s="24">
        <f t="shared" ca="1" si="54"/>
        <v>4.6408115718127778</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7.8285817182754709</v>
      </c>
      <c r="T106" s="24">
        <f t="shared" ca="1" si="55"/>
        <v>7.8632712659692423</v>
      </c>
      <c r="U106" s="24">
        <f t="shared" ca="1" si="55"/>
        <v>7.908825083802606</v>
      </c>
      <c r="V106" s="24">
        <f t="shared" ca="1" si="55"/>
        <v>7.9387082971611216</v>
      </c>
      <c r="W106" s="24">
        <f t="shared" ca="1" si="55"/>
        <v>7.9476233223602781</v>
      </c>
      <c r="X106" s="24">
        <f t="shared" ca="1" si="55"/>
        <v>7.9385021717444602</v>
      </c>
      <c r="Y106" s="24">
        <f t="shared" ca="1" si="55"/>
        <v>7.9278611521956499</v>
      </c>
      <c r="Z106" s="24">
        <f t="shared" ca="1" si="55"/>
        <v>7.9534199974105082</v>
      </c>
      <c r="AA106" s="24">
        <f t="shared" ca="1" si="55"/>
        <v>7.9586612001978727</v>
      </c>
      <c r="AB106" s="24">
        <f t="shared" ca="1" si="55"/>
        <v>7.9192424089834672</v>
      </c>
      <c r="AC106" s="24">
        <f t="shared" ca="1" si="55"/>
        <v>7.8804670713233289</v>
      </c>
      <c r="AD106" s="24">
        <f t="shared" ca="1" si="55"/>
        <v>7.8504423675305279</v>
      </c>
      <c r="AE106" s="24">
        <f t="shared" ca="1" si="55"/>
        <v>7.7870185445525495</v>
      </c>
      <c r="AF106" s="24">
        <f t="shared" ca="1" si="55"/>
        <v>7.6806343920617897</v>
      </c>
      <c r="AG106" s="24">
        <f t="shared" ca="1" si="55"/>
        <v>7.5649774615314094</v>
      </c>
      <c r="AH106" s="24">
        <f t="shared" ca="1" si="55"/>
        <v>7.4393536299699168</v>
      </c>
      <c r="AI106" s="24">
        <f t="shared" ca="1" si="55"/>
        <v>7.325822202089892</v>
      </c>
      <c r="AJ106" s="24">
        <f t="shared" ca="1" si="55"/>
        <v>7.2110479126654745</v>
      </c>
      <c r="AK106" s="24">
        <f t="shared" ca="1" si="55"/>
        <v>7.0861683925759147</v>
      </c>
      <c r="AL106" s="24">
        <f t="shared" ca="1" si="55"/>
        <v>6.9585879538056243</v>
      </c>
      <c r="AM106" s="24">
        <f t="shared" ca="1" si="55"/>
        <v>6.3046691131933805</v>
      </c>
      <c r="AN106" s="24">
        <f t="shared" ca="1" si="55"/>
        <v>6.3111716873860519</v>
      </c>
      <c r="AO106" s="24">
        <f t="shared" ca="1" si="55"/>
        <v>6.3111716873860519</v>
      </c>
      <c r="AP106" s="24">
        <f t="shared" ca="1" si="55"/>
        <v>6.3111716873860519</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16.233762588757088</v>
      </c>
      <c r="T110" s="24">
        <f t="shared" ca="1" si="59"/>
        <v>16.648238606119452</v>
      </c>
      <c r="U110" s="24">
        <f t="shared" ca="1" si="59"/>
        <v>17.02454102047642</v>
      </c>
      <c r="V110" s="24">
        <f t="shared" ca="1" si="59"/>
        <v>17.471638246551038</v>
      </c>
      <c r="W110" s="24">
        <f t="shared" ca="1" si="59"/>
        <v>18.011345335802329</v>
      </c>
      <c r="X110" s="24">
        <f t="shared" ca="1" si="59"/>
        <v>18.547273431583434</v>
      </c>
      <c r="Y110" s="24">
        <f t="shared" ca="1" si="59"/>
        <v>19.094347229163464</v>
      </c>
      <c r="Z110" s="24">
        <f t="shared" ca="1" si="59"/>
        <v>19.497819716912062</v>
      </c>
      <c r="AA110" s="24">
        <f t="shared" ca="1" si="59"/>
        <v>19.989677893884544</v>
      </c>
      <c r="AB110" s="24">
        <f t="shared" ca="1" si="59"/>
        <v>20.669867898646711</v>
      </c>
      <c r="AC110" s="24">
        <f t="shared" ca="1" si="59"/>
        <v>21.282754680536122</v>
      </c>
      <c r="AD110" s="24">
        <f t="shared" ca="1" si="59"/>
        <v>21.708281383455859</v>
      </c>
      <c r="AE110" s="24">
        <f t="shared" ca="1" si="59"/>
        <v>21.957076724038483</v>
      </c>
      <c r="AF110" s="24">
        <f t="shared" ca="1" si="59"/>
        <v>22.262830604070036</v>
      </c>
      <c r="AG110" s="24">
        <f t="shared" ca="1" si="59"/>
        <v>22.626275369601512</v>
      </c>
      <c r="AH110" s="24">
        <f t="shared" ca="1" si="59"/>
        <v>22.94356539432022</v>
      </c>
      <c r="AI110" s="24">
        <f t="shared" ca="1" si="59"/>
        <v>23.306443593059626</v>
      </c>
      <c r="AJ110" s="24">
        <f t="shared" ca="1" si="59"/>
        <v>23.609775503386047</v>
      </c>
      <c r="AK110" s="24">
        <f t="shared" ca="1" si="59"/>
        <v>23.942483610265878</v>
      </c>
      <c r="AL110" s="24">
        <f t="shared" ca="1" si="59"/>
        <v>24.278281844105507</v>
      </c>
      <c r="AM110" s="24">
        <f t="shared" ca="1" si="59"/>
        <v>25.830090165052081</v>
      </c>
      <c r="AN110" s="24">
        <f t="shared" ca="1" si="59"/>
        <v>27.326434377608358</v>
      </c>
      <c r="AO110" s="24">
        <f t="shared" ca="1" si="59"/>
        <v>27.326434377608358</v>
      </c>
      <c r="AP110" s="24">
        <f t="shared" ca="1" si="59"/>
        <v>27.326434377608358</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6.5427514791753391E-2</v>
      </c>
      <c r="T111" s="24">
        <f t="shared" ca="1" si="60"/>
        <v>6.709799232944906E-2</v>
      </c>
      <c r="U111" s="24">
        <f t="shared" ca="1" si="60"/>
        <v>6.8614617427721972E-2</v>
      </c>
      <c r="V111" s="24">
        <f t="shared" ca="1" si="60"/>
        <v>7.0416569391255568E-2</v>
      </c>
      <c r="W111" s="24">
        <f t="shared" ca="1" si="60"/>
        <v>7.259177020327548E-2</v>
      </c>
      <c r="X111" s="24">
        <f t="shared" ca="1" si="60"/>
        <v>7.4751740402563646E-2</v>
      </c>
      <c r="Y111" s="24">
        <f t="shared" ca="1" si="60"/>
        <v>7.6956631523007732E-2</v>
      </c>
      <c r="Z111" s="24">
        <f t="shared" ca="1" si="60"/>
        <v>7.8582761141197374E-2</v>
      </c>
      <c r="AA111" s="24">
        <f t="shared" ca="1" si="60"/>
        <v>8.0565114768297919E-2</v>
      </c>
      <c r="AB111" s="24">
        <f t="shared" ca="1" si="60"/>
        <v>8.3306508906253393E-2</v>
      </c>
      <c r="AC111" s="24">
        <f t="shared" ca="1" si="60"/>
        <v>8.5776648454524915E-2</v>
      </c>
      <c r="AD111" s="24">
        <f t="shared" ca="1" si="60"/>
        <v>8.7491663966015085E-2</v>
      </c>
      <c r="AE111" s="24">
        <f t="shared" ca="1" si="60"/>
        <v>8.8494392738047434E-2</v>
      </c>
      <c r="AF111" s="24">
        <f t="shared" ca="1" si="60"/>
        <v>8.9726683551654321E-2</v>
      </c>
      <c r="AG111" s="24">
        <f t="shared" ca="1" si="60"/>
        <v>9.1191488007354854E-2</v>
      </c>
      <c r="AH111" s="24">
        <f t="shared" ca="1" si="60"/>
        <v>9.2470273358074243E-2</v>
      </c>
      <c r="AI111" s="24">
        <f t="shared" ca="1" si="60"/>
        <v>9.3932794359340474E-2</v>
      </c>
      <c r="AJ111" s="24">
        <f t="shared" ca="1" si="60"/>
        <v>9.5155323821699209E-2</v>
      </c>
      <c r="AK111" s="24">
        <f t="shared" ca="1" si="60"/>
        <v>9.6496249221168354E-2</v>
      </c>
      <c r="AL111" s="24">
        <f t="shared" ca="1" si="60"/>
        <v>9.7849628869999913E-2</v>
      </c>
      <c r="AM111" s="24">
        <f t="shared" ca="1" si="60"/>
        <v>0.10410393752565406</v>
      </c>
      <c r="AN111" s="24">
        <f t="shared" ca="1" si="60"/>
        <v>0.11013470719875397</v>
      </c>
      <c r="AO111" s="24">
        <f t="shared" ca="1" si="60"/>
        <v>0.11013470719875397</v>
      </c>
      <c r="AP111" s="24">
        <f t="shared" ca="1" si="60"/>
        <v>0.11013470719875397</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9.5683766935988128</v>
      </c>
      <c r="T112" s="24">
        <f t="shared" ca="1" si="61"/>
        <v>9.812673888589968</v>
      </c>
      <c r="U112" s="24">
        <f t="shared" ca="1" si="61"/>
        <v>10.034471098669398</v>
      </c>
      <c r="V112" s="24">
        <f t="shared" ca="1" si="61"/>
        <v>10.297995629988332</v>
      </c>
      <c r="W112" s="24">
        <f t="shared" ca="1" si="61"/>
        <v>10.616105538638751</v>
      </c>
      <c r="X112" s="24">
        <f t="shared" ca="1" si="61"/>
        <v>10.931988062673453</v>
      </c>
      <c r="Y112" s="24">
        <f t="shared" ca="1" si="61"/>
        <v>11.254439998620121</v>
      </c>
      <c r="Z112" s="24">
        <f t="shared" ca="1" si="61"/>
        <v>11.492251579710738</v>
      </c>
      <c r="AA112" s="24">
        <f t="shared" ca="1" si="61"/>
        <v>11.782158758737667</v>
      </c>
      <c r="AB112" s="24">
        <f t="shared" ca="1" si="61"/>
        <v>12.18307100278469</v>
      </c>
      <c r="AC112" s="24">
        <f t="shared" ca="1" si="61"/>
        <v>12.544313910433644</v>
      </c>
      <c r="AD112" s="24">
        <f t="shared" ca="1" si="61"/>
        <v>12.795124513610814</v>
      </c>
      <c r="AE112" s="24">
        <f t="shared" ca="1" si="61"/>
        <v>12.941767506896639</v>
      </c>
      <c r="AF112" s="24">
        <f t="shared" ca="1" si="61"/>
        <v>13.121982554620539</v>
      </c>
      <c r="AG112" s="24">
        <f t="shared" ca="1" si="61"/>
        <v>13.336201310433212</v>
      </c>
      <c r="AH112" s="24">
        <f t="shared" ca="1" si="61"/>
        <v>13.523215901846079</v>
      </c>
      <c r="AI112" s="24">
        <f t="shared" ca="1" si="61"/>
        <v>13.737100716315274</v>
      </c>
      <c r="AJ112" s="24">
        <f t="shared" ca="1" si="61"/>
        <v>13.915888225700327</v>
      </c>
      <c r="AK112" s="24">
        <f t="shared" ca="1" si="61"/>
        <v>14.111990421863101</v>
      </c>
      <c r="AL112" s="24">
        <f t="shared" ca="1" si="61"/>
        <v>14.309913976359827</v>
      </c>
      <c r="AM112" s="24">
        <f t="shared" ca="1" si="61"/>
        <v>15.22456863450798</v>
      </c>
      <c r="AN112" s="24">
        <f t="shared" ca="1" si="61"/>
        <v>16.106532074021427</v>
      </c>
      <c r="AO112" s="24">
        <f t="shared" ca="1" si="61"/>
        <v>16.106532074021427</v>
      </c>
      <c r="AP112" s="24">
        <f t="shared" ca="1" si="61"/>
        <v>16.106532074021427</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9.4828535404208694</v>
      </c>
      <c r="T113" s="24">
        <f t="shared" ca="1" si="63"/>
        <v>9.7249671814929837</v>
      </c>
      <c r="U113" s="24">
        <f t="shared" ca="1" si="63"/>
        <v>9.9447819448753947</v>
      </c>
      <c r="V113" s="24">
        <f t="shared" ca="1" si="63"/>
        <v>10.205951066329121</v>
      </c>
      <c r="W113" s="24">
        <f t="shared" ca="1" si="63"/>
        <v>10.521217675293906</v>
      </c>
      <c r="X113" s="24">
        <f t="shared" ca="1" si="63"/>
        <v>10.83427680823999</v>
      </c>
      <c r="Y113" s="24">
        <f t="shared" ca="1" si="63"/>
        <v>11.153846635006223</v>
      </c>
      <c r="Z113" s="24">
        <f t="shared" ca="1" si="63"/>
        <v>11.389532631274212</v>
      </c>
      <c r="AA113" s="24">
        <f t="shared" ca="1" si="63"/>
        <v>11.676848589567129</v>
      </c>
      <c r="AB113" s="24">
        <f t="shared" ca="1" si="63"/>
        <v>12.074177437981172</v>
      </c>
      <c r="AC113" s="24">
        <f t="shared" ca="1" si="63"/>
        <v>12.432191518681249</v>
      </c>
      <c r="AD113" s="24">
        <f t="shared" ca="1" si="63"/>
        <v>12.680760350414729</v>
      </c>
      <c r="AE113" s="24">
        <f t="shared" ca="1" si="63"/>
        <v>12.826092633265665</v>
      </c>
      <c r="AF113" s="24">
        <f t="shared" ca="1" si="63"/>
        <v>13.004696900015423</v>
      </c>
      <c r="AG113" s="24">
        <f t="shared" ca="1" si="63"/>
        <v>13.21700094614916</v>
      </c>
      <c r="AH113" s="24">
        <f t="shared" ca="1" si="63"/>
        <v>13.402343981554138</v>
      </c>
      <c r="AI113" s="24">
        <f t="shared" ca="1" si="63"/>
        <v>13.614317071147102</v>
      </c>
      <c r="AJ113" s="24">
        <f t="shared" ca="1" si="63"/>
        <v>13.791506559045221</v>
      </c>
      <c r="AK113" s="24">
        <f t="shared" ca="1" si="63"/>
        <v>13.985855973236925</v>
      </c>
      <c r="AL113" s="24">
        <f t="shared" ca="1" si="63"/>
        <v>14.182010466271</v>
      </c>
      <c r="AM113" s="24">
        <f t="shared" ca="1" si="63"/>
        <v>15.088489845274253</v>
      </c>
      <c r="AN113" s="24">
        <f t="shared" ca="1" si="63"/>
        <v>15.962570203179375</v>
      </c>
      <c r="AO113" s="24">
        <f t="shared" ref="AO113:AP113" ca="1" si="64">IF($E$78=1, AO90,AO82)</f>
        <v>15.962570203179375</v>
      </c>
      <c r="AP113" s="24">
        <f t="shared" ca="1" si="64"/>
        <v>15.962570203179375</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4.0106086619016521</v>
      </c>
      <c r="T114" s="24">
        <f t="shared" ca="1" si="65"/>
        <v>4.1130064329849407</v>
      </c>
      <c r="U114" s="24">
        <f t="shared" ca="1" si="65"/>
        <v>4.2059732799659217</v>
      </c>
      <c r="V114" s="24">
        <f t="shared" ca="1" si="65"/>
        <v>4.3164302364357008</v>
      </c>
      <c r="W114" s="24">
        <f t="shared" ca="1" si="65"/>
        <v>4.4497667882798213</v>
      </c>
      <c r="X114" s="24">
        <f t="shared" ca="1" si="65"/>
        <v>4.5821697263753158</v>
      </c>
      <c r="Y114" s="24">
        <f t="shared" ca="1" si="65"/>
        <v>4.7173262496568285</v>
      </c>
      <c r="Z114" s="24">
        <f t="shared" ca="1" si="65"/>
        <v>4.8170055596970176</v>
      </c>
      <c r="AA114" s="24">
        <f t="shared" ca="1" si="65"/>
        <v>4.938520867944729</v>
      </c>
      <c r="AB114" s="24">
        <f t="shared" ca="1" si="65"/>
        <v>5.10656422264596</v>
      </c>
      <c r="AC114" s="24">
        <f t="shared" ca="1" si="65"/>
        <v>5.2579800772743299</v>
      </c>
      <c r="AD114" s="24">
        <f t="shared" ca="1" si="65"/>
        <v>5.3631079594439441</v>
      </c>
      <c r="AE114" s="24">
        <f t="shared" ca="1" si="65"/>
        <v>5.4245737313206686</v>
      </c>
      <c r="AF114" s="24">
        <f t="shared" ca="1" si="65"/>
        <v>5.5001113125166539</v>
      </c>
      <c r="AG114" s="24">
        <f t="shared" ca="1" si="65"/>
        <v>5.5899016317229275</v>
      </c>
      <c r="AH114" s="24">
        <f t="shared" ca="1" si="65"/>
        <v>5.6682892584061673</v>
      </c>
      <c r="AI114" s="24">
        <f t="shared" ca="1" si="65"/>
        <v>5.7579396052756886</v>
      </c>
      <c r="AJ114" s="24">
        <f t="shared" ca="1" si="65"/>
        <v>5.8328788302603423</v>
      </c>
      <c r="AK114" s="24">
        <f t="shared" ca="1" si="65"/>
        <v>5.9150755488609512</v>
      </c>
      <c r="AL114" s="24">
        <f t="shared" ca="1" si="65"/>
        <v>5.9980356942939768</v>
      </c>
      <c r="AM114" s="24">
        <f t="shared" ca="1" si="65"/>
        <v>6.3814154474209372</v>
      </c>
      <c r="AN114" s="24">
        <f t="shared" ca="1" si="65"/>
        <v>6.751092595725475</v>
      </c>
      <c r="AO114" s="24">
        <f t="shared" ca="1" si="65"/>
        <v>6.751092595725475</v>
      </c>
      <c r="AP114" s="24">
        <f t="shared" ca="1" si="65"/>
        <v>6.751092595725475</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5.1817776120680321</v>
      </c>
      <c r="T115" s="24">
        <f t="shared" ca="1" si="66"/>
        <v>5.3140773507000887</v>
      </c>
      <c r="U115" s="24">
        <f t="shared" ca="1" si="66"/>
        <v>5.4341921679164322</v>
      </c>
      <c r="V115" s="24">
        <f t="shared" ca="1" si="66"/>
        <v>5.5769045171838583</v>
      </c>
      <c r="W115" s="24">
        <f t="shared" ca="1" si="66"/>
        <v>5.7491777099736545</v>
      </c>
      <c r="X115" s="24">
        <f t="shared" ca="1" si="66"/>
        <v>5.9202446572209961</v>
      </c>
      <c r="Y115" s="24">
        <f t="shared" ca="1" si="66"/>
        <v>6.0948692854271842</v>
      </c>
      <c r="Z115" s="24">
        <f t="shared" ca="1" si="66"/>
        <v>6.2236567241167844</v>
      </c>
      <c r="AA115" s="24">
        <f t="shared" ca="1" si="66"/>
        <v>6.3806566602568955</v>
      </c>
      <c r="AB115" s="24">
        <f t="shared" ca="1" si="66"/>
        <v>6.5977716586658319</v>
      </c>
      <c r="AC115" s="24">
        <f t="shared" ca="1" si="66"/>
        <v>6.7934036317074025</v>
      </c>
      <c r="AD115" s="24">
        <f t="shared" ca="1" si="66"/>
        <v>6.9292307223446468</v>
      </c>
      <c r="AE115" s="24">
        <f t="shared" ca="1" si="66"/>
        <v>7.0086455911262533</v>
      </c>
      <c r="AF115" s="24">
        <f t="shared" ca="1" si="66"/>
        <v>7.1062414874372966</v>
      </c>
      <c r="AG115" s="24">
        <f t="shared" ca="1" si="66"/>
        <v>7.2222521743595394</v>
      </c>
      <c r="AH115" s="24">
        <f t="shared" ca="1" si="66"/>
        <v>7.3235303800515812</v>
      </c>
      <c r="AI115" s="24">
        <f t="shared" ca="1" si="66"/>
        <v>7.4393602202290943</v>
      </c>
      <c r="AJ115" s="24">
        <f t="shared" ca="1" si="66"/>
        <v>7.5361830296894121</v>
      </c>
      <c r="AK115" s="24">
        <f t="shared" ca="1" si="66"/>
        <v>7.6423826497810259</v>
      </c>
      <c r="AL115" s="24">
        <f t="shared" ca="1" si="66"/>
        <v>7.7495686308971514</v>
      </c>
      <c r="AM115" s="24">
        <f t="shared" ca="1" si="66"/>
        <v>8.2449020800428734</v>
      </c>
      <c r="AN115" s="24">
        <f t="shared" ca="1" si="66"/>
        <v>8.7225315204254521</v>
      </c>
      <c r="AO115" s="24">
        <f t="shared" ca="1" si="66"/>
        <v>8.7225315204254521</v>
      </c>
      <c r="AP115" s="24">
        <f t="shared" ca="1" si="66"/>
        <v>8.7225315204254521</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6.5757829469101186</v>
      </c>
      <c r="T116" s="24">
        <f t="shared" ca="1" si="67"/>
        <v>6.7436740511426176</v>
      </c>
      <c r="U116" s="24">
        <f t="shared" ca="1" si="67"/>
        <v>6.8961022381190231</v>
      </c>
      <c r="V116" s="24">
        <f t="shared" ca="1" si="67"/>
        <v>7.0772071605766449</v>
      </c>
      <c r="W116" s="24">
        <f t="shared" ca="1" si="67"/>
        <v>7.2958254047711879</v>
      </c>
      <c r="X116" s="24">
        <f t="shared" ca="1" si="67"/>
        <v>7.512912898427655</v>
      </c>
      <c r="Y116" s="24">
        <f t="shared" ca="1" si="67"/>
        <v>7.7345151627923912</v>
      </c>
      <c r="Z116" s="24">
        <f t="shared" ca="1" si="67"/>
        <v>7.897949085764882</v>
      </c>
      <c r="AA116" s="24">
        <f t="shared" ca="1" si="67"/>
        <v>8.0971852514258202</v>
      </c>
      <c r="AB116" s="24">
        <f t="shared" ca="1" si="67"/>
        <v>8.3727086742625847</v>
      </c>
      <c r="AC116" s="24">
        <f t="shared" ca="1" si="67"/>
        <v>8.6209696936473446</v>
      </c>
      <c r="AD116" s="24">
        <f t="shared" ca="1" si="67"/>
        <v>8.7933370805187288</v>
      </c>
      <c r="AE116" s="24">
        <f t="shared" ca="1" si="67"/>
        <v>8.8941161912719551</v>
      </c>
      <c r="AF116" s="24">
        <f t="shared" ca="1" si="67"/>
        <v>9.0179674019367919</v>
      </c>
      <c r="AG116" s="24">
        <f t="shared" ca="1" si="67"/>
        <v>9.1651873626981253</v>
      </c>
      <c r="AH116" s="24">
        <f t="shared" ca="1" si="67"/>
        <v>9.2937115001162098</v>
      </c>
      <c r="AI116" s="24">
        <f t="shared" ca="1" si="67"/>
        <v>9.4407019626186397</v>
      </c>
      <c r="AJ116" s="24">
        <f t="shared" ca="1" si="67"/>
        <v>9.5635721100827631</v>
      </c>
      <c r="AK116" s="24">
        <f t="shared" ca="1" si="67"/>
        <v>9.6983416241468863</v>
      </c>
      <c r="AL116" s="24">
        <f t="shared" ca="1" si="67"/>
        <v>9.834362850748688</v>
      </c>
      <c r="AM116" s="24">
        <f t="shared" ca="1" si="67"/>
        <v>10.462951241022479</v>
      </c>
      <c r="AN116" s="24">
        <f t="shared" ca="1" si="67"/>
        <v>11.069072878063652</v>
      </c>
      <c r="AO116" s="24">
        <f t="shared" ca="1" si="67"/>
        <v>11.069072878063652</v>
      </c>
      <c r="AP116" s="24">
        <f t="shared" ca="1" si="67"/>
        <v>11.069072878063652</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9.7609037002438193</v>
      </c>
      <c r="T117" s="24">
        <f t="shared" ca="1" si="68"/>
        <v>10.010116442478727</v>
      </c>
      <c r="U117" s="24">
        <f t="shared" ca="1" si="68"/>
        <v>10.236376473609861</v>
      </c>
      <c r="V117" s="24">
        <f t="shared" ca="1" si="68"/>
        <v>10.505203428821272</v>
      </c>
      <c r="W117" s="24">
        <f t="shared" ca="1" si="68"/>
        <v>10.829714083434958</v>
      </c>
      <c r="X117" s="24">
        <f t="shared" ca="1" si="68"/>
        <v>11.151952535831526</v>
      </c>
      <c r="Y117" s="24">
        <f t="shared" ca="1" si="68"/>
        <v>11.480892584443767</v>
      </c>
      <c r="Z117" s="24">
        <f t="shared" ca="1" si="68"/>
        <v>11.723489214589101</v>
      </c>
      <c r="AA117" s="24">
        <f t="shared" ca="1" si="68"/>
        <v>12.019229667448185</v>
      </c>
      <c r="AB117" s="24">
        <f t="shared" ca="1" si="68"/>
        <v>12.428208737953382</v>
      </c>
      <c r="AC117" s="24">
        <f t="shared" ca="1" si="68"/>
        <v>12.796720278298196</v>
      </c>
      <c r="AD117" s="24">
        <f t="shared" ca="1" si="68"/>
        <v>13.05257748616191</v>
      </c>
      <c r="AE117" s="24">
        <f t="shared" ca="1" si="68"/>
        <v>13.202171109157126</v>
      </c>
      <c r="AF117" s="24">
        <f t="shared" ca="1" si="68"/>
        <v>13.386012295859635</v>
      </c>
      <c r="AG117" s="24">
        <f t="shared" ca="1" si="68"/>
        <v>13.604541385299894</v>
      </c>
      <c r="AH117" s="24">
        <f t="shared" ca="1" si="68"/>
        <v>13.795318930517427</v>
      </c>
      <c r="AI117" s="24">
        <f t="shared" ca="1" si="68"/>
        <v>14.013507359321132</v>
      </c>
      <c r="AJ117" s="24">
        <f t="shared" ca="1" si="68"/>
        <v>14.195892283932368</v>
      </c>
      <c r="AK117" s="24">
        <f t="shared" ca="1" si="68"/>
        <v>14.395940287208798</v>
      </c>
      <c r="AL117" s="24">
        <f t="shared" ca="1" si="68"/>
        <v>14.59784629669366</v>
      </c>
      <c r="AM117" s="24">
        <f t="shared" ca="1" si="68"/>
        <v>15.530904883646684</v>
      </c>
      <c r="AN117" s="24">
        <f t="shared" ca="1" si="68"/>
        <v>16.430614466149407</v>
      </c>
      <c r="AO117" s="24">
        <f t="shared" ref="AO117:AP117" ca="1" si="69">IF($E$78=1, AO92,AO84)</f>
        <v>16.430614466149407</v>
      </c>
      <c r="AP117" s="24">
        <f t="shared" ca="1" si="69"/>
        <v>16.430614466149407</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17.418889821575402</v>
      </c>
      <c r="S121" s="24">
        <f t="shared" ca="1" si="73"/>
        <v>17.619453912518825</v>
      </c>
      <c r="T121" s="24">
        <f t="shared" ca="1" si="73"/>
        <v>17.822327332873478</v>
      </c>
      <c r="U121" s="24">
        <f t="shared" ca="1" si="73"/>
        <v>18.027536672655074</v>
      </c>
      <c r="V121" s="24">
        <f t="shared" ca="1" si="73"/>
        <v>18.235108828041341</v>
      </c>
      <c r="W121" s="24">
        <f t="shared" ca="1" si="73"/>
        <v>18.445071004897208</v>
      </c>
      <c r="X121" s="24">
        <f t="shared" ca="1" si="73"/>
        <v>18.626689437236294</v>
      </c>
      <c r="Y121" s="24">
        <f t="shared" ca="1" si="73"/>
        <v>18.810096166023605</v>
      </c>
      <c r="Z121" s="24">
        <f t="shared" ca="1" si="73"/>
        <v>18.995308799627111</v>
      </c>
      <c r="AA121" s="24">
        <f t="shared" ca="1" si="73"/>
        <v>19.182345119794668</v>
      </c>
      <c r="AB121" s="24">
        <f t="shared" ca="1" si="73"/>
        <v>19.371223083361162</v>
      </c>
      <c r="AC121" s="24">
        <f t="shared" ca="1" si="73"/>
        <v>19.536542363833629</v>
      </c>
      <c r="AD121" s="24">
        <f t="shared" ca="1" si="73"/>
        <v>19.929699590991287</v>
      </c>
      <c r="AE121" s="24">
        <f t="shared" ca="1" si="73"/>
        <v>20.787423345599958</v>
      </c>
      <c r="AF121" s="24">
        <f t="shared" ca="1" si="73"/>
        <v>21.826302489319183</v>
      </c>
      <c r="AG121" s="24">
        <f t="shared" ca="1" si="73"/>
        <v>22.843793314150872</v>
      </c>
      <c r="AH121" s="24">
        <f t="shared" ca="1" si="73"/>
        <v>23.872866865017716</v>
      </c>
      <c r="AI121" s="24">
        <f t="shared" ca="1" si="73"/>
        <v>24.768556926876268</v>
      </c>
      <c r="AJ121" s="24">
        <f t="shared" ca="1" si="73"/>
        <v>25.763946636649489</v>
      </c>
      <c r="AK121" s="24">
        <f t="shared" ca="1" si="73"/>
        <v>26.782464624932736</v>
      </c>
      <c r="AL121" s="24">
        <f t="shared" ca="1" si="73"/>
        <v>27.818174233122541</v>
      </c>
      <c r="AM121" s="24">
        <f t="shared" ca="1" si="73"/>
        <v>32.764550484939228</v>
      </c>
      <c r="AN121" s="24">
        <f t="shared" ca="1" si="73"/>
        <v>33.33273185950673</v>
      </c>
      <c r="AO121" s="24">
        <f t="shared" ca="1" si="73"/>
        <v>33.33273185950673</v>
      </c>
      <c r="AP121" s="24">
        <f t="shared" ca="1" si="73"/>
        <v>33.33273185950673</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6.1874153084479362</v>
      </c>
      <c r="S122" s="24">
        <f t="shared" ca="1" si="74"/>
        <v>6.2586582716528119</v>
      </c>
      <c r="T122" s="24">
        <f t="shared" ca="1" si="74"/>
        <v>6.3307215385795468</v>
      </c>
      <c r="U122" s="24">
        <f t="shared" ca="1" si="74"/>
        <v>6.4036145543461691</v>
      </c>
      <c r="V122" s="24">
        <f t="shared" ca="1" si="74"/>
        <v>6.4773468728234178</v>
      </c>
      <c r="W122" s="24">
        <f t="shared" ca="1" si="74"/>
        <v>6.5519281578869428</v>
      </c>
      <c r="X122" s="24">
        <f t="shared" ca="1" si="74"/>
        <v>6.6164413777340121</v>
      </c>
      <c r="Y122" s="24">
        <f t="shared" ca="1" si="74"/>
        <v>6.6815898236450346</v>
      </c>
      <c r="Z122" s="24">
        <f t="shared" ca="1" si="74"/>
        <v>6.7473797503404116</v>
      </c>
      <c r="AA122" s="24">
        <f t="shared" ca="1" si="74"/>
        <v>6.8138174741273252</v>
      </c>
      <c r="AB122" s="24">
        <f t="shared" ca="1" si="74"/>
        <v>6.8809093735061397</v>
      </c>
      <c r="AC122" s="24">
        <f t="shared" ca="1" si="74"/>
        <v>6.9396329234714171</v>
      </c>
      <c r="AD122" s="24">
        <f t="shared" ca="1" si="74"/>
        <v>7.07928746350583</v>
      </c>
      <c r="AE122" s="24">
        <f t="shared" ca="1" si="74"/>
        <v>7.3839620520729881</v>
      </c>
      <c r="AF122" s="24">
        <f t="shared" ca="1" si="74"/>
        <v>7.7529853815341916</v>
      </c>
      <c r="AG122" s="24">
        <f t="shared" ca="1" si="74"/>
        <v>8.1144113030628411</v>
      </c>
      <c r="AH122" s="24">
        <f t="shared" ca="1" si="74"/>
        <v>8.4799515589214955</v>
      </c>
      <c r="AI122" s="24">
        <f t="shared" ca="1" si="74"/>
        <v>8.7981122716383204</v>
      </c>
      <c r="AJ122" s="24">
        <f t="shared" ca="1" si="74"/>
        <v>9.1516875908009609</v>
      </c>
      <c r="AK122" s="24">
        <f t="shared" ca="1" si="74"/>
        <v>9.5134783740934505</v>
      </c>
      <c r="AL122" s="24">
        <f t="shared" ca="1" si="74"/>
        <v>9.8813758434765262</v>
      </c>
      <c r="AM122" s="24">
        <f t="shared" ca="1" si="74"/>
        <v>11.638392763345067</v>
      </c>
      <c r="AN122" s="24">
        <f t="shared" ca="1" si="74"/>
        <v>11.840218147797495</v>
      </c>
      <c r="AO122" s="24">
        <f t="shared" ca="1" si="74"/>
        <v>11.840218147797495</v>
      </c>
      <c r="AP122" s="24">
        <f t="shared" ca="1" si="74"/>
        <v>11.840218147797495</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3.9219471003616984</v>
      </c>
      <c r="S123" s="24">
        <f t="shared" ca="1" si="75"/>
        <v>3.967105073284745</v>
      </c>
      <c r="T123" s="24">
        <f t="shared" ca="1" si="75"/>
        <v>4.0127830028686891</v>
      </c>
      <c r="U123" s="24">
        <f t="shared" ca="1" si="75"/>
        <v>4.058986875983881</v>
      </c>
      <c r="V123" s="24">
        <f t="shared" ca="1" si="75"/>
        <v>4.105722748434526</v>
      </c>
      <c r="W123" s="24">
        <f t="shared" ca="1" si="75"/>
        <v>4.1529967457524002</v>
      </c>
      <c r="X123" s="24">
        <f t="shared" ca="1" si="75"/>
        <v>4.1938890122160331</v>
      </c>
      <c r="Y123" s="24">
        <f t="shared" ca="1" si="75"/>
        <v>4.2351839222546319</v>
      </c>
      <c r="Z123" s="24">
        <f t="shared" ca="1" si="75"/>
        <v>4.2768854404772165</v>
      </c>
      <c r="AA123" s="24">
        <f t="shared" ca="1" si="75"/>
        <v>4.3189975705301258</v>
      </c>
      <c r="AB123" s="24">
        <f t="shared" ca="1" si="75"/>
        <v>4.3615243554813858</v>
      </c>
      <c r="AC123" s="24">
        <f t="shared" ca="1" si="75"/>
        <v>4.3987467892486505</v>
      </c>
      <c r="AD123" s="24">
        <f t="shared" ca="1" si="75"/>
        <v>4.4872680361726269</v>
      </c>
      <c r="AE123" s="24">
        <f t="shared" ca="1" si="75"/>
        <v>4.6803886785761497</v>
      </c>
      <c r="AF123" s="24">
        <f t="shared" ca="1" si="75"/>
        <v>4.9142973310259279</v>
      </c>
      <c r="AG123" s="24">
        <f t="shared" ca="1" si="75"/>
        <v>5.1433903002661667</v>
      </c>
      <c r="AH123" s="24">
        <f t="shared" ca="1" si="75"/>
        <v>5.3750911761671158</v>
      </c>
      <c r="AI123" s="24">
        <f t="shared" ca="1" si="75"/>
        <v>5.5767601158591189</v>
      </c>
      <c r="AJ123" s="24">
        <f t="shared" ca="1" si="75"/>
        <v>5.800876912392245</v>
      </c>
      <c r="AK123" s="24">
        <f t="shared" ca="1" si="75"/>
        <v>6.0302011524403074</v>
      </c>
      <c r="AL123" s="24">
        <f t="shared" ca="1" si="75"/>
        <v>6.2633961686706465</v>
      </c>
      <c r="AM123" s="24">
        <f t="shared" ca="1" si="75"/>
        <v>7.3770966511251537</v>
      </c>
      <c r="AN123" s="24">
        <f t="shared" ca="1" si="75"/>
        <v>7.5050254294393968</v>
      </c>
      <c r="AO123" s="24">
        <f t="shared" ca="1" si="75"/>
        <v>7.5050254294393968</v>
      </c>
      <c r="AP123" s="24">
        <f t="shared" ca="1" si="75"/>
        <v>7.5050254294393968</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26.577193898501935</v>
      </c>
      <c r="S124" s="24">
        <f t="shared" ca="1" si="76"/>
        <v>26.883208276495058</v>
      </c>
      <c r="T124" s="24">
        <f t="shared" ca="1" si="76"/>
        <v>27.192746156626747</v>
      </c>
      <c r="U124" s="24">
        <f t="shared" ca="1" si="76"/>
        <v>27.505848109106164</v>
      </c>
      <c r="V124" s="24">
        <f t="shared" ca="1" si="76"/>
        <v>27.822555171274825</v>
      </c>
      <c r="W124" s="24">
        <f t="shared" ca="1" si="76"/>
        <v>28.142908852985251</v>
      </c>
      <c r="X124" s="24">
        <f t="shared" ca="1" si="76"/>
        <v>28.420016541320194</v>
      </c>
      <c r="Y124" s="24">
        <f t="shared" ca="1" si="76"/>
        <v>28.69985275609622</v>
      </c>
      <c r="Z124" s="24">
        <f t="shared" ca="1" si="76"/>
        <v>28.982444363607023</v>
      </c>
      <c r="AA124" s="24">
        <f t="shared" ca="1" si="76"/>
        <v>29.267818494683873</v>
      </c>
      <c r="AB124" s="24">
        <f t="shared" ca="1" si="76"/>
        <v>29.556002547300313</v>
      </c>
      <c r="AC124" s="24">
        <f t="shared" ca="1" si="76"/>
        <v>29.808241502669066</v>
      </c>
      <c r="AD124" s="24">
        <f t="shared" ca="1" si="76"/>
        <v>30.408108426784061</v>
      </c>
      <c r="AE124" s="24">
        <f t="shared" ca="1" si="76"/>
        <v>31.716796338073923</v>
      </c>
      <c r="AF124" s="24">
        <f t="shared" ca="1" si="76"/>
        <v>33.301885440913104</v>
      </c>
      <c r="AG124" s="24">
        <f t="shared" ca="1" si="76"/>
        <v>34.854340919907159</v>
      </c>
      <c r="AH124" s="24">
        <f t="shared" ca="1" si="76"/>
        <v>36.424468957764766</v>
      </c>
      <c r="AI124" s="24">
        <f t="shared" ca="1" si="76"/>
        <v>37.791084665815845</v>
      </c>
      <c r="AJ124" s="24">
        <f t="shared" ca="1" si="76"/>
        <v>39.309818958999628</v>
      </c>
      <c r="AK124" s="24">
        <f t="shared" ca="1" si="76"/>
        <v>40.863841651662121</v>
      </c>
      <c r="AL124" s="24">
        <f t="shared" ca="1" si="76"/>
        <v>42.444094776939217</v>
      </c>
      <c r="AM124" s="24">
        <f t="shared" ca="1" si="76"/>
        <v>49.991119994163292</v>
      </c>
      <c r="AN124" s="24">
        <f t="shared" ca="1" si="76"/>
        <v>50.858033254197458</v>
      </c>
      <c r="AO124" s="24">
        <f t="shared" ca="1" si="76"/>
        <v>50.858033254197458</v>
      </c>
      <c r="AP124" s="24">
        <f t="shared" ca="1" si="76"/>
        <v>50.858033254197458</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4.7910464755723412</v>
      </c>
      <c r="S125" s="24">
        <f t="shared" ca="1" si="77"/>
        <v>4.8462114080613592</v>
      </c>
      <c r="T125" s="24">
        <f t="shared" ca="1" si="77"/>
        <v>4.9020115190634712</v>
      </c>
      <c r="U125" s="24">
        <f t="shared" ca="1" si="77"/>
        <v>4.9584541221332366</v>
      </c>
      <c r="V125" s="24">
        <f t="shared" ca="1" si="77"/>
        <v>5.0155466150347374</v>
      </c>
      <c r="W125" s="24">
        <f t="shared" ca="1" si="77"/>
        <v>5.0732964807111838</v>
      </c>
      <c r="X125" s="24">
        <f t="shared" ca="1" si="77"/>
        <v>5.1232504306511721</v>
      </c>
      <c r="Y125" s="24">
        <f t="shared" ca="1" si="77"/>
        <v>5.1736962495611873</v>
      </c>
      <c r="Z125" s="24">
        <f t="shared" ca="1" si="77"/>
        <v>5.2246387806034607</v>
      </c>
      <c r="AA125" s="24">
        <f t="shared" ca="1" si="77"/>
        <v>5.2760829146281711</v>
      </c>
      <c r="AB125" s="24">
        <f t="shared" ca="1" si="77"/>
        <v>5.3280335906429919</v>
      </c>
      <c r="AC125" s="24">
        <f t="shared" ca="1" si="77"/>
        <v>5.3735044767996234</v>
      </c>
      <c r="AD125" s="24">
        <f t="shared" ca="1" si="77"/>
        <v>5.4816419394515989</v>
      </c>
      <c r="AE125" s="24">
        <f t="shared" ca="1" si="77"/>
        <v>5.7175579142138115</v>
      </c>
      <c r="AF125" s="24">
        <f t="shared" ca="1" si="77"/>
        <v>6.0033004793855937</v>
      </c>
      <c r="AG125" s="24">
        <f t="shared" ca="1" si="77"/>
        <v>6.2831602109856508</v>
      </c>
      <c r="AH125" s="24">
        <f t="shared" ca="1" si="77"/>
        <v>6.5662057586346458</v>
      </c>
      <c r="AI125" s="24">
        <f t="shared" ca="1" si="77"/>
        <v>6.8125643244232243</v>
      </c>
      <c r="AJ125" s="24">
        <f t="shared" ca="1" si="77"/>
        <v>7.0863451686491885</v>
      </c>
      <c r="AK125" s="24">
        <f t="shared" ca="1" si="77"/>
        <v>7.3664874204261812</v>
      </c>
      <c r="AL125" s="24">
        <f t="shared" ca="1" si="77"/>
        <v>7.6513582083387366</v>
      </c>
      <c r="AM125" s="24">
        <f t="shared" ca="1" si="77"/>
        <v>9.0118535528105657</v>
      </c>
      <c r="AN125" s="24">
        <f t="shared" ca="1" si="77"/>
        <v>9.1681312145898897</v>
      </c>
      <c r="AO125" s="24">
        <f t="shared" ca="1" si="77"/>
        <v>9.1681312145898897</v>
      </c>
      <c r="AP125" s="24">
        <f t="shared" ca="1" si="77"/>
        <v>9.1681312145898897</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6.9027493293839814</v>
      </c>
      <c r="S126" s="24">
        <f t="shared" ca="1" si="78"/>
        <v>6.982228771440238</v>
      </c>
      <c r="T126" s="24">
        <f t="shared" ca="1" si="78"/>
        <v>7.0626233534513361</v>
      </c>
      <c r="U126" s="24">
        <f t="shared" ca="1" si="78"/>
        <v>7.1439436124959874</v>
      </c>
      <c r="V126" s="24">
        <f t="shared" ca="1" si="78"/>
        <v>7.22620020697864</v>
      </c>
      <c r="W126" s="24">
        <f t="shared" ca="1" si="78"/>
        <v>7.3094039180264412</v>
      </c>
      <c r="X126" s="24">
        <f t="shared" ca="1" si="78"/>
        <v>7.3813755835501293</v>
      </c>
      <c r="Y126" s="24">
        <f t="shared" ca="1" si="78"/>
        <v>7.4540559143352185</v>
      </c>
      <c r="Z126" s="24">
        <f t="shared" ca="1" si="78"/>
        <v>7.5274518882173478</v>
      </c>
      <c r="AA126" s="24">
        <f t="shared" ca="1" si="78"/>
        <v>7.6015705517390559</v>
      </c>
      <c r="AB126" s="24">
        <f t="shared" ca="1" si="78"/>
        <v>7.6764190208262839</v>
      </c>
      <c r="AC126" s="24">
        <f t="shared" ca="1" si="78"/>
        <v>7.7419316662419577</v>
      </c>
      <c r="AD126" s="24">
        <f t="shared" ca="1" si="78"/>
        <v>7.897731824225823</v>
      </c>
      <c r="AE126" s="24">
        <f t="shared" ca="1" si="78"/>
        <v>8.2376301835683492</v>
      </c>
      <c r="AF126" s="24">
        <f t="shared" ca="1" si="78"/>
        <v>8.6493167138853728</v>
      </c>
      <c r="AG126" s="24">
        <f t="shared" ca="1" si="78"/>
        <v>9.0525274914207969</v>
      </c>
      <c r="AH126" s="24">
        <f t="shared" ca="1" si="78"/>
        <v>9.4603282660909738</v>
      </c>
      <c r="AI126" s="24">
        <f t="shared" ca="1" si="78"/>
        <v>9.8152718955163092</v>
      </c>
      <c r="AJ126" s="24">
        <f t="shared" ca="1" si="78"/>
        <v>10.209724453744352</v>
      </c>
      <c r="AK126" s="24">
        <f t="shared" ca="1" si="78"/>
        <v>10.613342275121205</v>
      </c>
      <c r="AL126" s="24">
        <f t="shared" ca="1" si="78"/>
        <v>11.023772783414191</v>
      </c>
      <c r="AM126" s="24">
        <f t="shared" ca="1" si="78"/>
        <v>12.983920399298272</v>
      </c>
      <c r="AN126" s="24">
        <f t="shared" ca="1" si="78"/>
        <v>13.209079042727224</v>
      </c>
      <c r="AO126" s="24">
        <f t="shared" ca="1" si="78"/>
        <v>13.209079042727224</v>
      </c>
      <c r="AP126" s="24">
        <f t="shared" ca="1" si="78"/>
        <v>13.209079042727224</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11.176113370113185</v>
      </c>
      <c r="S127" s="24">
        <f t="shared" ca="1" si="79"/>
        <v>11.304797060136931</v>
      </c>
      <c r="T127" s="24">
        <f t="shared" ca="1" si="79"/>
        <v>11.434962436282651</v>
      </c>
      <c r="U127" s="24">
        <f t="shared" ca="1" si="79"/>
        <v>11.566626558938994</v>
      </c>
      <c r="V127" s="24">
        <f t="shared" ca="1" si="79"/>
        <v>11.699806684930849</v>
      </c>
      <c r="W127" s="24">
        <f t="shared" ca="1" si="79"/>
        <v>11.834520269781155</v>
      </c>
      <c r="X127" s="24">
        <f t="shared" ca="1" si="79"/>
        <v>11.951048258115391</v>
      </c>
      <c r="Y127" s="24">
        <f t="shared" ca="1" si="79"/>
        <v>12.068723633226249</v>
      </c>
      <c r="Z127" s="24">
        <f t="shared" ca="1" si="79"/>
        <v>12.187557692797951</v>
      </c>
      <c r="AA127" s="24">
        <f t="shared" ca="1" si="79"/>
        <v>12.307561845756785</v>
      </c>
      <c r="AB127" s="24">
        <f t="shared" ca="1" si="79"/>
        <v>12.428747613366419</v>
      </c>
      <c r="AC127" s="24">
        <f t="shared" ca="1" si="79"/>
        <v>12.534817922080199</v>
      </c>
      <c r="AD127" s="24">
        <f t="shared" ca="1" si="79"/>
        <v>12.787071067257733</v>
      </c>
      <c r="AE127" s="24">
        <f t="shared" ca="1" si="79"/>
        <v>13.337394194617561</v>
      </c>
      <c r="AF127" s="24">
        <f t="shared" ca="1" si="79"/>
        <v>14.003948217691466</v>
      </c>
      <c r="AG127" s="24">
        <f t="shared" ca="1" si="79"/>
        <v>14.656779306690252</v>
      </c>
      <c r="AH127" s="24">
        <f t="shared" ca="1" si="79"/>
        <v>15.317041974890115</v>
      </c>
      <c r="AI127" s="24">
        <f t="shared" ca="1" si="79"/>
        <v>15.891724619900927</v>
      </c>
      <c r="AJ127" s="24">
        <f t="shared" ca="1" si="79"/>
        <v>16.530375438513399</v>
      </c>
      <c r="AK127" s="24">
        <f t="shared" ca="1" si="79"/>
        <v>17.183865564643817</v>
      </c>
      <c r="AL127" s="24">
        <f t="shared" ca="1" si="79"/>
        <v>17.848385985762015</v>
      </c>
      <c r="AM127" s="24">
        <f t="shared" ca="1" si="79"/>
        <v>21.022024623344205</v>
      </c>
      <c r="AN127" s="24">
        <f t="shared" ca="1" si="79"/>
        <v>21.386574805473941</v>
      </c>
      <c r="AO127" s="24">
        <f t="shared" ca="1" si="79"/>
        <v>21.386574805473941</v>
      </c>
      <c r="AP127" s="24">
        <f t="shared" ca="1" si="79"/>
        <v>21.386574805473941</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9" t="s">
        <v>296</v>
      </c>
      <c r="C2" s="369"/>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1970.1569507284728</v>
      </c>
      <c r="T10" s="186" cm="1">
        <f t="array" ref="T10">INDEX(Drivers!$C$7:$AG$25,$E$10,T3)</f>
        <v>2012.2932286823268</v>
      </c>
      <c r="U10" s="186" cm="1">
        <f t="array" ref="U10">INDEX(Drivers!$C$7:$AG$25,$E$10,U3)</f>
        <v>2048.2958432389128</v>
      </c>
      <c r="V10" s="186" cm="1">
        <f t="array" ref="V10">INDEX(Drivers!$C$7:$AG$25,$E$10,V3)</f>
        <v>2089.1690110865216</v>
      </c>
      <c r="W10" s="186" cm="1">
        <f t="array" ref="W10">INDEX(Drivers!$C$7:$AG$25,$E$10,W3)</f>
        <v>2129.1594021592423</v>
      </c>
      <c r="X10" s="186" cm="1">
        <f t="array" ref="X10">INDEX(Drivers!$C$7:$AG$25,$E$10,X3)</f>
        <v>2170.8493781191987</v>
      </c>
      <c r="Y10" s="186" cm="1">
        <f t="array" ref="Y10">INDEX(Drivers!$C$7:$AG$25,$E$10,Y3)</f>
        <v>2214.8114870623481</v>
      </c>
      <c r="Z10" s="186" cm="1">
        <f t="array" ref="Z10">INDEX(Drivers!$C$7:$AG$25,$E$10,Z3)</f>
        <v>2241.5004195533961</v>
      </c>
      <c r="AA10" s="186" cm="1">
        <f t="array" ref="AA10">INDEX(Drivers!$C$7:$AG$25,$E$10,AA3)</f>
        <v>2280.7712166504766</v>
      </c>
      <c r="AB10" s="186" cm="1">
        <f t="array" ref="AB10">INDEX(Drivers!$C$7:$AG$25,$E$10,AB3)</f>
        <v>2330.1842894474094</v>
      </c>
      <c r="AC10" s="186" cm="1">
        <f t="array" ref="AC10">INDEX(Drivers!$C$7:$AG$25,$E$10,AC3)</f>
        <v>2378.5971831563402</v>
      </c>
      <c r="AD10" s="186" cm="1">
        <f t="array" ref="AD10">INDEX(Drivers!$C$7:$AG$25,$E$10,AD3)</f>
        <v>2427.108079058949</v>
      </c>
      <c r="AE10" s="186" cm="1">
        <f t="array" ref="AE10">INDEX(Drivers!$C$7:$AG$25,$E$10,AE3)</f>
        <v>2484.883181331481</v>
      </c>
      <c r="AF10" s="186" cm="1">
        <f t="array" ref="AF10">INDEX(Drivers!$C$7:$AG$25,$E$10,AF3)</f>
        <v>2553.4076145050731</v>
      </c>
      <c r="AG10" s="186" cm="1">
        <f t="array" ref="AG10">INDEX(Drivers!$C$7:$AG$25,$E$10,AG3)</f>
        <v>2624.5090759867212</v>
      </c>
      <c r="AH10" s="186" cm="1">
        <f t="array" ref="AH10">INDEX(Drivers!$C$7:$AG$25,$E$10,AH3)</f>
        <v>2703.5408150358562</v>
      </c>
      <c r="AI10" s="186" cm="1">
        <f t="array" ref="AI10">INDEX(Drivers!$C$7:$AG$25,$E$10,AI3)</f>
        <v>2785.8909103752494</v>
      </c>
      <c r="AJ10" s="186" cm="1">
        <f t="array" ref="AJ10">INDEX(Drivers!$C$7:$AG$25,$E$10,AJ3)</f>
        <v>2870.1386774240082</v>
      </c>
      <c r="AK10" s="186" cm="1">
        <f t="array" ref="AK10">INDEX(Drivers!$C$7:$AG$25,$E$10,AK3)</f>
        <v>2959.2566828054737</v>
      </c>
      <c r="AL10" s="186" cm="1">
        <f t="array" ref="AL10">INDEX(Drivers!$C$7:$AG$25,$E$10,AL3)</f>
        <v>3052.9087342152397</v>
      </c>
      <c r="AM10" s="186">
        <f>(AQ10-AL10)/5+AL10</f>
        <v>3156.6444079789349</v>
      </c>
      <c r="AN10" s="186">
        <f>(AQ10-AL10)/5+AM10</f>
        <v>3260.38008174263</v>
      </c>
      <c r="AO10" s="186">
        <f>(AQ10-AL10)/5+AN10</f>
        <v>3364.1157555063251</v>
      </c>
      <c r="AP10" s="186">
        <f>(AQ10-AL10)/5+AO10</f>
        <v>3467.8514292700202</v>
      </c>
      <c r="AQ10" s="186" cm="1">
        <f t="array" ref="AQ10">INDEX(Drivers!$C$7:$AG$25,$E$10,AQ3)</f>
        <v>3571.5871030337144</v>
      </c>
      <c r="AR10" s="186">
        <f>(AV10-AQ10)/5+AQ10</f>
        <v>3612.7744629507497</v>
      </c>
      <c r="AS10" s="186">
        <f>(AV10-AQ10)/5+AR10</f>
        <v>3653.961822867785</v>
      </c>
      <c r="AT10" s="186">
        <f>(AV10-AQ10)/5+AS10</f>
        <v>3695.1491827848204</v>
      </c>
      <c r="AU10" s="186">
        <f>(AV10-AQ10)/5+AT10</f>
        <v>3736.3365427018557</v>
      </c>
      <c r="AV10" s="186" cm="1">
        <f t="array" ref="AV10">INDEX(Drivers!$C$7:$AG$25,$E$10,AV3)</f>
        <v>3777.5239026188915</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70" t="s">
        <v>228</v>
      </c>
      <c r="C13" s="371"/>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1.0220082318168213</v>
      </c>
      <c r="T14" s="87">
        <f t="shared" si="5"/>
        <v>1.0213872696478694</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142.42876463140982</v>
      </c>
      <c r="T23" s="337">
        <f t="shared" si="7"/>
        <v>143.77876693359406</v>
      </c>
      <c r="U23" s="219">
        <f t="shared" si="7"/>
        <v>144.91880403839838</v>
      </c>
      <c r="V23" s="219">
        <f t="shared" si="7"/>
        <v>146.20040201498799</v>
      </c>
      <c r="W23" s="219">
        <f t="shared" si="7"/>
        <v>147.44066019323685</v>
      </c>
      <c r="X23" s="219">
        <f t="shared" si="7"/>
        <v>148.72010687293388</v>
      </c>
      <c r="Y23" s="219">
        <f t="shared" si="7"/>
        <v>150.05485700417361</v>
      </c>
      <c r="Z23" s="219">
        <f t="shared" si="7"/>
        <v>150.85621384720412</v>
      </c>
      <c r="AA23" s="219">
        <f t="shared" si="7"/>
        <v>152.02753382971906</v>
      </c>
      <c r="AB23" s="219">
        <f t="shared" si="7"/>
        <v>153.48723462750661</v>
      </c>
      <c r="AC23" s="219">
        <f t="shared" si="7"/>
        <v>154.90050251249778</v>
      </c>
      <c r="AD23" s="219">
        <f t="shared" si="7"/>
        <v>156.30058195349778</v>
      </c>
      <c r="AE23" s="219">
        <f t="shared" si="7"/>
        <v>157.94947945058018</v>
      </c>
      <c r="AF23" s="219">
        <f t="shared" si="7"/>
        <v>159.87984310013061</v>
      </c>
      <c r="AG23" s="219">
        <f t="shared" si="7"/>
        <v>161.8528724634389</v>
      </c>
      <c r="AH23" s="219">
        <f t="shared" si="7"/>
        <v>164.01288030392737</v>
      </c>
      <c r="AI23" s="219">
        <f t="shared" si="7"/>
        <v>166.22694643275196</v>
      </c>
      <c r="AJ23" s="219">
        <f t="shared" si="7"/>
        <v>168.45475144268488</v>
      </c>
      <c r="AK23" s="219">
        <f t="shared" si="7"/>
        <v>170.7728254562202</v>
      </c>
      <c r="AL23" s="219">
        <f t="shared" si="7"/>
        <v>173.16798737688418</v>
      </c>
      <c r="AM23" s="219">
        <f t="shared" si="7"/>
        <v>175.77572190144045</v>
      </c>
      <c r="AN23" s="219">
        <f t="shared" si="7"/>
        <v>178.33573871139177</v>
      </c>
      <c r="AO23" s="219">
        <f t="shared" si="7"/>
        <v>180.85040142625431</v>
      </c>
      <c r="AP23" s="98">
        <f t="shared" ref="AP23:AU23" si="8">(1+$B$20*(AP10/AO10-1))*AO23</f>
        <v>183.32188731327</v>
      </c>
      <c r="AQ23" s="98">
        <f t="shared" si="8"/>
        <v>185.75220711472909</v>
      </c>
      <c r="AR23" s="98">
        <f t="shared" si="8"/>
        <v>186.70153917588556</v>
      </c>
      <c r="AS23" s="98">
        <f t="shared" si="8"/>
        <v>187.64484487746731</v>
      </c>
      <c r="AT23" s="98">
        <f t="shared" si="8"/>
        <v>188.58222997255351</v>
      </c>
      <c r="AU23" s="98">
        <f t="shared" si="8"/>
        <v>189.51379720035061</v>
      </c>
      <c r="AV23" s="98">
        <f t="shared" ref="AV23" si="9">(1+$B$20*(AT10/AS10-1))*AU23</f>
        <v>190.46051869928016</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1.0230067575170394</v>
      </c>
      <c r="T24" s="89">
        <f t="shared" si="10"/>
        <v>1.0327032642681306</v>
      </c>
      <c r="U24" s="89">
        <f t="shared" si="10"/>
        <v>1.0408916780696065</v>
      </c>
      <c r="V24" s="89">
        <f t="shared" si="10"/>
        <v>1.0500968649141618</v>
      </c>
      <c r="W24" s="89">
        <f t="shared" si="10"/>
        <v>1.0590051251289987</v>
      </c>
      <c r="X24" s="89">
        <f t="shared" si="10"/>
        <v>1.0681948601000213</v>
      </c>
      <c r="Y24" s="89">
        <f t="shared" si="10"/>
        <v>1.0777818168316102</v>
      </c>
      <c r="Z24" s="89">
        <f t="shared" si="10"/>
        <v>1.0835376307483024</v>
      </c>
      <c r="AA24" s="89">
        <f t="shared" si="10"/>
        <v>1.0919507364887651</v>
      </c>
      <c r="AB24" s="89">
        <f t="shared" si="10"/>
        <v>1.1024351620467212</v>
      </c>
      <c r="AC24" s="89">
        <f t="shared" si="10"/>
        <v>1.1125860792457105</v>
      </c>
      <c r="AD24" s="89">
        <f t="shared" si="10"/>
        <v>1.1226422693201683</v>
      </c>
      <c r="AE24" s="89">
        <f t="shared" si="10"/>
        <v>1.134485616317761</v>
      </c>
      <c r="AF24" s="89">
        <f t="shared" si="10"/>
        <v>1.1483506179771228</v>
      </c>
      <c r="AG24" s="89">
        <f t="shared" si="10"/>
        <v>1.1625220697668464</v>
      </c>
      <c r="AH24" s="89">
        <f t="shared" si="10"/>
        <v>1.178036510426554</v>
      </c>
      <c r="AI24" s="89">
        <f t="shared" si="10"/>
        <v>1.1939392293558289</v>
      </c>
      <c r="AJ24" s="89">
        <f t="shared" si="10"/>
        <v>1.209940628971206</v>
      </c>
      <c r="AK24" s="89">
        <f t="shared" si="10"/>
        <v>1.2265903934089459</v>
      </c>
      <c r="AL24" s="89">
        <f t="shared" si="10"/>
        <v>1.2437938483186881</v>
      </c>
      <c r="AM24" s="89">
        <f t="shared" si="10"/>
        <v>1.2625241240978493</v>
      </c>
      <c r="AN24" s="89">
        <f t="shared" si="10"/>
        <v>1.2809116633194024</v>
      </c>
      <c r="AO24" s="89">
        <f t="shared" si="10"/>
        <v>1.298973442882245</v>
      </c>
      <c r="AP24" s="89">
        <f t="shared" si="10"/>
        <v>1.3167251011941608</v>
      </c>
      <c r="AQ24" s="89">
        <f t="shared" si="10"/>
        <v>1.3341810805832555</v>
      </c>
      <c r="AR24" s="89">
        <f t="shared" si="10"/>
        <v>1.3409997391330502</v>
      </c>
      <c r="AS24" s="89">
        <f t="shared" si="10"/>
        <v>1.347775112840881</v>
      </c>
      <c r="AT24" s="89">
        <f t="shared" si="10"/>
        <v>1.3545079612872648</v>
      </c>
      <c r="AU24" s="89">
        <f t="shared" si="10"/>
        <v>1.3611990224053199</v>
      </c>
      <c r="AV24" s="89">
        <f t="shared" si="10"/>
        <v>1.3679989303691218</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8.7721557757483879</v>
      </c>
      <c r="T31" s="89">
        <f t="shared" si="14"/>
        <v>11.514414420179094</v>
      </c>
      <c r="U31" s="89">
        <f t="shared" si="14"/>
        <v>14.046707867229884</v>
      </c>
      <c r="V31" s="89">
        <f t="shared" si="14"/>
        <v>16.720562186065962</v>
      </c>
      <c r="W31" s="89">
        <f t="shared" si="14"/>
        <v>19.353076706561325</v>
      </c>
      <c r="X31" s="89">
        <f t="shared" si="14"/>
        <v>22.024779728504811</v>
      </c>
      <c r="Y31" s="89">
        <f t="shared" si="14"/>
        <v>24.751786201991024</v>
      </c>
      <c r="Z31" s="89">
        <f t="shared" si="14"/>
        <v>26.945399387267997</v>
      </c>
      <c r="AA31" s="89">
        <f t="shared" si="14"/>
        <v>29.508975712029425</v>
      </c>
      <c r="AB31" s="89">
        <f t="shared" si="14"/>
        <v>32.360932852063442</v>
      </c>
      <c r="AC31" s="89">
        <f t="shared" si="14"/>
        <v>35.166457079301082</v>
      </c>
      <c r="AD31" s="89">
        <f t="shared" si="14"/>
        <v>37.958792862547568</v>
      </c>
      <c r="AE31" s="89">
        <f t="shared" si="14"/>
        <v>40.999946701876439</v>
      </c>
      <c r="AF31" s="89">
        <f t="shared" si="14"/>
        <v>44.322566693673352</v>
      </c>
      <c r="AG31" s="89">
        <f t="shared" si="14"/>
        <v>47.687852399228106</v>
      </c>
      <c r="AH31" s="89">
        <f t="shared" si="14"/>
        <v>51.240116581963051</v>
      </c>
      <c r="AI31" s="89">
        <f t="shared" si="14"/>
        <v>54.846439053034118</v>
      </c>
      <c r="AJ31" s="89">
        <f t="shared" si="14"/>
        <v>58.466500405213509</v>
      </c>
      <c r="AK31" s="89">
        <f t="shared" si="14"/>
        <v>62.176830760995315</v>
      </c>
      <c r="AL31" s="89">
        <f t="shared" si="14"/>
        <v>65.964249023905765</v>
      </c>
      <c r="AM31" s="89">
        <f t="shared" si="14"/>
        <v>69.964239890708498</v>
      </c>
      <c r="AN31" s="89">
        <f t="shared" si="14"/>
        <v>73.916513042906303</v>
      </c>
      <c r="AO31" s="89">
        <f t="shared" si="14"/>
        <v>77.82343210001531</v>
      </c>
      <c r="AP31" s="89">
        <f t="shared" si="14"/>
        <v>81.687174329277468</v>
      </c>
      <c r="AQ31" s="89">
        <f t="shared" si="14"/>
        <v>85.509750472983043</v>
      </c>
      <c r="AR31" s="89">
        <f t="shared" si="14"/>
        <v>87.851338876385981</v>
      </c>
      <c r="AS31" s="89">
        <f t="shared" si="14"/>
        <v>90.186900920214214</v>
      </c>
      <c r="AT31" s="89">
        <f t="shared" si="14"/>
        <v>92.516542357546882</v>
      </c>
      <c r="AU31" s="89">
        <f t="shared" si="14"/>
        <v>94.840365927590454</v>
      </c>
      <c r="AV31" s="89">
        <f t="shared" si="14"/>
        <v>97.179343768766486</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28.485752926281965</v>
      </c>
      <c r="T34" s="89">
        <f t="shared" si="15"/>
        <v>28.755753386718812</v>
      </c>
      <c r="U34" s="89">
        <f t="shared" si="15"/>
        <v>28.983760807679676</v>
      </c>
      <c r="V34" s="89">
        <f t="shared" si="15"/>
        <v>29.240080402997599</v>
      </c>
      <c r="W34" s="89">
        <f t="shared" si="15"/>
        <v>29.488132038647372</v>
      </c>
      <c r="X34" s="89">
        <f t="shared" si="15"/>
        <v>29.744021374586779</v>
      </c>
      <c r="Y34" s="89">
        <f t="shared" si="15"/>
        <v>30.010971400834723</v>
      </c>
      <c r="Z34" s="89">
        <f t="shared" si="15"/>
        <v>30.171242769440823</v>
      </c>
      <c r="AA34" s="89">
        <f t="shared" si="15"/>
        <v>30.405506765943812</v>
      </c>
      <c r="AB34" s="89">
        <f t="shared" si="15"/>
        <v>30.697446925501325</v>
      </c>
      <c r="AC34" s="89">
        <f t="shared" si="15"/>
        <v>30.980100502499557</v>
      </c>
      <c r="AD34" s="89">
        <f t="shared" si="15"/>
        <v>31.260116390699558</v>
      </c>
      <c r="AE34" s="89">
        <f t="shared" si="15"/>
        <v>31.58989589011604</v>
      </c>
      <c r="AF34" s="89">
        <f t="shared" si="15"/>
        <v>31.975968620026123</v>
      </c>
      <c r="AG34" s="89">
        <f t="shared" si="15"/>
        <v>32.37057449268778</v>
      </c>
      <c r="AH34" s="89">
        <f t="shared" si="15"/>
        <v>32.802576060785476</v>
      </c>
      <c r="AI34" s="89">
        <f t="shared" si="15"/>
        <v>33.245389286550392</v>
      </c>
      <c r="AJ34" s="89">
        <f t="shared" si="15"/>
        <v>33.690950288536975</v>
      </c>
      <c r="AK34" s="89">
        <f t="shared" si="15"/>
        <v>34.154565091244045</v>
      </c>
      <c r="AL34" s="89">
        <f t="shared" si="15"/>
        <v>34.633597475376838</v>
      </c>
      <c r="AM34" s="89">
        <f t="shared" si="15"/>
        <v>35.155144380288093</v>
      </c>
      <c r="AN34" s="89">
        <f t="shared" si="15"/>
        <v>35.667147742278352</v>
      </c>
      <c r="AO34" s="89">
        <f t="shared" si="15"/>
        <v>36.170080285250862</v>
      </c>
      <c r="AP34" s="89">
        <f t="shared" si="15"/>
        <v>36.664377462654002</v>
      </c>
      <c r="AQ34" s="89">
        <f t="shared" si="15"/>
        <v>37.150441422945818</v>
      </c>
      <c r="AR34" s="89">
        <f t="shared" si="15"/>
        <v>37.340307835177114</v>
      </c>
      <c r="AS34" s="89">
        <f t="shared" si="15"/>
        <v>37.528968975493463</v>
      </c>
      <c r="AT34" s="89">
        <f t="shared" si="15"/>
        <v>37.7164459945107</v>
      </c>
      <c r="AU34" s="89">
        <f t="shared" si="15"/>
        <v>37.90275944007012</v>
      </c>
      <c r="AV34" s="89">
        <f t="shared" si="15"/>
        <v>38.092103739856036</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81.307770387194012</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7.0177246205987096</v>
      </c>
      <c r="T36" s="89">
        <f t="shared" si="17"/>
        <v>9.2115315361432799</v>
      </c>
      <c r="U36" s="89">
        <f t="shared" si="17"/>
        <v>11.237366293783904</v>
      </c>
      <c r="V36" s="89">
        <f t="shared" si="17"/>
        <v>13.376449748852771</v>
      </c>
      <c r="W36" s="89">
        <f t="shared" si="17"/>
        <v>15.482461365249058</v>
      </c>
      <c r="X36" s="89">
        <f t="shared" si="17"/>
        <v>17.619823782803849</v>
      </c>
      <c r="Y36" s="89">
        <f t="shared" si="17"/>
        <v>19.801428961592816</v>
      </c>
      <c r="Z36" s="89">
        <f t="shared" si="17"/>
        <v>21.556319509814401</v>
      </c>
      <c r="AA36" s="89">
        <f t="shared" si="17"/>
        <v>23.607180569623537</v>
      </c>
      <c r="AB36" s="89">
        <f t="shared" si="17"/>
        <v>25.888746281650754</v>
      </c>
      <c r="AC36" s="89">
        <f t="shared" si="17"/>
        <v>28.13316566344086</v>
      </c>
      <c r="AD36" s="89">
        <f t="shared" si="17"/>
        <v>30.367034290038056</v>
      </c>
      <c r="AE36" s="89">
        <f t="shared" si="17"/>
        <v>32.799957361501157</v>
      </c>
      <c r="AF36" s="89">
        <f t="shared" si="17"/>
        <v>35.458053354938684</v>
      </c>
      <c r="AG36" s="89">
        <f t="shared" si="17"/>
        <v>38.150281919382479</v>
      </c>
      <c r="AH36" s="89">
        <f t="shared" si="17"/>
        <v>40.992093265570439</v>
      </c>
      <c r="AI36" s="89">
        <f t="shared" si="17"/>
        <v>43.877151242427288</v>
      </c>
      <c r="AJ36" s="89">
        <f t="shared" si="17"/>
        <v>46.773200324170809</v>
      </c>
      <c r="AK36" s="89">
        <f t="shared" si="17"/>
        <v>49.741464608796242</v>
      </c>
      <c r="AL36" s="89">
        <f t="shared" si="17"/>
        <v>52.771399219124611</v>
      </c>
      <c r="AM36" s="89">
        <f t="shared" si="17"/>
        <v>55.971391912566801</v>
      </c>
      <c r="AN36" s="89">
        <f t="shared" si="17"/>
        <v>59.133210434325044</v>
      </c>
      <c r="AO36" s="89">
        <f t="shared" si="17"/>
        <v>62.258745680012254</v>
      </c>
      <c r="AP36" s="89">
        <f t="shared" si="17"/>
        <v>65.349739463421983</v>
      </c>
      <c r="AQ36" s="89">
        <f t="shared" si="17"/>
        <v>68.40780037838644</v>
      </c>
      <c r="AR36" s="89">
        <f t="shared" si="17"/>
        <v>70.281071101108779</v>
      </c>
      <c r="AS36" s="89">
        <f t="shared" si="17"/>
        <v>72.149520736171382</v>
      </c>
      <c r="AT36" s="89">
        <f t="shared" si="17"/>
        <v>74.013233886037511</v>
      </c>
      <c r="AU36" s="89">
        <f t="shared" si="17"/>
        <v>75.872292742072375</v>
      </c>
      <c r="AV36" s="89">
        <f t="shared" si="17"/>
        <v>77.743475015013189</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2.21442881525223</v>
      </c>
      <c r="T41" s="100">
        <f t="shared" si="18"/>
        <v>2.1938069155445703</v>
      </c>
      <c r="U41" s="100">
        <f t="shared" si="18"/>
        <v>2.0258347576406237</v>
      </c>
      <c r="V41" s="100">
        <f t="shared" si="18"/>
        <v>2.1390834550688673</v>
      </c>
      <c r="W41" s="100">
        <f t="shared" si="18"/>
        <v>2.1060116163962874</v>
      </c>
      <c r="X41" s="100">
        <f t="shared" si="18"/>
        <v>2.1373624175547903</v>
      </c>
      <c r="Y41" s="100">
        <f t="shared" si="18"/>
        <v>2.181605178788967</v>
      </c>
      <c r="Z41" s="100">
        <f t="shared" si="18"/>
        <v>1.7548905482215851</v>
      </c>
      <c r="AA41" s="100">
        <f t="shared" si="18"/>
        <v>2.0508610598091366</v>
      </c>
      <c r="AB41" s="100">
        <f t="shared" si="18"/>
        <v>2.2815657120272164</v>
      </c>
      <c r="AC41" s="100">
        <f t="shared" si="18"/>
        <v>2.2444193817901059</v>
      </c>
      <c r="AD41" s="100">
        <f t="shared" si="18"/>
        <v>2.2338686265971965</v>
      </c>
      <c r="AE41" s="100">
        <f t="shared" si="18"/>
        <v>2.4329230714631009</v>
      </c>
      <c r="AF41" s="100">
        <f t="shared" si="18"/>
        <v>2.6580959934375272</v>
      </c>
      <c r="AG41" s="100">
        <f t="shared" si="18"/>
        <v>2.6922285644437949</v>
      </c>
      <c r="AH41" s="100">
        <f t="shared" si="18"/>
        <v>2.8418113461879599</v>
      </c>
      <c r="AI41" s="100">
        <f t="shared" si="18"/>
        <v>2.8850579768568494</v>
      </c>
      <c r="AJ41" s="100">
        <f t="shared" si="18"/>
        <v>2.89604908174352</v>
      </c>
      <c r="AK41" s="100">
        <f t="shared" si="18"/>
        <v>2.9682642846254339</v>
      </c>
      <c r="AL41" s="100">
        <f t="shared" si="18"/>
        <v>3.0299346103283682</v>
      </c>
      <c r="AM41" s="100">
        <f t="shared" si="18"/>
        <v>3.1999926934421907</v>
      </c>
      <c r="AN41" s="100">
        <f t="shared" si="18"/>
        <v>3.1618185217582422</v>
      </c>
      <c r="AO41" s="100">
        <f t="shared" si="18"/>
        <v>3.1255352456872103</v>
      </c>
      <c r="AP41" s="100">
        <f t="shared" si="18"/>
        <v>3.0909937834097292</v>
      </c>
      <c r="AQ41" s="100">
        <f t="shared" si="18"/>
        <v>3.0580609149644573</v>
      </c>
      <c r="AR41" s="100">
        <f t="shared" si="18"/>
        <v>1.8732707227223386</v>
      </c>
      <c r="AS41" s="100">
        <f t="shared" si="18"/>
        <v>1.8684496350626034</v>
      </c>
      <c r="AT41" s="100">
        <f t="shared" si="18"/>
        <v>1.863713149866129</v>
      </c>
      <c r="AU41" s="100">
        <f t="shared" si="18"/>
        <v>1.8590588560348635</v>
      </c>
      <c r="AV41" s="100">
        <f t="shared" si="18"/>
        <v>1.8711822729408141</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2.21442881525223</v>
      </c>
      <c r="T44" s="89" cm="1">
        <f t="array" ref="T44">SUM($J$41:$AV$41*(T$4=$J$4:$AV$4)*($B44=$J$11:$AV$11))</f>
        <v>2.1938069155445703</v>
      </c>
      <c r="U44" s="89" cm="1">
        <f t="array" ref="U44">SUM($J$41:$AV$41*(U$4=$J$4:$AV$4)*($B44=$J$11:$AV$11))</f>
        <v>2.0258347576406237</v>
      </c>
      <c r="V44" s="89" cm="1">
        <f t="array" ref="V44">SUM($J$41:$AV$41*(V$4=$J$4:$AV$4)*($B44=$J$11:$AV$11))</f>
        <v>2.1390834550688673</v>
      </c>
      <c r="W44" s="89" cm="1">
        <f t="array" ref="W44">SUM($J$41:$AV$41*(W$4=$J$4:$AV$4)*($B44=$J$11:$AV$11))</f>
        <v>2.1060116163962874</v>
      </c>
      <c r="X44" s="89" cm="1">
        <f t="array" ref="X44">SUM($J$41:$AV$41*(X$4=$J$4:$AV$4)*($B44=$J$11:$AV$11))</f>
        <v>2.1373624175547903</v>
      </c>
      <c r="Y44" s="89" cm="1">
        <f t="array" ref="Y44">SUM($J$41:$AV$41*(Y$4=$J$4:$AV$4)*($B44=$J$11:$AV$11))</f>
        <v>2.181605178788967</v>
      </c>
      <c r="Z44" s="89" cm="1">
        <f t="array" ref="Z44">SUM($J$41:$AV$41*(Z$4=$J$4:$AV$4)*($B44=$J$11:$AV$11))</f>
        <v>1.7548905482215851</v>
      </c>
      <c r="AA44" s="89" cm="1">
        <f t="array" ref="AA44">SUM($J$41:$AV$41*(AA$4=$J$4:$AV$4)*($B44=$J$11:$AV$11))</f>
        <v>2.0508610598091366</v>
      </c>
      <c r="AB44" s="89" cm="1">
        <f t="array" ref="AB44">SUM($J$41:$AV$41*(AB$4=$J$4:$AV$4)*($B44=$J$11:$AV$11))</f>
        <v>2.2815657120272164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2.2444193817901059</v>
      </c>
      <c r="AD45" s="89" cm="1">
        <f t="array" ref="AD45">SUM($J$41:$AV$41*(AD$4=$J$4:$AV$4)*($B45=$J$11:$AV$11))</f>
        <v>2.2338686265971965</v>
      </c>
      <c r="AE45" s="89" cm="1">
        <f t="array" ref="AE45">SUM($J$41:$AV$41*(AE$4=$J$4:$AV$4)*($B45=$J$11:$AV$11))</f>
        <v>2.4329230714631009</v>
      </c>
      <c r="AF45" s="89" cm="1">
        <f t="array" ref="AF45">SUM($J$41:$AV$41*(AF$4=$J$4:$AV$4)*($B45=$J$11:$AV$11))</f>
        <v>2.6580959934375272</v>
      </c>
      <c r="AG45" s="89" cm="1">
        <f t="array" ref="AG45">SUM($J$41:$AV$41*(AG$4=$J$4:$AV$4)*($B45=$J$11:$AV$11))</f>
        <v>2.6922285644437949</v>
      </c>
      <c r="AH45" s="89" cm="1">
        <f t="array" ref="AH45">SUM($J$41:$AV$41*(AH$4=$J$4:$AV$4)*($B45=$J$11:$AV$11))</f>
        <v>2.8418113461879599</v>
      </c>
      <c r="AI45" s="89" cm="1">
        <f t="array" ref="AI45">SUM($J$41:$AV$41*(AI$4=$J$4:$AV$4)*($B45=$J$11:$AV$11))</f>
        <v>2.8850579768568494</v>
      </c>
      <c r="AJ45" s="89" cm="1">
        <f t="array" ref="AJ45">SUM($J$41:$AV$41*(AJ$4=$J$4:$AV$4)*($B45=$J$11:$AV$11))</f>
        <v>2.89604908174352</v>
      </c>
      <c r="AK45" s="89" cm="1">
        <f t="array" ref="AK45">SUM($J$41:$AV$41*(AK$4=$J$4:$AV$4)*($B45=$J$11:$AV$11))</f>
        <v>2.9682642846254339</v>
      </c>
      <c r="AL45" s="89" cm="1">
        <f t="array" ref="AL45">SUM($J$41:$AV$41*(AL$4=$J$4:$AV$4)*($B45=$J$11:$AV$11))</f>
        <v>3.0299346103283682</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3.1999926934421907</v>
      </c>
      <c r="AN46" s="89" cm="1">
        <f t="array" ref="AN46">SUM($J$41:$AV$41*(AN$4=$J$4:$AV$4)*($B46=$J$11:$AV$11))</f>
        <v>3.1618185217582422</v>
      </c>
      <c r="AO46" s="89" cm="1">
        <f t="array" ref="AO46">SUM($J$41:$AV$41*(AO$4=$J$4:$AV$4)*($B46=$J$11:$AV$11))</f>
        <v>3.1255352456872103</v>
      </c>
      <c r="AP46" s="89" cm="1">
        <f t="array" ref="AP46">SUM($J$41:$AV$41*(AP$4=$J$4:$AV$4)*($B46=$J$11:$AV$11))</f>
        <v>3.0909937834097292</v>
      </c>
      <c r="AQ46" s="89" cm="1">
        <f t="array" ref="AQ46">SUM($J$41:$AV$41*(AQ$4=$J$4:$AV$4)*($B46=$J$11:$AV$11))</f>
        <v>3.0580609149644573</v>
      </c>
      <c r="AR46" s="89" cm="1">
        <f t="array" ref="AR46">SUM($J$41:$AV$41*(AR$4=$J$4:$AV$4)*($B46=$J$11:$AV$11))</f>
        <v>1.8732707227223386</v>
      </c>
      <c r="AS46" s="89" cm="1">
        <f t="array" ref="AS46">SUM($J$41:$AV$41*(AS$4=$J$4:$AV$4)*($B46=$J$11:$AV$11))</f>
        <v>1.8684496350626034</v>
      </c>
      <c r="AT46" s="89" cm="1">
        <f t="array" ref="AT46">SUM($J$41:$AV$41*(AT$4=$J$4:$AV$4)*($B46=$J$11:$AV$11))</f>
        <v>1.863713149866129</v>
      </c>
      <c r="AU46" s="89" cm="1">
        <f t="array" ref="AU46">SUM($J$41:$AV$41*(AU$4=$J$4:$AV$4)*($B46=$J$11:$AV$11))</f>
        <v>1.8590588560348635</v>
      </c>
      <c r="AV46" s="89" cm="1">
        <f t="array" ref="AV46">SUM($J$41:$AV$41*(AV$4=$J$4:$AV$4)*($B46=$J$11:$AV$11))</f>
        <v>1.8711822729408141</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7.0177246205987096</v>
      </c>
      <c r="T50" s="89">
        <f t="shared" si="19"/>
        <v>9.2115315361432799</v>
      </c>
      <c r="U50" s="89">
        <f t="shared" si="19"/>
        <v>11.237366293783904</v>
      </c>
      <c r="V50" s="89">
        <f t="shared" si="19"/>
        <v>13.376449748852771</v>
      </c>
      <c r="W50" s="89">
        <f t="shared" si="19"/>
        <v>15.482461365249058</v>
      </c>
      <c r="X50" s="89">
        <f t="shared" si="19"/>
        <v>17.619823782803849</v>
      </c>
      <c r="Y50" s="89">
        <f t="shared" si="19"/>
        <v>19.801428961592816</v>
      </c>
      <c r="Z50" s="89">
        <f t="shared" si="19"/>
        <v>21.556319509814401</v>
      </c>
      <c r="AA50" s="89">
        <f t="shared" si="19"/>
        <v>23.607180569623537</v>
      </c>
      <c r="AB50" s="89">
        <f t="shared" si="19"/>
        <v>25.888746281650754</v>
      </c>
      <c r="AC50" s="89">
        <f t="shared" si="19"/>
        <v>25.888746281650754</v>
      </c>
      <c r="AD50" s="89">
        <f t="shared" si="19"/>
        <v>25.888746281650754</v>
      </c>
      <c r="AE50" s="89">
        <f t="shared" si="19"/>
        <v>25.888746281650754</v>
      </c>
      <c r="AF50" s="89">
        <f t="shared" si="19"/>
        <v>25.888746281650754</v>
      </c>
      <c r="AG50" s="89">
        <f t="shared" si="19"/>
        <v>25.888746281650754</v>
      </c>
      <c r="AH50" s="89">
        <f t="shared" si="19"/>
        <v>25.888746281650754</v>
      </c>
      <c r="AI50" s="89">
        <f t="shared" si="19"/>
        <v>25.888746281650754</v>
      </c>
      <c r="AJ50" s="89">
        <f t="shared" si="19"/>
        <v>25.888746281650754</v>
      </c>
      <c r="AK50" s="89">
        <f t="shared" si="19"/>
        <v>25.888746281650754</v>
      </c>
      <c r="AL50" s="89">
        <f t="shared" si="19"/>
        <v>25.888746281650754</v>
      </c>
      <c r="AM50" s="89">
        <f t="shared" si="19"/>
        <v>25.888746281650754</v>
      </c>
      <c r="AN50" s="89">
        <f t="shared" si="19"/>
        <v>25.888746281650754</v>
      </c>
      <c r="AO50" s="89">
        <f t="shared" si="19"/>
        <v>25.888746281650754</v>
      </c>
      <c r="AP50" s="89">
        <f t="shared" si="19"/>
        <v>25.888746281650754</v>
      </c>
      <c r="AQ50" s="89">
        <f t="shared" si="19"/>
        <v>25.888746281650754</v>
      </c>
      <c r="AR50" s="89">
        <f t="shared" si="19"/>
        <v>25.888746281650754</v>
      </c>
      <c r="AS50" s="89">
        <f t="shared" si="19"/>
        <v>25.888746281650754</v>
      </c>
      <c r="AT50" s="89">
        <f t="shared" si="19"/>
        <v>25.888746281650754</v>
      </c>
      <c r="AU50" s="89">
        <f t="shared" si="19"/>
        <v>25.888746281650754</v>
      </c>
      <c r="AV50" s="89">
        <f t="shared" si="19"/>
        <v>25.888746281650754</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2.2444193817901059</v>
      </c>
      <c r="AD51" s="89">
        <f t="shared" si="19"/>
        <v>4.4782880083873025</v>
      </c>
      <c r="AE51" s="89">
        <f t="shared" si="19"/>
        <v>6.9112110798504034</v>
      </c>
      <c r="AF51" s="89">
        <f t="shared" si="19"/>
        <v>9.5693070732879306</v>
      </c>
      <c r="AG51" s="89">
        <f t="shared" si="19"/>
        <v>12.261535637731726</v>
      </c>
      <c r="AH51" s="89">
        <f t="shared" si="19"/>
        <v>15.103346983919685</v>
      </c>
      <c r="AI51" s="89">
        <f t="shared" si="19"/>
        <v>17.988404960776535</v>
      </c>
      <c r="AJ51" s="89">
        <f t="shared" si="19"/>
        <v>20.884454042520055</v>
      </c>
      <c r="AK51" s="89">
        <f t="shared" si="19"/>
        <v>23.852718327145489</v>
      </c>
      <c r="AL51" s="89">
        <f t="shared" si="19"/>
        <v>26.882652937473857</v>
      </c>
      <c r="AM51" s="89">
        <f t="shared" si="19"/>
        <v>26.882652937473857</v>
      </c>
      <c r="AN51" s="89">
        <f t="shared" si="19"/>
        <v>26.882652937473857</v>
      </c>
      <c r="AO51" s="89">
        <f t="shared" si="19"/>
        <v>26.882652937473857</v>
      </c>
      <c r="AP51" s="89">
        <f t="shared" si="19"/>
        <v>26.882652937473857</v>
      </c>
      <c r="AQ51" s="89">
        <f t="shared" si="19"/>
        <v>26.882652937473857</v>
      </c>
      <c r="AR51" s="89">
        <f t="shared" si="19"/>
        <v>26.882652937473857</v>
      </c>
      <c r="AS51" s="89">
        <f t="shared" si="19"/>
        <v>26.882652937473857</v>
      </c>
      <c r="AT51" s="89">
        <f t="shared" si="19"/>
        <v>26.882652937473857</v>
      </c>
      <c r="AU51" s="89">
        <f t="shared" si="19"/>
        <v>26.882652937473857</v>
      </c>
      <c r="AV51" s="89">
        <f t="shared" si="19"/>
        <v>26.882652937473857</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3.1999926934421907</v>
      </c>
      <c r="AN52" s="89">
        <f t="shared" si="19"/>
        <v>6.3618112152004329</v>
      </c>
      <c r="AO52" s="89">
        <f t="shared" si="19"/>
        <v>9.4873464608876432</v>
      </c>
      <c r="AP52" s="89">
        <f t="shared" si="19"/>
        <v>12.578340244297372</v>
      </c>
      <c r="AQ52" s="89">
        <f t="shared" si="19"/>
        <v>15.63640115926183</v>
      </c>
      <c r="AR52" s="89">
        <f t="shared" si="19"/>
        <v>17.509671881984168</v>
      </c>
      <c r="AS52" s="89">
        <f t="shared" si="19"/>
        <v>19.378121517046772</v>
      </c>
      <c r="AT52" s="89">
        <f t="shared" si="19"/>
        <v>21.241834666912901</v>
      </c>
      <c r="AU52" s="89">
        <f t="shared" si="19"/>
        <v>23.100893522947764</v>
      </c>
      <c r="AV52" s="89">
        <f t="shared" si="19"/>
        <v>24.972075795888578</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7.0177246205987096</v>
      </c>
      <c r="T53" s="89">
        <f t="shared" si="20"/>
        <v>9.2115315361432799</v>
      </c>
      <c r="U53" s="89">
        <f t="shared" si="20"/>
        <v>11.237366293783904</v>
      </c>
      <c r="V53" s="89">
        <f t="shared" si="20"/>
        <v>13.376449748852771</v>
      </c>
      <c r="W53" s="89">
        <f t="shared" si="20"/>
        <v>15.482461365249058</v>
      </c>
      <c r="X53" s="89">
        <f t="shared" si="20"/>
        <v>17.619823782803849</v>
      </c>
      <c r="Y53" s="89">
        <f t="shared" si="20"/>
        <v>19.801428961592816</v>
      </c>
      <c r="Z53" s="89">
        <f t="shared" si="20"/>
        <v>21.556319509814401</v>
      </c>
      <c r="AA53" s="89">
        <f t="shared" si="20"/>
        <v>23.607180569623537</v>
      </c>
      <c r="AB53" s="89">
        <f t="shared" si="20"/>
        <v>25.888746281650754</v>
      </c>
      <c r="AC53" s="89">
        <f t="shared" si="20"/>
        <v>28.13316566344086</v>
      </c>
      <c r="AD53" s="89">
        <f t="shared" si="20"/>
        <v>30.367034290038056</v>
      </c>
      <c r="AE53" s="89">
        <f t="shared" si="20"/>
        <v>32.799957361501157</v>
      </c>
      <c r="AF53" s="89">
        <f t="shared" si="20"/>
        <v>35.458053354938684</v>
      </c>
      <c r="AG53" s="89">
        <f t="shared" si="20"/>
        <v>38.150281919382479</v>
      </c>
      <c r="AH53" s="89">
        <f t="shared" si="20"/>
        <v>40.992093265570439</v>
      </c>
      <c r="AI53" s="89">
        <f t="shared" si="20"/>
        <v>43.877151242427288</v>
      </c>
      <c r="AJ53" s="89">
        <f t="shared" si="20"/>
        <v>46.773200324170809</v>
      </c>
      <c r="AK53" s="89">
        <f t="shared" si="20"/>
        <v>49.741464608796242</v>
      </c>
      <c r="AL53" s="89">
        <f t="shared" si="20"/>
        <v>52.771399219124611</v>
      </c>
      <c r="AM53" s="89">
        <f t="shared" si="20"/>
        <v>55.971391912566801</v>
      </c>
      <c r="AN53" s="89">
        <f t="shared" si="20"/>
        <v>59.133210434325044</v>
      </c>
      <c r="AO53" s="89">
        <f t="shared" si="20"/>
        <v>62.258745680012254</v>
      </c>
      <c r="AP53" s="89">
        <f t="shared" si="20"/>
        <v>65.349739463421983</v>
      </c>
      <c r="AQ53" s="89">
        <f t="shared" si="20"/>
        <v>68.40780037838644</v>
      </c>
      <c r="AR53" s="89">
        <f t="shared" si="20"/>
        <v>70.281071101108779</v>
      </c>
      <c r="AS53" s="89">
        <f t="shared" si="20"/>
        <v>72.149520736171382</v>
      </c>
      <c r="AT53" s="89">
        <f t="shared" si="20"/>
        <v>74.013233886037511</v>
      </c>
      <c r="AU53" s="89">
        <f t="shared" si="20"/>
        <v>75.872292742072375</v>
      </c>
      <c r="AV53" s="89">
        <f t="shared" si="20"/>
        <v>77.743475015013189</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0.78916205682772789</v>
      </c>
      <c r="AC60" s="89" t="s">
        <v>634</v>
      </c>
      <c r="AD60" s="89"/>
      <c r="AE60" s="89"/>
      <c r="AF60" s="89"/>
      <c r="AG60" s="89">
        <f>(AB30*0.8+AB31*0.46)/(AB30+AB31)</f>
        <v>0.72831509932142757</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24.610133993634307</v>
      </c>
      <c r="T151" s="157">
        <f t="shared" si="55"/>
        <v>24.843399637933391</v>
      </c>
      <c r="U151" s="157">
        <f t="shared" si="55"/>
        <v>25.040385590732718</v>
      </c>
      <c r="V151" s="157">
        <f t="shared" si="55"/>
        <v>25.26183171512665</v>
      </c>
      <c r="W151" s="157">
        <f t="shared" si="55"/>
        <v>25.476134774149845</v>
      </c>
      <c r="X151" s="157">
        <f t="shared" si="55"/>
        <v>25.697209177951212</v>
      </c>
      <c r="Y151" s="157">
        <f t="shared" si="55"/>
        <v>25.92783941379464</v>
      </c>
      <c r="Z151" s="157">
        <f t="shared" si="55"/>
        <v>26.066305118631256</v>
      </c>
      <c r="AA151" s="157">
        <f t="shared" si="55"/>
        <v>26.26869641082363</v>
      </c>
      <c r="AB151" s="157">
        <f t="shared" si="55"/>
        <v>26.520916756321483</v>
      </c>
      <c r="AC151" s="157">
        <f t="shared" si="55"/>
        <v>26.765114001930833</v>
      </c>
      <c r="AD151" s="157">
        <f t="shared" si="55"/>
        <v>27.007032428548598</v>
      </c>
      <c r="AE151" s="157">
        <f t="shared" si="55"/>
        <v>27.291943896045922</v>
      </c>
      <c r="AF151" s="157">
        <f t="shared" si="55"/>
        <v>27.625489638683085</v>
      </c>
      <c r="AG151" s="157">
        <f t="shared" si="55"/>
        <v>27.966407550384773</v>
      </c>
      <c r="AH151" s="157">
        <f t="shared" si="55"/>
        <v>28.339633299546396</v>
      </c>
      <c r="AI151" s="157">
        <f t="shared" si="55"/>
        <v>28.722199730155761</v>
      </c>
      <c r="AJ151" s="157">
        <f t="shared" si="55"/>
        <v>29.107140089275102</v>
      </c>
      <c r="AK151" s="157">
        <f t="shared" si="55"/>
        <v>29.507677945710924</v>
      </c>
      <c r="AL151" s="157">
        <f t="shared" si="55"/>
        <v>29.921535750042334</v>
      </c>
      <c r="AM151" s="157">
        <f t="shared" si="55"/>
        <v>30.37212377722377</v>
      </c>
      <c r="AN151" s="157">
        <f t="shared" si="55"/>
        <v>30.814466704805152</v>
      </c>
      <c r="AO151" s="157">
        <f t="shared" si="55"/>
        <v>31.248972940408038</v>
      </c>
      <c r="AP151" s="157">
        <f t="shared" si="55"/>
        <v>31.676018692017536</v>
      </c>
      <c r="AQ151" s="157">
        <f t="shared" si="55"/>
        <v>32.095951393926974</v>
      </c>
      <c r="AR151" s="157">
        <f t="shared" si="55"/>
        <v>32.259985599306589</v>
      </c>
      <c r="AS151" s="157">
        <f t="shared" si="55"/>
        <v>32.422978515610843</v>
      </c>
      <c r="AT151" s="157">
        <f t="shared" si="55"/>
        <v>32.584948415816093</v>
      </c>
      <c r="AU151" s="157">
        <f t="shared" si="55"/>
        <v>32.745913052134433</v>
      </c>
      <c r="AV151" s="157">
        <f t="shared" si="55"/>
        <v>32.909496180890812</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2.3469783612168458</v>
      </c>
      <c r="T152" s="157">
        <f t="shared" si="55"/>
        <v>2.3692240515380312</v>
      </c>
      <c r="U152" s="157">
        <f t="shared" si="55"/>
        <v>2.3880098805304</v>
      </c>
      <c r="V152" s="157">
        <f t="shared" si="55"/>
        <v>2.4091283865191251</v>
      </c>
      <c r="W152" s="157">
        <f t="shared" si="55"/>
        <v>2.4295656845200262</v>
      </c>
      <c r="X152" s="157">
        <f t="shared" si="55"/>
        <v>2.4506487408770106</v>
      </c>
      <c r="Y152" s="157">
        <f t="shared" si="55"/>
        <v>2.4726431019441582</v>
      </c>
      <c r="Z152" s="157">
        <f t="shared" si="55"/>
        <v>2.4858480691786404</v>
      </c>
      <c r="AA152" s="157">
        <f t="shared" si="55"/>
        <v>2.5051493855955718</v>
      </c>
      <c r="AB152" s="157">
        <f t="shared" si="55"/>
        <v>2.5292027163614756</v>
      </c>
      <c r="AC152" s="157">
        <f t="shared" si="55"/>
        <v>2.5524909134701197</v>
      </c>
      <c r="AD152" s="157">
        <f t="shared" si="55"/>
        <v>2.5755617879561501</v>
      </c>
      <c r="AE152" s="157">
        <f t="shared" si="55"/>
        <v>2.6027327513183049</v>
      </c>
      <c r="AF152" s="157">
        <f t="shared" si="55"/>
        <v>2.6345417874108312</v>
      </c>
      <c r="AG152" s="157">
        <f t="shared" si="55"/>
        <v>2.6670538802715229</v>
      </c>
      <c r="AH152" s="157">
        <f t="shared" si="55"/>
        <v>2.7026470532854465</v>
      </c>
      <c r="AI152" s="157">
        <f t="shared" si="55"/>
        <v>2.7391310128851947</v>
      </c>
      <c r="AJ152" s="157">
        <f t="shared" si="55"/>
        <v>2.7758413653540526</v>
      </c>
      <c r="AK152" s="157">
        <f t="shared" si="55"/>
        <v>2.8140391940268343</v>
      </c>
      <c r="AL152" s="157">
        <f t="shared" si="55"/>
        <v>2.8535072973552347</v>
      </c>
      <c r="AM152" s="157">
        <f t="shared" si="55"/>
        <v>2.8964782275375636</v>
      </c>
      <c r="AN152" s="157">
        <f t="shared" si="55"/>
        <v>2.9386628527630645</v>
      </c>
      <c r="AO152" s="157">
        <f t="shared" si="55"/>
        <v>2.9801001213710916</v>
      </c>
      <c r="AP152" s="157">
        <f t="shared" si="55"/>
        <v>3.020825910939581</v>
      </c>
      <c r="AQ152" s="157">
        <f t="shared" si="55"/>
        <v>3.0608733550048464</v>
      </c>
      <c r="AR152" s="157">
        <f t="shared" si="55"/>
        <v>3.0765166965089987</v>
      </c>
      <c r="AS152" s="157">
        <f t="shared" si="55"/>
        <v>3.092060734087041</v>
      </c>
      <c r="AT152" s="157">
        <f t="shared" si="55"/>
        <v>3.1075072103658177</v>
      </c>
      <c r="AU152" s="157">
        <f t="shared" si="55"/>
        <v>3.1228578183087894</v>
      </c>
      <c r="AV152" s="157">
        <f t="shared" si="55"/>
        <v>3.1384581422871416</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1.6885382738772583</v>
      </c>
      <c r="T153" s="157">
        <f t="shared" si="55"/>
        <v>1.7045429802507193</v>
      </c>
      <c r="U153" s="157">
        <f t="shared" si="55"/>
        <v>1.7180584824744729</v>
      </c>
      <c r="V153" s="157">
        <f t="shared" si="55"/>
        <v>1.7332522338265643</v>
      </c>
      <c r="W153" s="157">
        <f t="shared" si="55"/>
        <v>1.7479558887299973</v>
      </c>
      <c r="X153" s="157">
        <f t="shared" si="55"/>
        <v>1.7631241357736649</v>
      </c>
      <c r="Y153" s="157">
        <f t="shared" si="55"/>
        <v>1.77894802281287</v>
      </c>
      <c r="Z153" s="157">
        <f t="shared" si="55"/>
        <v>1.7884483628880801</v>
      </c>
      <c r="AA153" s="157">
        <f t="shared" si="55"/>
        <v>1.8023347335699582</v>
      </c>
      <c r="AB153" s="157">
        <f t="shared" si="55"/>
        <v>1.8196399504750687</v>
      </c>
      <c r="AC153" s="157">
        <f t="shared" si="55"/>
        <v>1.8363946904408668</v>
      </c>
      <c r="AD153" s="157">
        <f t="shared" si="55"/>
        <v>1.8529930772113705</v>
      </c>
      <c r="AE153" s="157">
        <f t="shared" si="55"/>
        <v>1.8725412811203868</v>
      </c>
      <c r="AF153" s="157">
        <f t="shared" si="55"/>
        <v>1.8954263557273487</v>
      </c>
      <c r="AG153" s="157">
        <f t="shared" si="55"/>
        <v>1.918817245931665</v>
      </c>
      <c r="AH153" s="157">
        <f t="shared" si="55"/>
        <v>1.9444248254116843</v>
      </c>
      <c r="AI153" s="157">
        <f t="shared" si="55"/>
        <v>1.9706732830816673</v>
      </c>
      <c r="AJ153" s="157">
        <f t="shared" si="55"/>
        <v>1.9970846195539187</v>
      </c>
      <c r="AK153" s="157">
        <f t="shared" si="55"/>
        <v>2.0245661237547319</v>
      </c>
      <c r="AL153" s="157">
        <f t="shared" si="55"/>
        <v>2.0529615295959656</v>
      </c>
      <c r="AM153" s="157">
        <f t="shared" si="55"/>
        <v>2.0838770512198419</v>
      </c>
      <c r="AN153" s="157">
        <f t="shared" si="55"/>
        <v>2.1142268641706079</v>
      </c>
      <c r="AO153" s="157">
        <f t="shared" si="55"/>
        <v>2.1440389899088741</v>
      </c>
      <c r="AP153" s="157">
        <f t="shared" si="55"/>
        <v>2.1733392406298102</v>
      </c>
      <c r="AQ153" s="157">
        <f t="shared" si="55"/>
        <v>2.2021514543223555</v>
      </c>
      <c r="AR153" s="157">
        <f t="shared" si="55"/>
        <v>2.2134060876404908</v>
      </c>
      <c r="AS153" s="157">
        <f t="shared" si="55"/>
        <v>2.224589276550466</v>
      </c>
      <c r="AT153" s="157">
        <f t="shared" si="55"/>
        <v>2.2357022747886464</v>
      </c>
      <c r="AU153" s="157">
        <f t="shared" si="55"/>
        <v>2.2467463003609796</v>
      </c>
      <c r="AV153" s="157">
        <f t="shared" si="55"/>
        <v>2.257969984634181</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21.416499108876579</v>
      </c>
      <c r="T154" s="157">
        <f t="shared" si="55"/>
        <v>21.619494080970394</v>
      </c>
      <c r="U154" s="157">
        <f t="shared" si="55"/>
        <v>21.790917344398348</v>
      </c>
      <c r="V154" s="157">
        <f t="shared" si="55"/>
        <v>21.983626605021371</v>
      </c>
      <c r="W154" s="157">
        <f t="shared" si="55"/>
        <v>22.170119749422248</v>
      </c>
      <c r="X154" s="157">
        <f t="shared" si="55"/>
        <v>22.36250552729863</v>
      </c>
      <c r="Y154" s="157">
        <f t="shared" si="55"/>
        <v>22.563207085514382</v>
      </c>
      <c r="Z154" s="157">
        <f t="shared" si="55"/>
        <v>22.683704220759985</v>
      </c>
      <c r="AA154" s="157">
        <f t="shared" si="55"/>
        <v>22.859831377564717</v>
      </c>
      <c r="AB154" s="157">
        <f t="shared" si="55"/>
        <v>23.079321316383929</v>
      </c>
      <c r="AC154" s="157">
        <f t="shared" si="55"/>
        <v>23.291829305748614</v>
      </c>
      <c r="AD154" s="157">
        <f t="shared" si="55"/>
        <v>23.502354196406273</v>
      </c>
      <c r="AE154" s="157">
        <f t="shared" si="55"/>
        <v>23.750292959817457</v>
      </c>
      <c r="AF154" s="157">
        <f t="shared" si="55"/>
        <v>24.040554772362075</v>
      </c>
      <c r="AG154" s="157">
        <f t="shared" si="55"/>
        <v>24.337232074242998</v>
      </c>
      <c r="AH154" s="157">
        <f t="shared" si="55"/>
        <v>24.662024654665242</v>
      </c>
      <c r="AI154" s="157">
        <f t="shared" si="55"/>
        <v>24.994945784731044</v>
      </c>
      <c r="AJ154" s="157">
        <f t="shared" si="55"/>
        <v>25.329932780745871</v>
      </c>
      <c r="AK154" s="157">
        <f t="shared" si="55"/>
        <v>25.678493200922695</v>
      </c>
      <c r="AL154" s="157">
        <f t="shared" si="55"/>
        <v>26.038645051374136</v>
      </c>
      <c r="AM154" s="157">
        <f t="shared" si="55"/>
        <v>26.430760676794858</v>
      </c>
      <c r="AN154" s="157">
        <f t="shared" si="55"/>
        <v>26.815701161751786</v>
      </c>
      <c r="AO154" s="157">
        <f t="shared" si="55"/>
        <v>27.193821915177896</v>
      </c>
      <c r="AP154" s="157">
        <f t="shared" si="55"/>
        <v>27.56545032488749</v>
      </c>
      <c r="AQ154" s="157">
        <f t="shared" si="55"/>
        <v>27.930888738939107</v>
      </c>
      <c r="AR154" s="157">
        <f t="shared" si="55"/>
        <v>28.073636373480493</v>
      </c>
      <c r="AS154" s="157">
        <f t="shared" si="55"/>
        <v>28.215477846090362</v>
      </c>
      <c r="AT154" s="157">
        <f t="shared" si="55"/>
        <v>28.356429058477417</v>
      </c>
      <c r="AU154" s="157">
        <f t="shared" si="55"/>
        <v>28.496505459165199</v>
      </c>
      <c r="AV154" s="157">
        <f t="shared" si="55"/>
        <v>28.638860552889771</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5.2098663526390574</v>
      </c>
      <c r="T155" s="157">
        <f t="shared" si="55"/>
        <v>5.2592477510408226</v>
      </c>
      <c r="U155" s="157">
        <f t="shared" si="55"/>
        <v>5.3009488847159663</v>
      </c>
      <c r="V155" s="157">
        <f t="shared" si="55"/>
        <v>5.3478281383072179</v>
      </c>
      <c r="W155" s="157">
        <f t="shared" si="55"/>
        <v>5.3931952336981386</v>
      </c>
      <c r="X155" s="157">
        <f t="shared" si="55"/>
        <v>5.439995795535487</v>
      </c>
      <c r="Y155" s="157">
        <f t="shared" si="55"/>
        <v>5.4888192885702134</v>
      </c>
      <c r="Z155" s="157">
        <f t="shared" si="55"/>
        <v>5.5181319211958355</v>
      </c>
      <c r="AA155" s="157">
        <f t="shared" si="55"/>
        <v>5.5609773434732164</v>
      </c>
      <c r="AB155" s="157">
        <f t="shared" si="55"/>
        <v>5.6143713758584184</v>
      </c>
      <c r="AC155" s="157">
        <f t="shared" si="55"/>
        <v>5.666066950276516</v>
      </c>
      <c r="AD155" s="157">
        <f t="shared" si="55"/>
        <v>5.7172801078824547</v>
      </c>
      <c r="AE155" s="157">
        <f t="shared" si="55"/>
        <v>5.7775947192689383</v>
      </c>
      <c r="AF155" s="157">
        <f t="shared" si="55"/>
        <v>5.848205011032519</v>
      </c>
      <c r="AG155" s="157">
        <f t="shared" si="55"/>
        <v>5.9203759613266556</v>
      </c>
      <c r="AH155" s="157">
        <f t="shared" si="55"/>
        <v>5.9993863508271188</v>
      </c>
      <c r="AI155" s="157">
        <f t="shared" si="55"/>
        <v>6.080374125009758</v>
      </c>
      <c r="AJ155" s="157">
        <f t="shared" si="55"/>
        <v>6.161864450306946</v>
      </c>
      <c r="AK155" s="157">
        <f t="shared" si="55"/>
        <v>6.2466567030327109</v>
      </c>
      <c r="AL155" s="157">
        <f t="shared" si="55"/>
        <v>6.3342687351378997</v>
      </c>
      <c r="AM155" s="157">
        <f t="shared" si="55"/>
        <v>6.4296564076439404</v>
      </c>
      <c r="AN155" s="157">
        <f t="shared" si="55"/>
        <v>6.5232986257371133</v>
      </c>
      <c r="AO155" s="157">
        <f t="shared" si="55"/>
        <v>6.6152818476677568</v>
      </c>
      <c r="AP155" s="157">
        <f t="shared" si="55"/>
        <v>6.7056857151527227</v>
      </c>
      <c r="AQ155" s="157">
        <f t="shared" si="55"/>
        <v>6.7945837786340784</v>
      </c>
      <c r="AR155" s="157">
        <f t="shared" si="55"/>
        <v>6.8293091599550495</v>
      </c>
      <c r="AS155" s="157">
        <f t="shared" si="55"/>
        <v>6.8638141045681804</v>
      </c>
      <c r="AT155" s="157">
        <f t="shared" si="55"/>
        <v>6.8981024807890456</v>
      </c>
      <c r="AU155" s="157">
        <f t="shared" si="55"/>
        <v>6.9321780466895246</v>
      </c>
      <c r="AV155" s="157">
        <f t="shared" si="55"/>
        <v>6.9668079369041687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1.9743210214347597</v>
      </c>
      <c r="T156" s="157">
        <f t="shared" si="55"/>
        <v>1.9930345020373981</v>
      </c>
      <c r="U156" s="157">
        <f t="shared" si="55"/>
        <v>2.0088374841601149</v>
      </c>
      <c r="V156" s="157">
        <f t="shared" si="55"/>
        <v>2.0266027567351963</v>
      </c>
      <c r="W156" s="157">
        <f t="shared" si="55"/>
        <v>2.0437949847213059</v>
      </c>
      <c r="X156" s="157">
        <f t="shared" si="55"/>
        <v>2.0615304364193379</v>
      </c>
      <c r="Y156" s="157">
        <f t="shared" si="55"/>
        <v>2.080032494267618</v>
      </c>
      <c r="Z156" s="157">
        <f t="shared" si="55"/>
        <v>2.0911407536487907</v>
      </c>
      <c r="AA156" s="157">
        <f t="shared" si="55"/>
        <v>2.107377373198855</v>
      </c>
      <c r="AB156" s="157">
        <f t="shared" si="55"/>
        <v>2.1276114739265775</v>
      </c>
      <c r="AC156" s="157">
        <f t="shared" si="55"/>
        <v>2.1472019302608549</v>
      </c>
      <c r="AD156" s="157">
        <f t="shared" si="55"/>
        <v>2.1666095708396274</v>
      </c>
      <c r="AE156" s="157">
        <f t="shared" si="55"/>
        <v>2.1894662809929852</v>
      </c>
      <c r="AF156" s="157">
        <f t="shared" si="55"/>
        <v>2.2162246225554059</v>
      </c>
      <c r="AG156" s="157">
        <f t="shared" si="55"/>
        <v>2.2435743882994847</v>
      </c>
      <c r="AH156" s="157">
        <f t="shared" si="55"/>
        <v>2.2735160148871794</v>
      </c>
      <c r="AI156" s="157">
        <f t="shared" si="55"/>
        <v>2.3042069874045454</v>
      </c>
      <c r="AJ156" s="157">
        <f t="shared" si="55"/>
        <v>2.3350884057342687</v>
      </c>
      <c r="AK156" s="157">
        <f t="shared" si="55"/>
        <v>2.3672211161878649</v>
      </c>
      <c r="AL156" s="157">
        <f t="shared" si="55"/>
        <v>2.4004224048597465</v>
      </c>
      <c r="AM156" s="157">
        <f t="shared" si="55"/>
        <v>2.4365703353952419</v>
      </c>
      <c r="AN156" s="157">
        <f t="shared" si="55"/>
        <v>2.4720568118537938</v>
      </c>
      <c r="AO156" s="157">
        <f t="shared" si="55"/>
        <v>2.5069145982891365</v>
      </c>
      <c r="AP156" s="157">
        <f t="shared" si="55"/>
        <v>2.5411738755744664</v>
      </c>
      <c r="AQ156" s="157">
        <f t="shared" si="55"/>
        <v>2.5748625162451</v>
      </c>
      <c r="AR156" s="157">
        <f t="shared" si="55"/>
        <v>2.5880219805535467</v>
      </c>
      <c r="AS156" s="157">
        <f t="shared" si="55"/>
        <v>2.6010979085874082</v>
      </c>
      <c r="AT156" s="157">
        <f t="shared" si="55"/>
        <v>2.6140917662761813</v>
      </c>
      <c r="AU156" s="157">
        <f t="shared" si="55"/>
        <v>2.6270049777716205</v>
      </c>
      <c r="AV156" s="157">
        <f t="shared" si="55"/>
        <v>2.6401282549524479</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9.0752545630833961</v>
      </c>
      <c r="T157" s="157">
        <f t="shared" si="55"/>
        <v>9.1612738063505574</v>
      </c>
      <c r="U157" s="157">
        <f t="shared" si="55"/>
        <v>9.2339145188094101</v>
      </c>
      <c r="V157" s="157">
        <f t="shared" si="55"/>
        <v>9.3155751855657538</v>
      </c>
      <c r="W157" s="157">
        <f t="shared" si="55"/>
        <v>9.3946017692806585</v>
      </c>
      <c r="X157" s="157">
        <f t="shared" si="55"/>
        <v>9.4761253600257653</v>
      </c>
      <c r="Y157" s="157">
        <f t="shared" si="55"/>
        <v>9.5611727677629403</v>
      </c>
      <c r="Z157" s="157">
        <f t="shared" si="55"/>
        <v>9.6122335023357017</v>
      </c>
      <c r="AA157" s="157">
        <f t="shared" si="55"/>
        <v>9.6868674924826976</v>
      </c>
      <c r="AB157" s="157">
        <f t="shared" si="55"/>
        <v>9.7798764879629303</v>
      </c>
      <c r="AC157" s="157">
        <f t="shared" si="55"/>
        <v>9.8699268781022891</v>
      </c>
      <c r="AD157" s="157">
        <f t="shared" si="55"/>
        <v>9.9591369289547043</v>
      </c>
      <c r="AE157" s="157">
        <f t="shared" si="55"/>
        <v>10.064201131211737</v>
      </c>
      <c r="AF157" s="157">
        <f t="shared" si="55"/>
        <v>10.187199751359351</v>
      </c>
      <c r="AG157" s="157">
        <f t="shared" ref="K157:AV159" si="57">AG98*AG$34/1000</f>
        <v>10.31291693902716</v>
      </c>
      <c r="AH157" s="157">
        <f t="shared" si="57"/>
        <v>10.450547993129318</v>
      </c>
      <c r="AI157" s="157">
        <f t="shared" si="57"/>
        <v>10.591623525101967</v>
      </c>
      <c r="AJ157" s="157">
        <f t="shared" si="57"/>
        <v>10.733574469030852</v>
      </c>
      <c r="AK157" s="157">
        <f t="shared" si="57"/>
        <v>10.881277159729207</v>
      </c>
      <c r="AL157" s="157">
        <f t="shared" si="57"/>
        <v>11.033891726078087</v>
      </c>
      <c r="AM157" s="157">
        <f t="shared" si="57"/>
        <v>11.200050961570538</v>
      </c>
      <c r="AN157" s="157">
        <f t="shared" si="57"/>
        <v>11.363169726914075</v>
      </c>
      <c r="AO157" s="157">
        <f t="shared" si="57"/>
        <v>11.523398626860871</v>
      </c>
      <c r="AP157" s="157">
        <f t="shared" si="57"/>
        <v>11.68087639219697</v>
      </c>
      <c r="AQ157" s="157">
        <f t="shared" si="57"/>
        <v>11.835731143096631</v>
      </c>
      <c r="AR157" s="157">
        <f t="shared" si="57"/>
        <v>11.896220540320481</v>
      </c>
      <c r="AS157" s="157">
        <f t="shared" si="57"/>
        <v>11.956325950873024</v>
      </c>
      <c r="AT157" s="157">
        <f t="shared" si="57"/>
        <v>12.016054113113022</v>
      </c>
      <c r="AU157" s="157">
        <f t="shared" si="57"/>
        <v>12.075411573361752</v>
      </c>
      <c r="AV157" s="157">
        <f t="shared" si="57"/>
        <v>12.135734631174998</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3.1359499880917268</v>
      </c>
      <c r="T158" s="157">
        <f t="shared" si="57"/>
        <v>3.1656738975450907</v>
      </c>
      <c r="U158" s="157">
        <f t="shared" si="57"/>
        <v>3.1907748619077823</v>
      </c>
      <c r="V158" s="157">
        <f t="shared" si="57"/>
        <v>3.2189926672775431</v>
      </c>
      <c r="W158" s="157">
        <f t="shared" si="57"/>
        <v>3.2463002664789791</v>
      </c>
      <c r="X158" s="157">
        <f t="shared" si="57"/>
        <v>3.2744707052968911</v>
      </c>
      <c r="Y158" s="157">
        <f t="shared" si="57"/>
        <v>3.3038587974354336</v>
      </c>
      <c r="Z158" s="157">
        <f t="shared" si="57"/>
        <v>3.3215028104889917</v>
      </c>
      <c r="AA158" s="157">
        <f t="shared" si="57"/>
        <v>3.347292551028588</v>
      </c>
      <c r="AB158" s="157">
        <f t="shared" si="57"/>
        <v>3.3794317661041773</v>
      </c>
      <c r="AC158" s="157">
        <f t="shared" si="57"/>
        <v>3.4105486364819964</v>
      </c>
      <c r="AD158" s="157">
        <f t="shared" si="57"/>
        <v>3.4413751280105425</v>
      </c>
      <c r="AE158" s="157">
        <f t="shared" si="57"/>
        <v>3.4776800141739637</v>
      </c>
      <c r="AF158" s="157">
        <f t="shared" si="57"/>
        <v>3.5201821300877412</v>
      </c>
      <c r="AG158" s="157">
        <f t="shared" si="57"/>
        <v>3.5636236457421342</v>
      </c>
      <c r="AH158" s="157">
        <f t="shared" si="57"/>
        <v>3.6111819923948447</v>
      </c>
      <c r="AI158" s="157">
        <f t="shared" si="57"/>
        <v>3.6599305767716732</v>
      </c>
      <c r="AJ158" s="157">
        <f t="shared" si="57"/>
        <v>3.7089816593423151</v>
      </c>
      <c r="AK158" s="157">
        <f t="shared" si="57"/>
        <v>3.7600202553306628</v>
      </c>
      <c r="AL158" s="157">
        <f t="shared" si="57"/>
        <v>3.8127561476626775</v>
      </c>
      <c r="AM158" s="157">
        <f t="shared" si="57"/>
        <v>3.8701723941097468</v>
      </c>
      <c r="AN158" s="157">
        <f t="shared" si="57"/>
        <v>3.9265380075127498</v>
      </c>
      <c r="AO158" s="157">
        <f t="shared" si="57"/>
        <v>3.9819050292736677</v>
      </c>
      <c r="AP158" s="157">
        <f t="shared" si="57"/>
        <v>4.0363213977510126</v>
      </c>
      <c r="AQ158" s="157">
        <f t="shared" si="57"/>
        <v>4.0898313848113359</v>
      </c>
      <c r="AR158" s="157">
        <f t="shared" si="57"/>
        <v>4.1107334678532208</v>
      </c>
      <c r="AS158" s="157">
        <f t="shared" si="57"/>
        <v>4.1315028644796499</v>
      </c>
      <c r="AT158" s="157">
        <f t="shared" si="57"/>
        <v>4.1521419031273581</v>
      </c>
      <c r="AU158" s="157">
        <f t="shared" si="57"/>
        <v>4.1726528458746115</v>
      </c>
      <c r="AV158" s="157">
        <f t="shared" si="57"/>
        <v>4.1934974504106233</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3.4780678357226118</v>
      </c>
      <c r="T159" s="157">
        <f t="shared" si="57"/>
        <v>3.5110344881929167</v>
      </c>
      <c r="U159" s="157">
        <f t="shared" si="57"/>
        <v>3.5388738533380932</v>
      </c>
      <c r="V159" s="157">
        <f t="shared" si="57"/>
        <v>3.5701700926352538</v>
      </c>
      <c r="W159" s="157">
        <f t="shared" si="57"/>
        <v>3.6004568264205439</v>
      </c>
      <c r="X159" s="157">
        <f t="shared" si="57"/>
        <v>3.6317005316909823</v>
      </c>
      <c r="Y159" s="157">
        <f t="shared" si="57"/>
        <v>3.6642947307083316</v>
      </c>
      <c r="Z159" s="157">
        <f t="shared" si="57"/>
        <v>3.6838636251510621</v>
      </c>
      <c r="AA159" s="157">
        <f t="shared" si="57"/>
        <v>3.7124669088140729</v>
      </c>
      <c r="AB159" s="157">
        <f t="shared" si="57"/>
        <v>3.7481123657391691</v>
      </c>
      <c r="AC159" s="157">
        <f t="shared" si="57"/>
        <v>3.7826239448206</v>
      </c>
      <c r="AD159" s="157">
        <f t="shared" si="57"/>
        <v>3.8168134660440733</v>
      </c>
      <c r="AE159" s="157">
        <f t="shared" si="57"/>
        <v>3.8570790497823535</v>
      </c>
      <c r="AF159" s="157">
        <f t="shared" si="57"/>
        <v>3.9042179527850185</v>
      </c>
      <c r="AG159" s="157">
        <f t="shared" si="57"/>
        <v>3.952398739757494</v>
      </c>
      <c r="AH159" s="157">
        <f t="shared" si="57"/>
        <v>4.0051454852225241</v>
      </c>
      <c r="AI159" s="157">
        <f t="shared" si="57"/>
        <v>4.0592123179213555</v>
      </c>
      <c r="AJ159" s="157">
        <f t="shared" si="57"/>
        <v>4.1136146499879258</v>
      </c>
      <c r="AK159" s="157">
        <f t="shared" si="57"/>
        <v>4.1702213241254595</v>
      </c>
      <c r="AL159" s="157">
        <f t="shared" si="57"/>
        <v>4.2287104619001736</v>
      </c>
      <c r="AM159" s="157">
        <f t="shared" si="57"/>
        <v>4.2923905590872442</v>
      </c>
      <c r="AN159" s="157">
        <f t="shared" si="57"/>
        <v>4.3549054039547341</v>
      </c>
      <c r="AO159" s="157">
        <f t="shared" si="57"/>
        <v>4.4163127153843353</v>
      </c>
      <c r="AP159" s="157">
        <f t="shared" si="57"/>
        <v>4.4766656615909337</v>
      </c>
      <c r="AQ159" s="157">
        <f t="shared" si="57"/>
        <v>4.5360133442998976</v>
      </c>
      <c r="AR159" s="157">
        <f t="shared" si="57"/>
        <v>4.5591957493138944</v>
      </c>
      <c r="AS159" s="157">
        <f t="shared" si="57"/>
        <v>4.5822309924293965</v>
      </c>
      <c r="AT159" s="157">
        <f t="shared" si="57"/>
        <v>4.6051216561049708</v>
      </c>
      <c r="AU159" s="157">
        <f t="shared" si="57"/>
        <v>4.6278702492013108</v>
      </c>
      <c r="AV159" s="157">
        <f t="shared" si="57"/>
        <v>4.650988905066475</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70.245470749214675</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6.6990533194391331</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61.129779386504168</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5.6353658861275635</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6.0629306057069314</v>
      </c>
      <c r="T186" s="157">
        <f t="shared" si="70"/>
        <v>7.9582599054952645</v>
      </c>
      <c r="U186" s="157">
        <f t="shared" si="70"/>
        <v>9.7084704392845413</v>
      </c>
      <c r="V186" s="157">
        <f>INDEX(V$49:V$52,MATCH($I$185,$B$49:$B$52,0),1)*INDEX(V$81:V$89,MATCH($B186,$B$81:$B$89,0))*INDEX(V$116:V$124,MATCH($B186,$B$116:$B$124,0))/1000</f>
        <v>11.556521659452242</v>
      </c>
      <c r="W186" s="157">
        <f t="shared" si="70"/>
        <v>13.376000618137008</v>
      </c>
      <c r="X186" s="157">
        <f t="shared" si="70"/>
        <v>15.222564955934455</v>
      </c>
      <c r="Y186" s="157">
        <f t="shared" si="70"/>
        <v>17.107352621900169</v>
      </c>
      <c r="Z186" s="157">
        <f t="shared" ref="Z186:AO194" si="71">INDEX(Z$49:Z$52,MATCH($I$185,$B$49:$B$52,0),1)*INDEX(Z$81:Z$89,MATCH($B186,$B$81:$B$89,0))*INDEX(Z$116:Z$124,MATCH($B186,$B$116:$B$124,0))/1000</f>
        <v>18.623482163838613</v>
      </c>
      <c r="AA186" s="157">
        <f t="shared" si="71"/>
        <v>20.395314055200085</v>
      </c>
      <c r="AB186" s="157">
        <f t="shared" si="71"/>
        <v>22.366462159783474</v>
      </c>
      <c r="AC186" s="157">
        <f t="shared" si="71"/>
        <v>22.366462159783474</v>
      </c>
      <c r="AD186" s="157">
        <f t="shared" si="71"/>
        <v>22.366462159783474</v>
      </c>
      <c r="AE186" s="157">
        <f t="shared" si="71"/>
        <v>22.366462159783474</v>
      </c>
      <c r="AF186" s="157">
        <f t="shared" si="71"/>
        <v>22.366462159783474</v>
      </c>
      <c r="AG186" s="157">
        <f t="shared" si="71"/>
        <v>22.366462159783474</v>
      </c>
      <c r="AH186" s="157">
        <f t="shared" si="71"/>
        <v>22.366462159783474</v>
      </c>
      <c r="AI186" s="157">
        <f t="shared" si="71"/>
        <v>22.366462159783474</v>
      </c>
      <c r="AJ186" s="157">
        <f t="shared" si="71"/>
        <v>22.366462159783474</v>
      </c>
      <c r="AK186" s="157">
        <f t="shared" si="71"/>
        <v>22.366462159783474</v>
      </c>
      <c r="AL186" s="157">
        <f t="shared" si="71"/>
        <v>22.366462159783474</v>
      </c>
      <c r="AM186" s="157">
        <f t="shared" si="71"/>
        <v>22.366462159783474</v>
      </c>
      <c r="AN186" s="157">
        <f t="shared" si="71"/>
        <v>22.366462159783474</v>
      </c>
      <c r="AO186" s="157">
        <f t="shared" si="71"/>
        <v>22.366462159783474</v>
      </c>
      <c r="AP186" s="157">
        <f t="shared" ref="AN186:AV194" si="72">INDEX(AP$49:AP$52,MATCH($I$185,$B$49:$B$52,0),1)*INDEX(AP$81:AP$89,MATCH($B186,$B$81:$B$89,0))*INDEX(AP$116:AP$124,MATCH($B186,$B$116:$B$124,0))/1000</f>
        <v>22.366462159783474</v>
      </c>
      <c r="AQ186" s="157">
        <f t="shared" si="72"/>
        <v>22.366462159783474</v>
      </c>
      <c r="AR186" s="157">
        <f t="shared" si="72"/>
        <v>22.366462159783474</v>
      </c>
      <c r="AS186" s="157">
        <f t="shared" si="72"/>
        <v>22.366462159783474</v>
      </c>
      <c r="AT186" s="157">
        <f t="shared" si="72"/>
        <v>22.366462159783474</v>
      </c>
      <c r="AU186" s="157">
        <f t="shared" si="72"/>
        <v>22.366462159783474</v>
      </c>
      <c r="AV186" s="157">
        <f t="shared" si="72"/>
        <v>22.366462159783474</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0.5781994905364658</v>
      </c>
      <c r="T187" s="157">
        <f t="shared" si="70"/>
        <v>0.75895010551215414</v>
      </c>
      <c r="U187" s="157">
        <f t="shared" si="70"/>
        <v>0.92586127517257621</v>
      </c>
      <c r="V187" s="157">
        <f t="shared" si="70"/>
        <v>1.1021031528184229</v>
      </c>
      <c r="W187" s="157">
        <f t="shared" si="70"/>
        <v>1.2756201985129751</v>
      </c>
      <c r="X187" s="157">
        <f t="shared" si="70"/>
        <v>1.4517202776318585</v>
      </c>
      <c r="Y187" s="157">
        <f t="shared" si="70"/>
        <v>1.6314655755913958</v>
      </c>
      <c r="Z187" s="157">
        <f t="shared" si="71"/>
        <v>1.7760532982202746</v>
      </c>
      <c r="AA187" s="157">
        <f t="shared" si="71"/>
        <v>1.9450264175789469</v>
      </c>
      <c r="AB187" s="157">
        <f t="shared" si="71"/>
        <v>2.1330075943335087</v>
      </c>
      <c r="AC187" s="157">
        <f t="shared" si="71"/>
        <v>2.1330075943335087</v>
      </c>
      <c r="AD187" s="157">
        <f t="shared" si="71"/>
        <v>2.1330075943335087</v>
      </c>
      <c r="AE187" s="157">
        <f t="shared" si="71"/>
        <v>2.1330075943335087</v>
      </c>
      <c r="AF187" s="157">
        <f t="shared" si="71"/>
        <v>2.1330075943335087</v>
      </c>
      <c r="AG187" s="157">
        <f t="shared" si="71"/>
        <v>2.1330075943335087</v>
      </c>
      <c r="AH187" s="157">
        <f t="shared" si="71"/>
        <v>2.1330075943335087</v>
      </c>
      <c r="AI187" s="157">
        <f t="shared" si="71"/>
        <v>2.1330075943335087</v>
      </c>
      <c r="AJ187" s="157">
        <f t="shared" si="71"/>
        <v>2.1330075943335087</v>
      </c>
      <c r="AK187" s="157">
        <f t="shared" si="71"/>
        <v>2.1330075943335087</v>
      </c>
      <c r="AL187" s="157">
        <f t="shared" si="71"/>
        <v>2.1330075943335087</v>
      </c>
      <c r="AM187" s="157">
        <f t="shared" si="71"/>
        <v>2.1330075943335087</v>
      </c>
      <c r="AN187" s="157">
        <f t="shared" si="72"/>
        <v>2.1330075943335087</v>
      </c>
      <c r="AO187" s="157">
        <f t="shared" si="72"/>
        <v>2.1330075943335087</v>
      </c>
      <c r="AP187" s="157">
        <f t="shared" si="72"/>
        <v>2.1330075943335087</v>
      </c>
      <c r="AQ187" s="157">
        <f t="shared" si="72"/>
        <v>2.1330075943335087</v>
      </c>
      <c r="AR187" s="157">
        <f t="shared" si="72"/>
        <v>2.1330075943335087</v>
      </c>
      <c r="AS187" s="157">
        <f t="shared" si="72"/>
        <v>2.1330075943335087</v>
      </c>
      <c r="AT187" s="157">
        <f t="shared" si="72"/>
        <v>2.1330075943335087</v>
      </c>
      <c r="AU187" s="157">
        <f t="shared" si="72"/>
        <v>2.1330075943335087</v>
      </c>
      <c r="AV187" s="157">
        <f t="shared" si="72"/>
        <v>2.1330075943335087</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0.41598677935869943</v>
      </c>
      <c r="T188" s="157">
        <f t="shared" si="70"/>
        <v>0.54602817064577602</v>
      </c>
      <c r="U188" s="157">
        <f t="shared" si="70"/>
        <v>0.66611274533402287</v>
      </c>
      <c r="V188" s="157">
        <f t="shared" si="70"/>
        <v>0.79291031653562161</v>
      </c>
      <c r="W188" s="157">
        <f t="shared" si="70"/>
        <v>0.91774750194258603</v>
      </c>
      <c r="X188" s="157">
        <f t="shared" si="70"/>
        <v>1.0444430559104885</v>
      </c>
      <c r="Y188" s="157">
        <f t="shared" si="70"/>
        <v>1.1737611698605421</v>
      </c>
      <c r="Z188" s="157">
        <f t="shared" si="71"/>
        <v>1.2777850959546155</v>
      </c>
      <c r="AA188" s="157">
        <f t="shared" si="71"/>
        <v>1.3993531444753609</v>
      </c>
      <c r="AB188" s="157">
        <f t="shared" si="71"/>
        <v>1.5345965778890345</v>
      </c>
      <c r="AC188" s="157">
        <f t="shared" si="71"/>
        <v>1.5345965778890345</v>
      </c>
      <c r="AD188" s="157">
        <f t="shared" si="71"/>
        <v>1.5345965778890345</v>
      </c>
      <c r="AE188" s="157">
        <f t="shared" si="71"/>
        <v>1.5345965778890345</v>
      </c>
      <c r="AF188" s="157">
        <f t="shared" si="71"/>
        <v>1.5345965778890345</v>
      </c>
      <c r="AG188" s="157">
        <f t="shared" si="71"/>
        <v>1.5345965778890345</v>
      </c>
      <c r="AH188" s="157">
        <f t="shared" si="71"/>
        <v>1.5345965778890345</v>
      </c>
      <c r="AI188" s="157">
        <f t="shared" si="71"/>
        <v>1.5345965778890345</v>
      </c>
      <c r="AJ188" s="157">
        <f t="shared" si="71"/>
        <v>1.5345965778890345</v>
      </c>
      <c r="AK188" s="157">
        <f t="shared" si="71"/>
        <v>1.5345965778890345</v>
      </c>
      <c r="AL188" s="157">
        <f t="shared" si="71"/>
        <v>1.5345965778890345</v>
      </c>
      <c r="AM188" s="157">
        <f t="shared" si="71"/>
        <v>1.5345965778890345</v>
      </c>
      <c r="AN188" s="157">
        <f t="shared" si="72"/>
        <v>1.5345965778890345</v>
      </c>
      <c r="AO188" s="157">
        <f t="shared" si="72"/>
        <v>1.5345965778890345</v>
      </c>
      <c r="AP188" s="157">
        <f t="shared" si="72"/>
        <v>1.5345965778890345</v>
      </c>
      <c r="AQ188" s="157">
        <f t="shared" si="72"/>
        <v>1.5345965778890345</v>
      </c>
      <c r="AR188" s="157">
        <f t="shared" si="72"/>
        <v>1.5345965778890345</v>
      </c>
      <c r="AS188" s="157">
        <f t="shared" si="72"/>
        <v>1.5345965778890345</v>
      </c>
      <c r="AT188" s="157">
        <f t="shared" si="72"/>
        <v>1.5345965778890345</v>
      </c>
      <c r="AU188" s="157">
        <f t="shared" si="72"/>
        <v>1.5345965778890345</v>
      </c>
      <c r="AV188" s="157">
        <f t="shared" si="72"/>
        <v>1.5345965778890345</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5.2761495710624482</v>
      </c>
      <c r="T189" s="157">
        <f t="shared" si="70"/>
        <v>6.9255236976090133</v>
      </c>
      <c r="U189" s="157">
        <f t="shared" si="70"/>
        <v>8.4486109894921047</v>
      </c>
      <c r="V189" s="157">
        <f t="shared" si="70"/>
        <v>10.056842270155483</v>
      </c>
      <c r="W189" s="157">
        <f t="shared" si="70"/>
        <v>11.640209085930284</v>
      </c>
      <c r="X189" s="157">
        <f t="shared" si="70"/>
        <v>13.247146435607112</v>
      </c>
      <c r="Y189" s="157">
        <f t="shared" si="70"/>
        <v>14.887346906641415</v>
      </c>
      <c r="Z189" s="157">
        <f t="shared" si="71"/>
        <v>16.206729685795114</v>
      </c>
      <c r="AA189" s="157">
        <f t="shared" si="71"/>
        <v>17.748632551185334</v>
      </c>
      <c r="AB189" s="157">
        <f t="shared" si="71"/>
        <v>19.463986544633457</v>
      </c>
      <c r="AC189" s="157">
        <f t="shared" si="71"/>
        <v>19.463986544633457</v>
      </c>
      <c r="AD189" s="157">
        <f t="shared" si="71"/>
        <v>19.463986544633457</v>
      </c>
      <c r="AE189" s="157">
        <f t="shared" si="71"/>
        <v>19.463986544633457</v>
      </c>
      <c r="AF189" s="157">
        <f t="shared" si="71"/>
        <v>19.463986544633457</v>
      </c>
      <c r="AG189" s="157">
        <f t="shared" si="71"/>
        <v>19.463986544633457</v>
      </c>
      <c r="AH189" s="157">
        <f t="shared" si="71"/>
        <v>19.463986544633457</v>
      </c>
      <c r="AI189" s="157">
        <f t="shared" si="71"/>
        <v>19.463986544633457</v>
      </c>
      <c r="AJ189" s="157">
        <f t="shared" si="71"/>
        <v>19.463986544633457</v>
      </c>
      <c r="AK189" s="157">
        <f t="shared" si="71"/>
        <v>19.463986544633457</v>
      </c>
      <c r="AL189" s="157">
        <f t="shared" si="71"/>
        <v>19.463986544633457</v>
      </c>
      <c r="AM189" s="157">
        <f t="shared" si="71"/>
        <v>19.463986544633457</v>
      </c>
      <c r="AN189" s="157">
        <f t="shared" si="72"/>
        <v>19.463986544633457</v>
      </c>
      <c r="AO189" s="157">
        <f t="shared" si="72"/>
        <v>19.463986544633457</v>
      </c>
      <c r="AP189" s="157">
        <f t="shared" si="72"/>
        <v>19.463986544633457</v>
      </c>
      <c r="AQ189" s="157">
        <f t="shared" si="72"/>
        <v>19.463986544633457</v>
      </c>
      <c r="AR189" s="157">
        <f t="shared" si="72"/>
        <v>19.463986544633457</v>
      </c>
      <c r="AS189" s="157">
        <f t="shared" si="72"/>
        <v>19.463986544633457</v>
      </c>
      <c r="AT189" s="157">
        <f t="shared" si="72"/>
        <v>19.463986544633457</v>
      </c>
      <c r="AU189" s="157">
        <f t="shared" si="72"/>
        <v>19.463986544633457</v>
      </c>
      <c r="AV189" s="157">
        <f t="shared" si="72"/>
        <v>19.463986544633457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1.2834980162736389</v>
      </c>
      <c r="T190" s="157">
        <f t="shared" si="70"/>
        <v>1.6847316035711446</v>
      </c>
      <c r="U190" s="157">
        <f t="shared" si="70"/>
        <v>2.055244131962163</v>
      </c>
      <c r="V190" s="157">
        <f t="shared" si="70"/>
        <v>2.4464691400176122</v>
      </c>
      <c r="W190" s="157">
        <f t="shared" si="70"/>
        <v>2.8316455152717421</v>
      </c>
      <c r="X190" s="157">
        <f t="shared" si="70"/>
        <v>3.2225557563115736</v>
      </c>
      <c r="Y190" s="157">
        <f t="shared" si="70"/>
        <v>3.6215577221409267</v>
      </c>
      <c r="Z190" s="157">
        <f t="shared" si="71"/>
        <v>3.9425162463338586</v>
      </c>
      <c r="AA190" s="157">
        <f t="shared" si="71"/>
        <v>4.3176059291338245</v>
      </c>
      <c r="AB190" s="157">
        <f t="shared" si="71"/>
        <v>4.7348900523650732</v>
      </c>
      <c r="AC190" s="157">
        <f t="shared" si="71"/>
        <v>4.7348900523650732</v>
      </c>
      <c r="AD190" s="157">
        <f t="shared" si="71"/>
        <v>4.7348900523650732</v>
      </c>
      <c r="AE190" s="157">
        <f t="shared" si="71"/>
        <v>4.7348900523650732</v>
      </c>
      <c r="AF190" s="157">
        <f t="shared" si="71"/>
        <v>4.7348900523650732</v>
      </c>
      <c r="AG190" s="157">
        <f t="shared" si="71"/>
        <v>4.7348900523650732</v>
      </c>
      <c r="AH190" s="157">
        <f t="shared" si="71"/>
        <v>4.7348900523650732</v>
      </c>
      <c r="AI190" s="157">
        <f t="shared" si="71"/>
        <v>4.7348900523650732</v>
      </c>
      <c r="AJ190" s="157">
        <f t="shared" si="71"/>
        <v>4.7348900523650732</v>
      </c>
      <c r="AK190" s="157">
        <f t="shared" si="71"/>
        <v>4.7348900523650732</v>
      </c>
      <c r="AL190" s="157">
        <f t="shared" si="71"/>
        <v>4.7348900523650732</v>
      </c>
      <c r="AM190" s="157">
        <f t="shared" si="71"/>
        <v>4.7348900523650732</v>
      </c>
      <c r="AN190" s="157">
        <f t="shared" si="72"/>
        <v>4.7348900523650732</v>
      </c>
      <c r="AO190" s="157">
        <f t="shared" si="72"/>
        <v>4.7348900523650732</v>
      </c>
      <c r="AP190" s="157">
        <f t="shared" si="72"/>
        <v>4.7348900523650732</v>
      </c>
      <c r="AQ190" s="157">
        <f t="shared" si="72"/>
        <v>4.7348900523650732</v>
      </c>
      <c r="AR190" s="157">
        <f t="shared" si="72"/>
        <v>4.7348900523650732</v>
      </c>
      <c r="AS190" s="157">
        <f t="shared" si="72"/>
        <v>4.7348900523650732</v>
      </c>
      <c r="AT190" s="157">
        <f t="shared" si="72"/>
        <v>4.7348900523650732</v>
      </c>
      <c r="AU190" s="157">
        <f t="shared" si="72"/>
        <v>4.7348900523650732</v>
      </c>
      <c r="AV190" s="157">
        <f t="shared" si="72"/>
        <v>4.7348900523650732</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0.48639196151648739</v>
      </c>
      <c r="T191" s="157">
        <f t="shared" si="70"/>
        <v>0.63844267688769329</v>
      </c>
      <c r="U191" s="157">
        <f t="shared" si="70"/>
        <v>0.7788513983392108</v>
      </c>
      <c r="V191" s="157">
        <f t="shared" si="70"/>
        <v>0.92710928160018846</v>
      </c>
      <c r="W191" s="157">
        <f t="shared" si="70"/>
        <v>1.0730749865052787</v>
      </c>
      <c r="X191" s="157">
        <f t="shared" si="70"/>
        <v>1.2212135862580578</v>
      </c>
      <c r="Y191" s="157">
        <f t="shared" si="70"/>
        <v>1.3724186106118299</v>
      </c>
      <c r="Z191" s="157">
        <f t="shared" si="71"/>
        <v>1.4940484410971731</v>
      </c>
      <c r="AA191" s="157">
        <f t="shared" si="71"/>
        <v>1.6361917122580818</v>
      </c>
      <c r="AB191" s="157">
        <f t="shared" si="71"/>
        <v>1.794324908129624</v>
      </c>
      <c r="AC191" s="157">
        <f t="shared" si="71"/>
        <v>1.794324908129624</v>
      </c>
      <c r="AD191" s="157">
        <f t="shared" si="71"/>
        <v>1.794324908129624</v>
      </c>
      <c r="AE191" s="157">
        <f t="shared" si="71"/>
        <v>1.794324908129624</v>
      </c>
      <c r="AF191" s="157">
        <f t="shared" si="71"/>
        <v>1.794324908129624</v>
      </c>
      <c r="AG191" s="157">
        <f t="shared" si="71"/>
        <v>1.794324908129624</v>
      </c>
      <c r="AH191" s="157">
        <f t="shared" si="71"/>
        <v>1.794324908129624</v>
      </c>
      <c r="AI191" s="157">
        <f t="shared" si="71"/>
        <v>1.794324908129624</v>
      </c>
      <c r="AJ191" s="157">
        <f t="shared" si="71"/>
        <v>1.794324908129624</v>
      </c>
      <c r="AK191" s="157">
        <f t="shared" si="71"/>
        <v>1.794324908129624</v>
      </c>
      <c r="AL191" s="157">
        <f t="shared" si="71"/>
        <v>1.794324908129624</v>
      </c>
      <c r="AM191" s="157">
        <f t="shared" si="71"/>
        <v>1.794324908129624</v>
      </c>
      <c r="AN191" s="157">
        <f t="shared" si="72"/>
        <v>1.794324908129624</v>
      </c>
      <c r="AO191" s="157">
        <f t="shared" si="72"/>
        <v>1.794324908129624</v>
      </c>
      <c r="AP191" s="157">
        <f t="shared" si="72"/>
        <v>1.794324908129624</v>
      </c>
      <c r="AQ191" s="157">
        <f t="shared" si="72"/>
        <v>1.794324908129624</v>
      </c>
      <c r="AR191" s="157">
        <f t="shared" si="72"/>
        <v>1.794324908129624</v>
      </c>
      <c r="AS191" s="157">
        <f t="shared" si="72"/>
        <v>1.794324908129624</v>
      </c>
      <c r="AT191" s="157">
        <f t="shared" si="72"/>
        <v>1.794324908129624</v>
      </c>
      <c r="AU191" s="157">
        <f t="shared" si="72"/>
        <v>1.794324908129624</v>
      </c>
      <c r="AV191" s="157">
        <f t="shared" si="72"/>
        <v>1.794324908129624</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0.85685368212062407</v>
      </c>
      <c r="T194" s="157">
        <f t="shared" si="70"/>
        <v>1.1247142259681944</v>
      </c>
      <c r="U194" s="157">
        <f t="shared" si="70"/>
        <v>1.3720656205152517</v>
      </c>
      <c r="V194" s="157">
        <f t="shared" si="70"/>
        <v>1.633244511670245</v>
      </c>
      <c r="W194" s="157">
        <f t="shared" si="70"/>
        <v>1.8903853807777609</v>
      </c>
      <c r="X194" s="157">
        <f t="shared" si="70"/>
        <v>2.151354135825863</v>
      </c>
      <c r="Y194" s="157">
        <f t="shared" si="70"/>
        <v>2.4177248658616155</v>
      </c>
      <c r="Z194" s="157">
        <f t="shared" si="71"/>
        <v>2.6319943775988914</v>
      </c>
      <c r="AA194" s="157">
        <f t="shared" si="71"/>
        <v>2.8824014462172869</v>
      </c>
      <c r="AB194" s="157">
        <f t="shared" si="71"/>
        <v>3.1609772078840215</v>
      </c>
      <c r="AC194" s="157">
        <f t="shared" si="71"/>
        <v>3.1609772078840215</v>
      </c>
      <c r="AD194" s="157">
        <f t="shared" si="71"/>
        <v>3.1609772078840215</v>
      </c>
      <c r="AE194" s="157">
        <f t="shared" si="71"/>
        <v>3.1609772078840215</v>
      </c>
      <c r="AF194" s="157">
        <f t="shared" si="71"/>
        <v>3.1609772078840215</v>
      </c>
      <c r="AG194" s="157">
        <f t="shared" si="71"/>
        <v>3.1609772078840215</v>
      </c>
      <c r="AH194" s="157">
        <f t="shared" si="71"/>
        <v>3.1609772078840215</v>
      </c>
      <c r="AI194" s="157">
        <f t="shared" si="71"/>
        <v>3.1609772078840215</v>
      </c>
      <c r="AJ194" s="157">
        <f t="shared" si="71"/>
        <v>3.1609772078840215</v>
      </c>
      <c r="AK194" s="157">
        <f t="shared" si="71"/>
        <v>3.1609772078840215</v>
      </c>
      <c r="AL194" s="157">
        <f t="shared" si="71"/>
        <v>3.1609772078840215</v>
      </c>
      <c r="AM194" s="157">
        <f t="shared" si="71"/>
        <v>3.1609772078840215</v>
      </c>
      <c r="AN194" s="157">
        <f t="shared" si="72"/>
        <v>3.1609772078840215</v>
      </c>
      <c r="AO194" s="157">
        <f t="shared" si="72"/>
        <v>3.1609772078840215</v>
      </c>
      <c r="AP194" s="157">
        <f t="shared" si="72"/>
        <v>3.1609772078840215</v>
      </c>
      <c r="AQ194" s="157">
        <f t="shared" si="72"/>
        <v>3.1609772078840215</v>
      </c>
      <c r="AR194" s="157">
        <f t="shared" si="72"/>
        <v>3.1609772078840215</v>
      </c>
      <c r="AS194" s="157">
        <f t="shared" si="72"/>
        <v>3.1609772078840215</v>
      </c>
      <c r="AT194" s="157">
        <f t="shared" si="72"/>
        <v>3.1609772078840215</v>
      </c>
      <c r="AU194" s="157">
        <f t="shared" si="72"/>
        <v>3.1609772078840215</v>
      </c>
      <c r="AV194" s="157">
        <f t="shared" si="72"/>
        <v>3.1609772078840215</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1.9196651479790856</v>
      </c>
      <c r="AD197" s="157">
        <f t="shared" si="75"/>
        <v>3.830306172751512</v>
      </c>
      <c r="AE197" s="157">
        <f t="shared" si="75"/>
        <v>5.9111996394069841</v>
      </c>
      <c r="AF197" s="157">
        <f t="shared" si="75"/>
        <v>8.1846848356162099</v>
      </c>
      <c r="AG197" s="157">
        <f t="shared" si="75"/>
        <v>10.487363821320956</v>
      </c>
      <c r="AH197" s="157">
        <f t="shared" si="75"/>
        <v>12.917981843367038</v>
      </c>
      <c r="AI197" s="157">
        <f t="shared" si="75"/>
        <v>15.385588963946198</v>
      </c>
      <c r="AJ197" s="157">
        <f t="shared" si="75"/>
        <v>17.862596841424853</v>
      </c>
      <c r="AK197" s="157">
        <f t="shared" si="75"/>
        <v>20.401370808276738</v>
      </c>
      <c r="AL197" s="157">
        <f t="shared" si="75"/>
        <v>22.992891768795204</v>
      </c>
      <c r="AM197" s="157">
        <f t="shared" si="75"/>
        <v>22.992891768795204</v>
      </c>
      <c r="AN197" s="157">
        <f t="shared" si="75"/>
        <v>22.992891768795204</v>
      </c>
      <c r="AO197" s="157">
        <f t="shared" si="75"/>
        <v>22.992891768795204</v>
      </c>
      <c r="AP197" s="157">
        <f t="shared" ref="AN197:AV205" si="76">INDEX(AP$49:AP$52,MATCH($I$196,$B$49:$B$52,0),1)*INDEX(AP$81:AP$89,MATCH($B197,$B$81:$B$89,0))*INDEX(AP$127:AP$135,MATCH($B197,$B$127:$B$135,0))/1000</f>
        <v>22.992891768795204</v>
      </c>
      <c r="AQ197" s="157">
        <f t="shared" si="76"/>
        <v>22.992891768795204</v>
      </c>
      <c r="AR197" s="157">
        <f t="shared" si="76"/>
        <v>22.992891768795204</v>
      </c>
      <c r="AS197" s="157">
        <f t="shared" si="76"/>
        <v>22.992891768795204</v>
      </c>
      <c r="AT197" s="157">
        <f t="shared" si="76"/>
        <v>22.992891768795204</v>
      </c>
      <c r="AU197" s="157">
        <f t="shared" si="76"/>
        <v>22.992891768795204</v>
      </c>
      <c r="AV197" s="157">
        <f t="shared" si="76"/>
        <v>22.992891768795204</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0.18307143570426818</v>
      </c>
      <c r="AD198" s="157">
        <f t="shared" si="75"/>
        <v>0.36528227382298645</v>
      </c>
      <c r="AE198" s="157">
        <f t="shared" si="75"/>
        <v>0.56372946389115741</v>
      </c>
      <c r="AF198" s="157">
        <f t="shared" si="75"/>
        <v>0.78054342197159921</v>
      </c>
      <c r="AG198" s="157">
        <f t="shared" si="75"/>
        <v>1.0001414848539749</v>
      </c>
      <c r="AH198" s="157">
        <f t="shared" si="75"/>
        <v>1.2319406251431502</v>
      </c>
      <c r="AI198" s="157">
        <f t="shared" si="75"/>
        <v>1.4672672803121922</v>
      </c>
      <c r="AJ198" s="157">
        <f t="shared" si="75"/>
        <v>1.703490451242907</v>
      </c>
      <c r="AK198" s="157">
        <f t="shared" si="75"/>
        <v>1.9456040279411584</v>
      </c>
      <c r="AL198" s="157">
        <f t="shared" si="75"/>
        <v>2.1927478922756634</v>
      </c>
      <c r="AM198" s="157">
        <f t="shared" si="75"/>
        <v>2.1927478922756634</v>
      </c>
      <c r="AN198" s="157">
        <f t="shared" si="76"/>
        <v>2.1927478922756634</v>
      </c>
      <c r="AO198" s="157">
        <f t="shared" si="76"/>
        <v>2.1927478922756634</v>
      </c>
      <c r="AP198" s="157">
        <f t="shared" si="76"/>
        <v>2.1927478922756634</v>
      </c>
      <c r="AQ198" s="157">
        <f t="shared" si="76"/>
        <v>2.1927478922756634</v>
      </c>
      <c r="AR198" s="157">
        <f t="shared" si="76"/>
        <v>2.1927478922756634</v>
      </c>
      <c r="AS198" s="157">
        <f t="shared" si="76"/>
        <v>2.1927478922756634</v>
      </c>
      <c r="AT198" s="157">
        <f t="shared" si="76"/>
        <v>2.1927478922756634</v>
      </c>
      <c r="AU198" s="157">
        <f t="shared" si="76"/>
        <v>2.1927478922756634</v>
      </c>
      <c r="AV198" s="157">
        <f t="shared" si="76"/>
        <v>2.1927478922756634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0.13171111039986083</v>
      </c>
      <c r="AD199" s="157">
        <f t="shared" si="75"/>
        <v>0.26280306214635685</v>
      </c>
      <c r="AE199" s="157">
        <f t="shared" si="75"/>
        <v>0.40557628976136073</v>
      </c>
      <c r="AF199" s="157">
        <f t="shared" si="75"/>
        <v>0.56156352534023202</v>
      </c>
      <c r="AG199" s="157">
        <f t="shared" si="75"/>
        <v>0.71955379068462422</v>
      </c>
      <c r="AH199" s="157">
        <f t="shared" si="75"/>
        <v>0.88632214556080013</v>
      </c>
      <c r="AI199" s="157">
        <f t="shared" si="75"/>
        <v>1.0556283780692342</v>
      </c>
      <c r="AJ199" s="157">
        <f t="shared" si="75"/>
        <v>1.2255796106346497</v>
      </c>
      <c r="AK199" s="157">
        <f t="shared" si="75"/>
        <v>1.3997687074051686</v>
      </c>
      <c r="AL199" s="157">
        <f t="shared" si="75"/>
        <v>1.5775768546717561</v>
      </c>
      <c r="AM199" s="157">
        <f t="shared" si="75"/>
        <v>1.5775768546717561</v>
      </c>
      <c r="AN199" s="157">
        <f t="shared" si="76"/>
        <v>1.5775768546717561</v>
      </c>
      <c r="AO199" s="157">
        <f t="shared" si="76"/>
        <v>1.5775768546717561</v>
      </c>
      <c r="AP199" s="157">
        <f t="shared" si="76"/>
        <v>1.5775768546717561</v>
      </c>
      <c r="AQ199" s="157">
        <f t="shared" si="76"/>
        <v>1.5775768546717561</v>
      </c>
      <c r="AR199" s="157">
        <f t="shared" si="76"/>
        <v>1.5775768546717561</v>
      </c>
      <c r="AS199" s="157">
        <f t="shared" si="76"/>
        <v>1.5775768546717561</v>
      </c>
      <c r="AT199" s="157">
        <f t="shared" si="76"/>
        <v>1.5775768546717561</v>
      </c>
      <c r="AU199" s="157">
        <f t="shared" si="76"/>
        <v>1.5775768546717561</v>
      </c>
      <c r="AV199" s="157">
        <f t="shared" si="76"/>
        <v>1.5775768546717561</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1.6705519336737349</v>
      </c>
      <c r="AD200" s="157">
        <f t="shared" si="75"/>
        <v>3.3332507964676528</v>
      </c>
      <c r="AE200" s="157">
        <f t="shared" si="75"/>
        <v>5.1441085953655126</v>
      </c>
      <c r="AF200" s="157">
        <f t="shared" si="75"/>
        <v>7.1225656688318004</v>
      </c>
      <c r="AG200" s="157">
        <f t="shared" si="75"/>
        <v>9.126428080069811</v>
      </c>
      <c r="AH200" s="157">
        <f t="shared" si="75"/>
        <v>11.241626994331469</v>
      </c>
      <c r="AI200" s="157">
        <f t="shared" si="75"/>
        <v>13.389014965181637</v>
      </c>
      <c r="AJ200" s="157">
        <f t="shared" si="75"/>
        <v>15.544583765189945</v>
      </c>
      <c r="AK200" s="157">
        <f t="shared" si="75"/>
        <v>17.753903324879715</v>
      </c>
      <c r="AL200" s="157">
        <f t="shared" si="75"/>
        <v>20.009124948457011</v>
      </c>
      <c r="AM200" s="157">
        <f t="shared" si="75"/>
        <v>20.009124948457011</v>
      </c>
      <c r="AN200" s="157">
        <f t="shared" si="76"/>
        <v>20.009124948457011</v>
      </c>
      <c r="AO200" s="157">
        <f t="shared" si="76"/>
        <v>20.009124948457011</v>
      </c>
      <c r="AP200" s="157">
        <f t="shared" si="76"/>
        <v>20.009124948457011</v>
      </c>
      <c r="AQ200" s="157">
        <f t="shared" si="76"/>
        <v>20.009124948457011</v>
      </c>
      <c r="AR200" s="157">
        <f t="shared" si="76"/>
        <v>20.009124948457011</v>
      </c>
      <c r="AS200" s="157">
        <f t="shared" si="76"/>
        <v>20.009124948457011</v>
      </c>
      <c r="AT200" s="157">
        <f t="shared" si="76"/>
        <v>20.009124948457011</v>
      </c>
      <c r="AU200" s="157">
        <f t="shared" si="76"/>
        <v>20.009124948457011</v>
      </c>
      <c r="AV200" s="157">
        <f t="shared" si="76"/>
        <v>20.009124948457011</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0.40638538844920713</v>
      </c>
      <c r="AD201" s="157">
        <f t="shared" si="75"/>
        <v>0.81086040632226841</v>
      </c>
      <c r="AE201" s="157">
        <f t="shared" si="75"/>
        <v>1.2513771811662815</v>
      </c>
      <c r="AF201" s="157">
        <f t="shared" si="75"/>
        <v>1.7326648503036037</v>
      </c>
      <c r="AG201" s="157">
        <f t="shared" si="75"/>
        <v>2.2201327272219196</v>
      </c>
      <c r="AH201" s="157">
        <f t="shared" si="75"/>
        <v>2.7346847833972929</v>
      </c>
      <c r="AI201" s="157">
        <f t="shared" si="75"/>
        <v>3.2570672829140874</v>
      </c>
      <c r="AJ201" s="157">
        <f t="shared" si="75"/>
        <v>3.781439884844493</v>
      </c>
      <c r="AK201" s="157">
        <f t="shared" si="75"/>
        <v>4.3188881193920512</v>
      </c>
      <c r="AL201" s="157">
        <f t="shared" si="75"/>
        <v>4.8675026802821444</v>
      </c>
      <c r="AM201" s="157">
        <f t="shared" si="75"/>
        <v>4.8675026802821444</v>
      </c>
      <c r="AN201" s="157">
        <f t="shared" si="76"/>
        <v>4.8675026802821444</v>
      </c>
      <c r="AO201" s="157">
        <f t="shared" si="76"/>
        <v>4.8675026802821444</v>
      </c>
      <c r="AP201" s="157">
        <f t="shared" si="76"/>
        <v>4.8675026802821444</v>
      </c>
      <c r="AQ201" s="157">
        <f t="shared" si="76"/>
        <v>4.8675026802821444</v>
      </c>
      <c r="AR201" s="157">
        <f t="shared" si="76"/>
        <v>4.8675026802821444</v>
      </c>
      <c r="AS201" s="157">
        <f t="shared" si="76"/>
        <v>4.8675026802821444</v>
      </c>
      <c r="AT201" s="157">
        <f t="shared" si="76"/>
        <v>4.8675026802821444</v>
      </c>
      <c r="AU201" s="157">
        <f t="shared" si="76"/>
        <v>4.8675026802821444</v>
      </c>
      <c r="AV201" s="157">
        <f t="shared" si="76"/>
        <v>4.8675026802821444</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0.15400303211478303</v>
      </c>
      <c r="AD202" s="157">
        <f t="shared" si="75"/>
        <v>0.30728211383776677</v>
      </c>
      <c r="AE202" s="157">
        <f t="shared" si="75"/>
        <v>0.4742195110761086</v>
      </c>
      <c r="AF202" s="157">
        <f t="shared" si="75"/>
        <v>0.65660736869434122</v>
      </c>
      <c r="AG202" s="157">
        <f t="shared" si="75"/>
        <v>0.84133726607193737</v>
      </c>
      <c r="AH202" s="157">
        <f t="shared" si="75"/>
        <v>1.0363309323902525</v>
      </c>
      <c r="AI202" s="157">
        <f t="shared" si="75"/>
        <v>1.2342920085900688</v>
      </c>
      <c r="AJ202" s="157">
        <f t="shared" si="75"/>
        <v>1.4330072502068181</v>
      </c>
      <c r="AK202" s="157">
        <f t="shared" si="75"/>
        <v>1.6366776086341022</v>
      </c>
      <c r="AL202" s="157">
        <f t="shared" si="75"/>
        <v>1.8445795368057993</v>
      </c>
      <c r="AM202" s="157">
        <f t="shared" si="75"/>
        <v>1.8445795368057993</v>
      </c>
      <c r="AN202" s="157">
        <f t="shared" si="76"/>
        <v>1.8445795368057993</v>
      </c>
      <c r="AO202" s="157">
        <f t="shared" si="76"/>
        <v>1.8445795368057993</v>
      </c>
      <c r="AP202" s="157">
        <f t="shared" si="76"/>
        <v>1.8445795368057993</v>
      </c>
      <c r="AQ202" s="157">
        <f t="shared" si="76"/>
        <v>1.8445795368057993</v>
      </c>
      <c r="AR202" s="157">
        <f t="shared" si="76"/>
        <v>1.8445795368057993</v>
      </c>
      <c r="AS202" s="157">
        <f t="shared" si="76"/>
        <v>1.8445795368057993</v>
      </c>
      <c r="AT202" s="157">
        <f t="shared" si="76"/>
        <v>1.8445795368057993</v>
      </c>
      <c r="AU202" s="157">
        <f t="shared" si="76"/>
        <v>1.8445795368057993</v>
      </c>
      <c r="AV202" s="157">
        <f t="shared" si="76"/>
        <v>1.8445795368057993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0.271299847789157</v>
      </c>
      <c r="AD205" s="157">
        <f t="shared" si="75"/>
        <v>0.5413243464608003</v>
      </c>
      <c r="AE205" s="157">
        <f t="shared" si="75"/>
        <v>0.83541005269107838</v>
      </c>
      <c r="AF205" s="157">
        <f t="shared" si="75"/>
        <v>1.1567141032083221</v>
      </c>
      <c r="AG205" s="157">
        <f t="shared" si="75"/>
        <v>1.4821440142460123</v>
      </c>
      <c r="AH205" s="157">
        <f t="shared" si="75"/>
        <v>1.8256551209142198</v>
      </c>
      <c r="AI205" s="157">
        <f t="shared" si="75"/>
        <v>2.1743937730282812</v>
      </c>
      <c r="AJ205" s="157">
        <f t="shared" si="75"/>
        <v>2.5244610026385903</v>
      </c>
      <c r="AK205" s="157">
        <f t="shared" si="75"/>
        <v>2.88325742684991</v>
      </c>
      <c r="AL205" s="157">
        <f t="shared" si="75"/>
        <v>3.2495084070644711</v>
      </c>
      <c r="AM205" s="157">
        <f t="shared" si="75"/>
        <v>3.2495084070644711</v>
      </c>
      <c r="AN205" s="157">
        <f t="shared" si="76"/>
        <v>3.2495084070644711</v>
      </c>
      <c r="AO205" s="157">
        <f t="shared" si="76"/>
        <v>3.2495084070644711</v>
      </c>
      <c r="AP205" s="157">
        <f t="shared" si="76"/>
        <v>3.2495084070644711</v>
      </c>
      <c r="AQ205" s="157">
        <f t="shared" si="76"/>
        <v>3.2495084070644711</v>
      </c>
      <c r="AR205" s="157">
        <f t="shared" si="76"/>
        <v>3.2495084070644711</v>
      </c>
      <c r="AS205" s="157">
        <f t="shared" si="76"/>
        <v>3.2495084070644711</v>
      </c>
      <c r="AT205" s="157">
        <f t="shared" si="76"/>
        <v>3.2495084070644711</v>
      </c>
      <c r="AU205" s="157">
        <f t="shared" si="76"/>
        <v>3.2495084070644711</v>
      </c>
      <c r="AV205" s="157">
        <f t="shared" si="76"/>
        <v>3.2495084070644711</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2.6822331901444549</v>
      </c>
      <c r="AN208" s="157">
        <f t="shared" si="79"/>
        <v>5.3324687977610514</v>
      </c>
      <c r="AO208" s="157">
        <f t="shared" si="79"/>
        <v>7.9522917711474719</v>
      </c>
      <c r="AP208" s="157">
        <f t="shared" ref="AN208:AV216" si="80">INDEX(AP$49:AP$52,MATCH($I$207,$B$49:$B$52,0),1)*INDEX(AP$81:AP$89,MATCH($B208,$B$81:$B$89,0))*INDEX(AP$138:AP$146,MATCH($B208,$B$138:$B$146,0))/1000</f>
        <v>10.54316209825234</v>
      </c>
      <c r="AQ208" s="157">
        <f t="shared" si="80"/>
        <v>13.106428102081223</v>
      </c>
      <c r="AR208" s="157">
        <f t="shared" si="80"/>
        <v>14.676603220577167</v>
      </c>
      <c r="AS208" s="157">
        <f t="shared" si="80"/>
        <v>16.24273730442949</v>
      </c>
      <c r="AT208" s="157">
        <f t="shared" si="80"/>
        <v>17.80490126740477</v>
      </c>
      <c r="AU208" s="157">
        <f t="shared" si="80"/>
        <v>19.363164002287721</v>
      </c>
      <c r="AV208" s="157">
        <f t="shared" si="80"/>
        <v>20.931588582624176</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0.25579475750253844</v>
      </c>
      <c r="AN209" s="157">
        <f t="shared" si="80"/>
        <v>0.50853802272862048</v>
      </c>
      <c r="AO209" s="157">
        <f t="shared" si="80"/>
        <v>0.75838094639360865</v>
      </c>
      <c r="AP209" s="157">
        <f t="shared" si="80"/>
        <v>1.0054627622019574</v>
      </c>
      <c r="AQ209" s="157">
        <f t="shared" si="80"/>
        <v>1.2499120547813987</v>
      </c>
      <c r="AR209" s="157">
        <f t="shared" si="80"/>
        <v>1.3996539061416671</v>
      </c>
      <c r="AS209" s="157">
        <f t="shared" si="80"/>
        <v>1.5490103788254941</v>
      </c>
      <c r="AT209" s="157">
        <f t="shared" si="80"/>
        <v>1.6979882356191258</v>
      </c>
      <c r="AU209" s="157">
        <f t="shared" si="80"/>
        <v>1.8465940465751673</v>
      </c>
      <c r="AV209" s="157">
        <f t="shared" si="80"/>
        <v>1.9961689555213125</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0.18403204965053427</v>
      </c>
      <c r="AN210" s="157">
        <f t="shared" si="80"/>
        <v>0.36586869708246172</v>
      </c>
      <c r="AO210" s="157">
        <f t="shared" si="80"/>
        <v>0.54561868798011903</v>
      </c>
      <c r="AP210" s="157">
        <f t="shared" si="80"/>
        <v>0.72338219431052131</v>
      </c>
      <c r="AQ210" s="157">
        <f t="shared" si="80"/>
        <v>0.89925172654114671</v>
      </c>
      <c r="AR210" s="157">
        <f t="shared" si="80"/>
        <v>1.0069838008547587</v>
      </c>
      <c r="AS210" s="157">
        <f t="shared" si="80"/>
        <v>1.1144386137091855</v>
      </c>
      <c r="AT210" s="157">
        <f t="shared" si="80"/>
        <v>1.2216210306045114</v>
      </c>
      <c r="AU210" s="157">
        <f t="shared" si="80"/>
        <v>1.3285357783782172</v>
      </c>
      <c r="AV210" s="157">
        <f t="shared" si="80"/>
        <v>1.4361477456382492</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2.3341622090065197</v>
      </c>
      <c r="AN211" s="157">
        <f t="shared" si="80"/>
        <v>4.6404791329011692</v>
      </c>
      <c r="AO211" s="157">
        <f t="shared" si="80"/>
        <v>6.9203300426710017</v>
      </c>
      <c r="AP211" s="157">
        <f t="shared" si="80"/>
        <v>9.1749854649457703</v>
      </c>
      <c r="AQ211" s="157">
        <f t="shared" si="80"/>
        <v>11.405618752071083</v>
      </c>
      <c r="AR211" s="157">
        <f t="shared" si="80"/>
        <v>12.772033662073065</v>
      </c>
      <c r="AS211" s="157">
        <f t="shared" si="80"/>
        <v>14.134931938851254</v>
      </c>
      <c r="AT211" s="157">
        <f t="shared" si="80"/>
        <v>15.494375293756718</v>
      </c>
      <c r="AU211" s="157">
        <f t="shared" si="80"/>
        <v>16.850423679419652</v>
      </c>
      <c r="AV211" s="157">
        <f t="shared" si="80"/>
        <v>18.215315217019743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0.56781797493991182</v>
      </c>
      <c r="AN212" s="157">
        <f t="shared" si="80"/>
        <v>1.1288621903943692</v>
      </c>
      <c r="AO212" s="157">
        <f t="shared" si="80"/>
        <v>1.6834681735412782</v>
      </c>
      <c r="AP212" s="157">
        <f t="shared" si="80"/>
        <v>2.2319449979554009</v>
      </c>
      <c r="AQ212" s="157">
        <f t="shared" si="80"/>
        <v>2.7745780981923156</v>
      </c>
      <c r="AR212" s="157">
        <f t="shared" si="80"/>
        <v>3.1069778535012071</v>
      </c>
      <c r="AS212" s="157">
        <f t="shared" si="80"/>
        <v>3.4385221380343149</v>
      </c>
      <c r="AT212" s="157">
        <f t="shared" si="80"/>
        <v>3.7692259639507188</v>
      </c>
      <c r="AU212" s="157">
        <f t="shared" si="80"/>
        <v>4.0991039155757649</v>
      </c>
      <c r="AV212" s="157">
        <f t="shared" si="80"/>
        <v>4.4311330889992222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0.21517921735257434</v>
      </c>
      <c r="AN213" s="157">
        <f t="shared" si="80"/>
        <v>0.4277914637233497</v>
      </c>
      <c r="AO213" s="157">
        <f t="shared" si="80"/>
        <v>0.6379638898520501</v>
      </c>
      <c r="AP213" s="157">
        <f t="shared" si="80"/>
        <v>0.84581362167138119</v>
      </c>
      <c r="AQ213" s="157">
        <f t="shared" si="80"/>
        <v>1.0514488269164013</v>
      </c>
      <c r="AR213" s="157">
        <f t="shared" si="80"/>
        <v>1.1774144045350445</v>
      </c>
      <c r="AS213" s="157">
        <f t="shared" si="80"/>
        <v>1.3030557945792802</v>
      </c>
      <c r="AT213" s="157">
        <f t="shared" si="80"/>
        <v>1.4283786860282945</v>
      </c>
      <c r="AU213" s="157">
        <f t="shared" si="80"/>
        <v>1.5533886057302193</v>
      </c>
      <c r="AV213" s="157">
        <f t="shared" si="80"/>
        <v>1.6792137483439986</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0.37907103589773761</v>
      </c>
      <c r="AN216" s="157">
        <f t="shared" si="80"/>
        <v>0.75361996059365033</v>
      </c>
      <c r="AO216" s="157">
        <f t="shared" si="80"/>
        <v>1.1238707695238004</v>
      </c>
      <c r="AP216" s="157">
        <f t="shared" si="80"/>
        <v>1.4900297978965196</v>
      </c>
      <c r="AQ216" s="157">
        <f t="shared" si="80"/>
        <v>1.8522875996876227</v>
      </c>
      <c r="AR216" s="157">
        <f t="shared" si="80"/>
        <v>2.0741951918000945</v>
      </c>
      <c r="AS216" s="157">
        <f t="shared" si="80"/>
        <v>2.2955316780168959</v>
      </c>
      <c r="AT216" s="157">
        <f t="shared" si="80"/>
        <v>2.5163070803432173</v>
      </c>
      <c r="AU216" s="157">
        <f t="shared" si="80"/>
        <v>2.7365311351656505</v>
      </c>
      <c r="AV216" s="157">
        <f t="shared" si="80"/>
        <v>2.9581913295813322</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6.0629306057069314</v>
      </c>
      <c r="T220" s="157">
        <f t="shared" si="82"/>
        <v>7.9582599054952645</v>
      </c>
      <c r="U220" s="157">
        <f t="shared" si="82"/>
        <v>9.7084704392845413</v>
      </c>
      <c r="V220" s="157">
        <f t="shared" si="82"/>
        <v>11.556521659452242</v>
      </c>
      <c r="W220" s="157">
        <f t="shared" si="82"/>
        <v>13.376000618137008</v>
      </c>
      <c r="X220" s="157">
        <f t="shared" si="82"/>
        <v>15.222564955934455</v>
      </c>
      <c r="Y220" s="157">
        <f t="shared" si="82"/>
        <v>17.107352621900169</v>
      </c>
      <c r="Z220" s="157">
        <f t="shared" si="82"/>
        <v>18.623482163838613</v>
      </c>
      <c r="AA220" s="157">
        <f t="shared" si="82"/>
        <v>20.395314055200085</v>
      </c>
      <c r="AB220" s="157">
        <f t="shared" si="82"/>
        <v>22.366462159783474</v>
      </c>
      <c r="AC220" s="157">
        <f t="shared" si="82"/>
        <v>24.286127307762559</v>
      </c>
      <c r="AD220" s="157">
        <f t="shared" si="82"/>
        <v>26.196768332534987</v>
      </c>
      <c r="AE220" s="157">
        <f t="shared" si="82"/>
        <v>28.277661799190458</v>
      </c>
      <c r="AF220" s="157">
        <f t="shared" si="82"/>
        <v>30.551146995399684</v>
      </c>
      <c r="AG220" s="157">
        <f t="shared" si="82"/>
        <v>32.853825981104428</v>
      </c>
      <c r="AH220" s="157">
        <f t="shared" si="82"/>
        <v>35.284444003150512</v>
      </c>
      <c r="AI220" s="157">
        <f t="shared" si="82"/>
        <v>37.752051123729672</v>
      </c>
      <c r="AJ220" s="157">
        <f t="shared" si="82"/>
        <v>40.229059001208327</v>
      </c>
      <c r="AK220" s="157">
        <f t="shared" si="82"/>
        <v>42.767832968060212</v>
      </c>
      <c r="AL220" s="157">
        <f t="shared" si="82"/>
        <v>45.359353928578678</v>
      </c>
      <c r="AM220" s="157">
        <f t="shared" si="82"/>
        <v>48.041587118723129</v>
      </c>
      <c r="AN220" s="157">
        <f t="shared" si="82"/>
        <v>50.69182272633973</v>
      </c>
      <c r="AO220" s="157">
        <f t="shared" si="82"/>
        <v>53.311645699726149</v>
      </c>
      <c r="AP220" s="157">
        <f t="shared" si="82"/>
        <v>55.902516026831016</v>
      </c>
      <c r="AQ220" s="157">
        <f t="shared" si="82"/>
        <v>58.465782030659902</v>
      </c>
      <c r="AR220" s="157">
        <f t="shared" si="82"/>
        <v>60.035957149155848</v>
      </c>
      <c r="AS220" s="157">
        <f t="shared" si="82"/>
        <v>61.602091233008167</v>
      </c>
      <c r="AT220" s="157">
        <f t="shared" si="82"/>
        <v>63.164255195983444</v>
      </c>
      <c r="AU220" s="157">
        <f t="shared" si="82"/>
        <v>64.722517930866402</v>
      </c>
      <c r="AV220" s="157">
        <f t="shared" si="82"/>
        <v>66.290942511202857</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0.5781994905364658</v>
      </c>
      <c r="T221" s="157">
        <f t="shared" si="82"/>
        <v>0.75895010551215414</v>
      </c>
      <c r="U221" s="157">
        <f t="shared" si="82"/>
        <v>0.92586127517257621</v>
      </c>
      <c r="V221" s="157">
        <f t="shared" si="82"/>
        <v>1.1021031528184229</v>
      </c>
      <c r="W221" s="157">
        <f t="shared" si="82"/>
        <v>1.2756201985129751</v>
      </c>
      <c r="X221" s="157">
        <f t="shared" si="82"/>
        <v>1.4517202776318585</v>
      </c>
      <c r="Y221" s="157">
        <f t="shared" si="82"/>
        <v>1.6314655755913958</v>
      </c>
      <c r="Z221" s="157">
        <f t="shared" si="82"/>
        <v>1.7760532982202746</v>
      </c>
      <c r="AA221" s="157">
        <f t="shared" si="82"/>
        <v>1.9450264175789469</v>
      </c>
      <c r="AB221" s="157">
        <f t="shared" si="82"/>
        <v>2.1330075943335087</v>
      </c>
      <c r="AC221" s="157">
        <f t="shared" si="82"/>
        <v>2.3160790300377769</v>
      </c>
      <c r="AD221" s="157">
        <f t="shared" si="82"/>
        <v>2.4982898681564953</v>
      </c>
      <c r="AE221" s="157">
        <f t="shared" si="82"/>
        <v>2.6967370582246661</v>
      </c>
      <c r="AF221" s="157">
        <f t="shared" si="82"/>
        <v>2.9135510163051079</v>
      </c>
      <c r="AG221" s="157">
        <f t="shared" si="82"/>
        <v>3.1331490791874836</v>
      </c>
      <c r="AH221" s="157">
        <f t="shared" si="82"/>
        <v>3.3649482194766591</v>
      </c>
      <c r="AI221" s="157">
        <f t="shared" si="82"/>
        <v>3.600274874645701</v>
      </c>
      <c r="AJ221" s="157">
        <f t="shared" si="82"/>
        <v>3.8364980455764157</v>
      </c>
      <c r="AK221" s="157">
        <f t="shared" si="82"/>
        <v>4.0786116222746669</v>
      </c>
      <c r="AL221" s="157">
        <f t="shared" si="82"/>
        <v>4.3257554866091716</v>
      </c>
      <c r="AM221" s="157">
        <f t="shared" si="82"/>
        <v>4.5815502441117104</v>
      </c>
      <c r="AN221" s="157">
        <f t="shared" si="82"/>
        <v>4.8342935093377921</v>
      </c>
      <c r="AO221" s="157">
        <f t="shared" si="82"/>
        <v>5.0841364330027803</v>
      </c>
      <c r="AP221" s="157">
        <f t="shared" si="82"/>
        <v>5.3312182488111288</v>
      </c>
      <c r="AQ221" s="157">
        <f t="shared" si="82"/>
        <v>5.5756675413905707</v>
      </c>
      <c r="AR221" s="157">
        <f t="shared" si="82"/>
        <v>5.7254093927508389</v>
      </c>
      <c r="AS221" s="157">
        <f t="shared" si="82"/>
        <v>5.8747658654346662</v>
      </c>
      <c r="AT221" s="157">
        <f t="shared" si="82"/>
        <v>6.0237437222282972</v>
      </c>
      <c r="AU221" s="157">
        <f t="shared" si="82"/>
        <v>6.172349533184339</v>
      </c>
      <c r="AV221" s="157">
        <f t="shared" si="82"/>
        <v>6.3219244421304843</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0.41598677935869943</v>
      </c>
      <c r="T222" s="157">
        <f t="shared" si="82"/>
        <v>0.54602817064577602</v>
      </c>
      <c r="U222" s="157">
        <f t="shared" si="82"/>
        <v>0.66611274533402287</v>
      </c>
      <c r="V222" s="157">
        <f t="shared" si="82"/>
        <v>0.79291031653562161</v>
      </c>
      <c r="W222" s="157">
        <f t="shared" si="82"/>
        <v>0.91774750194258603</v>
      </c>
      <c r="X222" s="157">
        <f t="shared" si="82"/>
        <v>1.0444430559104885</v>
      </c>
      <c r="Y222" s="157">
        <f t="shared" si="82"/>
        <v>1.1737611698605421</v>
      </c>
      <c r="Z222" s="157">
        <f t="shared" si="82"/>
        <v>1.2777850959546155</v>
      </c>
      <c r="AA222" s="157">
        <f t="shared" si="82"/>
        <v>1.3993531444753609</v>
      </c>
      <c r="AB222" s="157">
        <f t="shared" si="82"/>
        <v>1.5345965778890345</v>
      </c>
      <c r="AC222" s="157">
        <f t="shared" si="82"/>
        <v>1.6663076882888954</v>
      </c>
      <c r="AD222" s="157">
        <f t="shared" si="82"/>
        <v>1.7973996400353913</v>
      </c>
      <c r="AE222" s="157">
        <f t="shared" si="82"/>
        <v>1.9401728676503951</v>
      </c>
      <c r="AF222" s="157">
        <f t="shared" si="82"/>
        <v>2.0961601032292663</v>
      </c>
      <c r="AG222" s="157">
        <f t="shared" si="82"/>
        <v>2.2541503685736588</v>
      </c>
      <c r="AH222" s="157">
        <f t="shared" si="82"/>
        <v>2.4209187234498346</v>
      </c>
      <c r="AI222" s="157">
        <f t="shared" si="82"/>
        <v>2.5902249559582686</v>
      </c>
      <c r="AJ222" s="157">
        <f t="shared" si="82"/>
        <v>2.7601761885236842</v>
      </c>
      <c r="AK222" s="157">
        <f t="shared" si="82"/>
        <v>2.934365285294203</v>
      </c>
      <c r="AL222" s="157">
        <f t="shared" si="82"/>
        <v>3.1121734325607906</v>
      </c>
      <c r="AM222" s="157">
        <f t="shared" si="82"/>
        <v>3.2962054822113247</v>
      </c>
      <c r="AN222" s="157">
        <f t="shared" si="82"/>
        <v>3.4780421296432524</v>
      </c>
      <c r="AO222" s="157">
        <f t="shared" si="82"/>
        <v>3.6577921205409094</v>
      </c>
      <c r="AP222" s="157">
        <f t="shared" si="82"/>
        <v>3.835555626871312</v>
      </c>
      <c r="AQ222" s="157">
        <f t="shared" si="82"/>
        <v>4.011425159101937</v>
      </c>
      <c r="AR222" s="157">
        <f t="shared" si="82"/>
        <v>4.1191572334155495</v>
      </c>
      <c r="AS222" s="157">
        <f t="shared" si="82"/>
        <v>4.2266120462699757</v>
      </c>
      <c r="AT222" s="157">
        <f t="shared" si="82"/>
        <v>4.3337944631653018</v>
      </c>
      <c r="AU222" s="157">
        <f t="shared" si="82"/>
        <v>4.4407092109390076</v>
      </c>
      <c r="AV222" s="157">
        <f t="shared" si="82"/>
        <v>4.54832117819904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5.2761495710624482</v>
      </c>
      <c r="T223" s="157">
        <f t="shared" si="82"/>
        <v>6.9255236976090133</v>
      </c>
      <c r="U223" s="157">
        <f t="shared" si="82"/>
        <v>8.4486109894921047</v>
      </c>
      <c r="V223" s="157">
        <f t="shared" si="82"/>
        <v>10.056842270155483</v>
      </c>
      <c r="W223" s="157">
        <f t="shared" si="82"/>
        <v>11.640209085930284</v>
      </c>
      <c r="X223" s="157">
        <f t="shared" si="82"/>
        <v>13.247146435607112</v>
      </c>
      <c r="Y223" s="157">
        <f t="shared" si="82"/>
        <v>14.887346906641415</v>
      </c>
      <c r="Z223" s="157">
        <f t="shared" si="82"/>
        <v>16.206729685795114</v>
      </c>
      <c r="AA223" s="157">
        <f t="shared" si="82"/>
        <v>17.748632551185334</v>
      </c>
      <c r="AB223" s="157">
        <f t="shared" si="82"/>
        <v>19.463986544633457</v>
      </c>
      <c r="AC223" s="157">
        <f t="shared" si="82"/>
        <v>21.134538478307192</v>
      </c>
      <c r="AD223" s="157">
        <f t="shared" si="82"/>
        <v>22.797237341101109</v>
      </c>
      <c r="AE223" s="157">
        <f t="shared" si="82"/>
        <v>24.608095139998969</v>
      </c>
      <c r="AF223" s="157">
        <f t="shared" si="82"/>
        <v>26.586552213465257</v>
      </c>
      <c r="AG223" s="157">
        <f t="shared" si="82"/>
        <v>28.590414624703268</v>
      </c>
      <c r="AH223" s="157">
        <f t="shared" si="82"/>
        <v>30.705613538964926</v>
      </c>
      <c r="AI223" s="157">
        <f t="shared" si="82"/>
        <v>32.853001509815094</v>
      </c>
      <c r="AJ223" s="157">
        <f t="shared" si="82"/>
        <v>35.008570309823398</v>
      </c>
      <c r="AK223" s="157">
        <f t="shared" si="82"/>
        <v>37.217889869513172</v>
      </c>
      <c r="AL223" s="157">
        <f t="shared" si="82"/>
        <v>39.473111493090471</v>
      </c>
      <c r="AM223" s="157">
        <f t="shared" si="82"/>
        <v>41.807273702096992</v>
      </c>
      <c r="AN223" s="157">
        <f t="shared" si="82"/>
        <v>44.113590625991641</v>
      </c>
      <c r="AO223" s="157">
        <f t="shared" si="82"/>
        <v>46.393441535761475</v>
      </c>
      <c r="AP223" s="157">
        <f t="shared" si="82"/>
        <v>48.648096958036241</v>
      </c>
      <c r="AQ223" s="157">
        <f t="shared" si="82"/>
        <v>50.878730245161556</v>
      </c>
      <c r="AR223" s="157">
        <f t="shared" si="82"/>
        <v>52.245145155163534</v>
      </c>
      <c r="AS223" s="157">
        <f t="shared" si="82"/>
        <v>53.608043431941724</v>
      </c>
      <c r="AT223" s="157">
        <f t="shared" si="82"/>
        <v>54.967486786847189</v>
      </c>
      <c r="AU223" s="157">
        <f t="shared" si="82"/>
        <v>56.32353517251012</v>
      </c>
      <c r="AV223" s="157">
        <f t="shared" si="82"/>
        <v>57.688426710110214</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1.2834980162736389</v>
      </c>
      <c r="T224" s="157">
        <f t="shared" si="82"/>
        <v>1.6847316035711446</v>
      </c>
      <c r="U224" s="157">
        <f t="shared" si="82"/>
        <v>2.055244131962163</v>
      </c>
      <c r="V224" s="157">
        <f t="shared" si="82"/>
        <v>2.4464691400176122</v>
      </c>
      <c r="W224" s="157">
        <f t="shared" si="82"/>
        <v>2.8316455152717421</v>
      </c>
      <c r="X224" s="157">
        <f t="shared" si="82"/>
        <v>3.2225557563115736</v>
      </c>
      <c r="Y224" s="157">
        <f t="shared" si="82"/>
        <v>3.6215577221409267</v>
      </c>
      <c r="Z224" s="157">
        <f t="shared" si="82"/>
        <v>3.9425162463338586</v>
      </c>
      <c r="AA224" s="157">
        <f t="shared" si="82"/>
        <v>4.3176059291338245</v>
      </c>
      <c r="AB224" s="157">
        <f t="shared" si="82"/>
        <v>4.7348900523650732</v>
      </c>
      <c r="AC224" s="157">
        <f t="shared" si="82"/>
        <v>5.1412754408142805</v>
      </c>
      <c r="AD224" s="157">
        <f t="shared" si="82"/>
        <v>5.5457504586873414</v>
      </c>
      <c r="AE224" s="157">
        <f t="shared" si="82"/>
        <v>5.9862672335313549</v>
      </c>
      <c r="AF224" s="157">
        <f t="shared" si="82"/>
        <v>6.4675549026686774</v>
      </c>
      <c r="AG224" s="157">
        <f t="shared" si="82"/>
        <v>6.9550227795869928</v>
      </c>
      <c r="AH224" s="157">
        <f t="shared" si="82"/>
        <v>7.4695748357623657</v>
      </c>
      <c r="AI224" s="157">
        <f t="shared" si="82"/>
        <v>7.9919573352791602</v>
      </c>
      <c r="AJ224" s="157">
        <f t="shared" si="82"/>
        <v>8.5163299372095658</v>
      </c>
      <c r="AK224" s="157">
        <f t="shared" si="82"/>
        <v>9.0537781717571235</v>
      </c>
      <c r="AL224" s="157">
        <f t="shared" si="82"/>
        <v>9.6023927326472176</v>
      </c>
      <c r="AM224" s="157">
        <f t="shared" si="82"/>
        <v>10.170210707587129</v>
      </c>
      <c r="AN224" s="157">
        <f t="shared" si="82"/>
        <v>10.731254923041586</v>
      </c>
      <c r="AO224" s="157">
        <f t="shared" si="82"/>
        <v>11.285860906188496</v>
      </c>
      <c r="AP224" s="157">
        <f t="shared" si="82"/>
        <v>11.834337730602618</v>
      </c>
      <c r="AQ224" s="157">
        <f t="shared" si="82"/>
        <v>12.376970830839532</v>
      </c>
      <c r="AR224" s="157">
        <f t="shared" si="82"/>
        <v>12.709370586148424</v>
      </c>
      <c r="AS224" s="157">
        <f t="shared" si="82"/>
        <v>13.040914870681533</v>
      </c>
      <c r="AT224" s="157">
        <f t="shared" si="82"/>
        <v>13.371618696597936</v>
      </c>
      <c r="AU224" s="157">
        <f t="shared" si="82"/>
        <v>13.701496648222982</v>
      </c>
      <c r="AV224" s="157">
        <f t="shared" si="82"/>
        <v>14.033525821646439</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0.48639196151648739</v>
      </c>
      <c r="T225" s="157">
        <f t="shared" si="82"/>
        <v>0.63844267688769329</v>
      </c>
      <c r="U225" s="157">
        <f t="shared" si="82"/>
        <v>0.7788513983392108</v>
      </c>
      <c r="V225" s="157">
        <f t="shared" si="82"/>
        <v>0.92710928160018846</v>
      </c>
      <c r="W225" s="157">
        <f t="shared" si="82"/>
        <v>1.0730749865052787</v>
      </c>
      <c r="X225" s="157">
        <f t="shared" si="82"/>
        <v>1.2212135862580578</v>
      </c>
      <c r="Y225" s="157">
        <f t="shared" si="82"/>
        <v>1.3724186106118299</v>
      </c>
      <c r="Z225" s="157">
        <f t="shared" si="82"/>
        <v>1.4940484410971731</v>
      </c>
      <c r="AA225" s="157">
        <f t="shared" si="82"/>
        <v>1.6361917122580818</v>
      </c>
      <c r="AB225" s="157">
        <f t="shared" si="82"/>
        <v>1.794324908129624</v>
      </c>
      <c r="AC225" s="157">
        <f t="shared" si="82"/>
        <v>1.9483279402444069</v>
      </c>
      <c r="AD225" s="157">
        <f t="shared" si="82"/>
        <v>2.1016070219673906</v>
      </c>
      <c r="AE225" s="157">
        <f t="shared" si="82"/>
        <v>2.2685444192057327</v>
      </c>
      <c r="AF225" s="157">
        <f t="shared" si="82"/>
        <v>2.4509322768239654</v>
      </c>
      <c r="AG225" s="157">
        <f t="shared" si="82"/>
        <v>2.6356621742015616</v>
      </c>
      <c r="AH225" s="157">
        <f t="shared" si="82"/>
        <v>2.8306558405198765</v>
      </c>
      <c r="AI225" s="157">
        <f t="shared" si="82"/>
        <v>3.0286169167196926</v>
      </c>
      <c r="AJ225" s="157">
        <f t="shared" si="82"/>
        <v>3.2273321583364423</v>
      </c>
      <c r="AK225" s="157">
        <f t="shared" si="82"/>
        <v>3.4310025167637264</v>
      </c>
      <c r="AL225" s="157">
        <f t="shared" si="82"/>
        <v>3.6389044449354233</v>
      </c>
      <c r="AM225" s="157">
        <f t="shared" si="82"/>
        <v>3.8540836622879975</v>
      </c>
      <c r="AN225" s="157">
        <f t="shared" si="82"/>
        <v>4.0666959086587733</v>
      </c>
      <c r="AO225" s="157">
        <f t="shared" si="82"/>
        <v>4.2768683347874736</v>
      </c>
      <c r="AP225" s="157">
        <f t="shared" si="82"/>
        <v>4.4847180666068045</v>
      </c>
      <c r="AQ225" s="157">
        <f t="shared" si="82"/>
        <v>4.6903532718518246</v>
      </c>
      <c r="AR225" s="157">
        <f t="shared" si="82"/>
        <v>4.8163188494704681</v>
      </c>
      <c r="AS225" s="157">
        <f t="shared" si="82"/>
        <v>4.9419602395147031</v>
      </c>
      <c r="AT225" s="157">
        <f t="shared" si="82"/>
        <v>5.0672831309637179</v>
      </c>
      <c r="AU225" s="157">
        <f t="shared" si="82"/>
        <v>5.1922930506656426</v>
      </c>
      <c r="AV225" s="157">
        <f t="shared" si="82"/>
        <v>5.3181181932794219</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0.85685368212062407</v>
      </c>
      <c r="T228" s="157">
        <f t="shared" si="84"/>
        <v>1.1247142259681944</v>
      </c>
      <c r="U228" s="157">
        <f t="shared" si="84"/>
        <v>1.3720656205152517</v>
      </c>
      <c r="V228" s="157">
        <f t="shared" si="84"/>
        <v>1.633244511670245</v>
      </c>
      <c r="W228" s="157">
        <f t="shared" si="84"/>
        <v>1.8903853807777609</v>
      </c>
      <c r="X228" s="157">
        <f t="shared" si="84"/>
        <v>2.151354135825863</v>
      </c>
      <c r="Y228" s="157">
        <f t="shared" si="84"/>
        <v>2.4177248658616155</v>
      </c>
      <c r="Z228" s="157">
        <f t="shared" si="84"/>
        <v>2.6319943775988914</v>
      </c>
      <c r="AA228" s="157">
        <f t="shared" si="84"/>
        <v>2.8824014462172869</v>
      </c>
      <c r="AB228" s="157">
        <f t="shared" si="84"/>
        <v>3.1609772078840215</v>
      </c>
      <c r="AC228" s="157">
        <f t="shared" si="84"/>
        <v>3.4322770556731785</v>
      </c>
      <c r="AD228" s="157">
        <f t="shared" si="84"/>
        <v>3.7023015543448219</v>
      </c>
      <c r="AE228" s="157">
        <f t="shared" si="84"/>
        <v>3.9963872605750996</v>
      </c>
      <c r="AF228" s="157">
        <f t="shared" si="84"/>
        <v>4.3176913110923438</v>
      </c>
      <c r="AG228" s="157">
        <f t="shared" si="84"/>
        <v>4.6431212221300342</v>
      </c>
      <c r="AH228" s="157">
        <f t="shared" si="84"/>
        <v>4.9866323287982413</v>
      </c>
      <c r="AI228" s="157">
        <f t="shared" si="83"/>
        <v>5.3353709809123027</v>
      </c>
      <c r="AJ228" s="157">
        <f t="shared" si="83"/>
        <v>5.6854382105226122</v>
      </c>
      <c r="AK228" s="157">
        <f t="shared" si="83"/>
        <v>6.0442346347339315</v>
      </c>
      <c r="AL228" s="157">
        <f t="shared" si="83"/>
        <v>6.4104856149484926</v>
      </c>
      <c r="AM228" s="157">
        <f t="shared" si="83"/>
        <v>6.7895566508462304</v>
      </c>
      <c r="AN228" s="157">
        <f t="shared" si="83"/>
        <v>7.164105575542143</v>
      </c>
      <c r="AO228" s="157">
        <f t="shared" si="83"/>
        <v>7.5343563844722929</v>
      </c>
      <c r="AP228" s="157">
        <f t="shared" si="83"/>
        <v>7.9005154128450119</v>
      </c>
      <c r="AQ228" s="157">
        <f t="shared" si="83"/>
        <v>8.2627732146361161</v>
      </c>
      <c r="AR228" s="157">
        <f t="shared" si="83"/>
        <v>8.484680806748587</v>
      </c>
      <c r="AS228" s="157">
        <f t="shared" si="84"/>
        <v>8.7060172929653881</v>
      </c>
      <c r="AT228" s="157">
        <f t="shared" si="84"/>
        <v>8.9267926952917094</v>
      </c>
      <c r="AU228" s="157">
        <f t="shared" si="84"/>
        <v>9.1470167501141439</v>
      </c>
      <c r="AV228" s="157">
        <f t="shared" si="84"/>
        <v>9.3686769445298239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116.98773936246459</v>
      </c>
      <c r="T233" s="94">
        <f t="shared" si="86"/>
        <v>116.2587382841717</v>
      </c>
      <c r="U233" s="94">
        <f t="shared" si="86"/>
        <v>115.49345751437906</v>
      </c>
      <c r="V233" s="94">
        <f t="shared" si="86"/>
        <v>114.75263691618099</v>
      </c>
      <c r="W233" s="94">
        <f t="shared" si="86"/>
        <v>114.00467325261219</v>
      </c>
      <c r="X233" s="94">
        <f t="shared" si="86"/>
        <v>113.26348093382158</v>
      </c>
      <c r="Y233" s="94">
        <f t="shared" si="86"/>
        <v>112.53184444707304</v>
      </c>
      <c r="Z233" s="94">
        <f t="shared" si="86"/>
        <v>111.70804342931768</v>
      </c>
      <c r="AA233" s="94">
        <f t="shared" si="86"/>
        <v>110.94816799891805</v>
      </c>
      <c r="AB233" s="94">
        <f t="shared" si="86"/>
        <v>110.23812162182392</v>
      </c>
      <c r="AC233" s="94">
        <f t="shared" si="86"/>
        <v>109.52005214484132</v>
      </c>
      <c r="AD233" s="94">
        <f t="shared" si="86"/>
        <v>108.79970384886707</v>
      </c>
      <c r="AE233" s="94">
        <f t="shared" si="86"/>
        <v>108.12234859377241</v>
      </c>
      <c r="AF233" s="94">
        <f t="shared" si="86"/>
        <v>107.49362761381758</v>
      </c>
      <c r="AG233" s="94">
        <f t="shared" si="86"/>
        <v>106.87227880292731</v>
      </c>
      <c r="AH233" s="94">
        <f t="shared" si="86"/>
        <v>106.28323782949694</v>
      </c>
      <c r="AI233" s="94">
        <f t="shared" si="86"/>
        <v>105.70353753751432</v>
      </c>
      <c r="AJ233" s="94">
        <f t="shared" si="86"/>
        <v>105.12621117404169</v>
      </c>
      <c r="AK233" s="94">
        <f t="shared" si="86"/>
        <v>104.56448230788553</v>
      </c>
      <c r="AL233" s="94">
        <f t="shared" si="86"/>
        <v>104.01607338962495</v>
      </c>
      <c r="AM233" s="94">
        <f t="shared" si="86"/>
        <v>103.5043946942144</v>
      </c>
      <c r="AN233" s="94">
        <f t="shared" si="86"/>
        <v>102.9844708992038</v>
      </c>
      <c r="AO233" s="94">
        <f t="shared" si="86"/>
        <v>102.45671041221469</v>
      </c>
      <c r="AP233" s="94">
        <f t="shared" si="86"/>
        <v>101.92148944123221</v>
      </c>
      <c r="AQ233" s="94">
        <f t="shared" si="86"/>
        <v>101.37915542054967</v>
      </c>
      <c r="AR233" s="94">
        <f t="shared" si="86"/>
        <v>100.58092290333731</v>
      </c>
      <c r="AS233" s="94">
        <f t="shared" si="86"/>
        <v>99.781649097049581</v>
      </c>
      <c r="AT233" s="94">
        <f t="shared" si="86"/>
        <v>98.981352274662839</v>
      </c>
      <c r="AU233" s="94">
        <f t="shared" si="86"/>
        <v>98.180050188389203</v>
      </c>
      <c r="AV233" s="94">
        <f t="shared" si="86"/>
        <v>97.381366594553597</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11.156692315547762</v>
      </c>
      <c r="T234" s="94">
        <f t="shared" si="86"/>
        <v>11.087170152178002</v>
      </c>
      <c r="U234" s="94">
        <f t="shared" si="86"/>
        <v>11.014188127479425</v>
      </c>
      <c r="V234" s="94">
        <f t="shared" si="86"/>
        <v>10.943538779777201</v>
      </c>
      <c r="W234" s="94">
        <f t="shared" si="86"/>
        <v>10.872208224087155</v>
      </c>
      <c r="X234" s="94">
        <f t="shared" si="86"/>
        <v>10.801523426753192</v>
      </c>
      <c r="Y234" s="94">
        <f t="shared" si="86"/>
        <v>10.731749934129391</v>
      </c>
      <c r="Z234" s="94">
        <f t="shared" si="86"/>
        <v>10.653187047672928</v>
      </c>
      <c r="AA234" s="94">
        <f t="shared" si="86"/>
        <v>10.580720510398912</v>
      </c>
      <c r="AB234" s="94">
        <f t="shared" si="86"/>
        <v>10.513005987473868</v>
      </c>
      <c r="AC234" s="94">
        <f t="shared" si="86"/>
        <v>10.444526330891566</v>
      </c>
      <c r="AD234" s="94">
        <f t="shared" si="86"/>
        <v>10.375829351686649</v>
      </c>
      <c r="AE234" s="94">
        <f t="shared" si="86"/>
        <v>10.311232461357857</v>
      </c>
      <c r="AF234" s="94">
        <f t="shared" si="86"/>
        <v>10.251273643759436</v>
      </c>
      <c r="AG234" s="94">
        <f t="shared" si="86"/>
        <v>10.19201788292918</v>
      </c>
      <c r="AH234" s="94">
        <f t="shared" si="86"/>
        <v>10.135843202252158</v>
      </c>
      <c r="AI234" s="94">
        <f t="shared" si="86"/>
        <v>10.080559308160959</v>
      </c>
      <c r="AJ234" s="94">
        <f t="shared" si="86"/>
        <v>10.02550180693887</v>
      </c>
      <c r="AK234" s="94">
        <f t="shared" si="86"/>
        <v>9.9719317819207038</v>
      </c>
      <c r="AL234" s="94">
        <f t="shared" si="86"/>
        <v>9.919632031558157</v>
      </c>
      <c r="AM234" s="94">
        <f t="shared" si="86"/>
        <v>9.8708351080495387</v>
      </c>
      <c r="AN234" s="94">
        <f t="shared" si="86"/>
        <v>9.8212518795840911</v>
      </c>
      <c r="AO234" s="94">
        <f t="shared" si="86"/>
        <v>9.7709212945011714</v>
      </c>
      <c r="AP234" s="94">
        <f t="shared" si="86"/>
        <v>9.719879230378714</v>
      </c>
      <c r="AQ234" s="94">
        <f t="shared" si="86"/>
        <v>9.6681588207530318</v>
      </c>
      <c r="AR234" s="94">
        <f t="shared" si="86"/>
        <v>9.5920343085662374</v>
      </c>
      <c r="AS234" s="94">
        <f t="shared" si="86"/>
        <v>9.5158104924533315</v>
      </c>
      <c r="AT234" s="94">
        <f t="shared" si="86"/>
        <v>9.4394891150411624</v>
      </c>
      <c r="AU234" s="94">
        <f t="shared" si="86"/>
        <v>9.3630718692931865</v>
      </c>
      <c r="AV234" s="94">
        <f t="shared" si="86"/>
        <v>9.2869043395805928</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8.0267045900275917</v>
      </c>
      <c r="T235" s="94">
        <f t="shared" si="86"/>
        <v>7.9766867306078204</v>
      </c>
      <c r="U235" s="94">
        <f t="shared" si="86"/>
        <v>7.9241796670383415</v>
      </c>
      <c r="V235" s="94">
        <f t="shared" si="86"/>
        <v>7.8733508525972002</v>
      </c>
      <c r="W235" s="94">
        <f t="shared" si="86"/>
        <v>7.8220319417074</v>
      </c>
      <c r="X235" s="94">
        <f t="shared" si="86"/>
        <v>7.7711776229578344</v>
      </c>
      <c r="Y235" s="94">
        <f t="shared" si="86"/>
        <v>7.7209789442038073</v>
      </c>
      <c r="Z235" s="94">
        <f t="shared" si="86"/>
        <v>7.664456718485785</v>
      </c>
      <c r="AA235" s="94">
        <f t="shared" si="86"/>
        <v>7.6123205233744304</v>
      </c>
      <c r="AB235" s="94">
        <f t="shared" si="86"/>
        <v>7.5636031744863086</v>
      </c>
      <c r="AC235" s="94">
        <f t="shared" si="86"/>
        <v>7.5143353486588742</v>
      </c>
      <c r="AD235" s="94">
        <f t="shared" si="86"/>
        <v>7.4649111696361441</v>
      </c>
      <c r="AE235" s="94">
        <f t="shared" si="86"/>
        <v>7.4184368077519274</v>
      </c>
      <c r="AF235" s="94">
        <f t="shared" si="86"/>
        <v>7.3752993165656564</v>
      </c>
      <c r="AG235" s="94">
        <f t="shared" si="86"/>
        <v>7.3326676409767408</v>
      </c>
      <c r="AH235" s="94">
        <f t="shared" si="86"/>
        <v>7.2922526546635282</v>
      </c>
      <c r="AI235" s="94">
        <f t="shared" si="86"/>
        <v>7.252478546540277</v>
      </c>
      <c r="AJ235" s="94">
        <f t="shared" si="86"/>
        <v>7.2128673172192963</v>
      </c>
      <c r="AK235" s="94">
        <f t="shared" si="86"/>
        <v>7.1743262556268776</v>
      </c>
      <c r="AL235" s="94">
        <f t="shared" si="86"/>
        <v>7.1366990956748779</v>
      </c>
      <c r="AM235" s="94">
        <f t="shared" si="86"/>
        <v>7.1015920515055218</v>
      </c>
      <c r="AN235" s="94">
        <f t="shared" si="86"/>
        <v>7.0659192986630543</v>
      </c>
      <c r="AO235" s="94">
        <f t="shared" si="86"/>
        <v>7.029708858608088</v>
      </c>
      <c r="AP235" s="94">
        <f t="shared" si="86"/>
        <v>6.9929865435357907</v>
      </c>
      <c r="AQ235" s="94">
        <f t="shared" si="86"/>
        <v>6.9557761914351035</v>
      </c>
      <c r="AR235" s="94">
        <f t="shared" si="86"/>
        <v>6.9010082589600064</v>
      </c>
      <c r="AS235" s="94">
        <f t="shared" si="86"/>
        <v>6.846168882076749</v>
      </c>
      <c r="AT235" s="94">
        <f t="shared" si="86"/>
        <v>6.7912593145216977</v>
      </c>
      <c r="AU235" s="94">
        <f t="shared" si="86"/>
        <v>6.7362807743007975</v>
      </c>
      <c r="AV235" s="94">
        <f t="shared" si="86"/>
        <v>6.6814818927807664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101.80634597332043</v>
      </c>
      <c r="T236" s="94">
        <f t="shared" si="86"/>
        <v>101.17194670724297</v>
      </c>
      <c r="U236" s="94">
        <f t="shared" si="86"/>
        <v>100.50597573249964</v>
      </c>
      <c r="V236" s="94">
        <f t="shared" si="86"/>
        <v>99.861290754951369</v>
      </c>
      <c r="W236" s="94">
        <f t="shared" si="86"/>
        <v>99.210389661180926</v>
      </c>
      <c r="X236" s="94">
        <f t="shared" si="86"/>
        <v>98.565381200886037</v>
      </c>
      <c r="Y236" s="94">
        <f t="shared" si="86"/>
        <v>97.928688520930493</v>
      </c>
      <c r="Z236" s="94">
        <f t="shared" si="86"/>
        <v>97.211791418004793</v>
      </c>
      <c r="AA236" s="94">
        <f t="shared" si="86"/>
        <v>96.550524336638262</v>
      </c>
      <c r="AB236" s="94">
        <f t="shared" si="86"/>
        <v>95.932620037286171</v>
      </c>
      <c r="AC236" s="94">
        <f t="shared" si="86"/>
        <v>95.307733788479567</v>
      </c>
      <c r="AD236" s="94">
        <f t="shared" si="86"/>
        <v>94.680864440965934</v>
      </c>
      <c r="AE236" s="94">
        <f t="shared" si="86"/>
        <v>94.091408966205833</v>
      </c>
      <c r="AF236" s="94">
        <f t="shared" si="86"/>
        <v>93.544276540579148</v>
      </c>
      <c r="AG236" s="94">
        <f t="shared" si="86"/>
        <v>93.003559604288796</v>
      </c>
      <c r="AH236" s="94">
        <f t="shared" si="86"/>
        <v>92.490957946539751</v>
      </c>
      <c r="AI236" s="94">
        <f t="shared" si="86"/>
        <v>91.986484838434251</v>
      </c>
      <c r="AJ236" s="94">
        <f t="shared" si="86"/>
        <v>91.484077596277785</v>
      </c>
      <c r="AK236" s="94">
        <f t="shared" si="86"/>
        <v>90.99524377828331</v>
      </c>
      <c r="AL236" s="94">
        <f t="shared" si="86"/>
        <v>90.518001390563469</v>
      </c>
      <c r="AM236" s="94">
        <f t="shared" si="86"/>
        <v>90.072722777812899</v>
      </c>
      <c r="AN236" s="94">
        <f t="shared" si="86"/>
        <v>89.620269024598542</v>
      </c>
      <c r="AO236" s="94">
        <f t="shared" si="86"/>
        <v>89.16099553985336</v>
      </c>
      <c r="AP236" s="94">
        <f t="shared" si="86"/>
        <v>88.695229711391661</v>
      </c>
      <c r="AQ236" s="94">
        <f t="shared" si="86"/>
        <v>88.223273887271986</v>
      </c>
      <c r="AR236" s="94">
        <f t="shared" si="86"/>
        <v>87.528627283642081</v>
      </c>
      <c r="AS236" s="94">
        <f t="shared" si="86"/>
        <v>86.83307451808065</v>
      </c>
      <c r="AT236" s="94">
        <f t="shared" si="86"/>
        <v>86.136631492296431</v>
      </c>
      <c r="AU236" s="94">
        <f t="shared" si="86"/>
        <v>85.439313654812921</v>
      </c>
      <c r="AV236" s="94">
        <f t="shared" si="86"/>
        <v>84.744274510366196</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24.765833746921647</v>
      </c>
      <c r="T237" s="94">
        <f t="shared" si="86"/>
        <v>24.611507151632971</v>
      </c>
      <c r="U237" s="94">
        <f t="shared" si="86"/>
        <v>24.449500291617667</v>
      </c>
      <c r="V237" s="94">
        <f t="shared" si="86"/>
        <v>24.292671551518477</v>
      </c>
      <c r="W237" s="94">
        <f t="shared" si="86"/>
        <v>24.134330653218953</v>
      </c>
      <c r="X237" s="94">
        <f t="shared" si="86"/>
        <v>23.977423221365857</v>
      </c>
      <c r="Y237" s="94">
        <f t="shared" si="86"/>
        <v>23.822538720710138</v>
      </c>
      <c r="Z237" s="94">
        <f t="shared" si="86"/>
        <v>23.648143359645321</v>
      </c>
      <c r="AA237" s="94">
        <f t="shared" si="86"/>
        <v>23.487280788232255</v>
      </c>
      <c r="AB237" s="94">
        <f t="shared" si="86"/>
        <v>23.336966826927014</v>
      </c>
      <c r="AC237" s="94">
        <f t="shared" si="86"/>
        <v>23.184954407654669</v>
      </c>
      <c r="AD237" s="94">
        <f t="shared" si="86"/>
        <v>23.032459571570161</v>
      </c>
      <c r="AE237" s="94">
        <f t="shared" si="86"/>
        <v>22.889066189266202</v>
      </c>
      <c r="AF237" s="94">
        <f t="shared" si="86"/>
        <v>22.755968487339338</v>
      </c>
      <c r="AG237" s="94">
        <f t="shared" si="86"/>
        <v>22.624431443943031</v>
      </c>
      <c r="AH237" s="94">
        <f t="shared" si="86"/>
        <v>22.499733839753056</v>
      </c>
      <c r="AI237" s="94">
        <f t="shared" si="86"/>
        <v>22.377013620245247</v>
      </c>
      <c r="AJ237" s="94">
        <f t="shared" si="86"/>
        <v>22.254795951851992</v>
      </c>
      <c r="AK237" s="94">
        <f t="shared" si="86"/>
        <v>22.135880210887311</v>
      </c>
      <c r="AL237" s="94">
        <f t="shared" si="86"/>
        <v>22.019784249302056</v>
      </c>
      <c r="AM237" s="94">
        <f t="shared" si="86"/>
        <v>21.911463928117652</v>
      </c>
      <c r="AN237" s="94">
        <f t="shared" si="86"/>
        <v>21.801398152520381</v>
      </c>
      <c r="AO237" s="94">
        <f t="shared" si="86"/>
        <v>21.689673380760581</v>
      </c>
      <c r="AP237" s="94">
        <f t="shared" si="86"/>
        <v>21.576369254555104</v>
      </c>
      <c r="AQ237" s="94">
        <f t="shared" si="86"/>
        <v>21.461559324346013</v>
      </c>
      <c r="AR237" s="94">
        <f t="shared" si="86"/>
        <v>21.292576711976544</v>
      </c>
      <c r="AS237" s="94">
        <f t="shared" si="86"/>
        <v>21.12337366289923</v>
      </c>
      <c r="AT237" s="94">
        <f t="shared" si="86"/>
        <v>20.953954045429654</v>
      </c>
      <c r="AU237" s="94">
        <f t="shared" si="86"/>
        <v>20.784321617639687</v>
      </c>
      <c r="AV237" s="94">
        <f t="shared" si="86"/>
        <v>20.615243514163886</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9.3852131456573122</v>
      </c>
      <c r="T238" s="94">
        <f t="shared" si="86"/>
        <v>9.3267298332992983</v>
      </c>
      <c r="U238" s="94">
        <f t="shared" si="86"/>
        <v>9.2653360224613639</v>
      </c>
      <c r="V238" s="94">
        <f t="shared" si="86"/>
        <v>9.2059045020757928</v>
      </c>
      <c r="W238" s="94">
        <f t="shared" si="86"/>
        <v>9.1458999371012499</v>
      </c>
      <c r="X238" s="94">
        <f t="shared" si="86"/>
        <v>9.0864385958386311</v>
      </c>
      <c r="Y238" s="94">
        <f t="shared" si="86"/>
        <v>9.0277438607262592</v>
      </c>
      <c r="Z238" s="94">
        <f t="shared" si="86"/>
        <v>8.9616553271467794</v>
      </c>
      <c r="AA238" s="94">
        <f t="shared" si="86"/>
        <v>8.9006951537361925</v>
      </c>
      <c r="AB238" s="94">
        <f t="shared" si="86"/>
        <v>8.8437324615032633</v>
      </c>
      <c r="AC238" s="94">
        <f t="shared" si="86"/>
        <v>8.7861261248768905</v>
      </c>
      <c r="AD238" s="94">
        <f t="shared" si="86"/>
        <v>8.7283369724950113</v>
      </c>
      <c r="AE238" s="94">
        <f t="shared" si="86"/>
        <v>8.6739968896877162</v>
      </c>
      <c r="AF238" s="94">
        <f t="shared" si="86"/>
        <v>8.6235584382894857</v>
      </c>
      <c r="AG238" s="94">
        <f t="shared" si="86"/>
        <v>8.5737114110729138</v>
      </c>
      <c r="AH238" s="94">
        <f t="shared" si="86"/>
        <v>8.5264562446999577</v>
      </c>
      <c r="AI238" s="94">
        <f t="shared" si="86"/>
        <v>8.4799504242566712</v>
      </c>
      <c r="AJ238" s="94">
        <f t="shared" si="86"/>
        <v>8.4336350496257424</v>
      </c>
      <c r="AK238" s="94">
        <f t="shared" si="86"/>
        <v>8.388570967118687</v>
      </c>
      <c r="AL238" s="94">
        <f t="shared" si="86"/>
        <v>8.3445754628299156</v>
      </c>
      <c r="AM238" s="94">
        <f t="shared" si="86"/>
        <v>8.3035266004047603</v>
      </c>
      <c r="AN238" s="94">
        <f t="shared" si="86"/>
        <v>8.261816283902661</v>
      </c>
      <c r="AO238" s="94">
        <f t="shared" si="86"/>
        <v>8.2194772773773508</v>
      </c>
      <c r="AP238" s="94">
        <f t="shared" si="86"/>
        <v>8.1765397617020295</v>
      </c>
      <c r="AQ238" s="94">
        <f t="shared" si="86"/>
        <v>8.1330316094120114</v>
      </c>
      <c r="AR238" s="94">
        <f t="shared" si="86"/>
        <v>8.0689942807598083</v>
      </c>
      <c r="AS238" s="94">
        <f t="shared" si="86"/>
        <v>8.0048734158330177</v>
      </c>
      <c r="AT238" s="94">
        <f t="shared" si="86"/>
        <v>7.9406704805611392</v>
      </c>
      <c r="AU238" s="94">
        <f t="shared" si="86"/>
        <v>7.8763868990959258</v>
      </c>
      <c r="AV238" s="94">
        <f t="shared" si="86"/>
        <v>7.812313383316102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9.0752545630833961</v>
      </c>
      <c r="T239" s="94">
        <f t="shared" si="86"/>
        <v>9.1612738063505574</v>
      </c>
      <c r="U239" s="94">
        <f t="shared" si="86"/>
        <v>9.2339145188094101</v>
      </c>
      <c r="V239" s="94">
        <f t="shared" si="86"/>
        <v>9.3155751855657538</v>
      </c>
      <c r="W239" s="94">
        <f t="shared" si="86"/>
        <v>9.3946017692806585</v>
      </c>
      <c r="X239" s="94">
        <f t="shared" si="86"/>
        <v>9.4761253600257653</v>
      </c>
      <c r="Y239" s="94">
        <f t="shared" si="86"/>
        <v>9.5611727677629403</v>
      </c>
      <c r="Z239" s="94">
        <f t="shared" si="86"/>
        <v>9.6122335023357017</v>
      </c>
      <c r="AA239" s="94">
        <f t="shared" si="86"/>
        <v>9.6868674924826976</v>
      </c>
      <c r="AB239" s="94">
        <f t="shared" si="86"/>
        <v>9.7798764879629303</v>
      </c>
      <c r="AC239" s="94">
        <f t="shared" si="86"/>
        <v>9.8699268781022891</v>
      </c>
      <c r="AD239" s="94">
        <f t="shared" si="86"/>
        <v>9.9591369289547043</v>
      </c>
      <c r="AE239" s="94">
        <f t="shared" ref="K239:AV241" si="87">AE168+AE180+AE157</f>
        <v>10.064201131211737</v>
      </c>
      <c r="AF239" s="94">
        <f t="shared" si="87"/>
        <v>10.187199751359351</v>
      </c>
      <c r="AG239" s="94">
        <f t="shared" si="87"/>
        <v>10.31291693902716</v>
      </c>
      <c r="AH239" s="94">
        <f t="shared" si="87"/>
        <v>10.450547993129318</v>
      </c>
      <c r="AI239" s="94">
        <f t="shared" si="87"/>
        <v>10.591623525101967</v>
      </c>
      <c r="AJ239" s="94">
        <f t="shared" si="87"/>
        <v>10.733574469030852</v>
      </c>
      <c r="AK239" s="94">
        <f t="shared" si="87"/>
        <v>10.881277159729207</v>
      </c>
      <c r="AL239" s="94">
        <f t="shared" si="87"/>
        <v>11.033891726078087</v>
      </c>
      <c r="AM239" s="94">
        <f t="shared" si="87"/>
        <v>11.200050961570538</v>
      </c>
      <c r="AN239" s="94">
        <f t="shared" si="87"/>
        <v>11.363169726914075</v>
      </c>
      <c r="AO239" s="94">
        <f t="shared" si="87"/>
        <v>11.523398626860871</v>
      </c>
      <c r="AP239" s="94">
        <f t="shared" si="87"/>
        <v>11.68087639219697</v>
      </c>
      <c r="AQ239" s="94">
        <f t="shared" si="87"/>
        <v>11.835731143096631</v>
      </c>
      <c r="AR239" s="94">
        <f t="shared" si="87"/>
        <v>11.896220540320481</v>
      </c>
      <c r="AS239" s="94">
        <f t="shared" si="87"/>
        <v>11.956325950873024</v>
      </c>
      <c r="AT239" s="94">
        <f t="shared" si="87"/>
        <v>12.016054113113022</v>
      </c>
      <c r="AU239" s="94">
        <f t="shared" si="87"/>
        <v>12.075411573361752</v>
      </c>
      <c r="AV239" s="94">
        <f t="shared" si="87"/>
        <v>12.135734631174998</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3.1359499880917268</v>
      </c>
      <c r="T240" s="94">
        <f t="shared" si="87"/>
        <v>3.1656738975450907</v>
      </c>
      <c r="U240" s="94">
        <f t="shared" si="87"/>
        <v>3.1907748619077823</v>
      </c>
      <c r="V240" s="94">
        <f t="shared" si="87"/>
        <v>3.2189926672775431</v>
      </c>
      <c r="W240" s="94">
        <f t="shared" si="87"/>
        <v>3.2463002664789791</v>
      </c>
      <c r="X240" s="94">
        <f t="shared" si="87"/>
        <v>3.2744707052968911</v>
      </c>
      <c r="Y240" s="94">
        <f t="shared" si="87"/>
        <v>3.3038587974354336</v>
      </c>
      <c r="Z240" s="94">
        <f t="shared" si="87"/>
        <v>3.3215028104889917</v>
      </c>
      <c r="AA240" s="94">
        <f t="shared" si="87"/>
        <v>3.347292551028588</v>
      </c>
      <c r="AB240" s="94">
        <f t="shared" si="87"/>
        <v>3.3794317661041773</v>
      </c>
      <c r="AC240" s="94">
        <f t="shared" si="87"/>
        <v>3.4105486364819964</v>
      </c>
      <c r="AD240" s="94">
        <f t="shared" si="87"/>
        <v>3.4413751280105425</v>
      </c>
      <c r="AE240" s="94">
        <f t="shared" si="87"/>
        <v>3.4776800141739637</v>
      </c>
      <c r="AF240" s="94">
        <f t="shared" si="87"/>
        <v>3.5201821300877412</v>
      </c>
      <c r="AG240" s="94">
        <f t="shared" si="87"/>
        <v>3.5636236457421342</v>
      </c>
      <c r="AH240" s="94">
        <f t="shared" si="87"/>
        <v>3.6111819923948447</v>
      </c>
      <c r="AI240" s="94">
        <f t="shared" si="87"/>
        <v>3.6599305767716732</v>
      </c>
      <c r="AJ240" s="94">
        <f t="shared" si="87"/>
        <v>3.7089816593423151</v>
      </c>
      <c r="AK240" s="94">
        <f t="shared" si="87"/>
        <v>3.7600202553306628</v>
      </c>
      <c r="AL240" s="94">
        <f t="shared" si="87"/>
        <v>3.8127561476626775</v>
      </c>
      <c r="AM240" s="94">
        <f t="shared" si="87"/>
        <v>3.8701723941097468</v>
      </c>
      <c r="AN240" s="94">
        <f t="shared" si="87"/>
        <v>3.9265380075127498</v>
      </c>
      <c r="AO240" s="94">
        <f t="shared" si="87"/>
        <v>3.9819050292736677</v>
      </c>
      <c r="AP240" s="94">
        <f t="shared" si="87"/>
        <v>4.0363213977510126</v>
      </c>
      <c r="AQ240" s="94">
        <f t="shared" si="87"/>
        <v>4.0898313848113359</v>
      </c>
      <c r="AR240" s="94">
        <f t="shared" si="87"/>
        <v>4.1107334678532208</v>
      </c>
      <c r="AS240" s="94">
        <f t="shared" si="87"/>
        <v>4.1315028644796499</v>
      </c>
      <c r="AT240" s="94">
        <f t="shared" si="87"/>
        <v>4.1521419031273581</v>
      </c>
      <c r="AU240" s="94">
        <f t="shared" si="87"/>
        <v>4.1726528458746115</v>
      </c>
      <c r="AV240" s="94">
        <f t="shared" si="87"/>
        <v>4.1934974504106233</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16.533485496492435</v>
      </c>
      <c r="T241" s="94">
        <f t="shared" si="87"/>
        <v>16.430458214996388</v>
      </c>
      <c r="U241" s="94">
        <f t="shared" si="87"/>
        <v>16.322303646175214</v>
      </c>
      <c r="V241" s="94">
        <f t="shared" si="87"/>
        <v>16.217605951506023</v>
      </c>
      <c r="W241" s="94">
        <f t="shared" si="87"/>
        <v>16.111898751324958</v>
      </c>
      <c r="X241" s="94">
        <f t="shared" si="87"/>
        <v>16.007148522629045</v>
      </c>
      <c r="Y241" s="94">
        <f t="shared" si="87"/>
        <v>15.903748787680041</v>
      </c>
      <c r="Z241" s="94">
        <f t="shared" si="87"/>
        <v>15.787323748156419</v>
      </c>
      <c r="AA241" s="94">
        <f t="shared" si="87"/>
        <v>15.679933097853077</v>
      </c>
      <c r="AB241" s="94">
        <f t="shared" si="87"/>
        <v>15.579584620811822</v>
      </c>
      <c r="AC241" s="94">
        <f t="shared" si="87"/>
        <v>15.478102265926902</v>
      </c>
      <c r="AD241" s="94">
        <f t="shared" si="87"/>
        <v>15.37629785318402</v>
      </c>
      <c r="AE241" s="94">
        <f t="shared" si="87"/>
        <v>15.280569502955947</v>
      </c>
      <c r="AF241" s="94">
        <f t="shared" si="87"/>
        <v>15.19171447199226</v>
      </c>
      <c r="AG241" s="94">
        <f t="shared" si="87"/>
        <v>15.103901324998386</v>
      </c>
      <c r="AH241" s="94">
        <f t="shared" si="87"/>
        <v>15.020654136497063</v>
      </c>
      <c r="AI241" s="94">
        <f t="shared" si="87"/>
        <v>14.938727035229542</v>
      </c>
      <c r="AJ241" s="94">
        <f t="shared" si="87"/>
        <v>14.857135433329759</v>
      </c>
      <c r="AK241" s="94">
        <f t="shared" si="87"/>
        <v>14.777748173500942</v>
      </c>
      <c r="AL241" s="94">
        <f t="shared" si="87"/>
        <v>14.700243377309302</v>
      </c>
      <c r="AM241" s="94">
        <f t="shared" si="87"/>
        <v>14.627929540530019</v>
      </c>
      <c r="AN241" s="94">
        <f t="shared" si="87"/>
        <v>14.554450451431155</v>
      </c>
      <c r="AO241" s="94">
        <f t="shared" si="87"/>
        <v>14.479863828894405</v>
      </c>
      <c r="AP241" s="94">
        <f t="shared" si="87"/>
        <v>14.404222841134651</v>
      </c>
      <c r="AQ241" s="94">
        <f t="shared" si="87"/>
        <v>14.327576589877262</v>
      </c>
      <c r="AR241" s="94">
        <f t="shared" si="87"/>
        <v>14.214765060924908</v>
      </c>
      <c r="AS241" s="94">
        <f t="shared" si="87"/>
        <v>14.101806370074057</v>
      </c>
      <c r="AT241" s="94">
        <f t="shared" si="87"/>
        <v>13.98870309978328</v>
      </c>
      <c r="AU241" s="94">
        <f t="shared" si="87"/>
        <v>13.875457758913267</v>
      </c>
      <c r="AV241" s="94">
        <f t="shared" si="87"/>
        <v>13.762582480812078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315.83322928818222</v>
      </c>
      <c r="T245" s="162">
        <f t="shared" si="89"/>
        <v>318.82683516371407</v>
      </c>
      <c r="U245" s="162">
        <f t="shared" si="89"/>
        <v>321.35484698246773</v>
      </c>
      <c r="V245" s="162">
        <f t="shared" si="89"/>
        <v>324.19676749370012</v>
      </c>
      <c r="W245" s="162">
        <f t="shared" si="89"/>
        <v>326.94701774407008</v>
      </c>
      <c r="X245" s="162">
        <f t="shared" si="89"/>
        <v>329.78416779305428</v>
      </c>
      <c r="Y245" s="162">
        <f t="shared" si="89"/>
        <v>332.74395225325952</v>
      </c>
      <c r="Z245" s="162">
        <f t="shared" si="89"/>
        <v>334.52094667009294</v>
      </c>
      <c r="AA245" s="162">
        <f t="shared" si="89"/>
        <v>337.11832770871138</v>
      </c>
      <c r="AB245" s="162">
        <f t="shared" si="89"/>
        <v>340.35518802939765</v>
      </c>
      <c r="AC245" s="162">
        <f t="shared" si="89"/>
        <v>343.44123886704239</v>
      </c>
      <c r="AD245" s="162">
        <f t="shared" si="89"/>
        <v>346.49826948219777</v>
      </c>
      <c r="AE245" s="162">
        <f t="shared" si="89"/>
        <v>350.10280633476032</v>
      </c>
      <c r="AF245" s="162">
        <f t="shared" si="89"/>
        <v>354.32668921277428</v>
      </c>
      <c r="AG245" s="162">
        <f t="shared" si="89"/>
        <v>358.64445492539312</v>
      </c>
      <c r="AH245" s="162">
        <f t="shared" si="89"/>
        <v>363.37365332954897</v>
      </c>
      <c r="AI245" s="162">
        <f t="shared" ref="AI245:AR245" si="90">SUM(AI220:AI241)</f>
        <v>368.22180310931475</v>
      </c>
      <c r="AJ245" s="162">
        <f t="shared" si="90"/>
        <v>373.10018430885873</v>
      </c>
      <c r="AK245" s="162">
        <f t="shared" si="90"/>
        <v>378.17719595868033</v>
      </c>
      <c r="AL245" s="162">
        <f t="shared" si="90"/>
        <v>383.42383400397375</v>
      </c>
      <c r="AM245" s="162">
        <f t="shared" si="90"/>
        <v>389.00315562417961</v>
      </c>
      <c r="AN245" s="162">
        <f t="shared" si="90"/>
        <v>394.4790891228854</v>
      </c>
      <c r="AO245" s="162">
        <f t="shared" si="90"/>
        <v>399.85675566282373</v>
      </c>
      <c r="AP245" s="162">
        <f t="shared" si="90"/>
        <v>405.14087264448233</v>
      </c>
      <c r="AQ245" s="162">
        <f t="shared" si="90"/>
        <v>410.33579666519449</v>
      </c>
      <c r="AR245" s="162">
        <f t="shared" si="90"/>
        <v>412.32192198919381</v>
      </c>
      <c r="AS245" s="162">
        <f t="shared" si="89"/>
        <v>414.29499023363542</v>
      </c>
      <c r="AT245" s="162">
        <f t="shared" si="89"/>
        <v>416.25523052961421</v>
      </c>
      <c r="AU245" s="162">
        <f t="shared" si="89"/>
        <v>418.20286547818398</v>
      </c>
      <c r="AV245" s="162">
        <f t="shared" si="89"/>
        <v>420.18333459825709</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116.98773936246459</v>
      </c>
      <c r="T248" s="10">
        <f t="shared" si="95"/>
        <v>116.2587382841717</v>
      </c>
      <c r="U248" s="10">
        <f t="shared" si="95"/>
        <v>115.49345751437906</v>
      </c>
      <c r="V248" s="10">
        <f t="shared" si="95"/>
        <v>114.75263691618099</v>
      </c>
      <c r="W248" s="10">
        <f t="shared" si="95"/>
        <v>114.00467325261219</v>
      </c>
      <c r="X248" s="10">
        <f t="shared" si="95"/>
        <v>113.26348093382158</v>
      </c>
      <c r="Y248" s="10">
        <f t="shared" si="95"/>
        <v>112.53184444707304</v>
      </c>
      <c r="Z248" s="10">
        <f t="shared" ref="Z248:AN256" si="96">INDEX($J$233:$AV$241,MATCH($D248,$B$233:$B$241,0),MATCH(Z$247,$J$104:$AV$104,0))</f>
        <v>111.70804342931768</v>
      </c>
      <c r="AA248" s="10">
        <f t="shared" si="96"/>
        <v>110.94816799891805</v>
      </c>
      <c r="AB248" s="10">
        <f t="shared" si="96"/>
        <v>110.23812162182392</v>
      </c>
      <c r="AC248" s="10">
        <f t="shared" si="96"/>
        <v>109.52005214484132</v>
      </c>
      <c r="AD248" s="10">
        <f t="shared" si="96"/>
        <v>108.79970384886707</v>
      </c>
      <c r="AE248" s="10">
        <f t="shared" si="96"/>
        <v>108.12234859377241</v>
      </c>
      <c r="AF248" s="10">
        <f t="shared" si="96"/>
        <v>107.49362761381758</v>
      </c>
      <c r="AG248" s="10">
        <f t="shared" si="96"/>
        <v>106.87227880292731</v>
      </c>
      <c r="AH248" s="10">
        <f t="shared" si="96"/>
        <v>106.28323782949694</v>
      </c>
      <c r="AI248" s="10">
        <f t="shared" si="96"/>
        <v>105.70353753751432</v>
      </c>
      <c r="AJ248" s="10">
        <f t="shared" si="96"/>
        <v>105.12621117404169</v>
      </c>
      <c r="AK248" s="10">
        <f t="shared" si="96"/>
        <v>104.56448230788553</v>
      </c>
      <c r="AL248" s="10">
        <f t="shared" si="96"/>
        <v>104.01607338962495</v>
      </c>
      <c r="AM248" s="10">
        <f>INDEX($J$233:$AV$241,MATCH($D248,$B$233:$B$241,0),MATCH(AM$247,$J$104:$AV$104,0))</f>
        <v>101.37915542054967</v>
      </c>
      <c r="AN248" s="10">
        <f>INDEX($J$233:$AV$241,MATCH($D248,$B$233:$B$241,0),MATCH(AN$247,$J$104:$AV$104,0))</f>
        <v>97.381366594553597</v>
      </c>
      <c r="AO248" s="186">
        <f>AN248</f>
        <v>97.381366594553597</v>
      </c>
      <c r="AP248" s="186">
        <f>AO248</f>
        <v>97.381366594553597</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11.156692315547762</v>
      </c>
      <c r="T249" s="10">
        <f t="shared" si="95"/>
        <v>11.087170152178002</v>
      </c>
      <c r="U249" s="10">
        <f t="shared" si="95"/>
        <v>11.014188127479425</v>
      </c>
      <c r="V249" s="10">
        <f t="shared" si="95"/>
        <v>10.943538779777201</v>
      </c>
      <c r="W249" s="10">
        <f t="shared" si="95"/>
        <v>10.872208224087155</v>
      </c>
      <c r="X249" s="10">
        <f t="shared" si="95"/>
        <v>10.801523426753192</v>
      </c>
      <c r="Y249" s="10">
        <f t="shared" si="95"/>
        <v>10.731749934129391</v>
      </c>
      <c r="Z249" s="10">
        <f t="shared" si="96"/>
        <v>10.653187047672928</v>
      </c>
      <c r="AA249" s="10">
        <f t="shared" si="96"/>
        <v>10.580720510398912</v>
      </c>
      <c r="AB249" s="10">
        <f t="shared" si="96"/>
        <v>10.513005987473868</v>
      </c>
      <c r="AC249" s="10">
        <f t="shared" si="96"/>
        <v>10.444526330891566</v>
      </c>
      <c r="AD249" s="10">
        <f t="shared" si="96"/>
        <v>10.375829351686649</v>
      </c>
      <c r="AE249" s="10">
        <f t="shared" si="96"/>
        <v>10.311232461357857</v>
      </c>
      <c r="AF249" s="10">
        <f t="shared" si="96"/>
        <v>10.251273643759436</v>
      </c>
      <c r="AG249" s="10">
        <f t="shared" si="96"/>
        <v>10.19201788292918</v>
      </c>
      <c r="AH249" s="10">
        <f t="shared" si="96"/>
        <v>10.135843202252158</v>
      </c>
      <c r="AI249" s="10">
        <f t="shared" si="96"/>
        <v>10.080559308160959</v>
      </c>
      <c r="AJ249" s="10">
        <f t="shared" si="96"/>
        <v>10.02550180693887</v>
      </c>
      <c r="AK249" s="10">
        <f t="shared" si="96"/>
        <v>9.9719317819207038</v>
      </c>
      <c r="AL249" s="10">
        <f t="shared" si="96"/>
        <v>9.919632031558157</v>
      </c>
      <c r="AM249" s="10">
        <f t="shared" si="96"/>
        <v>9.6681588207530318</v>
      </c>
      <c r="AN249" s="10">
        <f t="shared" si="96"/>
        <v>9.2869043395805928</v>
      </c>
      <c r="AO249" s="186">
        <f t="shared" ref="AO249:AP264" si="97">AN249</f>
        <v>9.2869043395805928</v>
      </c>
      <c r="AP249" s="186">
        <f t="shared" si="97"/>
        <v>9.2869043395805928</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8.0267045900275917</v>
      </c>
      <c r="T250" s="10">
        <f t="shared" si="95"/>
        <v>7.9766867306078204</v>
      </c>
      <c r="U250" s="10">
        <f t="shared" si="95"/>
        <v>7.9241796670383415</v>
      </c>
      <c r="V250" s="10">
        <f t="shared" si="95"/>
        <v>7.8733508525972002</v>
      </c>
      <c r="W250" s="10">
        <f t="shared" si="95"/>
        <v>7.8220319417074</v>
      </c>
      <c r="X250" s="10">
        <f t="shared" si="95"/>
        <v>7.7711776229578344</v>
      </c>
      <c r="Y250" s="10">
        <f t="shared" si="95"/>
        <v>7.7209789442038073</v>
      </c>
      <c r="Z250" s="10">
        <f t="shared" si="96"/>
        <v>7.664456718485785</v>
      </c>
      <c r="AA250" s="10">
        <f t="shared" si="96"/>
        <v>7.6123205233744304</v>
      </c>
      <c r="AB250" s="10">
        <f t="shared" si="96"/>
        <v>7.5636031744863086</v>
      </c>
      <c r="AC250" s="10">
        <f t="shared" si="96"/>
        <v>7.5143353486588742</v>
      </c>
      <c r="AD250" s="10">
        <f t="shared" si="96"/>
        <v>7.4649111696361441</v>
      </c>
      <c r="AE250" s="10">
        <f t="shared" si="96"/>
        <v>7.4184368077519274</v>
      </c>
      <c r="AF250" s="10">
        <f t="shared" si="96"/>
        <v>7.3752993165656564</v>
      </c>
      <c r="AG250" s="10">
        <f t="shared" si="96"/>
        <v>7.3326676409767408</v>
      </c>
      <c r="AH250" s="10">
        <f t="shared" si="96"/>
        <v>7.2922526546635282</v>
      </c>
      <c r="AI250" s="10">
        <f t="shared" si="96"/>
        <v>7.252478546540277</v>
      </c>
      <c r="AJ250" s="10">
        <f t="shared" si="96"/>
        <v>7.2128673172192963</v>
      </c>
      <c r="AK250" s="10">
        <f t="shared" si="96"/>
        <v>7.1743262556268776</v>
      </c>
      <c r="AL250" s="10">
        <f t="shared" si="96"/>
        <v>7.1366990956748779</v>
      </c>
      <c r="AM250" s="10">
        <f t="shared" si="96"/>
        <v>6.9557761914351035</v>
      </c>
      <c r="AN250" s="10">
        <f t="shared" si="96"/>
        <v>6.6814818927807664</v>
      </c>
      <c r="AO250" s="186">
        <f t="shared" si="97"/>
        <v>6.6814818927807664</v>
      </c>
      <c r="AP250" s="186">
        <f t="shared" si="97"/>
        <v>6.6814818927807664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101.80634597332043</v>
      </c>
      <c r="T251" s="10">
        <f t="shared" si="95"/>
        <v>101.17194670724297</v>
      </c>
      <c r="U251" s="10">
        <f t="shared" si="95"/>
        <v>100.50597573249964</v>
      </c>
      <c r="V251" s="10">
        <f t="shared" si="95"/>
        <v>99.861290754951369</v>
      </c>
      <c r="W251" s="10">
        <f t="shared" si="95"/>
        <v>99.210389661180926</v>
      </c>
      <c r="X251" s="10">
        <f t="shared" si="95"/>
        <v>98.565381200886037</v>
      </c>
      <c r="Y251" s="10">
        <f t="shared" si="95"/>
        <v>97.928688520930493</v>
      </c>
      <c r="Z251" s="10">
        <f t="shared" si="96"/>
        <v>97.211791418004793</v>
      </c>
      <c r="AA251" s="10">
        <f t="shared" si="96"/>
        <v>96.550524336638262</v>
      </c>
      <c r="AB251" s="10">
        <f t="shared" si="96"/>
        <v>95.932620037286171</v>
      </c>
      <c r="AC251" s="10">
        <f t="shared" si="96"/>
        <v>95.307733788479567</v>
      </c>
      <c r="AD251" s="10">
        <f t="shared" si="96"/>
        <v>94.680864440965934</v>
      </c>
      <c r="AE251" s="10">
        <f t="shared" si="96"/>
        <v>94.091408966205833</v>
      </c>
      <c r="AF251" s="10">
        <f t="shared" si="96"/>
        <v>93.544276540579148</v>
      </c>
      <c r="AG251" s="10">
        <f t="shared" si="96"/>
        <v>93.003559604288796</v>
      </c>
      <c r="AH251" s="10">
        <f t="shared" si="96"/>
        <v>92.490957946539751</v>
      </c>
      <c r="AI251" s="10">
        <f t="shared" si="96"/>
        <v>91.986484838434251</v>
      </c>
      <c r="AJ251" s="10">
        <f t="shared" si="96"/>
        <v>91.484077596277785</v>
      </c>
      <c r="AK251" s="10">
        <f t="shared" si="96"/>
        <v>90.99524377828331</v>
      </c>
      <c r="AL251" s="10">
        <f t="shared" si="96"/>
        <v>90.518001390563469</v>
      </c>
      <c r="AM251" s="10">
        <f t="shared" si="96"/>
        <v>88.223273887271986</v>
      </c>
      <c r="AN251" s="10">
        <f t="shared" si="96"/>
        <v>84.744274510366196</v>
      </c>
      <c r="AO251" s="186">
        <f t="shared" si="97"/>
        <v>84.744274510366196</v>
      </c>
      <c r="AP251" s="186">
        <f t="shared" si="97"/>
        <v>84.744274510366196</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24.765833746921647</v>
      </c>
      <c r="T252" s="10">
        <f t="shared" si="95"/>
        <v>24.611507151632971</v>
      </c>
      <c r="U252" s="10">
        <f t="shared" si="95"/>
        <v>24.449500291617667</v>
      </c>
      <c r="V252" s="10">
        <f t="shared" si="95"/>
        <v>24.292671551518477</v>
      </c>
      <c r="W252" s="10">
        <f t="shared" si="95"/>
        <v>24.134330653218953</v>
      </c>
      <c r="X252" s="10">
        <f t="shared" si="95"/>
        <v>23.977423221365857</v>
      </c>
      <c r="Y252" s="10">
        <f t="shared" si="95"/>
        <v>23.822538720710138</v>
      </c>
      <c r="Z252" s="10">
        <f t="shared" si="96"/>
        <v>23.648143359645321</v>
      </c>
      <c r="AA252" s="10">
        <f t="shared" si="96"/>
        <v>23.487280788232255</v>
      </c>
      <c r="AB252" s="10">
        <f t="shared" si="96"/>
        <v>23.336966826927014</v>
      </c>
      <c r="AC252" s="10">
        <f t="shared" si="96"/>
        <v>23.184954407654669</v>
      </c>
      <c r="AD252" s="10">
        <f t="shared" si="96"/>
        <v>23.032459571570161</v>
      </c>
      <c r="AE252" s="10">
        <f t="shared" si="96"/>
        <v>22.889066189266202</v>
      </c>
      <c r="AF252" s="10">
        <f t="shared" si="96"/>
        <v>22.755968487339338</v>
      </c>
      <c r="AG252" s="10">
        <f t="shared" si="96"/>
        <v>22.624431443943031</v>
      </c>
      <c r="AH252" s="10">
        <f t="shared" si="96"/>
        <v>22.499733839753056</v>
      </c>
      <c r="AI252" s="10">
        <f t="shared" si="96"/>
        <v>22.377013620245247</v>
      </c>
      <c r="AJ252" s="10">
        <f t="shared" si="96"/>
        <v>22.254795951851992</v>
      </c>
      <c r="AK252" s="10">
        <f t="shared" si="96"/>
        <v>22.135880210887311</v>
      </c>
      <c r="AL252" s="10">
        <f t="shared" si="96"/>
        <v>22.019784249302056</v>
      </c>
      <c r="AM252" s="10">
        <f t="shared" si="96"/>
        <v>21.461559324346013</v>
      </c>
      <c r="AN252" s="10">
        <f t="shared" si="96"/>
        <v>20.615243514163886</v>
      </c>
      <c r="AO252" s="186">
        <f t="shared" si="97"/>
        <v>20.615243514163886</v>
      </c>
      <c r="AP252" s="186">
        <f t="shared" si="97"/>
        <v>20.615243514163886</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9.3852131456573122</v>
      </c>
      <c r="T253" s="10">
        <f t="shared" si="95"/>
        <v>9.3267298332992983</v>
      </c>
      <c r="U253" s="10">
        <f t="shared" si="95"/>
        <v>9.2653360224613639</v>
      </c>
      <c r="V253" s="10">
        <f t="shared" si="95"/>
        <v>9.2059045020757928</v>
      </c>
      <c r="W253" s="10">
        <f t="shared" si="95"/>
        <v>9.1458999371012499</v>
      </c>
      <c r="X253" s="10">
        <f t="shared" si="95"/>
        <v>9.0864385958386311</v>
      </c>
      <c r="Y253" s="10">
        <f t="shared" si="95"/>
        <v>9.0277438607262592</v>
      </c>
      <c r="Z253" s="10">
        <f t="shared" si="96"/>
        <v>8.9616553271467794</v>
      </c>
      <c r="AA253" s="10">
        <f t="shared" si="96"/>
        <v>8.9006951537361925</v>
      </c>
      <c r="AB253" s="10">
        <f t="shared" si="96"/>
        <v>8.8437324615032633</v>
      </c>
      <c r="AC253" s="10">
        <f t="shared" si="96"/>
        <v>8.7861261248768905</v>
      </c>
      <c r="AD253" s="10">
        <f t="shared" si="96"/>
        <v>8.7283369724950113</v>
      </c>
      <c r="AE253" s="10">
        <f t="shared" si="96"/>
        <v>8.6739968896877162</v>
      </c>
      <c r="AF253" s="10">
        <f t="shared" si="96"/>
        <v>8.6235584382894857</v>
      </c>
      <c r="AG253" s="10">
        <f t="shared" si="96"/>
        <v>8.5737114110729138</v>
      </c>
      <c r="AH253" s="10">
        <f t="shared" si="96"/>
        <v>8.5264562446999577</v>
      </c>
      <c r="AI253" s="10">
        <f t="shared" si="96"/>
        <v>8.4799504242566712</v>
      </c>
      <c r="AJ253" s="10">
        <f t="shared" si="96"/>
        <v>8.4336350496257424</v>
      </c>
      <c r="AK253" s="10">
        <f t="shared" si="96"/>
        <v>8.388570967118687</v>
      </c>
      <c r="AL253" s="10">
        <f t="shared" si="96"/>
        <v>8.3445754628299156</v>
      </c>
      <c r="AM253" s="10">
        <f t="shared" si="96"/>
        <v>8.1330316094120114</v>
      </c>
      <c r="AN253" s="10">
        <f t="shared" si="96"/>
        <v>7.812313383316102</v>
      </c>
      <c r="AO253" s="186">
        <f t="shared" si="97"/>
        <v>7.812313383316102</v>
      </c>
      <c r="AP253" s="186">
        <f t="shared" si="97"/>
        <v>7.812313383316102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9.0752545630833961</v>
      </c>
      <c r="T254" s="10">
        <f t="shared" si="95"/>
        <v>9.1612738063505574</v>
      </c>
      <c r="U254" s="10">
        <f t="shared" si="95"/>
        <v>9.2339145188094101</v>
      </c>
      <c r="V254" s="10">
        <f t="shared" si="95"/>
        <v>9.3155751855657538</v>
      </c>
      <c r="W254" s="10">
        <f t="shared" si="95"/>
        <v>9.3946017692806585</v>
      </c>
      <c r="X254" s="10">
        <f t="shared" si="95"/>
        <v>9.4761253600257653</v>
      </c>
      <c r="Y254" s="10">
        <f t="shared" si="95"/>
        <v>9.5611727677629403</v>
      </c>
      <c r="Z254" s="10">
        <f t="shared" si="96"/>
        <v>9.6122335023357017</v>
      </c>
      <c r="AA254" s="10">
        <f t="shared" si="96"/>
        <v>9.6868674924826976</v>
      </c>
      <c r="AB254" s="10">
        <f t="shared" si="96"/>
        <v>9.7798764879629303</v>
      </c>
      <c r="AC254" s="10">
        <f t="shared" si="96"/>
        <v>9.8699268781022891</v>
      </c>
      <c r="AD254" s="10">
        <f t="shared" si="96"/>
        <v>9.9591369289547043</v>
      </c>
      <c r="AE254" s="10">
        <f t="shared" si="96"/>
        <v>10.064201131211737</v>
      </c>
      <c r="AF254" s="10">
        <f t="shared" si="96"/>
        <v>10.187199751359351</v>
      </c>
      <c r="AG254" s="10">
        <f t="shared" si="96"/>
        <v>10.31291693902716</v>
      </c>
      <c r="AH254" s="10">
        <f t="shared" si="96"/>
        <v>10.450547993129318</v>
      </c>
      <c r="AI254" s="10">
        <f t="shared" si="96"/>
        <v>10.591623525101967</v>
      </c>
      <c r="AJ254" s="10">
        <f t="shared" si="96"/>
        <v>10.733574469030852</v>
      </c>
      <c r="AK254" s="10">
        <f t="shared" si="96"/>
        <v>10.881277159729207</v>
      </c>
      <c r="AL254" s="10">
        <f t="shared" si="96"/>
        <v>11.033891726078087</v>
      </c>
      <c r="AM254" s="10">
        <f t="shared" si="96"/>
        <v>11.835731143096631</v>
      </c>
      <c r="AN254" s="10">
        <f t="shared" si="96"/>
        <v>12.135734631174998</v>
      </c>
      <c r="AO254" s="186">
        <f t="shared" si="97"/>
        <v>12.135734631174998</v>
      </c>
      <c r="AP254" s="186">
        <f t="shared" si="97"/>
        <v>12.135734631174998</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3.1359499880917268</v>
      </c>
      <c r="T255" s="10">
        <f t="shared" si="95"/>
        <v>3.1656738975450907</v>
      </c>
      <c r="U255" s="10">
        <f t="shared" si="95"/>
        <v>3.1907748619077823</v>
      </c>
      <c r="V255" s="10">
        <f t="shared" si="95"/>
        <v>3.2189926672775431</v>
      </c>
      <c r="W255" s="10">
        <f t="shared" si="95"/>
        <v>3.2463002664789791</v>
      </c>
      <c r="X255" s="10">
        <f t="shared" si="95"/>
        <v>3.2744707052968911</v>
      </c>
      <c r="Y255" s="10">
        <f t="shared" si="95"/>
        <v>3.3038587974354336</v>
      </c>
      <c r="Z255" s="10">
        <f t="shared" si="96"/>
        <v>3.3215028104889917</v>
      </c>
      <c r="AA255" s="10">
        <f t="shared" si="96"/>
        <v>3.347292551028588</v>
      </c>
      <c r="AB255" s="10">
        <f t="shared" si="96"/>
        <v>3.3794317661041773</v>
      </c>
      <c r="AC255" s="10">
        <f t="shared" si="96"/>
        <v>3.4105486364819964</v>
      </c>
      <c r="AD255" s="10">
        <f t="shared" si="96"/>
        <v>3.4413751280105425</v>
      </c>
      <c r="AE255" s="10">
        <f t="shared" si="96"/>
        <v>3.4776800141739637</v>
      </c>
      <c r="AF255" s="10">
        <f t="shared" si="96"/>
        <v>3.5201821300877412</v>
      </c>
      <c r="AG255" s="10">
        <f t="shared" si="96"/>
        <v>3.5636236457421342</v>
      </c>
      <c r="AH255" s="10">
        <f t="shared" si="96"/>
        <v>3.6111819923948447</v>
      </c>
      <c r="AI255" s="10">
        <f t="shared" si="96"/>
        <v>3.6599305767716732</v>
      </c>
      <c r="AJ255" s="10">
        <f t="shared" si="96"/>
        <v>3.7089816593423151</v>
      </c>
      <c r="AK255" s="10">
        <f t="shared" si="96"/>
        <v>3.7600202553306628</v>
      </c>
      <c r="AL255" s="10">
        <f t="shared" si="96"/>
        <v>3.8127561476626775</v>
      </c>
      <c r="AM255" s="10">
        <f t="shared" si="96"/>
        <v>4.0898313848113359</v>
      </c>
      <c r="AN255" s="10">
        <f t="shared" si="96"/>
        <v>4.1934974504106233</v>
      </c>
      <c r="AO255" s="186">
        <f t="shared" si="97"/>
        <v>4.1934974504106233</v>
      </c>
      <c r="AP255" s="186">
        <f t="shared" si="97"/>
        <v>4.1934974504106233</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16.533485496492435</v>
      </c>
      <c r="T256" s="10">
        <f t="shared" si="95"/>
        <v>16.430458214996388</v>
      </c>
      <c r="U256" s="10">
        <f t="shared" si="95"/>
        <v>16.322303646175214</v>
      </c>
      <c r="V256" s="10">
        <f t="shared" si="95"/>
        <v>16.217605951506023</v>
      </c>
      <c r="W256" s="10">
        <f t="shared" si="95"/>
        <v>16.111898751324958</v>
      </c>
      <c r="X256" s="10">
        <f t="shared" si="95"/>
        <v>16.007148522629045</v>
      </c>
      <c r="Y256" s="10">
        <f t="shared" si="95"/>
        <v>15.903748787680041</v>
      </c>
      <c r="Z256" s="10">
        <f t="shared" si="96"/>
        <v>15.787323748156419</v>
      </c>
      <c r="AA256" s="10">
        <f t="shared" si="96"/>
        <v>15.679933097853077</v>
      </c>
      <c r="AB256" s="10">
        <f t="shared" si="96"/>
        <v>15.579584620811822</v>
      </c>
      <c r="AC256" s="10">
        <f t="shared" si="96"/>
        <v>15.478102265926902</v>
      </c>
      <c r="AD256" s="10">
        <f t="shared" si="96"/>
        <v>15.37629785318402</v>
      </c>
      <c r="AE256" s="10">
        <f t="shared" si="96"/>
        <v>15.280569502955947</v>
      </c>
      <c r="AF256" s="10">
        <f t="shared" si="96"/>
        <v>15.19171447199226</v>
      </c>
      <c r="AG256" s="10">
        <f t="shared" si="96"/>
        <v>15.103901324998386</v>
      </c>
      <c r="AH256" s="10">
        <f t="shared" si="96"/>
        <v>15.020654136497063</v>
      </c>
      <c r="AI256" s="10">
        <f t="shared" si="96"/>
        <v>14.938727035229542</v>
      </c>
      <c r="AJ256" s="10">
        <f t="shared" si="96"/>
        <v>14.857135433329759</v>
      </c>
      <c r="AK256" s="10">
        <f t="shared" si="96"/>
        <v>14.777748173500942</v>
      </c>
      <c r="AL256" s="10">
        <f t="shared" si="96"/>
        <v>14.700243377309302</v>
      </c>
      <c r="AM256" s="10">
        <f t="shared" si="96"/>
        <v>14.327576589877262</v>
      </c>
      <c r="AN256" s="10">
        <f t="shared" si="96"/>
        <v>13.762582480812078</v>
      </c>
      <c r="AO256" s="186">
        <f t="shared" si="97"/>
        <v>13.762582480812078</v>
      </c>
      <c r="AP256" s="186">
        <f t="shared" si="97"/>
        <v>13.762582480812078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6.0629306057069314</v>
      </c>
      <c r="T258" s="225">
        <f t="shared" si="99"/>
        <v>7.9582599054952645</v>
      </c>
      <c r="U258" s="225">
        <f t="shared" si="99"/>
        <v>9.7084704392845413</v>
      </c>
      <c r="V258" s="225">
        <f t="shared" si="99"/>
        <v>11.556521659452242</v>
      </c>
      <c r="W258" s="225">
        <f t="shared" si="99"/>
        <v>13.376000618137008</v>
      </c>
      <c r="X258" s="225">
        <f t="shared" si="99"/>
        <v>15.222564955934455</v>
      </c>
      <c r="Y258" s="225">
        <f t="shared" si="99"/>
        <v>17.107352621900169</v>
      </c>
      <c r="Z258" s="225">
        <f t="shared" ref="Z258:AN266" si="100">INDEX($J$220:$AV$228,MATCH($D258,$B$220:$B$228,0),MATCH(Z$247,$J$104:$AV$104,0))</f>
        <v>18.623482163838613</v>
      </c>
      <c r="AA258" s="225">
        <f t="shared" si="100"/>
        <v>20.395314055200085</v>
      </c>
      <c r="AB258" s="225">
        <f t="shared" si="100"/>
        <v>22.366462159783474</v>
      </c>
      <c r="AC258" s="225">
        <f t="shared" si="100"/>
        <v>24.286127307762559</v>
      </c>
      <c r="AD258" s="225">
        <f t="shared" si="100"/>
        <v>26.196768332534987</v>
      </c>
      <c r="AE258" s="225">
        <f t="shared" si="100"/>
        <v>28.277661799190458</v>
      </c>
      <c r="AF258" s="225">
        <f t="shared" si="100"/>
        <v>30.551146995399684</v>
      </c>
      <c r="AG258" s="225">
        <f t="shared" si="100"/>
        <v>32.853825981104428</v>
      </c>
      <c r="AH258" s="225">
        <f t="shared" si="100"/>
        <v>35.284444003150512</v>
      </c>
      <c r="AI258" s="225">
        <f t="shared" si="100"/>
        <v>37.752051123729672</v>
      </c>
      <c r="AJ258" s="225">
        <f t="shared" si="100"/>
        <v>40.229059001208327</v>
      </c>
      <c r="AK258" s="225">
        <f t="shared" si="100"/>
        <v>42.767832968060212</v>
      </c>
      <c r="AL258" s="225">
        <f t="shared" si="100"/>
        <v>45.359353928578678</v>
      </c>
      <c r="AM258" s="225">
        <f>INDEX($J$220:$AV$228,MATCH($D258,$B$220:$B$228,0),MATCH(AM$247,$J$104:$AV$104,0))</f>
        <v>58.465782030659902</v>
      </c>
      <c r="AN258" s="225">
        <f t="shared" si="100"/>
        <v>66.290942511202857</v>
      </c>
      <c r="AO258" s="226">
        <f t="shared" si="97"/>
        <v>66.290942511202857</v>
      </c>
      <c r="AP258" s="226">
        <f t="shared" si="97"/>
        <v>66.290942511202857</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0.5781994905364658</v>
      </c>
      <c r="T259" s="10">
        <f t="shared" si="99"/>
        <v>0.75895010551215414</v>
      </c>
      <c r="U259" s="10">
        <f t="shared" si="99"/>
        <v>0.92586127517257621</v>
      </c>
      <c r="V259" s="10">
        <f t="shared" si="99"/>
        <v>1.1021031528184229</v>
      </c>
      <c r="W259" s="10">
        <f t="shared" si="99"/>
        <v>1.2756201985129751</v>
      </c>
      <c r="X259" s="10">
        <f t="shared" si="99"/>
        <v>1.4517202776318585</v>
      </c>
      <c r="Y259" s="10">
        <f t="shared" si="99"/>
        <v>1.6314655755913958</v>
      </c>
      <c r="Z259" s="10">
        <f t="shared" si="100"/>
        <v>1.7760532982202746</v>
      </c>
      <c r="AA259" s="10">
        <f t="shared" si="100"/>
        <v>1.9450264175789469</v>
      </c>
      <c r="AB259" s="10">
        <f t="shared" si="100"/>
        <v>2.1330075943335087</v>
      </c>
      <c r="AC259" s="10">
        <f t="shared" si="100"/>
        <v>2.3160790300377769</v>
      </c>
      <c r="AD259" s="10">
        <f t="shared" si="100"/>
        <v>2.4982898681564953</v>
      </c>
      <c r="AE259" s="10">
        <f t="shared" si="100"/>
        <v>2.6967370582246661</v>
      </c>
      <c r="AF259" s="10">
        <f t="shared" si="100"/>
        <v>2.9135510163051079</v>
      </c>
      <c r="AG259" s="10">
        <f t="shared" si="100"/>
        <v>3.1331490791874836</v>
      </c>
      <c r="AH259" s="10">
        <f t="shared" si="100"/>
        <v>3.3649482194766591</v>
      </c>
      <c r="AI259" s="10">
        <f t="shared" si="100"/>
        <v>3.600274874645701</v>
      </c>
      <c r="AJ259" s="10">
        <f t="shared" si="100"/>
        <v>3.8364980455764157</v>
      </c>
      <c r="AK259" s="10">
        <f t="shared" si="100"/>
        <v>4.0786116222746669</v>
      </c>
      <c r="AL259" s="10">
        <f t="shared" si="100"/>
        <v>4.3257554866091716</v>
      </c>
      <c r="AM259" s="10">
        <f t="shared" si="100"/>
        <v>5.5756675413905707</v>
      </c>
      <c r="AN259" s="10">
        <f t="shared" si="100"/>
        <v>6.3219244421304843</v>
      </c>
      <c r="AO259" s="186">
        <f t="shared" si="97"/>
        <v>6.3219244421304843</v>
      </c>
      <c r="AP259" s="186">
        <f t="shared" si="97"/>
        <v>6.3219244421304843</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0.41598677935869943</v>
      </c>
      <c r="T260" s="10">
        <f t="shared" si="99"/>
        <v>0.54602817064577602</v>
      </c>
      <c r="U260" s="10">
        <f t="shared" si="99"/>
        <v>0.66611274533402287</v>
      </c>
      <c r="V260" s="10">
        <f t="shared" si="99"/>
        <v>0.79291031653562161</v>
      </c>
      <c r="W260" s="10">
        <f t="shared" si="99"/>
        <v>0.91774750194258603</v>
      </c>
      <c r="X260" s="10">
        <f t="shared" si="99"/>
        <v>1.0444430559104885</v>
      </c>
      <c r="Y260" s="10">
        <f t="shared" si="99"/>
        <v>1.1737611698605421</v>
      </c>
      <c r="Z260" s="10">
        <f t="shared" si="100"/>
        <v>1.2777850959546155</v>
      </c>
      <c r="AA260" s="10">
        <f t="shared" si="100"/>
        <v>1.3993531444753609</v>
      </c>
      <c r="AB260" s="10">
        <f t="shared" si="100"/>
        <v>1.5345965778890345</v>
      </c>
      <c r="AC260" s="10">
        <f t="shared" si="100"/>
        <v>1.6663076882888954</v>
      </c>
      <c r="AD260" s="10">
        <f t="shared" si="100"/>
        <v>1.7973996400353913</v>
      </c>
      <c r="AE260" s="10">
        <f t="shared" si="100"/>
        <v>1.9401728676503951</v>
      </c>
      <c r="AF260" s="10">
        <f t="shared" si="100"/>
        <v>2.0961601032292663</v>
      </c>
      <c r="AG260" s="10">
        <f t="shared" si="100"/>
        <v>2.2541503685736588</v>
      </c>
      <c r="AH260" s="10">
        <f t="shared" si="100"/>
        <v>2.4209187234498346</v>
      </c>
      <c r="AI260" s="10">
        <f t="shared" si="100"/>
        <v>2.5902249559582686</v>
      </c>
      <c r="AJ260" s="10">
        <f t="shared" si="100"/>
        <v>2.7601761885236842</v>
      </c>
      <c r="AK260" s="10">
        <f t="shared" si="100"/>
        <v>2.934365285294203</v>
      </c>
      <c r="AL260" s="10">
        <f t="shared" si="100"/>
        <v>3.1121734325607906</v>
      </c>
      <c r="AM260" s="10">
        <f t="shared" si="100"/>
        <v>4.011425159101937</v>
      </c>
      <c r="AN260" s="10">
        <f t="shared" si="100"/>
        <v>4.54832117819904</v>
      </c>
      <c r="AO260" s="186">
        <f t="shared" si="97"/>
        <v>4.54832117819904</v>
      </c>
      <c r="AP260" s="186">
        <f t="shared" si="97"/>
        <v>4.54832117819904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5.2761495710624482</v>
      </c>
      <c r="T261" s="225">
        <f t="shared" si="99"/>
        <v>6.9255236976090133</v>
      </c>
      <c r="U261" s="225">
        <f t="shared" si="99"/>
        <v>8.4486109894921047</v>
      </c>
      <c r="V261" s="225">
        <f t="shared" si="99"/>
        <v>10.056842270155483</v>
      </c>
      <c r="W261" s="225">
        <f t="shared" si="99"/>
        <v>11.640209085930284</v>
      </c>
      <c r="X261" s="225">
        <f t="shared" si="99"/>
        <v>13.247146435607112</v>
      </c>
      <c r="Y261" s="225">
        <f t="shared" si="99"/>
        <v>14.887346906641415</v>
      </c>
      <c r="Z261" s="225">
        <f t="shared" si="100"/>
        <v>16.206729685795114</v>
      </c>
      <c r="AA261" s="225">
        <f t="shared" si="100"/>
        <v>17.748632551185334</v>
      </c>
      <c r="AB261" s="225">
        <f t="shared" si="100"/>
        <v>19.463986544633457</v>
      </c>
      <c r="AC261" s="225">
        <f t="shared" si="100"/>
        <v>21.134538478307192</v>
      </c>
      <c r="AD261" s="225">
        <f t="shared" si="100"/>
        <v>22.797237341101109</v>
      </c>
      <c r="AE261" s="225">
        <f t="shared" si="100"/>
        <v>24.608095139998969</v>
      </c>
      <c r="AF261" s="225">
        <f t="shared" si="100"/>
        <v>26.586552213465257</v>
      </c>
      <c r="AG261" s="225">
        <f t="shared" si="100"/>
        <v>28.590414624703268</v>
      </c>
      <c r="AH261" s="225">
        <f t="shared" si="100"/>
        <v>30.705613538964926</v>
      </c>
      <c r="AI261" s="225">
        <f t="shared" si="100"/>
        <v>32.853001509815094</v>
      </c>
      <c r="AJ261" s="225">
        <f t="shared" si="100"/>
        <v>35.008570309823398</v>
      </c>
      <c r="AK261" s="225">
        <f t="shared" si="100"/>
        <v>37.217889869513172</v>
      </c>
      <c r="AL261" s="225">
        <f t="shared" si="100"/>
        <v>39.473111493090471</v>
      </c>
      <c r="AM261" s="225">
        <f t="shared" si="100"/>
        <v>50.878730245161556</v>
      </c>
      <c r="AN261" s="225">
        <f t="shared" si="100"/>
        <v>57.688426710110214</v>
      </c>
      <c r="AO261" s="226">
        <f t="shared" si="97"/>
        <v>57.688426710110214</v>
      </c>
      <c r="AP261" s="226">
        <f t="shared" si="97"/>
        <v>57.688426710110214</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1.2834980162736389</v>
      </c>
      <c r="T262" s="10">
        <f t="shared" si="99"/>
        <v>1.6847316035711446</v>
      </c>
      <c r="U262" s="10">
        <f t="shared" si="99"/>
        <v>2.055244131962163</v>
      </c>
      <c r="V262" s="10">
        <f t="shared" si="99"/>
        <v>2.4464691400176122</v>
      </c>
      <c r="W262" s="10">
        <f t="shared" si="99"/>
        <v>2.8316455152717421</v>
      </c>
      <c r="X262" s="10">
        <f t="shared" si="99"/>
        <v>3.2225557563115736</v>
      </c>
      <c r="Y262" s="10">
        <f t="shared" si="99"/>
        <v>3.6215577221409267</v>
      </c>
      <c r="Z262" s="10">
        <f t="shared" si="100"/>
        <v>3.9425162463338586</v>
      </c>
      <c r="AA262" s="10">
        <f t="shared" si="100"/>
        <v>4.3176059291338245</v>
      </c>
      <c r="AB262" s="10">
        <f t="shared" si="100"/>
        <v>4.7348900523650732</v>
      </c>
      <c r="AC262" s="10">
        <f t="shared" si="100"/>
        <v>5.1412754408142805</v>
      </c>
      <c r="AD262" s="10">
        <f t="shared" si="100"/>
        <v>5.5457504586873414</v>
      </c>
      <c r="AE262" s="10">
        <f t="shared" si="100"/>
        <v>5.9862672335313549</v>
      </c>
      <c r="AF262" s="10">
        <f t="shared" si="100"/>
        <v>6.4675549026686774</v>
      </c>
      <c r="AG262" s="10">
        <f t="shared" si="100"/>
        <v>6.9550227795869928</v>
      </c>
      <c r="AH262" s="10">
        <f t="shared" si="100"/>
        <v>7.4695748357623657</v>
      </c>
      <c r="AI262" s="10">
        <f t="shared" si="100"/>
        <v>7.9919573352791602</v>
      </c>
      <c r="AJ262" s="10">
        <f t="shared" si="100"/>
        <v>8.5163299372095658</v>
      </c>
      <c r="AK262" s="10">
        <f t="shared" si="100"/>
        <v>9.0537781717571235</v>
      </c>
      <c r="AL262" s="10">
        <f t="shared" si="100"/>
        <v>9.6023927326472176</v>
      </c>
      <c r="AM262" s="10">
        <f t="shared" si="100"/>
        <v>12.376970830839532</v>
      </c>
      <c r="AN262" s="10">
        <f t="shared" si="100"/>
        <v>14.033525821646439</v>
      </c>
      <c r="AO262" s="186">
        <f t="shared" si="97"/>
        <v>14.033525821646439</v>
      </c>
      <c r="AP262" s="186">
        <f t="shared" si="97"/>
        <v>14.033525821646439</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0.48639196151648739</v>
      </c>
      <c r="T263" s="10">
        <f t="shared" si="99"/>
        <v>0.63844267688769329</v>
      </c>
      <c r="U263" s="10">
        <f t="shared" si="99"/>
        <v>0.7788513983392108</v>
      </c>
      <c r="V263" s="10">
        <f t="shared" si="99"/>
        <v>0.92710928160018846</v>
      </c>
      <c r="W263" s="10">
        <f t="shared" si="99"/>
        <v>1.0730749865052787</v>
      </c>
      <c r="X263" s="10">
        <f t="shared" si="99"/>
        <v>1.2212135862580578</v>
      </c>
      <c r="Y263" s="10">
        <f t="shared" si="99"/>
        <v>1.3724186106118299</v>
      </c>
      <c r="Z263" s="10">
        <f t="shared" si="100"/>
        <v>1.4940484410971731</v>
      </c>
      <c r="AA263" s="10">
        <f t="shared" si="100"/>
        <v>1.6361917122580818</v>
      </c>
      <c r="AB263" s="10">
        <f t="shared" si="100"/>
        <v>1.794324908129624</v>
      </c>
      <c r="AC263" s="10">
        <f t="shared" si="100"/>
        <v>1.9483279402444069</v>
      </c>
      <c r="AD263" s="10">
        <f t="shared" si="100"/>
        <v>2.1016070219673906</v>
      </c>
      <c r="AE263" s="10">
        <f t="shared" si="100"/>
        <v>2.2685444192057327</v>
      </c>
      <c r="AF263" s="10">
        <f t="shared" si="100"/>
        <v>2.4509322768239654</v>
      </c>
      <c r="AG263" s="10">
        <f t="shared" si="100"/>
        <v>2.6356621742015616</v>
      </c>
      <c r="AH263" s="10">
        <f t="shared" si="100"/>
        <v>2.8306558405198765</v>
      </c>
      <c r="AI263" s="10">
        <f t="shared" si="100"/>
        <v>3.0286169167196926</v>
      </c>
      <c r="AJ263" s="10">
        <f t="shared" si="100"/>
        <v>3.2273321583364423</v>
      </c>
      <c r="AK263" s="10">
        <f t="shared" si="100"/>
        <v>3.4310025167637264</v>
      </c>
      <c r="AL263" s="10">
        <f t="shared" si="100"/>
        <v>3.6389044449354233</v>
      </c>
      <c r="AM263" s="10">
        <f t="shared" si="100"/>
        <v>4.6903532718518246</v>
      </c>
      <c r="AN263" s="10">
        <f t="shared" si="100"/>
        <v>5.3181181932794219</v>
      </c>
      <c r="AO263" s="186">
        <f t="shared" si="97"/>
        <v>5.3181181932794219</v>
      </c>
      <c r="AP263" s="186">
        <f t="shared" si="97"/>
        <v>5.3181181932794219</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0.85685368212062407</v>
      </c>
      <c r="T266" s="10">
        <f t="shared" si="99"/>
        <v>1.1247142259681944</v>
      </c>
      <c r="U266" s="10">
        <f t="shared" si="99"/>
        <v>1.3720656205152517</v>
      </c>
      <c r="V266" s="10">
        <f t="shared" si="99"/>
        <v>1.633244511670245</v>
      </c>
      <c r="W266" s="10">
        <f t="shared" si="99"/>
        <v>1.8903853807777609</v>
      </c>
      <c r="X266" s="10">
        <f t="shared" si="99"/>
        <v>2.151354135825863</v>
      </c>
      <c r="Y266" s="10">
        <f t="shared" si="99"/>
        <v>2.4177248658616155</v>
      </c>
      <c r="Z266" s="10">
        <f t="shared" si="100"/>
        <v>2.6319943775988914</v>
      </c>
      <c r="AA266" s="10">
        <f t="shared" si="100"/>
        <v>2.8824014462172869</v>
      </c>
      <c r="AB266" s="10">
        <f t="shared" si="100"/>
        <v>3.1609772078840215</v>
      </c>
      <c r="AC266" s="10">
        <f t="shared" si="100"/>
        <v>3.4322770556731785</v>
      </c>
      <c r="AD266" s="10">
        <f t="shared" si="100"/>
        <v>3.7023015543448219</v>
      </c>
      <c r="AE266" s="10">
        <f t="shared" si="100"/>
        <v>3.9963872605750996</v>
      </c>
      <c r="AF266" s="10">
        <f t="shared" si="100"/>
        <v>4.3176913110923438</v>
      </c>
      <c r="AG266" s="10">
        <f t="shared" si="100"/>
        <v>4.6431212221300342</v>
      </c>
      <c r="AH266" s="10">
        <f t="shared" si="100"/>
        <v>4.9866323287982413</v>
      </c>
      <c r="AI266" s="10">
        <f t="shared" si="100"/>
        <v>5.3353709809123027</v>
      </c>
      <c r="AJ266" s="10">
        <f t="shared" si="100"/>
        <v>5.6854382105226122</v>
      </c>
      <c r="AK266" s="10">
        <f t="shared" si="100"/>
        <v>6.0442346347339315</v>
      </c>
      <c r="AL266" s="10">
        <f t="shared" si="100"/>
        <v>6.4104856149484926</v>
      </c>
      <c r="AM266" s="10">
        <f t="shared" si="100"/>
        <v>8.2627732146361161</v>
      </c>
      <c r="AN266" s="10">
        <f t="shared" si="100"/>
        <v>9.3686769445298239</v>
      </c>
      <c r="AO266" s="186">
        <f>AN266</f>
        <v>9.3686769445298239</v>
      </c>
      <c r="AP266" s="186">
        <f>AO266</f>
        <v>9.3686769445298239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62" zoomScale="70" zoomScaleNormal="70" workbookViewId="0">
      <selection activeCell="E86" sqref="E86:E8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9" t="s">
        <v>296</v>
      </c>
      <c r="C2" s="369"/>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2017</v>
      </c>
      <c r="Q4" s="185">
        <v>2019</v>
      </c>
      <c r="R4" s="7">
        <v>2020</v>
      </c>
      <c r="S4" s="185">
        <v>2021</v>
      </c>
      <c r="T4" s="7">
        <v>2030</v>
      </c>
      <c r="U4" s="7">
        <v>2040</v>
      </c>
      <c r="V4" s="7">
        <v>2050</v>
      </c>
      <c r="X4" s="7">
        <f>P4</f>
        <v>2017</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142.87415719814214</v>
      </c>
      <c r="L7" s="24" cm="1">
        <f t="array" ref="L7">INDEX(Drivers!$C$7:$AG$25,$D7,L$3)</f>
        <v>163.40515136382115</v>
      </c>
      <c r="M7" s="24" cm="1">
        <f t="array" ref="M7">INDEX(Drivers!$C$7:$AG$25,$D7,M$3)</f>
        <v>201.34653686176409</v>
      </c>
      <c r="N7" s="24" cm="1">
        <f t="array" ref="N7">INDEX(Drivers!$C$7:$AG$25,$D7,N$3)</f>
        <v>258.02489444107505</v>
      </c>
      <c r="O7" s="186"/>
      <c r="P7" s="186">
        <f>H7</f>
        <v>148.477</v>
      </c>
      <c r="Q7" s="186">
        <f t="shared" ref="Q7:V7" si="0">I7</f>
        <v>150.78899999999999</v>
      </c>
      <c r="R7" s="186">
        <f t="shared" si="0"/>
        <v>140.006</v>
      </c>
      <c r="S7" s="24">
        <f t="shared" si="0"/>
        <v>142.87415719814214</v>
      </c>
      <c r="T7" s="186">
        <f t="shared" si="0"/>
        <v>163.40515136382115</v>
      </c>
      <c r="U7" s="186">
        <f t="shared" si="0"/>
        <v>201.34653686176409</v>
      </c>
      <c r="V7" s="186">
        <f t="shared" si="0"/>
        <v>258.02489444107505</v>
      </c>
      <c r="X7" s="186">
        <f>P7</f>
        <v>148.477</v>
      </c>
      <c r="Y7" s="186">
        <f t="shared" ref="Y7:AD7" si="1">Q7</f>
        <v>150.78899999999999</v>
      </c>
      <c r="Z7" s="186">
        <f t="shared" si="1"/>
        <v>140.006</v>
      </c>
      <c r="AA7" s="186">
        <f t="shared" si="1"/>
        <v>142.87415719814214</v>
      </c>
      <c r="AB7" s="186">
        <f t="shared" si="1"/>
        <v>163.40515136382115</v>
      </c>
      <c r="AC7" s="186">
        <f t="shared" si="1"/>
        <v>201.34653686176409</v>
      </c>
      <c r="AD7" s="186">
        <f t="shared" si="1"/>
        <v>258.02489444107505</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121.85613116383027</v>
      </c>
      <c r="L8" s="24" cm="1">
        <f t="array" ref="L8">INDEX(Drivers!$C$7:$AG$25,$D8,L$3)</f>
        <v>141.53295479253376</v>
      </c>
      <c r="M8" s="24" cm="1">
        <f t="array" ref="M8">INDEX(Drivers!$C$7:$AG$25,$D8,M$3)</f>
        <v>179.96071527447893</v>
      </c>
      <c r="N8" s="24" cm="1">
        <f t="array" ref="N8">INDEX(Drivers!$C$7:$AG$25,$D8,N$3)</f>
        <v>189.60867988575581</v>
      </c>
      <c r="O8" s="186"/>
      <c r="P8" s="186">
        <f t="shared" ref="P8:P9" si="2">H8</f>
        <v>133.3638</v>
      </c>
      <c r="Q8" s="186">
        <f t="shared" ref="Q8:Q9" si="3">I8</f>
        <v>130.89420000000001</v>
      </c>
      <c r="R8" s="186">
        <f>J8</f>
        <v>120.23159999999999</v>
      </c>
      <c r="S8" s="24">
        <f t="shared" ref="S8:S9" si="4">K8</f>
        <v>121.85613116383027</v>
      </c>
      <c r="T8" s="186">
        <f t="shared" ref="T8:V9" si="5">L8</f>
        <v>141.53295479253376</v>
      </c>
      <c r="U8" s="186">
        <f t="shared" si="5"/>
        <v>179.96071527447893</v>
      </c>
      <c r="V8" s="186">
        <f t="shared" si="5"/>
        <v>189.60867988575581</v>
      </c>
      <c r="X8" s="186">
        <f>P8</f>
        <v>133.3638</v>
      </c>
      <c r="Y8" s="186">
        <f>Q8</f>
        <v>130.89420000000001</v>
      </c>
      <c r="Z8" s="186">
        <f t="shared" ref="Z8:Z9" si="6">R8</f>
        <v>120.23159999999999</v>
      </c>
      <c r="AA8" s="186">
        <f t="shared" ref="AA8:AA9" si="7">S8</f>
        <v>121.85613116383027</v>
      </c>
      <c r="AB8" s="186">
        <f t="shared" ref="AB8:AD9" si="8">T8</f>
        <v>141.53295479253376</v>
      </c>
      <c r="AC8" s="186">
        <f t="shared" si="8"/>
        <v>179.96071527447893</v>
      </c>
      <c r="AD8" s="186">
        <f t="shared" si="8"/>
        <v>189.60867988575581</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12.682793600937968</v>
      </c>
      <c r="L9" s="24" cm="1">
        <f t="array" ref="L9">INDEX(Drivers!$C$7:$AG$25,$D9,L$3)</f>
        <v>14.453603153501328</v>
      </c>
      <c r="M9" s="24" cm="1">
        <f t="array" ref="M9">INDEX(Drivers!$C$7:$AG$25,$D9,M$3)</f>
        <v>17.957316723780458</v>
      </c>
      <c r="N9" s="24" cm="1">
        <f t="array" ref="N9">INDEX(Drivers!$C$7:$AG$25,$D9,N$3)</f>
        <v>19.56076778140396</v>
      </c>
      <c r="O9" s="186"/>
      <c r="P9" s="186">
        <f t="shared" si="2"/>
        <v>14.513</v>
      </c>
      <c r="Q9" s="186">
        <f t="shared" si="3"/>
        <v>14.384</v>
      </c>
      <c r="R9" s="186">
        <f>J9</f>
        <v>12.598000000000001</v>
      </c>
      <c r="S9" s="24">
        <f t="shared" si="4"/>
        <v>12.682793600937968</v>
      </c>
      <c r="T9" s="186">
        <f t="shared" si="5"/>
        <v>14.453603153501328</v>
      </c>
      <c r="U9" s="186">
        <f t="shared" si="5"/>
        <v>17.957316723780458</v>
      </c>
      <c r="V9" s="186">
        <f t="shared" si="5"/>
        <v>19.56076778140396</v>
      </c>
      <c r="X9" s="186">
        <f>P9</f>
        <v>14.513</v>
      </c>
      <c r="Y9" s="186">
        <f>Q9</f>
        <v>14.384</v>
      </c>
      <c r="Z9" s="186">
        <f t="shared" si="6"/>
        <v>12.598000000000001</v>
      </c>
      <c r="AA9" s="186">
        <f t="shared" si="7"/>
        <v>12.682793600937968</v>
      </c>
      <c r="AB9" s="186">
        <f t="shared" si="8"/>
        <v>14.453603153501328</v>
      </c>
      <c r="AC9" s="186">
        <f t="shared" si="8"/>
        <v>17.957316723780458</v>
      </c>
      <c r="AD9" s="186">
        <f t="shared" si="8"/>
        <v>19.56076778140396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9">G$4</f>
        <v>2015</v>
      </c>
      <c r="H12" s="281">
        <f t="shared" si="9"/>
        <v>2017</v>
      </c>
      <c r="I12" s="281">
        <f t="shared" si="9"/>
        <v>2019</v>
      </c>
      <c r="J12" s="281">
        <f t="shared" si="9"/>
        <v>2020</v>
      </c>
      <c r="K12" s="281">
        <f t="shared" si="9"/>
        <v>2021</v>
      </c>
      <c r="L12" s="281">
        <f t="shared" si="9"/>
        <v>2030</v>
      </c>
      <c r="M12" s="185">
        <f>M$4</f>
        <v>2040</v>
      </c>
      <c r="N12" s="185">
        <f>N$4</f>
        <v>2050</v>
      </c>
      <c r="P12" s="7">
        <f>P$4</f>
        <v>2017</v>
      </c>
      <c r="Q12" s="7">
        <f t="shared" ref="Q12:V12" si="10">Q$4</f>
        <v>2019</v>
      </c>
      <c r="R12" s="7">
        <f t="shared" si="10"/>
        <v>2020</v>
      </c>
      <c r="S12" s="7">
        <f t="shared" si="10"/>
        <v>2021</v>
      </c>
      <c r="T12" s="7">
        <f t="shared" si="10"/>
        <v>2030</v>
      </c>
      <c r="U12" s="7">
        <f t="shared" si="10"/>
        <v>2040</v>
      </c>
      <c r="V12" s="7">
        <f t="shared" si="10"/>
        <v>2050</v>
      </c>
      <c r="X12" s="7">
        <f t="shared" ref="X12:AD12" si="11">P12</f>
        <v>2017</v>
      </c>
      <c r="Y12" s="7">
        <f t="shared" si="11"/>
        <v>2019</v>
      </c>
      <c r="Z12" s="7">
        <f t="shared" si="11"/>
        <v>2020</v>
      </c>
      <c r="AA12" s="7">
        <f t="shared" si="11"/>
        <v>2021</v>
      </c>
      <c r="AB12" s="7">
        <f t="shared" si="11"/>
        <v>2030</v>
      </c>
      <c r="AC12" s="7">
        <f t="shared" si="11"/>
        <v>2040</v>
      </c>
      <c r="AD12" s="7">
        <f t="shared" si="11"/>
        <v>2050</v>
      </c>
    </row>
    <row r="13" spans="1:58">
      <c r="A13" s="185" t="s">
        <v>16</v>
      </c>
      <c r="B13" s="186" t="str">
        <f>ITEMS_TRA!C15</f>
        <v>TFLCV</v>
      </c>
      <c r="C13" s="186" t="str">
        <f>ITEMS_TRA!D15</f>
        <v>Transport Freight - LCV</v>
      </c>
      <c r="D13" s="186"/>
      <c r="F13" s="61">
        <v>0.8</v>
      </c>
      <c r="G13" s="61">
        <f t="shared" ref="G13:H25" si="12">F13</f>
        <v>0.8</v>
      </c>
      <c r="H13" s="61">
        <f t="shared" si="12"/>
        <v>0.8</v>
      </c>
      <c r="I13" s="61">
        <f t="shared" ref="I13:I25" si="13">H13</f>
        <v>0.8</v>
      </c>
      <c r="J13" s="61">
        <f t="shared" ref="J13:J25" si="14">I13</f>
        <v>0.8</v>
      </c>
      <c r="K13" s="61">
        <f t="shared" ref="K13:K25" si="15">J13</f>
        <v>0.8</v>
      </c>
      <c r="L13" s="61">
        <f t="shared" ref="L13:L25" si="16">IF($D$4,AB13,T13)</f>
        <v>0.8</v>
      </c>
      <c r="M13" s="61">
        <f t="shared" ref="M13:M25" si="17">IF($D$4,AC13,U13)</f>
        <v>0.8</v>
      </c>
      <c r="N13" s="61">
        <f t="shared" ref="N13:N25" si="18">IF($D$4,AD13,V13)</f>
        <v>0.8</v>
      </c>
      <c r="P13" s="61">
        <f>$H13</f>
        <v>0.8</v>
      </c>
      <c r="Q13" s="61">
        <f>$I13</f>
        <v>0.8</v>
      </c>
      <c r="R13" s="61">
        <f t="shared" ref="R13:V25" si="19">$G13</f>
        <v>0.8</v>
      </c>
      <c r="S13" s="61">
        <f t="shared" si="19"/>
        <v>0.8</v>
      </c>
      <c r="T13" s="61">
        <f t="shared" si="19"/>
        <v>0.8</v>
      </c>
      <c r="U13" s="61">
        <f t="shared" si="19"/>
        <v>0.8</v>
      </c>
      <c r="V13" s="61">
        <f t="shared" si="19"/>
        <v>0.8</v>
      </c>
      <c r="W13" s="229"/>
      <c r="X13" s="61">
        <f>$P13</f>
        <v>0.8</v>
      </c>
      <c r="Y13" s="61">
        <f>$I13</f>
        <v>0.8</v>
      </c>
      <c r="Z13" s="61">
        <f t="shared" ref="Z13:AD25" si="20">$G13</f>
        <v>0.8</v>
      </c>
      <c r="AA13" s="61">
        <f t="shared" si="20"/>
        <v>0.8</v>
      </c>
      <c r="AB13" s="61">
        <f t="shared" si="20"/>
        <v>0.8</v>
      </c>
      <c r="AC13" s="61">
        <f t="shared" si="20"/>
        <v>0.8</v>
      </c>
      <c r="AD13" s="61">
        <f t="shared" si="20"/>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2"/>
        <v>0.8</v>
      </c>
      <c r="H14" s="61">
        <f t="shared" si="12"/>
        <v>0.8</v>
      </c>
      <c r="I14" s="61">
        <f t="shared" si="13"/>
        <v>0.8</v>
      </c>
      <c r="J14" s="61">
        <f t="shared" si="14"/>
        <v>0.8</v>
      </c>
      <c r="K14" s="61">
        <f t="shared" si="15"/>
        <v>0.8</v>
      </c>
      <c r="L14" s="61">
        <f t="shared" si="16"/>
        <v>0.8</v>
      </c>
      <c r="M14" s="61">
        <f t="shared" si="17"/>
        <v>0.8</v>
      </c>
      <c r="N14" s="61">
        <f t="shared" si="18"/>
        <v>0.8</v>
      </c>
      <c r="P14" s="61">
        <f t="shared" ref="P14:P25" si="21">$H14</f>
        <v>0.8</v>
      </c>
      <c r="Q14" s="61">
        <f t="shared" ref="Q14:Q25" si="22">$I14</f>
        <v>0.8</v>
      </c>
      <c r="R14" s="61">
        <f t="shared" si="19"/>
        <v>0.8</v>
      </c>
      <c r="S14" s="61">
        <f t="shared" si="19"/>
        <v>0.8</v>
      </c>
      <c r="T14" s="61">
        <f t="shared" si="19"/>
        <v>0.8</v>
      </c>
      <c r="U14" s="61">
        <f t="shared" si="19"/>
        <v>0.8</v>
      </c>
      <c r="V14" s="61">
        <f t="shared" si="19"/>
        <v>0.8</v>
      </c>
      <c r="W14" s="229"/>
      <c r="X14" s="61">
        <f t="shared" ref="X14:X25" si="23">$P14</f>
        <v>0.8</v>
      </c>
      <c r="Y14" s="61">
        <f t="shared" ref="Y14:Y25" si="24">$I14</f>
        <v>0.8</v>
      </c>
      <c r="Z14" s="61">
        <f t="shared" si="20"/>
        <v>0.8</v>
      </c>
      <c r="AA14" s="61">
        <f t="shared" si="20"/>
        <v>0.8</v>
      </c>
      <c r="AB14" s="61">
        <f t="shared" si="20"/>
        <v>0.8</v>
      </c>
      <c r="AC14" s="61">
        <f t="shared" si="20"/>
        <v>0.8</v>
      </c>
      <c r="AD14" s="61">
        <f t="shared" si="20"/>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5">F14</f>
        <v>0.8</v>
      </c>
      <c r="G15" s="61">
        <f t="shared" si="12"/>
        <v>0.8</v>
      </c>
      <c r="H15" s="61">
        <f t="shared" si="12"/>
        <v>0.8</v>
      </c>
      <c r="I15" s="61">
        <f t="shared" si="13"/>
        <v>0.8</v>
      </c>
      <c r="J15" s="61">
        <f t="shared" si="14"/>
        <v>0.8</v>
      </c>
      <c r="K15" s="61">
        <f t="shared" si="15"/>
        <v>0.8</v>
      </c>
      <c r="L15" s="61">
        <f t="shared" si="16"/>
        <v>0.8</v>
      </c>
      <c r="M15" s="61">
        <f t="shared" si="17"/>
        <v>0.8</v>
      </c>
      <c r="N15" s="61">
        <f t="shared" si="18"/>
        <v>0.8</v>
      </c>
      <c r="P15" s="61">
        <f t="shared" si="21"/>
        <v>0.8</v>
      </c>
      <c r="Q15" s="61">
        <f t="shared" si="22"/>
        <v>0.8</v>
      </c>
      <c r="R15" s="61">
        <f t="shared" si="19"/>
        <v>0.8</v>
      </c>
      <c r="S15" s="61">
        <f t="shared" si="19"/>
        <v>0.8</v>
      </c>
      <c r="T15" s="61">
        <f t="shared" si="19"/>
        <v>0.8</v>
      </c>
      <c r="U15" s="61">
        <f t="shared" si="19"/>
        <v>0.8</v>
      </c>
      <c r="V15" s="61">
        <f t="shared" si="19"/>
        <v>0.8</v>
      </c>
      <c r="W15" s="229"/>
      <c r="X15" s="61">
        <f t="shared" si="23"/>
        <v>0.8</v>
      </c>
      <c r="Y15" s="61">
        <f t="shared" si="24"/>
        <v>0.8</v>
      </c>
      <c r="Z15" s="61">
        <f t="shared" si="20"/>
        <v>0.8</v>
      </c>
      <c r="AA15" s="61">
        <f t="shared" si="20"/>
        <v>0.8</v>
      </c>
      <c r="AB15" s="61">
        <f t="shared" si="20"/>
        <v>0.8</v>
      </c>
      <c r="AC15" s="61">
        <f t="shared" si="20"/>
        <v>0.8</v>
      </c>
      <c r="AD15" s="61">
        <f t="shared" si="20"/>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5"/>
        <v>0.8</v>
      </c>
      <c r="G16" s="61">
        <f t="shared" si="12"/>
        <v>0.8</v>
      </c>
      <c r="H16" s="61">
        <f t="shared" si="12"/>
        <v>0.8</v>
      </c>
      <c r="I16" s="61">
        <f t="shared" si="13"/>
        <v>0.8</v>
      </c>
      <c r="J16" s="61">
        <f t="shared" si="14"/>
        <v>0.8</v>
      </c>
      <c r="K16" s="61">
        <f t="shared" si="15"/>
        <v>0.8</v>
      </c>
      <c r="L16" s="61">
        <f t="shared" si="16"/>
        <v>0.8</v>
      </c>
      <c r="M16" s="61">
        <f t="shared" si="17"/>
        <v>0.8</v>
      </c>
      <c r="N16" s="61">
        <f t="shared" si="18"/>
        <v>0.8</v>
      </c>
      <c r="P16" s="61">
        <f t="shared" si="21"/>
        <v>0.8</v>
      </c>
      <c r="Q16" s="61">
        <f t="shared" si="22"/>
        <v>0.8</v>
      </c>
      <c r="R16" s="61">
        <f t="shared" si="19"/>
        <v>0.8</v>
      </c>
      <c r="S16" s="61">
        <f t="shared" si="19"/>
        <v>0.8</v>
      </c>
      <c r="T16" s="61">
        <f t="shared" si="19"/>
        <v>0.8</v>
      </c>
      <c r="U16" s="61">
        <f t="shared" si="19"/>
        <v>0.8</v>
      </c>
      <c r="V16" s="61">
        <f t="shared" si="19"/>
        <v>0.8</v>
      </c>
      <c r="W16" s="229"/>
      <c r="X16" s="61">
        <f t="shared" si="23"/>
        <v>0.8</v>
      </c>
      <c r="Y16" s="61">
        <f t="shared" si="24"/>
        <v>0.8</v>
      </c>
      <c r="Z16" s="61">
        <f t="shared" si="20"/>
        <v>0.8</v>
      </c>
      <c r="AA16" s="61">
        <f t="shared" si="20"/>
        <v>0.8</v>
      </c>
      <c r="AB16" s="61">
        <f t="shared" si="20"/>
        <v>0.8</v>
      </c>
      <c r="AC16" s="61">
        <f t="shared" si="20"/>
        <v>0.8</v>
      </c>
      <c r="AD16" s="61">
        <f t="shared" si="20"/>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5"/>
        <v>0.8</v>
      </c>
      <c r="G17" s="61">
        <f t="shared" si="12"/>
        <v>0.8</v>
      </c>
      <c r="H17" s="61">
        <f t="shared" si="12"/>
        <v>0.8</v>
      </c>
      <c r="I17" s="61">
        <f t="shared" si="13"/>
        <v>0.8</v>
      </c>
      <c r="J17" s="61">
        <f t="shared" si="14"/>
        <v>0.8</v>
      </c>
      <c r="K17" s="61">
        <f t="shared" si="15"/>
        <v>0.8</v>
      </c>
      <c r="L17" s="61">
        <f t="shared" si="16"/>
        <v>0.8</v>
      </c>
      <c r="M17" s="61">
        <f t="shared" si="17"/>
        <v>0.8</v>
      </c>
      <c r="N17" s="61">
        <f t="shared" si="18"/>
        <v>0.8</v>
      </c>
      <c r="P17" s="61">
        <f t="shared" si="21"/>
        <v>0.8</v>
      </c>
      <c r="Q17" s="61">
        <f t="shared" si="22"/>
        <v>0.8</v>
      </c>
      <c r="R17" s="61">
        <f t="shared" si="19"/>
        <v>0.8</v>
      </c>
      <c r="S17" s="61">
        <f t="shared" si="19"/>
        <v>0.8</v>
      </c>
      <c r="T17" s="61">
        <f t="shared" si="19"/>
        <v>0.8</v>
      </c>
      <c r="U17" s="61">
        <f t="shared" si="19"/>
        <v>0.8</v>
      </c>
      <c r="V17" s="61">
        <f t="shared" si="19"/>
        <v>0.8</v>
      </c>
      <c r="W17" s="229"/>
      <c r="X17" s="61">
        <f t="shared" si="23"/>
        <v>0.8</v>
      </c>
      <c r="Y17" s="61">
        <f t="shared" si="24"/>
        <v>0.8</v>
      </c>
      <c r="Z17" s="61">
        <f t="shared" si="20"/>
        <v>0.8</v>
      </c>
      <c r="AA17" s="61">
        <f t="shared" si="20"/>
        <v>0.8</v>
      </c>
      <c r="AB17" s="61">
        <f t="shared" si="20"/>
        <v>0.8</v>
      </c>
      <c r="AC17" s="61">
        <f t="shared" si="20"/>
        <v>0.8</v>
      </c>
      <c r="AD17" s="61">
        <f t="shared" si="20"/>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5"/>
        <v>0.8</v>
      </c>
      <c r="G18" s="61">
        <f t="shared" si="12"/>
        <v>0.8</v>
      </c>
      <c r="H18" s="61">
        <f t="shared" si="12"/>
        <v>0.8</v>
      </c>
      <c r="I18" s="61">
        <f t="shared" si="13"/>
        <v>0.8</v>
      </c>
      <c r="J18" s="61">
        <f t="shared" si="14"/>
        <v>0.8</v>
      </c>
      <c r="K18" s="61">
        <f t="shared" si="15"/>
        <v>0.8</v>
      </c>
      <c r="L18" s="61">
        <f t="shared" si="16"/>
        <v>0.8</v>
      </c>
      <c r="M18" s="61">
        <f t="shared" si="17"/>
        <v>0.8</v>
      </c>
      <c r="N18" s="61">
        <f t="shared" si="18"/>
        <v>0.8</v>
      </c>
      <c r="P18" s="61">
        <f t="shared" si="21"/>
        <v>0.8</v>
      </c>
      <c r="Q18" s="61">
        <f t="shared" si="22"/>
        <v>0.8</v>
      </c>
      <c r="R18" s="61">
        <f t="shared" si="19"/>
        <v>0.8</v>
      </c>
      <c r="S18" s="61">
        <f t="shared" si="19"/>
        <v>0.8</v>
      </c>
      <c r="T18" s="61">
        <f t="shared" si="19"/>
        <v>0.8</v>
      </c>
      <c r="U18" s="61">
        <f t="shared" si="19"/>
        <v>0.8</v>
      </c>
      <c r="V18" s="61">
        <f t="shared" si="19"/>
        <v>0.8</v>
      </c>
      <c r="W18" s="229"/>
      <c r="X18" s="61">
        <f t="shared" si="23"/>
        <v>0.8</v>
      </c>
      <c r="Y18" s="61">
        <f t="shared" si="24"/>
        <v>0.8</v>
      </c>
      <c r="Z18" s="61">
        <f t="shared" si="20"/>
        <v>0.8</v>
      </c>
      <c r="AA18" s="61">
        <f t="shared" si="20"/>
        <v>0.8</v>
      </c>
      <c r="AB18" s="61">
        <f t="shared" si="20"/>
        <v>0.8</v>
      </c>
      <c r="AC18" s="61">
        <f t="shared" si="20"/>
        <v>0.8</v>
      </c>
      <c r="AD18" s="61">
        <f t="shared" si="20"/>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5"/>
        <v>0.8</v>
      </c>
      <c r="G19" s="61">
        <f t="shared" si="12"/>
        <v>0.8</v>
      </c>
      <c r="H19" s="61">
        <f t="shared" si="12"/>
        <v>0.8</v>
      </c>
      <c r="I19" s="61">
        <f t="shared" si="13"/>
        <v>0.8</v>
      </c>
      <c r="J19" s="61">
        <f t="shared" si="14"/>
        <v>0.8</v>
      </c>
      <c r="K19" s="61">
        <f t="shared" si="15"/>
        <v>0.8</v>
      </c>
      <c r="L19" s="61">
        <f t="shared" si="16"/>
        <v>0.8</v>
      </c>
      <c r="M19" s="61">
        <f t="shared" si="17"/>
        <v>0.8</v>
      </c>
      <c r="N19" s="61">
        <f t="shared" si="18"/>
        <v>0.8</v>
      </c>
      <c r="P19" s="61">
        <f t="shared" si="21"/>
        <v>0.8</v>
      </c>
      <c r="Q19" s="61">
        <f t="shared" si="22"/>
        <v>0.8</v>
      </c>
      <c r="R19" s="61">
        <f t="shared" si="19"/>
        <v>0.8</v>
      </c>
      <c r="S19" s="61">
        <f t="shared" si="19"/>
        <v>0.8</v>
      </c>
      <c r="T19" s="61">
        <f t="shared" si="19"/>
        <v>0.8</v>
      </c>
      <c r="U19" s="61">
        <f t="shared" si="19"/>
        <v>0.8</v>
      </c>
      <c r="V19" s="61">
        <f t="shared" si="19"/>
        <v>0.8</v>
      </c>
      <c r="W19" s="229"/>
      <c r="X19" s="61">
        <f t="shared" si="23"/>
        <v>0.8</v>
      </c>
      <c r="Y19" s="61">
        <f t="shared" si="24"/>
        <v>0.8</v>
      </c>
      <c r="Z19" s="61">
        <f t="shared" si="20"/>
        <v>0.8</v>
      </c>
      <c r="AA19" s="61">
        <f t="shared" si="20"/>
        <v>0.8</v>
      </c>
      <c r="AB19" s="61">
        <f t="shared" si="20"/>
        <v>0.8</v>
      </c>
      <c r="AC19" s="61">
        <f t="shared" si="20"/>
        <v>0.8</v>
      </c>
      <c r="AD19" s="61">
        <f t="shared" si="20"/>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5"/>
        <v>0.8</v>
      </c>
      <c r="G20" s="61">
        <f t="shared" si="12"/>
        <v>0.8</v>
      </c>
      <c r="H20" s="61">
        <f t="shared" si="12"/>
        <v>0.8</v>
      </c>
      <c r="I20" s="61">
        <f t="shared" si="13"/>
        <v>0.8</v>
      </c>
      <c r="J20" s="61">
        <f t="shared" si="14"/>
        <v>0.8</v>
      </c>
      <c r="K20" s="61">
        <f t="shared" si="15"/>
        <v>0.8</v>
      </c>
      <c r="L20" s="61">
        <f t="shared" si="16"/>
        <v>0.8</v>
      </c>
      <c r="M20" s="61">
        <f t="shared" si="17"/>
        <v>0.8</v>
      </c>
      <c r="N20" s="61">
        <f t="shared" si="18"/>
        <v>0.8</v>
      </c>
      <c r="P20" s="61">
        <f t="shared" si="21"/>
        <v>0.8</v>
      </c>
      <c r="Q20" s="61">
        <f t="shared" si="22"/>
        <v>0.8</v>
      </c>
      <c r="R20" s="61">
        <f t="shared" si="19"/>
        <v>0.8</v>
      </c>
      <c r="S20" s="61">
        <f>$G20</f>
        <v>0.8</v>
      </c>
      <c r="T20" s="61">
        <f t="shared" si="19"/>
        <v>0.8</v>
      </c>
      <c r="U20" s="61">
        <f t="shared" si="19"/>
        <v>0.8</v>
      </c>
      <c r="V20" s="61">
        <f t="shared" si="19"/>
        <v>0.8</v>
      </c>
      <c r="W20" s="229"/>
      <c r="X20" s="61">
        <f t="shared" si="23"/>
        <v>0.8</v>
      </c>
      <c r="Y20" s="61">
        <f t="shared" si="24"/>
        <v>0.8</v>
      </c>
      <c r="Z20" s="61">
        <f t="shared" si="20"/>
        <v>0.8</v>
      </c>
      <c r="AA20" s="61">
        <f t="shared" si="20"/>
        <v>0.8</v>
      </c>
      <c r="AB20" s="61">
        <f t="shared" si="20"/>
        <v>0.8</v>
      </c>
      <c r="AC20" s="61">
        <f t="shared" si="20"/>
        <v>0.8</v>
      </c>
      <c r="AD20" s="61">
        <f t="shared" si="20"/>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5"/>
        <v>0.8</v>
      </c>
      <c r="G21" s="61">
        <f t="shared" si="12"/>
        <v>0.8</v>
      </c>
      <c r="H21" s="61">
        <f t="shared" si="12"/>
        <v>0.8</v>
      </c>
      <c r="I21" s="61">
        <f t="shared" si="13"/>
        <v>0.8</v>
      </c>
      <c r="J21" s="61">
        <f t="shared" si="14"/>
        <v>0.8</v>
      </c>
      <c r="K21" s="61">
        <f t="shared" si="15"/>
        <v>0.8</v>
      </c>
      <c r="L21" s="61">
        <f t="shared" si="16"/>
        <v>0.8</v>
      </c>
      <c r="M21" s="61">
        <f t="shared" si="17"/>
        <v>0.8</v>
      </c>
      <c r="N21" s="61">
        <f t="shared" si="18"/>
        <v>0.8</v>
      </c>
      <c r="P21" s="61">
        <f t="shared" si="21"/>
        <v>0.8</v>
      </c>
      <c r="Q21" s="61">
        <f t="shared" si="22"/>
        <v>0.8</v>
      </c>
      <c r="R21" s="61">
        <f t="shared" si="19"/>
        <v>0.8</v>
      </c>
      <c r="S21" s="61">
        <f t="shared" si="19"/>
        <v>0.8</v>
      </c>
      <c r="T21" s="61">
        <f t="shared" si="19"/>
        <v>0.8</v>
      </c>
      <c r="U21" s="61">
        <f t="shared" si="19"/>
        <v>0.8</v>
      </c>
      <c r="V21" s="61">
        <f t="shared" si="19"/>
        <v>0.8</v>
      </c>
      <c r="W21" s="229"/>
      <c r="X21" s="61">
        <f t="shared" si="23"/>
        <v>0.8</v>
      </c>
      <c r="Y21" s="61">
        <f t="shared" si="24"/>
        <v>0.8</v>
      </c>
      <c r="Z21" s="61">
        <f t="shared" si="20"/>
        <v>0.8</v>
      </c>
      <c r="AA21" s="61">
        <f t="shared" si="20"/>
        <v>0.8</v>
      </c>
      <c r="AB21" s="61">
        <f t="shared" si="20"/>
        <v>0.8</v>
      </c>
      <c r="AC21" s="61">
        <f t="shared" si="20"/>
        <v>0.8</v>
      </c>
      <c r="AD21" s="61">
        <f t="shared" si="20"/>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5"/>
        <v>0.8</v>
      </c>
      <c r="G22" s="61">
        <f t="shared" si="12"/>
        <v>0.8</v>
      </c>
      <c r="H22" s="61">
        <f t="shared" si="12"/>
        <v>0.8</v>
      </c>
      <c r="I22" s="61">
        <f t="shared" si="13"/>
        <v>0.8</v>
      </c>
      <c r="J22" s="61">
        <f t="shared" si="14"/>
        <v>0.8</v>
      </c>
      <c r="K22" s="61">
        <f t="shared" si="15"/>
        <v>0.8</v>
      </c>
      <c r="L22" s="61">
        <f t="shared" si="16"/>
        <v>0.8</v>
      </c>
      <c r="M22" s="61">
        <f t="shared" si="17"/>
        <v>0.8</v>
      </c>
      <c r="N22" s="61">
        <f t="shared" si="18"/>
        <v>0.8</v>
      </c>
      <c r="P22" s="61">
        <f t="shared" si="21"/>
        <v>0.8</v>
      </c>
      <c r="Q22" s="61">
        <f t="shared" si="22"/>
        <v>0.8</v>
      </c>
      <c r="R22" s="61">
        <f t="shared" ref="R22:T25" si="26">P22</f>
        <v>0.8</v>
      </c>
      <c r="S22" s="61">
        <f t="shared" si="26"/>
        <v>0.8</v>
      </c>
      <c r="T22" s="61">
        <f t="shared" si="26"/>
        <v>0.8</v>
      </c>
      <c r="U22" s="61">
        <f>T22</f>
        <v>0.8</v>
      </c>
      <c r="V22" s="61">
        <f t="shared" si="19"/>
        <v>0.8</v>
      </c>
      <c r="W22" s="229"/>
      <c r="X22" s="61">
        <f t="shared" si="23"/>
        <v>0.8</v>
      </c>
      <c r="Y22" s="61">
        <f t="shared" si="24"/>
        <v>0.8</v>
      </c>
      <c r="Z22" s="61">
        <f t="shared" ref="Z22:AB25" si="27">X22</f>
        <v>0.8</v>
      </c>
      <c r="AA22" s="61">
        <f t="shared" si="27"/>
        <v>0.8</v>
      </c>
      <c r="AB22" s="61">
        <f t="shared" si="27"/>
        <v>0.8</v>
      </c>
      <c r="AC22" s="61">
        <f>AB22</f>
        <v>0.8</v>
      </c>
      <c r="AD22" s="61">
        <f t="shared" si="20"/>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5"/>
        <v>0.8</v>
      </c>
      <c r="G23" s="61">
        <f t="shared" si="12"/>
        <v>0.8</v>
      </c>
      <c r="H23" s="61">
        <f t="shared" si="12"/>
        <v>0.8</v>
      </c>
      <c r="I23" s="61">
        <f t="shared" si="13"/>
        <v>0.8</v>
      </c>
      <c r="J23" s="61">
        <f t="shared" si="14"/>
        <v>0.8</v>
      </c>
      <c r="K23" s="61">
        <f t="shared" si="15"/>
        <v>0.8</v>
      </c>
      <c r="L23" s="61">
        <f t="shared" si="16"/>
        <v>0.8</v>
      </c>
      <c r="M23" s="61">
        <f t="shared" si="17"/>
        <v>0.8</v>
      </c>
      <c r="N23" s="61">
        <f t="shared" si="18"/>
        <v>0.8</v>
      </c>
      <c r="P23" s="61">
        <f t="shared" si="21"/>
        <v>0.8</v>
      </c>
      <c r="Q23" s="61">
        <f t="shared" si="22"/>
        <v>0.8</v>
      </c>
      <c r="R23" s="61">
        <f t="shared" si="26"/>
        <v>0.8</v>
      </c>
      <c r="S23" s="61">
        <f t="shared" si="26"/>
        <v>0.8</v>
      </c>
      <c r="T23" s="61">
        <f t="shared" si="26"/>
        <v>0.8</v>
      </c>
      <c r="U23" s="61">
        <f>T23</f>
        <v>0.8</v>
      </c>
      <c r="V23" s="61">
        <f t="shared" si="19"/>
        <v>0.8</v>
      </c>
      <c r="W23" s="229"/>
      <c r="X23" s="61">
        <f t="shared" si="23"/>
        <v>0.8</v>
      </c>
      <c r="Y23" s="61">
        <f t="shared" si="24"/>
        <v>0.8</v>
      </c>
      <c r="Z23" s="61">
        <f t="shared" si="27"/>
        <v>0.8</v>
      </c>
      <c r="AA23" s="61">
        <f t="shared" si="27"/>
        <v>0.8</v>
      </c>
      <c r="AB23" s="61">
        <f t="shared" si="27"/>
        <v>0.8</v>
      </c>
      <c r="AC23" s="61">
        <f>AB23</f>
        <v>0.8</v>
      </c>
      <c r="AD23" s="61">
        <f t="shared" si="20"/>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5"/>
        <v>0.8</v>
      </c>
      <c r="G24" s="61">
        <f t="shared" si="12"/>
        <v>0.8</v>
      </c>
      <c r="H24" s="61">
        <f t="shared" si="12"/>
        <v>0.8</v>
      </c>
      <c r="I24" s="61">
        <f t="shared" si="13"/>
        <v>0.8</v>
      </c>
      <c r="J24" s="61">
        <f t="shared" si="14"/>
        <v>0.8</v>
      </c>
      <c r="K24" s="61">
        <f t="shared" si="15"/>
        <v>0.8</v>
      </c>
      <c r="L24" s="61">
        <f t="shared" si="16"/>
        <v>0.8</v>
      </c>
      <c r="M24" s="61">
        <f t="shared" si="17"/>
        <v>0.8</v>
      </c>
      <c r="N24" s="61">
        <f t="shared" si="18"/>
        <v>0.8</v>
      </c>
      <c r="P24" s="61">
        <f t="shared" si="21"/>
        <v>0.8</v>
      </c>
      <c r="Q24" s="61">
        <f t="shared" si="22"/>
        <v>0.8</v>
      </c>
      <c r="R24" s="61">
        <f t="shared" si="26"/>
        <v>0.8</v>
      </c>
      <c r="S24" s="61">
        <f t="shared" si="26"/>
        <v>0.8</v>
      </c>
      <c r="T24" s="61">
        <f t="shared" si="26"/>
        <v>0.8</v>
      </c>
      <c r="U24" s="61">
        <f>T24</f>
        <v>0.8</v>
      </c>
      <c r="V24" s="61">
        <f t="shared" si="19"/>
        <v>0.8</v>
      </c>
      <c r="W24" s="229"/>
      <c r="X24" s="61">
        <f t="shared" si="23"/>
        <v>0.8</v>
      </c>
      <c r="Y24" s="61">
        <f t="shared" si="24"/>
        <v>0.8</v>
      </c>
      <c r="Z24" s="61">
        <f t="shared" si="27"/>
        <v>0.8</v>
      </c>
      <c r="AA24" s="61">
        <f t="shared" si="27"/>
        <v>0.8</v>
      </c>
      <c r="AB24" s="61">
        <f t="shared" si="27"/>
        <v>0.8</v>
      </c>
      <c r="AC24" s="61">
        <f>AB24</f>
        <v>0.8</v>
      </c>
      <c r="AD24" s="61">
        <f t="shared" si="20"/>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5"/>
        <v>0.8</v>
      </c>
      <c r="G25" s="61">
        <f t="shared" si="12"/>
        <v>0.8</v>
      </c>
      <c r="H25" s="61">
        <f t="shared" si="12"/>
        <v>0.8</v>
      </c>
      <c r="I25" s="61">
        <f t="shared" si="13"/>
        <v>0.8</v>
      </c>
      <c r="J25" s="61">
        <f t="shared" si="14"/>
        <v>0.8</v>
      </c>
      <c r="K25" s="61">
        <f t="shared" si="15"/>
        <v>0.8</v>
      </c>
      <c r="L25" s="61">
        <f t="shared" si="16"/>
        <v>0.8</v>
      </c>
      <c r="M25" s="61">
        <f t="shared" si="17"/>
        <v>0.8</v>
      </c>
      <c r="N25" s="61">
        <f t="shared" si="18"/>
        <v>0.8</v>
      </c>
      <c r="P25" s="61">
        <f t="shared" si="21"/>
        <v>0.8</v>
      </c>
      <c r="Q25" s="61">
        <f t="shared" si="22"/>
        <v>0.8</v>
      </c>
      <c r="R25" s="61">
        <f t="shared" si="26"/>
        <v>0.8</v>
      </c>
      <c r="S25" s="61">
        <f t="shared" si="26"/>
        <v>0.8</v>
      </c>
      <c r="T25" s="61">
        <f t="shared" si="26"/>
        <v>0.8</v>
      </c>
      <c r="U25" s="61">
        <f>T25</f>
        <v>0.8</v>
      </c>
      <c r="V25" s="61">
        <f t="shared" si="19"/>
        <v>0.8</v>
      </c>
      <c r="W25" s="229"/>
      <c r="X25" s="61">
        <f t="shared" si="23"/>
        <v>0.8</v>
      </c>
      <c r="Y25" s="61">
        <f t="shared" si="24"/>
        <v>0.8</v>
      </c>
      <c r="Z25" s="61">
        <f t="shared" si="27"/>
        <v>0.8</v>
      </c>
      <c r="AA25" s="61">
        <f t="shared" si="27"/>
        <v>0.8</v>
      </c>
      <c r="AB25" s="61">
        <f t="shared" si="27"/>
        <v>0.8</v>
      </c>
      <c r="AC25" s="61">
        <f>AB25</f>
        <v>0.8</v>
      </c>
      <c r="AD25" s="61">
        <f t="shared" si="20"/>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8">F28</f>
        <v>1.223309374555521E-2</v>
      </c>
      <c r="H28" s="62">
        <f t="shared" si="28"/>
        <v>1.223309374555521E-2</v>
      </c>
      <c r="I28" s="62">
        <f t="shared" ref="I28:I35" si="29">H28</f>
        <v>1.223309374555521E-2</v>
      </c>
      <c r="J28" s="62">
        <f t="shared" ref="J28:J35" si="30">I28</f>
        <v>1.223309374555521E-2</v>
      </c>
      <c r="K28" s="62">
        <f t="shared" ref="K28:K35" si="31">J28</f>
        <v>1.223309374555521E-2</v>
      </c>
      <c r="L28" s="62">
        <f t="shared" ref="L28:N35" si="32">IF($D$4,AB28,T28)</f>
        <v>1.223309374555521E-2</v>
      </c>
      <c r="M28" s="62">
        <f t="shared" si="32"/>
        <v>1.223309374555521E-2</v>
      </c>
      <c r="N28" s="62">
        <f t="shared" si="32"/>
        <v>1.223309374555521E-2</v>
      </c>
      <c r="P28" s="231">
        <f>$H28</f>
        <v>1.223309374555521E-2</v>
      </c>
      <c r="Q28" s="231">
        <f>P28</f>
        <v>1.223309374555521E-2</v>
      </c>
      <c r="R28" s="231">
        <f>Q28</f>
        <v>1.223309374555521E-2</v>
      </c>
      <c r="S28" s="231">
        <f>R28</f>
        <v>1.223309374555521E-2</v>
      </c>
      <c r="T28" s="34">
        <f t="shared" ref="T28:T35" si="33">R28</f>
        <v>1.223309374555521E-2</v>
      </c>
      <c r="U28" s="34">
        <f t="shared" ref="U28:U35" si="34">T28</f>
        <v>1.223309374555521E-2</v>
      </c>
      <c r="V28" s="34">
        <f>T28</f>
        <v>1.223309374555521E-2</v>
      </c>
      <c r="W28" s="232"/>
      <c r="X28" s="231">
        <f>P28</f>
        <v>1.223309374555521E-2</v>
      </c>
      <c r="Y28" s="231">
        <f t="shared" ref="Y28:AA28" si="35">Q28</f>
        <v>1.223309374555521E-2</v>
      </c>
      <c r="Z28" s="231">
        <f t="shared" si="35"/>
        <v>1.223309374555521E-2</v>
      </c>
      <c r="AA28" s="231">
        <f t="shared" si="35"/>
        <v>1.223309374555521E-2</v>
      </c>
      <c r="AB28" s="258">
        <f t="shared" ref="AB28:AB35" si="36">IF(INDEX($BF$4:$BF$7,MATCH($D$3,$BA$4:$BA$7,0)),Z28*$AB$27,Z28)</f>
        <v>1.162143905827745E-2</v>
      </c>
      <c r="AC28" s="258">
        <f t="shared" ref="AC28:AD35" si="37">IF(INDEX($BF$4:$BF$7,MATCH($D$3,$BA$4:$BA$7,0)),AB28*$AC$27,AB28)</f>
        <v>1.1040367105363576E-2</v>
      </c>
      <c r="AD28" s="72">
        <f t="shared" si="37"/>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8">B16</f>
        <v>TFHCV3</v>
      </c>
      <c r="C29" s="186" t="str">
        <f t="shared" si="38"/>
        <v>Transport Freight - HCV3</v>
      </c>
      <c r="F29" s="230">
        <f>F52/F$60</f>
        <v>8.1866056980928109E-2</v>
      </c>
      <c r="G29" s="62">
        <f t="shared" si="28"/>
        <v>8.1866056980928109E-2</v>
      </c>
      <c r="H29" s="62">
        <f t="shared" si="28"/>
        <v>8.1866056980928109E-2</v>
      </c>
      <c r="I29" s="62">
        <f t="shared" si="29"/>
        <v>8.1866056980928109E-2</v>
      </c>
      <c r="J29" s="62">
        <f t="shared" si="30"/>
        <v>8.1866056980928109E-2</v>
      </c>
      <c r="K29" s="62">
        <f t="shared" si="31"/>
        <v>8.1866056980928109E-2</v>
      </c>
      <c r="L29" s="62">
        <f t="shared" si="32"/>
        <v>8.1866056980928109E-2</v>
      </c>
      <c r="M29" s="62">
        <f t="shared" si="32"/>
        <v>8.1866056980928109E-2</v>
      </c>
      <c r="N29" s="62">
        <f t="shared" si="32"/>
        <v>8.1866056980928109E-2</v>
      </c>
      <c r="P29" s="231">
        <f t="shared" ref="P29:P36" si="39">$H29</f>
        <v>8.1866056980928109E-2</v>
      </c>
      <c r="Q29" s="231">
        <f t="shared" ref="Q29:R35" si="40">P29</f>
        <v>8.1866056980928109E-2</v>
      </c>
      <c r="R29" s="231">
        <f t="shared" si="40"/>
        <v>8.1866056980928109E-2</v>
      </c>
      <c r="S29" s="231">
        <f t="shared" ref="S29" si="41">R29</f>
        <v>8.1866056980928109E-2</v>
      </c>
      <c r="T29" s="34">
        <f t="shared" si="33"/>
        <v>8.1866056980928109E-2</v>
      </c>
      <c r="U29" s="34">
        <f t="shared" si="34"/>
        <v>8.1866056980928109E-2</v>
      </c>
      <c r="V29" s="34">
        <f t="shared" ref="V29:V35" si="42">T29</f>
        <v>8.1866056980928109E-2</v>
      </c>
      <c r="W29" s="232"/>
      <c r="X29" s="231">
        <f t="shared" ref="X29:X36" si="43">P29</f>
        <v>8.1866056980928109E-2</v>
      </c>
      <c r="Y29" s="231">
        <f t="shared" ref="Y29:Y35" si="44">Q29</f>
        <v>8.1866056980928109E-2</v>
      </c>
      <c r="Z29" s="231">
        <f t="shared" ref="Z29:Z35" si="45">R29</f>
        <v>8.1866056980928109E-2</v>
      </c>
      <c r="AA29" s="231">
        <f t="shared" ref="AA29:AA35" si="46">S29</f>
        <v>8.1866056980928109E-2</v>
      </c>
      <c r="AB29" s="70">
        <f t="shared" si="36"/>
        <v>7.77727541318817E-2</v>
      </c>
      <c r="AC29" s="258">
        <f t="shared" si="37"/>
        <v>7.388411642528761E-2</v>
      </c>
      <c r="AD29" s="72">
        <f t="shared" si="37"/>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8"/>
        <v>TFHCV4</v>
      </c>
      <c r="C30" s="186" t="str">
        <f t="shared" si="38"/>
        <v>Transport Freight - HCV4</v>
      </c>
      <c r="F30" s="230">
        <f t="shared" ref="F30:F35" si="47">F53/F$60</f>
        <v>2.7304410472915146E-2</v>
      </c>
      <c r="G30" s="62">
        <f t="shared" si="28"/>
        <v>2.7304410472915146E-2</v>
      </c>
      <c r="H30" s="62">
        <f t="shared" si="28"/>
        <v>2.7304410472915146E-2</v>
      </c>
      <c r="I30" s="62">
        <f t="shared" si="29"/>
        <v>2.7304410472915146E-2</v>
      </c>
      <c r="J30" s="62">
        <f t="shared" si="30"/>
        <v>2.7304410472915146E-2</v>
      </c>
      <c r="K30" s="62">
        <f t="shared" si="31"/>
        <v>2.7304410472915146E-2</v>
      </c>
      <c r="L30" s="62">
        <f t="shared" si="32"/>
        <v>2.7304410472915146E-2</v>
      </c>
      <c r="M30" s="62">
        <f t="shared" si="32"/>
        <v>2.7304410472915146E-2</v>
      </c>
      <c r="N30" s="62">
        <f t="shared" si="32"/>
        <v>2.7304410472915146E-2</v>
      </c>
      <c r="P30" s="231">
        <f t="shared" si="39"/>
        <v>2.7304410472915146E-2</v>
      </c>
      <c r="Q30" s="231">
        <f t="shared" si="40"/>
        <v>2.7304410472915146E-2</v>
      </c>
      <c r="R30" s="231">
        <f t="shared" si="40"/>
        <v>2.7304410472915146E-2</v>
      </c>
      <c r="S30" s="231">
        <f t="shared" ref="S30" si="48">R30</f>
        <v>2.7304410472915146E-2</v>
      </c>
      <c r="T30" s="34">
        <f t="shared" si="33"/>
        <v>2.7304410472915146E-2</v>
      </c>
      <c r="U30" s="34">
        <f t="shared" si="34"/>
        <v>2.7304410472915146E-2</v>
      </c>
      <c r="V30" s="34">
        <f t="shared" si="42"/>
        <v>2.7304410472915146E-2</v>
      </c>
      <c r="W30" s="232"/>
      <c r="X30" s="231">
        <f t="shared" si="43"/>
        <v>2.7304410472915146E-2</v>
      </c>
      <c r="Y30" s="231">
        <f t="shared" si="44"/>
        <v>2.7304410472915146E-2</v>
      </c>
      <c r="Z30" s="231">
        <f t="shared" si="45"/>
        <v>2.7304410472915146E-2</v>
      </c>
      <c r="AA30" s="231">
        <f t="shared" si="46"/>
        <v>2.7304410472915146E-2</v>
      </c>
      <c r="AB30" s="70">
        <f t="shared" si="36"/>
        <v>2.5939189949269387E-2</v>
      </c>
      <c r="AC30" s="258">
        <f t="shared" si="37"/>
        <v>2.4642230451805917E-2</v>
      </c>
      <c r="AD30" s="72">
        <f t="shared" si="37"/>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8"/>
        <v>TFHCV5</v>
      </c>
      <c r="C31" s="186" t="str">
        <f t="shared" si="38"/>
        <v>Transport Freight - HCV5</v>
      </c>
      <c r="F31" s="230">
        <f t="shared" si="47"/>
        <v>1.645969810781665E-2</v>
      </c>
      <c r="G31" s="62">
        <f t="shared" si="28"/>
        <v>1.645969810781665E-2</v>
      </c>
      <c r="H31" s="62">
        <f t="shared" si="28"/>
        <v>1.645969810781665E-2</v>
      </c>
      <c r="I31" s="62">
        <f t="shared" si="29"/>
        <v>1.645969810781665E-2</v>
      </c>
      <c r="J31" s="62">
        <f t="shared" si="30"/>
        <v>1.645969810781665E-2</v>
      </c>
      <c r="K31" s="62">
        <f t="shared" si="31"/>
        <v>1.645969810781665E-2</v>
      </c>
      <c r="L31" s="62">
        <f t="shared" si="32"/>
        <v>1.645969810781665E-2</v>
      </c>
      <c r="M31" s="62">
        <f t="shared" si="32"/>
        <v>1.645969810781665E-2</v>
      </c>
      <c r="N31" s="62">
        <f t="shared" si="32"/>
        <v>1.645969810781665E-2</v>
      </c>
      <c r="P31" s="231">
        <f t="shared" si="39"/>
        <v>1.645969810781665E-2</v>
      </c>
      <c r="Q31" s="231">
        <f t="shared" si="40"/>
        <v>1.645969810781665E-2</v>
      </c>
      <c r="R31" s="231">
        <f t="shared" si="40"/>
        <v>1.645969810781665E-2</v>
      </c>
      <c r="S31" s="231">
        <f t="shared" ref="S31" si="49">R31</f>
        <v>1.645969810781665E-2</v>
      </c>
      <c r="T31" s="34">
        <f t="shared" si="33"/>
        <v>1.645969810781665E-2</v>
      </c>
      <c r="U31" s="34">
        <f t="shared" si="34"/>
        <v>1.645969810781665E-2</v>
      </c>
      <c r="V31" s="34">
        <f t="shared" si="42"/>
        <v>1.645969810781665E-2</v>
      </c>
      <c r="W31" s="232"/>
      <c r="X31" s="231">
        <f t="shared" si="43"/>
        <v>1.645969810781665E-2</v>
      </c>
      <c r="Y31" s="231">
        <f t="shared" si="44"/>
        <v>1.645969810781665E-2</v>
      </c>
      <c r="Z31" s="231">
        <f t="shared" si="45"/>
        <v>1.645969810781665E-2</v>
      </c>
      <c r="AA31" s="231">
        <f t="shared" si="46"/>
        <v>1.645969810781665E-2</v>
      </c>
      <c r="AB31" s="70">
        <f t="shared" si="36"/>
        <v>1.5636713202425816E-2</v>
      </c>
      <c r="AC31" s="258">
        <f t="shared" si="37"/>
        <v>1.4854877542304525E-2</v>
      </c>
      <c r="AD31" s="72">
        <f t="shared" si="37"/>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8"/>
        <v>TFHCV6</v>
      </c>
      <c r="C32" s="186" t="str">
        <f t="shared" si="38"/>
        <v>Transport Freight - HCV6</v>
      </c>
      <c r="F32" s="230">
        <f t="shared" si="47"/>
        <v>0.54070490636323243</v>
      </c>
      <c r="G32" s="62">
        <f t="shared" si="28"/>
        <v>0.54070490636323243</v>
      </c>
      <c r="H32" s="62">
        <f t="shared" si="28"/>
        <v>0.54070490636323243</v>
      </c>
      <c r="I32" s="62">
        <f t="shared" si="29"/>
        <v>0.54070490636323243</v>
      </c>
      <c r="J32" s="62">
        <f t="shared" si="30"/>
        <v>0.54070490636323243</v>
      </c>
      <c r="K32" s="62">
        <f t="shared" si="31"/>
        <v>0.54070490636323243</v>
      </c>
      <c r="L32" s="62">
        <f t="shared" si="32"/>
        <v>0.54070490636323243</v>
      </c>
      <c r="M32" s="62">
        <f t="shared" si="32"/>
        <v>0.54070490636323243</v>
      </c>
      <c r="N32" s="62">
        <f t="shared" si="32"/>
        <v>0.54070490636323243</v>
      </c>
      <c r="P32" s="231">
        <f t="shared" si="39"/>
        <v>0.54070490636323243</v>
      </c>
      <c r="Q32" s="231">
        <f t="shared" si="40"/>
        <v>0.54070490636323243</v>
      </c>
      <c r="R32" s="231">
        <f t="shared" si="40"/>
        <v>0.54070490636323243</v>
      </c>
      <c r="S32" s="231">
        <f t="shared" ref="S32" si="50">R32</f>
        <v>0.54070490636323243</v>
      </c>
      <c r="T32" s="34">
        <f t="shared" si="33"/>
        <v>0.54070490636323243</v>
      </c>
      <c r="U32" s="34">
        <f t="shared" si="34"/>
        <v>0.54070490636323243</v>
      </c>
      <c r="V32" s="34">
        <f t="shared" si="42"/>
        <v>0.54070490636323243</v>
      </c>
      <c r="W32" s="232"/>
      <c r="X32" s="231">
        <f t="shared" si="43"/>
        <v>0.54070490636323243</v>
      </c>
      <c r="Y32" s="231">
        <f t="shared" si="44"/>
        <v>0.54070490636323243</v>
      </c>
      <c r="Z32" s="231">
        <f t="shared" si="45"/>
        <v>0.54070490636323243</v>
      </c>
      <c r="AA32" s="231">
        <f t="shared" si="46"/>
        <v>0.54070490636323243</v>
      </c>
      <c r="AB32" s="70">
        <f t="shared" si="36"/>
        <v>0.51366966104507084</v>
      </c>
      <c r="AC32" s="258">
        <f t="shared" si="37"/>
        <v>0.48798617799281729</v>
      </c>
      <c r="AD32" s="72">
        <f t="shared" si="37"/>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8"/>
        <v>TFHCV7</v>
      </c>
      <c r="C33" s="186" t="str">
        <f t="shared" si="38"/>
        <v>Transport Freight - HCV7</v>
      </c>
      <c r="F33" s="230">
        <f t="shared" si="47"/>
        <v>0.1899915629254573</v>
      </c>
      <c r="G33" s="62">
        <f t="shared" si="28"/>
        <v>0.1899915629254573</v>
      </c>
      <c r="H33" s="62">
        <f t="shared" si="28"/>
        <v>0.1899915629254573</v>
      </c>
      <c r="I33" s="62">
        <f t="shared" si="29"/>
        <v>0.1899915629254573</v>
      </c>
      <c r="J33" s="62">
        <f t="shared" si="30"/>
        <v>0.1899915629254573</v>
      </c>
      <c r="K33" s="62">
        <f t="shared" si="31"/>
        <v>0.1899915629254573</v>
      </c>
      <c r="L33" s="62">
        <f t="shared" si="32"/>
        <v>0.1899915629254573</v>
      </c>
      <c r="M33" s="62">
        <f t="shared" si="32"/>
        <v>0.1899915629254573</v>
      </c>
      <c r="N33" s="62">
        <f t="shared" si="32"/>
        <v>0.1899915629254573</v>
      </c>
      <c r="P33" s="231">
        <f t="shared" si="39"/>
        <v>0.1899915629254573</v>
      </c>
      <c r="Q33" s="231">
        <f t="shared" si="40"/>
        <v>0.1899915629254573</v>
      </c>
      <c r="R33" s="231">
        <f t="shared" si="40"/>
        <v>0.1899915629254573</v>
      </c>
      <c r="S33" s="231">
        <f t="shared" ref="S33" si="51">R33</f>
        <v>0.1899915629254573</v>
      </c>
      <c r="T33" s="34">
        <f t="shared" si="33"/>
        <v>0.1899915629254573</v>
      </c>
      <c r="U33" s="34">
        <f t="shared" si="34"/>
        <v>0.1899915629254573</v>
      </c>
      <c r="V33" s="34">
        <f t="shared" si="42"/>
        <v>0.1899915629254573</v>
      </c>
      <c r="W33" s="232"/>
      <c r="X33" s="231">
        <f t="shared" si="43"/>
        <v>0.1899915629254573</v>
      </c>
      <c r="Y33" s="231">
        <f t="shared" si="44"/>
        <v>0.1899915629254573</v>
      </c>
      <c r="Z33" s="231">
        <f t="shared" si="45"/>
        <v>0.1899915629254573</v>
      </c>
      <c r="AA33" s="231">
        <f t="shared" si="46"/>
        <v>0.1899915629254573</v>
      </c>
      <c r="AB33" s="70">
        <f t="shared" si="36"/>
        <v>0.18049198477918443</v>
      </c>
      <c r="AC33" s="258">
        <f t="shared" si="37"/>
        <v>0.1714673855402252</v>
      </c>
      <c r="AD33" s="72">
        <f t="shared" si="37"/>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8"/>
        <v>TFHCV8</v>
      </c>
      <c r="C34" s="186" t="str">
        <f t="shared" si="38"/>
        <v>Transport Freight - HCV8</v>
      </c>
      <c r="F34" s="230">
        <f t="shared" si="47"/>
        <v>6.9923140692989272E-3</v>
      </c>
      <c r="G34" s="62">
        <f t="shared" si="28"/>
        <v>6.9923140692989272E-3</v>
      </c>
      <c r="H34" s="62">
        <f t="shared" si="28"/>
        <v>6.9923140692989272E-3</v>
      </c>
      <c r="I34" s="62">
        <f t="shared" si="29"/>
        <v>6.9923140692989272E-3</v>
      </c>
      <c r="J34" s="62">
        <f t="shared" si="30"/>
        <v>6.9923140692989272E-3</v>
      </c>
      <c r="K34" s="62">
        <f t="shared" si="31"/>
        <v>6.9923140692989272E-3</v>
      </c>
      <c r="L34" s="62">
        <f t="shared" si="32"/>
        <v>6.9923140692989272E-3</v>
      </c>
      <c r="M34" s="62">
        <f t="shared" si="32"/>
        <v>6.9923140692989272E-3</v>
      </c>
      <c r="N34" s="62">
        <f t="shared" si="32"/>
        <v>6.9923140692989272E-3</v>
      </c>
      <c r="P34" s="231">
        <f t="shared" si="39"/>
        <v>6.9923140692989272E-3</v>
      </c>
      <c r="Q34" s="231">
        <f t="shared" si="40"/>
        <v>6.9923140692989272E-3</v>
      </c>
      <c r="R34" s="231">
        <f t="shared" si="40"/>
        <v>6.9923140692989272E-3</v>
      </c>
      <c r="S34" s="231">
        <f t="shared" ref="S34" si="52">R34</f>
        <v>6.9923140692989272E-3</v>
      </c>
      <c r="T34" s="34">
        <f t="shared" si="33"/>
        <v>6.9923140692989272E-3</v>
      </c>
      <c r="U34" s="34">
        <f t="shared" si="34"/>
        <v>6.9923140692989272E-3</v>
      </c>
      <c r="V34" s="34">
        <f t="shared" si="42"/>
        <v>6.9923140692989272E-3</v>
      </c>
      <c r="W34" s="232"/>
      <c r="X34" s="231">
        <f t="shared" si="43"/>
        <v>6.9923140692989272E-3</v>
      </c>
      <c r="Y34" s="231">
        <f t="shared" si="44"/>
        <v>6.9923140692989272E-3</v>
      </c>
      <c r="Z34" s="231">
        <f t="shared" si="45"/>
        <v>6.9923140692989272E-3</v>
      </c>
      <c r="AA34" s="231">
        <f t="shared" si="46"/>
        <v>6.9923140692989272E-3</v>
      </c>
      <c r="AB34" s="70">
        <f t="shared" si="36"/>
        <v>6.6426983658339801E-3</v>
      </c>
      <c r="AC34" s="258">
        <f t="shared" si="37"/>
        <v>6.3105634475422809E-3</v>
      </c>
      <c r="AD34" s="72">
        <f t="shared" si="37"/>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8"/>
        <v>TFHCV9</v>
      </c>
      <c r="C35" s="186" t="str">
        <f t="shared" si="38"/>
        <v>Transport Freight - HCV9</v>
      </c>
      <c r="F35" s="230">
        <f t="shared" si="47"/>
        <v>6.2183700673103847E-3</v>
      </c>
      <c r="G35" s="62">
        <f t="shared" si="28"/>
        <v>6.2183700673103847E-3</v>
      </c>
      <c r="H35" s="62">
        <f t="shared" si="28"/>
        <v>6.2183700673103847E-3</v>
      </c>
      <c r="I35" s="62">
        <f t="shared" si="29"/>
        <v>6.2183700673103847E-3</v>
      </c>
      <c r="J35" s="62">
        <f t="shared" si="30"/>
        <v>6.2183700673103847E-3</v>
      </c>
      <c r="K35" s="62">
        <f t="shared" si="31"/>
        <v>6.2183700673103847E-3</v>
      </c>
      <c r="L35" s="62">
        <f t="shared" si="32"/>
        <v>6.2183700673103847E-3</v>
      </c>
      <c r="M35" s="62">
        <f t="shared" si="32"/>
        <v>6.2183700673103847E-3</v>
      </c>
      <c r="N35" s="62">
        <f t="shared" si="32"/>
        <v>6.2183700673103847E-3</v>
      </c>
      <c r="P35" s="231">
        <f t="shared" si="39"/>
        <v>6.2183700673103847E-3</v>
      </c>
      <c r="Q35" s="231">
        <f t="shared" si="40"/>
        <v>6.2183700673103847E-3</v>
      </c>
      <c r="R35" s="231">
        <f t="shared" si="40"/>
        <v>6.2183700673103847E-3</v>
      </c>
      <c r="S35" s="231">
        <f t="shared" ref="S35" si="53">R35</f>
        <v>6.2183700673103847E-3</v>
      </c>
      <c r="T35" s="34">
        <f t="shared" si="33"/>
        <v>6.2183700673103847E-3</v>
      </c>
      <c r="U35" s="34">
        <f t="shared" si="34"/>
        <v>6.2183700673103847E-3</v>
      </c>
      <c r="V35" s="34">
        <f t="shared" si="42"/>
        <v>6.2183700673103847E-3</v>
      </c>
      <c r="W35" s="232"/>
      <c r="X35" s="231">
        <f t="shared" si="43"/>
        <v>6.2183700673103847E-3</v>
      </c>
      <c r="Y35" s="231">
        <f t="shared" si="44"/>
        <v>6.2183700673103847E-3</v>
      </c>
      <c r="Z35" s="231">
        <f t="shared" si="45"/>
        <v>6.2183700673103847E-3</v>
      </c>
      <c r="AA35" s="231">
        <f t="shared" si="46"/>
        <v>6.2183700673103847E-3</v>
      </c>
      <c r="AB35" s="70">
        <f t="shared" si="36"/>
        <v>5.907451563944865E-3</v>
      </c>
      <c r="AC35" s="258">
        <f t="shared" si="37"/>
        <v>5.6120789857476211E-3</v>
      </c>
      <c r="AD35" s="72">
        <f t="shared" si="37"/>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4">1-SUM(G28:G35)</f>
        <v>0.11822958726748589</v>
      </c>
      <c r="H36" s="62">
        <f t="shared" si="54"/>
        <v>0.11822958726748589</v>
      </c>
      <c r="I36" s="62">
        <f t="shared" ref="I36:K36" si="55">1-SUM(I28:I35)</f>
        <v>0.11822958726748589</v>
      </c>
      <c r="J36" s="62">
        <f t="shared" si="55"/>
        <v>0.11822958726748589</v>
      </c>
      <c r="K36" s="62">
        <f t="shared" si="55"/>
        <v>0.11822958726748589</v>
      </c>
      <c r="L36" s="62">
        <f>1-SUM(L28:L35)</f>
        <v>0.11822958726748589</v>
      </c>
      <c r="M36" s="62">
        <f>1-SUM(M28:M35)</f>
        <v>0.11822958726748589</v>
      </c>
      <c r="N36" s="62">
        <f>1-SUM(N28:N35)</f>
        <v>0.11822958726748589</v>
      </c>
      <c r="P36" s="231">
        <f t="shared" si="39"/>
        <v>0.11822958726748589</v>
      </c>
      <c r="Q36" s="62">
        <f t="shared" ref="Q36:V36" si="56">1-SUM(Q28:Q35)</f>
        <v>0.11822958726748589</v>
      </c>
      <c r="R36" s="62">
        <f t="shared" si="56"/>
        <v>0.11822958726748589</v>
      </c>
      <c r="S36" s="62">
        <f t="shared" si="56"/>
        <v>0.11822958726748589</v>
      </c>
      <c r="T36" s="62">
        <f t="shared" si="56"/>
        <v>0.11822958726748589</v>
      </c>
      <c r="U36" s="62">
        <f t="shared" si="56"/>
        <v>0.11822958726748589</v>
      </c>
      <c r="V36" s="62">
        <f t="shared" si="56"/>
        <v>0.11822958726748589</v>
      </c>
      <c r="W36" s="232"/>
      <c r="X36" s="231">
        <f t="shared" si="43"/>
        <v>0.11822958726748589</v>
      </c>
      <c r="Y36" s="62">
        <f t="shared" ref="Y36:AD36" si="57">1-SUM(Y28:Y35)</f>
        <v>0.11822958726748589</v>
      </c>
      <c r="Z36" s="62">
        <f t="shared" si="57"/>
        <v>0.11822958726748589</v>
      </c>
      <c r="AA36" s="62">
        <f t="shared" si="57"/>
        <v>0.11822958726748589</v>
      </c>
      <c r="AB36" s="62">
        <f t="shared" si="57"/>
        <v>0.16231810790411161</v>
      </c>
      <c r="AC36" s="62">
        <f t="shared" si="57"/>
        <v>0.20420220250890586</v>
      </c>
      <c r="AD36" s="62">
        <f t="shared" si="57"/>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F39</f>
        <v>0.17795233566495883</v>
      </c>
      <c r="H39" s="62">
        <f>G39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H39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8">Q39</f>
        <v>0.17795233566495883</v>
      </c>
      <c r="Z39" s="231">
        <f t="shared" si="58"/>
        <v>0.17795233566495883</v>
      </c>
      <c r="AA39" s="231">
        <f t="shared" si="58"/>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9">1-G39</f>
        <v>0.82204766433504117</v>
      </c>
      <c r="H40" s="62">
        <f t="shared" si="59"/>
        <v>0.82204766433504117</v>
      </c>
      <c r="I40" s="62">
        <f t="shared" ref="I40" si="60">1-I39</f>
        <v>0.82204766433504117</v>
      </c>
      <c r="J40" s="62">
        <f>1-J39</f>
        <v>0.82204766433504117</v>
      </c>
      <c r="K40" s="62">
        <f>1-K39</f>
        <v>0.82204766433504117</v>
      </c>
      <c r="L40" s="62">
        <f>1-L39</f>
        <v>0.82204766433504117</v>
      </c>
      <c r="M40" s="62">
        <f>1-M39</f>
        <v>0.82204766433504117</v>
      </c>
      <c r="N40" s="62">
        <f>1-N39</f>
        <v>0.82204766433504117</v>
      </c>
      <c r="P40" s="231">
        <f>H40</f>
        <v>0.82204766433504117</v>
      </c>
      <c r="Q40" s="62">
        <f t="shared" ref="Q40:V40" si="61">1-Q39</f>
        <v>0.82204766433504117</v>
      </c>
      <c r="R40" s="62">
        <f t="shared" si="61"/>
        <v>0.82204766433504117</v>
      </c>
      <c r="S40" s="62">
        <f t="shared" si="61"/>
        <v>0.82204766433504117</v>
      </c>
      <c r="T40" s="62">
        <f t="shared" si="61"/>
        <v>0.82204766433504117</v>
      </c>
      <c r="U40" s="62">
        <f t="shared" si="61"/>
        <v>0.82204766433504117</v>
      </c>
      <c r="V40" s="62">
        <f t="shared" si="61"/>
        <v>0.82204766433504117</v>
      </c>
      <c r="W40" s="232"/>
      <c r="X40" s="231">
        <f>P40</f>
        <v>0.82204766433504117</v>
      </c>
      <c r="Y40" s="231">
        <f t="shared" ref="Y40" si="62">Q40</f>
        <v>0.82204766433504117</v>
      </c>
      <c r="Z40" s="231">
        <f t="shared" ref="Z40" si="63">R40</f>
        <v>0.82204766433504117</v>
      </c>
      <c r="AA40" s="231">
        <f t="shared" ref="AA40" si="64">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5">G63*G92</f>
        <v>18.120758900121242</v>
      </c>
      <c r="H43" s="47">
        <f t="shared" si="65"/>
        <v>18.931145021834784</v>
      </c>
      <c r="I43" s="47">
        <f>H43*(1+(H13+I13)/2*((I7/H7)^(1/(I$4-H$4))-1))^(I$4-H$4)</f>
        <v>19.166790908504293</v>
      </c>
      <c r="J43" s="47">
        <f>G43*(1+(G13+J13)/2*((J7/G7)^(1/(J$4-G$4))-1))^(J$4-G$4)</f>
        <v>17.606790705410827</v>
      </c>
      <c r="K43" s="47">
        <f>H43*(1+(H13+K13)/2*((K7/H7)^(1/(K$4-H$4))-1))^(K$4-H$4)</f>
        <v>18.357999640095333</v>
      </c>
      <c r="L43" s="47">
        <f>J43*(1+(J13+L13)/2*((L7/J7)^(1/(L$4-J$4))-1))^(L$4-J$4)</f>
        <v>19.927747261963425</v>
      </c>
      <c r="M43" s="47">
        <f>L43*(1+(L13+M13)/2*((M7/L7)^(1/(M$4-L$4))-1))^(M$4-L$4)</f>
        <v>23.558724646536248</v>
      </c>
      <c r="N43" s="47">
        <f>M43*(1+(M13+N13)/2*((N7/M7)^(1/(N$4-M$4))-1))^(N$4-M$4)</f>
        <v>28.743417847027079</v>
      </c>
      <c r="O43" s="47"/>
      <c r="P43" s="47">
        <f>$H43</f>
        <v>18.931145021834784</v>
      </c>
      <c r="Q43" s="47">
        <f>I43</f>
        <v>19.166790908504293</v>
      </c>
      <c r="R43" s="47">
        <f t="shared" ref="R43:S43" si="66">J43</f>
        <v>17.606790705410827</v>
      </c>
      <c r="S43" s="47">
        <f t="shared" si="66"/>
        <v>18.357999640095333</v>
      </c>
      <c r="T43" s="311">
        <f>R43*(1+(R13+T13)/2*((T7/R7)^(1/(T$4-R$4))-1))^(T$4-R$4)</f>
        <v>19.927747261963425</v>
      </c>
      <c r="U43" s="311">
        <f>T43*(1+(T13+U13)/2*((U7/T7)^(1/(U$4-T$4))-1))^(U$4-T$4)</f>
        <v>23.558724646536248</v>
      </c>
      <c r="V43" s="311">
        <f>U43*(1+(U13+V13)/2*((V7/U7)^(1/(V$4-U$4))-1))^(V$4-U$4)</f>
        <v>28.743417847027079</v>
      </c>
      <c r="X43" s="47">
        <f>P43</f>
        <v>18.931145021834784</v>
      </c>
      <c r="Y43" s="47">
        <f t="shared" ref="Y43:AA43" si="67">Q43</f>
        <v>19.166790908504293</v>
      </c>
      <c r="Z43" s="47">
        <f t="shared" si="67"/>
        <v>17.606790705410827</v>
      </c>
      <c r="AA43" s="47">
        <f t="shared" si="67"/>
        <v>18.357999640095333</v>
      </c>
      <c r="AB43" s="311">
        <f>Z43*(1+(Z13+AB13)/2*((AB7/Z7)^(1/(AB$4-Z$4))-1))^(AB$4-Z$4)</f>
        <v>19.927747261963425</v>
      </c>
      <c r="AC43" s="311">
        <f>AB43*(1+(AB13+AC13)/2*((AC7/AB7)^(1/(AC$4-AB$4))-1))^(AC$4-AB$4)</f>
        <v>23.558724646536248</v>
      </c>
      <c r="AD43" s="311">
        <f>AC43*(1+(AC13+AD13)/2*((AD7/AC7)^(1/(AD$4-AC$4))-1))^(AD$4-AC$4)</f>
        <v>28.743417847027079</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8">G39*G$48</f>
        <v>5.725786025053389</v>
      </c>
      <c r="H46" s="10">
        <f t="shared" si="68"/>
        <v>5.8310789276794708</v>
      </c>
      <c r="I46" s="10">
        <f t="shared" si="68"/>
        <v>5.9036614240138503</v>
      </c>
      <c r="J46" s="10">
        <f t="shared" si="68"/>
        <v>5.5633826774444142</v>
      </c>
      <c r="K46" s="10">
        <f t="shared" si="68"/>
        <v>5.6545414834782317</v>
      </c>
      <c r="L46" s="10">
        <f t="shared" si="68"/>
        <v>6.2967570736004141</v>
      </c>
      <c r="M46" s="10">
        <f t="shared" si="68"/>
        <v>7.4440710288527452</v>
      </c>
      <c r="N46" s="10">
        <f t="shared" si="68"/>
        <v>9.0823271325395005</v>
      </c>
      <c r="P46" s="10">
        <f t="shared" ref="P46" si="69">P39*P$48</f>
        <v>5.725786025053389</v>
      </c>
      <c r="Q46" s="10">
        <f t="shared" ref="Q46:Q48" si="70">$I46</f>
        <v>5.9036614240138503</v>
      </c>
      <c r="R46" s="10">
        <f t="shared" ref="R46:V47" si="71">R39*R$48</f>
        <v>5.4634277979896115</v>
      </c>
      <c r="S46" s="10">
        <f t="shared" si="71"/>
        <v>5.6550888467559126</v>
      </c>
      <c r="T46" s="310">
        <f t="shared" si="71"/>
        <v>6.1836259749974651</v>
      </c>
      <c r="U46" s="310">
        <f t="shared" si="71"/>
        <v>7.3103266388867905</v>
      </c>
      <c r="V46" s="310">
        <f t="shared" si="71"/>
        <v>8.9191489069281928</v>
      </c>
      <c r="W46" s="10"/>
      <c r="X46" s="10">
        <f t="shared" ref="X46:AD47" si="72">X39*X$48</f>
        <v>5.725786025053389</v>
      </c>
      <c r="Y46" s="10">
        <f t="shared" si="72"/>
        <v>5.9036614240138503</v>
      </c>
      <c r="Z46" s="10">
        <f t="shared" si="72"/>
        <v>5.4634277979896115</v>
      </c>
      <c r="AA46" s="10">
        <f t="shared" si="72"/>
        <v>5.6550888467559126</v>
      </c>
      <c r="AB46" s="310">
        <f t="shared" si="72"/>
        <v>5.8744446762475926</v>
      </c>
      <c r="AC46" s="310">
        <f t="shared" si="72"/>
        <v>6.5975697915953289</v>
      </c>
      <c r="AD46" s="310">
        <f t="shared" si="72"/>
        <v>7.6470552940775596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3">G40*G$48</f>
        <v>26.450167179818607</v>
      </c>
      <c r="H47" s="10">
        <f t="shared" si="73"/>
        <v>26.936565879511939</v>
      </c>
      <c r="I47" s="10">
        <f t="shared" ref="I47" si="74">I40*I$48</f>
        <v>27.271859436409219</v>
      </c>
      <c r="J47" s="10">
        <f>J40*J$48</f>
        <v>25.699947790546279</v>
      </c>
      <c r="K47" s="10">
        <f>K40*K$48</f>
        <v>26.121054281245893</v>
      </c>
      <c r="L47" s="10">
        <f>L40*L$48</f>
        <v>29.087757830748377</v>
      </c>
      <c r="M47" s="10">
        <f>M40*M$48</f>
        <v>34.387754336272714</v>
      </c>
      <c r="N47" s="10">
        <f>N40*N$48</f>
        <v>41.955649405398859</v>
      </c>
      <c r="P47" s="10">
        <f>P40*P$48</f>
        <v>26.450167179818607</v>
      </c>
      <c r="Q47" s="10">
        <f t="shared" si="70"/>
        <v>27.271859436409219</v>
      </c>
      <c r="R47" s="10">
        <f t="shared" si="71"/>
        <v>25.238207994394276</v>
      </c>
      <c r="S47" s="10">
        <f t="shared" si="71"/>
        <v>26.123582816217233</v>
      </c>
      <c r="T47" s="310">
        <f t="shared" si="71"/>
        <v>28.565150723498565</v>
      </c>
      <c r="U47" s="310">
        <f t="shared" si="71"/>
        <v>33.769924494486169</v>
      </c>
      <c r="V47" s="310">
        <f t="shared" si="71"/>
        <v>41.201850480912334</v>
      </c>
      <c r="W47" s="10"/>
      <c r="X47" s="10">
        <f t="shared" si="72"/>
        <v>26.450167179818607</v>
      </c>
      <c r="Y47" s="10">
        <f t="shared" si="72"/>
        <v>27.271859436409219</v>
      </c>
      <c r="Z47" s="10">
        <f t="shared" si="72"/>
        <v>25.238207994394276</v>
      </c>
      <c r="AA47" s="10">
        <f t="shared" si="72"/>
        <v>26.123582816217233</v>
      </c>
      <c r="AB47" s="310">
        <f t="shared" si="72"/>
        <v>28.874332022248439</v>
      </c>
      <c r="AC47" s="310">
        <f t="shared" si="72"/>
        <v>34.482681341777635</v>
      </c>
      <c r="AD47" s="310">
        <f t="shared" si="72"/>
        <v>42.473944093762967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31.775595764724127</v>
      </c>
      <c r="L48" s="47">
        <f>J48*(1+(J21+L21)/2*((L7/J7)^(1/(L$4-J$4))-1))^(L$4-J$4)</f>
        <v>35.384514904348791</v>
      </c>
      <c r="M48" s="47">
        <f>L48*(1+(L21+M21)/2*((M7/L7)^(1/(M$4-L$4))-1))^(M$4-L$4)</f>
        <v>41.831825365125461</v>
      </c>
      <c r="N48" s="47">
        <f>M48*(1+(M21+N21)/2*((N7/M7)^(1/(N$4-M$4))-1))^(N$4-M$4)</f>
        <v>51.037976537938363</v>
      </c>
      <c r="P48" s="47">
        <f>$G48</f>
        <v>32.175953204871995</v>
      </c>
      <c r="Q48" s="47">
        <f t="shared" si="70"/>
        <v>33.17552086042307</v>
      </c>
      <c r="R48" s="47">
        <f>P48*(1+(P21+R21)/2*((R7/P7)^(1/(R$4-P$4))-1))^(R$4-P$4)</f>
        <v>30.701635792383886</v>
      </c>
      <c r="S48" s="47">
        <f>Q48*(1+(Q21+S21)/2*((S7/Q7)^(1/(S$4-Q$4))-1))^(S$4-Q$4)</f>
        <v>31.778671662973146</v>
      </c>
      <c r="T48" s="311">
        <f>R48*(1+(R21+T21)/2*((T7/R7)^(1/(T$4-R$4))-1))^(T$4-R$4)</f>
        <v>34.74877669849603</v>
      </c>
      <c r="U48" s="311">
        <f>T48*(1+(T21+U21)/2*((U7/T7)^(1/(U$4-T$4))-1))^(U$4-T$4)</f>
        <v>41.080251133372961</v>
      </c>
      <c r="V48" s="311">
        <f>U48*(1+(U21+V21)/2*((V7/U7)^(1/(V$4-U$4))-1))^(V$4-U$4)</f>
        <v>50.120999387840527</v>
      </c>
      <c r="W48" s="186"/>
      <c r="X48" s="47">
        <f>P48</f>
        <v>32.175953204871995</v>
      </c>
      <c r="Y48" s="47">
        <f>Q48</f>
        <v>33.17552086042307</v>
      </c>
      <c r="Z48" s="47">
        <f>R48</f>
        <v>30.701635792383886</v>
      </c>
      <c r="AA48" s="47">
        <f>S48</f>
        <v>31.778671662973146</v>
      </c>
      <c r="AB48" s="311">
        <f>Z48*(1+(Z21+AB21)/2*((AB7/Z7)^(1/(AB$4-Z$4))-1))^(AB$4-Z$4)</f>
        <v>34.74877669849603</v>
      </c>
      <c r="AC48" s="311">
        <f>AB48*(1+(AB21+AC21)/2*((AC7/AB7)^(1/(AC$4-AB$4))-1))^(AC$4-AB$4)</f>
        <v>41.080251133372961</v>
      </c>
      <c r="AD48" s="311">
        <f>AC48*(1+(AC21+AD21)/2*((AD7/AC7)^(1/(AD$4-AC$4))-1))^(AD$4-AC$4)</f>
        <v>50.120999387840527</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5">G28*G$60</f>
        <v>2.3987639372378653</v>
      </c>
      <c r="H51" s="10">
        <f t="shared" si="75"/>
        <v>2.4428754036044746</v>
      </c>
      <c r="I51" s="10">
        <f t="shared" ref="I51" si="76">I28*I$60</f>
        <v>2.473283154421531</v>
      </c>
      <c r="J51" s="10">
        <f t="shared" ref="J51:N59" si="77">J28*J$60</f>
        <v>2.3307265897319418</v>
      </c>
      <c r="K51" s="10">
        <f t="shared" si="77"/>
        <v>2.368916709921344</v>
      </c>
      <c r="L51" s="10">
        <f t="shared" si="77"/>
        <v>2.6379668614248066</v>
      </c>
      <c r="M51" s="10">
        <f t="shared" si="77"/>
        <v>3.1186231990013344</v>
      </c>
      <c r="N51" s="10">
        <f t="shared" si="77"/>
        <v>3.8049551094654466</v>
      </c>
      <c r="P51" s="10">
        <f t="shared" ref="P51:V51" si="78">P28*P$60</f>
        <v>2.3987639372378653</v>
      </c>
      <c r="Q51" s="10">
        <f t="shared" si="78"/>
        <v>2.4286226095077832</v>
      </c>
      <c r="R51" s="10">
        <f t="shared" si="78"/>
        <v>2.2888514377199698</v>
      </c>
      <c r="S51" s="10">
        <f t="shared" si="78"/>
        <v>2.3263659016998677</v>
      </c>
      <c r="T51" s="310">
        <f t="shared" si="78"/>
        <v>2.5905716569373451</v>
      </c>
      <c r="U51" s="310">
        <f t="shared" si="78"/>
        <v>3.0625922509263552</v>
      </c>
      <c r="V51" s="310">
        <f t="shared" si="78"/>
        <v>3.7365931341442993</v>
      </c>
      <c r="W51" s="10"/>
      <c r="X51" s="10">
        <f>P51</f>
        <v>2.3987639372378653</v>
      </c>
      <c r="Y51" s="10">
        <f t="shared" ref="Y51:AA51" si="79">Q51</f>
        <v>2.4286226095077832</v>
      </c>
      <c r="Z51" s="10">
        <f t="shared" si="79"/>
        <v>2.2888514377199698</v>
      </c>
      <c r="AA51" s="10">
        <f t="shared" si="79"/>
        <v>2.3263659016998677</v>
      </c>
      <c r="AB51" s="310">
        <f t="shared" ref="AB51:AD59" si="80">AB28*AB$60</f>
        <v>2.4610430740904778</v>
      </c>
      <c r="AC51" s="310">
        <f t="shared" si="80"/>
        <v>2.7639895064610354</v>
      </c>
      <c r="AD51" s="310">
        <f t="shared" si="80"/>
        <v>3.2036615383869682</v>
      </c>
      <c r="AE51" s="10"/>
      <c r="AF51" s="10"/>
      <c r="AG51" s="10"/>
      <c r="AH51" s="10"/>
      <c r="AI51" s="10"/>
      <c r="AJ51" s="10"/>
      <c r="AK51" s="10"/>
      <c r="AL51" s="10"/>
      <c r="AM51" s="10"/>
      <c r="AN51" s="10"/>
      <c r="AO51" s="10"/>
      <c r="AP51" s="10"/>
      <c r="AQ51" s="10"/>
      <c r="AR51" s="10"/>
      <c r="AS51" s="10"/>
    </row>
    <row r="52" spans="1:45">
      <c r="A52" s="185" t="s">
        <v>16</v>
      </c>
      <c r="B52" s="186" t="str">
        <f t="shared" ref="B52:B58" si="81">B16</f>
        <v>TFHCV3</v>
      </c>
      <c r="C52" s="186" t="str">
        <f t="shared" ref="C52:C58" si="82">C29</f>
        <v>Transport Freight - HCV3</v>
      </c>
      <c r="D52" s="185" t="s">
        <v>149</v>
      </c>
      <c r="F52" s="10">
        <f t="shared" ref="F52:F58" si="83">F66*F95</f>
        <v>15.233523986729871</v>
      </c>
      <c r="G52" s="10">
        <f t="shared" si="75"/>
        <v>16.052958413816011</v>
      </c>
      <c r="H52" s="10">
        <f t="shared" si="75"/>
        <v>16.34816025679978</v>
      </c>
      <c r="I52" s="10">
        <f t="shared" ref="I52" si="84">I29*I$60</f>
        <v>16.551654377978693</v>
      </c>
      <c r="J52" s="10">
        <f t="shared" si="77"/>
        <v>15.597640283864223</v>
      </c>
      <c r="K52" s="10">
        <f t="shared" si="77"/>
        <v>15.853215416415631</v>
      </c>
      <c r="L52" s="10">
        <f t="shared" si="77"/>
        <v>17.653747276290638</v>
      </c>
      <c r="M52" s="10">
        <f t="shared" si="77"/>
        <v>20.870385678541215</v>
      </c>
      <c r="N52" s="10">
        <f t="shared" si="77"/>
        <v>25.46344189625388</v>
      </c>
      <c r="P52" s="10">
        <f t="shared" ref="P52:P59" si="85">P29*P$60</f>
        <v>16.052958413816011</v>
      </c>
      <c r="Q52" s="10">
        <f t="shared" ref="Q52:V59" si="86">Q29*Q$60</f>
        <v>16.252778002896829</v>
      </c>
      <c r="R52" s="10">
        <f t="shared" si="86"/>
        <v>15.317404257557079</v>
      </c>
      <c r="S52" s="10">
        <f t="shared" si="86"/>
        <v>15.568457777595965</v>
      </c>
      <c r="T52" s="310">
        <f t="shared" si="86"/>
        <v>17.336570068962928</v>
      </c>
      <c r="U52" s="310">
        <f t="shared" si="86"/>
        <v>20.495416526566199</v>
      </c>
      <c r="V52" s="310">
        <f t="shared" si="86"/>
        <v>25.005951298750421</v>
      </c>
      <c r="W52" s="10"/>
      <c r="X52" s="10">
        <f t="shared" ref="X52:X59" si="87">P52</f>
        <v>16.052958413816011</v>
      </c>
      <c r="Y52" s="10">
        <f t="shared" ref="Y52:Y60" si="88">Q52</f>
        <v>16.252778002896829</v>
      </c>
      <c r="Z52" s="10">
        <f t="shared" ref="Z52:Z60" si="89">R52</f>
        <v>15.317404257557079</v>
      </c>
      <c r="AA52" s="10">
        <f t="shared" ref="AA52:AA60" si="90">S52</f>
        <v>15.568457777595965</v>
      </c>
      <c r="AB52" s="310">
        <f t="shared" si="80"/>
        <v>16.469741565514781</v>
      </c>
      <c r="AC52" s="310">
        <f t="shared" si="80"/>
        <v>18.497113415225993</v>
      </c>
      <c r="AD52" s="310">
        <f t="shared" si="80"/>
        <v>21.439477494766138</v>
      </c>
      <c r="AE52" s="10"/>
      <c r="AF52" s="10"/>
      <c r="AG52" s="10"/>
      <c r="AH52" s="10"/>
      <c r="AI52" s="10"/>
      <c r="AJ52" s="10"/>
      <c r="AK52" s="10"/>
      <c r="AL52" s="10"/>
      <c r="AM52" s="10"/>
      <c r="AN52" s="10"/>
      <c r="AO52" s="10"/>
      <c r="AP52" s="10"/>
      <c r="AQ52" s="10"/>
      <c r="AR52" s="10"/>
      <c r="AS52" s="10"/>
    </row>
    <row r="53" spans="1:45">
      <c r="A53" s="185" t="s">
        <v>16</v>
      </c>
      <c r="B53" s="186" t="str">
        <f t="shared" si="81"/>
        <v>TFHCV4</v>
      </c>
      <c r="C53" s="186" t="str">
        <f t="shared" si="82"/>
        <v>Transport Freight - HCV4</v>
      </c>
      <c r="D53" s="185" t="s">
        <v>149</v>
      </c>
      <c r="F53" s="10">
        <f t="shared" si="83"/>
        <v>5.0807673805466287</v>
      </c>
      <c r="G53" s="10">
        <f t="shared" si="75"/>
        <v>5.3540695863437202</v>
      </c>
      <c r="H53" s="10">
        <f t="shared" si="75"/>
        <v>5.4525269029708987</v>
      </c>
      <c r="I53" s="10">
        <f t="shared" ref="I53" si="91">I30*I$60</f>
        <v>5.5203973637992325</v>
      </c>
      <c r="J53" s="10">
        <f t="shared" si="77"/>
        <v>5.2022094189625063</v>
      </c>
      <c r="K53" s="10">
        <f t="shared" si="77"/>
        <v>5.2874502206231879</v>
      </c>
      <c r="L53" s="10">
        <f t="shared" si="77"/>
        <v>5.8879733529763385</v>
      </c>
      <c r="M53" s="10">
        <f t="shared" si="77"/>
        <v>6.9608040048599715</v>
      </c>
      <c r="N53" s="10">
        <f t="shared" si="77"/>
        <v>8.4927049772351033</v>
      </c>
      <c r="P53" s="10">
        <f t="shared" si="85"/>
        <v>5.3540695863437202</v>
      </c>
      <c r="Q53" s="10">
        <f t="shared" si="86"/>
        <v>5.4207144973361112</v>
      </c>
      <c r="R53" s="10">
        <f t="shared" si="86"/>
        <v>5.1087435825246841</v>
      </c>
      <c r="S53" s="10">
        <f t="shared" si="86"/>
        <v>5.1924763115042767</v>
      </c>
      <c r="T53" s="310">
        <f t="shared" si="86"/>
        <v>5.7821866938784634</v>
      </c>
      <c r="U53" s="310">
        <f t="shared" si="86"/>
        <v>6.8357422635501157</v>
      </c>
      <c r="V53" s="310">
        <f t="shared" si="86"/>
        <v>8.3401202367162846</v>
      </c>
      <c r="W53" s="10"/>
      <c r="X53" s="10">
        <f t="shared" si="87"/>
        <v>5.3540695863437202</v>
      </c>
      <c r="Y53" s="10">
        <f t="shared" si="88"/>
        <v>5.4207144973361112</v>
      </c>
      <c r="Z53" s="10">
        <f t="shared" si="89"/>
        <v>5.1087435825246841</v>
      </c>
      <c r="AA53" s="10">
        <f t="shared" si="90"/>
        <v>5.1924763115042767</v>
      </c>
      <c r="AB53" s="310">
        <f t="shared" si="80"/>
        <v>5.4930773591845394</v>
      </c>
      <c r="AC53" s="310">
        <f t="shared" si="80"/>
        <v>6.1692573928539796</v>
      </c>
      <c r="AD53" s="310">
        <f t="shared" si="80"/>
        <v>7.150610587954624</v>
      </c>
      <c r="AE53" s="10"/>
      <c r="AF53" s="10"/>
      <c r="AG53" s="10"/>
      <c r="AH53" s="10"/>
      <c r="AI53" s="10"/>
      <c r="AJ53" s="10"/>
      <c r="AK53" s="10"/>
      <c r="AL53" s="10"/>
      <c r="AM53" s="10"/>
      <c r="AN53" s="10"/>
      <c r="AO53" s="10"/>
      <c r="AP53" s="10"/>
      <c r="AQ53" s="10"/>
      <c r="AR53" s="10"/>
      <c r="AS53" s="10"/>
    </row>
    <row r="54" spans="1:45">
      <c r="A54" s="185" t="s">
        <v>16</v>
      </c>
      <c r="B54" s="186" t="str">
        <f t="shared" si="81"/>
        <v>TFHCV5</v>
      </c>
      <c r="C54" s="186" t="str">
        <f t="shared" si="82"/>
        <v>Transport Freight - HCV5</v>
      </c>
      <c r="D54" s="185" t="s">
        <v>149</v>
      </c>
      <c r="F54" s="10">
        <f t="shared" si="83"/>
        <v>3.0627981264343846</v>
      </c>
      <c r="G54" s="10">
        <f t="shared" si="75"/>
        <v>3.2275506965029748</v>
      </c>
      <c r="H54" s="10">
        <f t="shared" si="75"/>
        <v>3.2869029286193441</v>
      </c>
      <c r="I54" s="10">
        <f t="shared" ref="I54" si="92">I31*I$60</f>
        <v>3.3278167325185679</v>
      </c>
      <c r="J54" s="10">
        <f t="shared" si="77"/>
        <v>3.1360060534799454</v>
      </c>
      <c r="K54" s="10">
        <f t="shared" si="77"/>
        <v>3.1873910802028207</v>
      </c>
      <c r="L54" s="10">
        <f t="shared" si="77"/>
        <v>3.5493996090116822</v>
      </c>
      <c r="M54" s="10">
        <f t="shared" si="77"/>
        <v>4.1961254802160139</v>
      </c>
      <c r="N54" s="10">
        <f t="shared" si="77"/>
        <v>5.1195890196093039</v>
      </c>
      <c r="P54" s="10">
        <f t="shared" si="85"/>
        <v>3.2275506965029748</v>
      </c>
      <c r="Q54" s="10">
        <f t="shared" si="86"/>
        <v>3.2677257120538581</v>
      </c>
      <c r="R54" s="10">
        <f t="shared" si="86"/>
        <v>3.0796627952108402</v>
      </c>
      <c r="S54" s="10">
        <f t="shared" si="86"/>
        <v>3.130138722611465</v>
      </c>
      <c r="T54" s="310">
        <f t="shared" si="86"/>
        <v>3.4856290883365419</v>
      </c>
      <c r="U54" s="310">
        <f t="shared" si="86"/>
        <v>4.1207355167945368</v>
      </c>
      <c r="V54" s="310">
        <f t="shared" si="86"/>
        <v>5.0276075879907536</v>
      </c>
      <c r="W54" s="10"/>
      <c r="X54" s="10">
        <f t="shared" si="87"/>
        <v>3.2275506965029748</v>
      </c>
      <c r="Y54" s="10">
        <f t="shared" si="88"/>
        <v>3.2677257120538581</v>
      </c>
      <c r="Z54" s="10">
        <f t="shared" si="89"/>
        <v>3.0796627952108402</v>
      </c>
      <c r="AA54" s="10">
        <f t="shared" si="90"/>
        <v>3.130138722611465</v>
      </c>
      <c r="AB54" s="310">
        <f t="shared" si="80"/>
        <v>3.3113476339197145</v>
      </c>
      <c r="AC54" s="310">
        <f t="shared" si="80"/>
        <v>3.7189638039070689</v>
      </c>
      <c r="AD54" s="310">
        <f t="shared" si="80"/>
        <v>4.3105450557535718</v>
      </c>
      <c r="AE54" s="10"/>
      <c r="AF54" s="10"/>
      <c r="AG54" s="10"/>
      <c r="AH54" s="10"/>
      <c r="AI54" s="10"/>
      <c r="AJ54" s="10"/>
      <c r="AK54" s="10"/>
      <c r="AL54" s="10"/>
      <c r="AM54" s="10"/>
      <c r="AN54" s="10"/>
      <c r="AO54" s="10"/>
      <c r="AP54" s="10"/>
      <c r="AQ54" s="10"/>
      <c r="AR54" s="10"/>
      <c r="AS54" s="10"/>
    </row>
    <row r="55" spans="1:45">
      <c r="A55" s="185" t="s">
        <v>16</v>
      </c>
      <c r="B55" s="186" t="str">
        <f t="shared" si="81"/>
        <v>TFHCV6</v>
      </c>
      <c r="C55" s="186" t="str">
        <f t="shared" si="82"/>
        <v>Transport Freight - HCV6</v>
      </c>
      <c r="D55" s="185" t="s">
        <v>149</v>
      </c>
      <c r="F55" s="10">
        <f>F69*F98</f>
        <v>100.6136299290159</v>
      </c>
      <c r="G55" s="10">
        <f t="shared" si="75"/>
        <v>106.02579012712634</v>
      </c>
      <c r="H55" s="10">
        <f t="shared" si="75"/>
        <v>107.97552473943311</v>
      </c>
      <c r="I55" s="10">
        <f>I32*I$60</f>
        <v>109.31955270163417</v>
      </c>
      <c r="J55" s="10">
        <f t="shared" si="77"/>
        <v>103.01852733836863</v>
      </c>
      <c r="K55" s="10">
        <f t="shared" si="77"/>
        <v>104.70653740274945</v>
      </c>
      <c r="L55" s="10">
        <f t="shared" si="77"/>
        <v>116.59860166724108</v>
      </c>
      <c r="M55" s="10">
        <f t="shared" si="77"/>
        <v>137.84369676811372</v>
      </c>
      <c r="N55" s="10">
        <f t="shared" si="77"/>
        <v>168.17968855403731</v>
      </c>
      <c r="P55" s="10">
        <f t="shared" si="85"/>
        <v>106.02579012712634</v>
      </c>
      <c r="Q55" s="10">
        <f t="shared" si="86"/>
        <v>107.34554872046687</v>
      </c>
      <c r="R55" s="10">
        <f t="shared" si="86"/>
        <v>101.16763821591697</v>
      </c>
      <c r="S55" s="10">
        <f t="shared" si="86"/>
        <v>102.82578415638176</v>
      </c>
      <c r="T55" s="310">
        <f t="shared" si="86"/>
        <v>114.5037252494281</v>
      </c>
      <c r="U55" s="310">
        <f t="shared" si="86"/>
        <v>135.36711895693389</v>
      </c>
      <c r="V55" s="310">
        <f t="shared" si="86"/>
        <v>165.15807715845253</v>
      </c>
      <c r="W55" s="10"/>
      <c r="X55" s="10">
        <f t="shared" si="87"/>
        <v>106.02579012712634</v>
      </c>
      <c r="Y55" s="10">
        <f t="shared" si="88"/>
        <v>107.34554872046687</v>
      </c>
      <c r="Z55" s="10">
        <f t="shared" si="89"/>
        <v>101.16763821591697</v>
      </c>
      <c r="AA55" s="10">
        <f t="shared" si="90"/>
        <v>102.82578415638176</v>
      </c>
      <c r="AB55" s="310">
        <f t="shared" si="80"/>
        <v>108.7785389869567</v>
      </c>
      <c r="AC55" s="310">
        <f t="shared" si="80"/>
        <v>122.16882485863285</v>
      </c>
      <c r="AD55" s="310">
        <f t="shared" si="80"/>
        <v>141.60240640372825</v>
      </c>
      <c r="AE55" s="10"/>
      <c r="AF55" s="10"/>
      <c r="AG55" s="10"/>
      <c r="AH55" s="10"/>
      <c r="AI55" s="10"/>
      <c r="AJ55" s="10"/>
      <c r="AK55" s="10"/>
      <c r="AL55" s="10"/>
      <c r="AM55" s="10"/>
      <c r="AN55" s="10"/>
      <c r="AO55" s="10"/>
      <c r="AP55" s="10"/>
      <c r="AQ55" s="10"/>
      <c r="AR55" s="10"/>
      <c r="AS55" s="10"/>
    </row>
    <row r="56" spans="1:45">
      <c r="A56" s="185" t="s">
        <v>16</v>
      </c>
      <c r="B56" s="186" t="str">
        <f t="shared" si="81"/>
        <v>TFHCV7</v>
      </c>
      <c r="C56" s="186" t="str">
        <f t="shared" si="82"/>
        <v>Transport Freight - HCV7</v>
      </c>
      <c r="D56" s="185" t="s">
        <v>149</v>
      </c>
      <c r="F56" s="10">
        <f t="shared" si="83"/>
        <v>35.353370344628992</v>
      </c>
      <c r="G56" s="10">
        <f t="shared" si="75"/>
        <v>37.255081911772038</v>
      </c>
      <c r="H56" s="10">
        <f t="shared" si="75"/>
        <v>37.940174874537156</v>
      </c>
      <c r="I56" s="10">
        <f t="shared" ref="I56" si="93">I33*I$60</f>
        <v>38.412436121196819</v>
      </c>
      <c r="J56" s="10">
        <f t="shared" si="77"/>
        <v>36.198397293896896</v>
      </c>
      <c r="K56" s="10">
        <f t="shared" si="77"/>
        <v>36.791526127372229</v>
      </c>
      <c r="L56" s="10">
        <f t="shared" si="77"/>
        <v>40.970130481487224</v>
      </c>
      <c r="M56" s="10">
        <f t="shared" si="77"/>
        <v>48.435179855393258</v>
      </c>
      <c r="N56" s="10">
        <f t="shared" si="77"/>
        <v>59.094566194361718</v>
      </c>
      <c r="P56" s="10">
        <f t="shared" si="85"/>
        <v>37.255081911772038</v>
      </c>
      <c r="Q56" s="10">
        <f t="shared" si="86"/>
        <v>37.718815447166712</v>
      </c>
      <c r="R56" s="10">
        <f t="shared" si="86"/>
        <v>35.548036416756844</v>
      </c>
      <c r="S56" s="10">
        <f t="shared" si="86"/>
        <v>36.130671667667215</v>
      </c>
      <c r="T56" s="310">
        <f t="shared" si="86"/>
        <v>40.234037947330343</v>
      </c>
      <c r="U56" s="310">
        <f t="shared" si="86"/>
        <v>47.564966022459267</v>
      </c>
      <c r="V56" s="310">
        <f t="shared" si="86"/>
        <v>58.032839798236004</v>
      </c>
      <c r="W56" s="10"/>
      <c r="X56" s="10">
        <f t="shared" si="87"/>
        <v>37.255081911772038</v>
      </c>
      <c r="Y56" s="10">
        <f t="shared" si="88"/>
        <v>37.718815447166712</v>
      </c>
      <c r="Z56" s="10">
        <f t="shared" si="89"/>
        <v>35.548036416756844</v>
      </c>
      <c r="AA56" s="10">
        <f t="shared" si="90"/>
        <v>36.130671667667215</v>
      </c>
      <c r="AB56" s="310">
        <f t="shared" si="80"/>
        <v>38.222336049963822</v>
      </c>
      <c r="AC56" s="310">
        <f t="shared" si="80"/>
        <v>42.927381835269486</v>
      </c>
      <c r="AD56" s="310">
        <f t="shared" si="80"/>
        <v>49.755906022012582</v>
      </c>
      <c r="AE56" s="10"/>
      <c r="AF56" s="10"/>
      <c r="AG56" s="10"/>
      <c r="AH56" s="10"/>
      <c r="AI56" s="10"/>
      <c r="AJ56" s="10"/>
      <c r="AK56" s="10"/>
      <c r="AL56" s="10"/>
      <c r="AM56" s="10"/>
      <c r="AN56" s="10"/>
      <c r="AO56" s="10"/>
      <c r="AP56" s="10"/>
      <c r="AQ56" s="10"/>
      <c r="AR56" s="10"/>
      <c r="AS56" s="10"/>
    </row>
    <row r="57" spans="1:45">
      <c r="A57" s="185" t="s">
        <v>16</v>
      </c>
      <c r="B57" s="186" t="str">
        <f t="shared" si="81"/>
        <v>TFHCV8</v>
      </c>
      <c r="C57" s="186" t="str">
        <f t="shared" si="82"/>
        <v>Transport Freight - HCV8</v>
      </c>
      <c r="D57" s="185" t="s">
        <v>149</v>
      </c>
      <c r="F57" s="10">
        <f t="shared" si="83"/>
        <v>1.3011202447704153</v>
      </c>
      <c r="G57" s="10">
        <f t="shared" si="75"/>
        <v>1.3711094818814338</v>
      </c>
      <c r="H57" s="10">
        <f t="shared" si="75"/>
        <v>1.3963231549970117</v>
      </c>
      <c r="I57" s="10">
        <f t="shared" ref="I57" si="94">I34*I$60</f>
        <v>1.4137039213245071</v>
      </c>
      <c r="J57" s="10">
        <f t="shared" si="77"/>
        <v>1.3322200143355563</v>
      </c>
      <c r="K57" s="10">
        <f t="shared" si="77"/>
        <v>1.3540491051823096</v>
      </c>
      <c r="L57" s="10">
        <f t="shared" si="77"/>
        <v>1.507835481616171</v>
      </c>
      <c r="M57" s="10">
        <f t="shared" si="77"/>
        <v>1.7825738382117955</v>
      </c>
      <c r="N57" s="10">
        <f t="shared" si="77"/>
        <v>2.1748742957710876</v>
      </c>
      <c r="P57" s="10">
        <f t="shared" si="85"/>
        <v>1.3711094818814338</v>
      </c>
      <c r="Q57" s="10">
        <f t="shared" si="86"/>
        <v>1.3881764004014847</v>
      </c>
      <c r="R57" s="10">
        <f t="shared" si="86"/>
        <v>1.3082845961447382</v>
      </c>
      <c r="S57" s="10">
        <f t="shared" si="86"/>
        <v>1.3297274886578572</v>
      </c>
      <c r="T57" s="310">
        <f t="shared" si="86"/>
        <v>1.4807448566239945</v>
      </c>
      <c r="U57" s="310">
        <f t="shared" si="86"/>
        <v>1.7505471085316449</v>
      </c>
      <c r="V57" s="310">
        <f t="shared" si="86"/>
        <v>2.1357992742119003</v>
      </c>
      <c r="W57" s="10"/>
      <c r="X57" s="10">
        <f t="shared" si="87"/>
        <v>1.3711094818814338</v>
      </c>
      <c r="Y57" s="10">
        <f t="shared" si="88"/>
        <v>1.3881764004014847</v>
      </c>
      <c r="Z57" s="10">
        <f t="shared" si="89"/>
        <v>1.3082845961447382</v>
      </c>
      <c r="AA57" s="10">
        <f t="shared" si="90"/>
        <v>1.3297274886578572</v>
      </c>
      <c r="AB57" s="310">
        <f t="shared" si="80"/>
        <v>1.4067076137927945</v>
      </c>
      <c r="AC57" s="310">
        <f t="shared" si="80"/>
        <v>1.5798687654498094</v>
      </c>
      <c r="AD57" s="310">
        <f t="shared" si="80"/>
        <v>1.831180902727428</v>
      </c>
      <c r="AE57" s="10"/>
      <c r="AF57" s="10"/>
      <c r="AG57" s="10"/>
      <c r="AH57" s="10"/>
      <c r="AI57" s="10"/>
      <c r="AJ57" s="10"/>
      <c r="AK57" s="10"/>
      <c r="AL57" s="10"/>
      <c r="AM57" s="10"/>
      <c r="AN57" s="10"/>
      <c r="AO57" s="10"/>
      <c r="AP57" s="10"/>
      <c r="AQ57" s="10"/>
      <c r="AR57" s="10"/>
      <c r="AS57" s="10"/>
    </row>
    <row r="58" spans="1:45">
      <c r="A58" s="185" t="s">
        <v>16</v>
      </c>
      <c r="B58" s="186" t="str">
        <f t="shared" si="81"/>
        <v>TFHCV9</v>
      </c>
      <c r="C58" s="186" t="str">
        <f t="shared" si="82"/>
        <v>Transport Freight - HCV9</v>
      </c>
      <c r="D58" s="185" t="s">
        <v>149</v>
      </c>
      <c r="F58" s="10">
        <f t="shared" si="83"/>
        <v>1.1571058027236365</v>
      </c>
      <c r="G58" s="10">
        <f t="shared" si="75"/>
        <v>1.219348283935394</v>
      </c>
      <c r="H58" s="10">
        <f t="shared" si="75"/>
        <v>1.2417711826546127</v>
      </c>
      <c r="I58" s="10">
        <f t="shared" ref="I58" si="95">I35*I$60</f>
        <v>1.2572281595590626</v>
      </c>
      <c r="J58" s="10">
        <f t="shared" si="77"/>
        <v>1.1847632955432508</v>
      </c>
      <c r="K58" s="10">
        <f t="shared" si="77"/>
        <v>1.2041762343461639</v>
      </c>
      <c r="L58" s="10">
        <f t="shared" si="77"/>
        <v>1.3409407718796351</v>
      </c>
      <c r="M58" s="10">
        <f t="shared" si="77"/>
        <v>1.5852697245074123</v>
      </c>
      <c r="N58" s="10">
        <f t="shared" si="77"/>
        <v>1.934148421674323</v>
      </c>
      <c r="P58" s="10">
        <f t="shared" si="85"/>
        <v>1.219348283935394</v>
      </c>
      <c r="Q58" s="10">
        <f t="shared" si="86"/>
        <v>1.2345261512643642</v>
      </c>
      <c r="R58" s="10">
        <f t="shared" si="86"/>
        <v>1.1634771681537723</v>
      </c>
      <c r="S58" s="10">
        <f t="shared" si="86"/>
        <v>1.182546654970102</v>
      </c>
      <c r="T58" s="310">
        <f t="shared" si="86"/>
        <v>1.3168486716269112</v>
      </c>
      <c r="U58" s="310">
        <f t="shared" si="86"/>
        <v>1.5567878721158968</v>
      </c>
      <c r="V58" s="310">
        <f t="shared" si="86"/>
        <v>1.8993984173073826</v>
      </c>
      <c r="W58" s="10"/>
      <c r="X58" s="10">
        <f t="shared" si="87"/>
        <v>1.219348283935394</v>
      </c>
      <c r="Y58" s="10">
        <f t="shared" si="88"/>
        <v>1.2345261512643642</v>
      </c>
      <c r="Z58" s="10">
        <f t="shared" si="89"/>
        <v>1.1634771681537723</v>
      </c>
      <c r="AA58" s="10">
        <f t="shared" si="90"/>
        <v>1.182546654970102</v>
      </c>
      <c r="AB58" s="310">
        <f t="shared" si="80"/>
        <v>1.2510062380455655</v>
      </c>
      <c r="AC58" s="310">
        <f t="shared" si="80"/>
        <v>1.4050010545845966</v>
      </c>
      <c r="AD58" s="310">
        <f t="shared" si="80"/>
        <v>1.6284967180389167</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5"/>
        <v>23.183413464382845</v>
      </c>
      <c r="H59" s="10">
        <f t="shared" si="75"/>
        <v>23.609739017898917</v>
      </c>
      <c r="I59" s="10">
        <f t="shared" ref="I59" si="96">I36*I$60</f>
        <v>23.903621816773025</v>
      </c>
      <c r="J59" s="10">
        <f t="shared" si="77"/>
        <v>22.525850653068453</v>
      </c>
      <c r="K59" s="10">
        <f t="shared" si="77"/>
        <v>22.894947975594018</v>
      </c>
      <c r="L59" s="10">
        <f t="shared" si="77"/>
        <v>25.49524590742886</v>
      </c>
      <c r="M59" s="10">
        <f t="shared" si="77"/>
        <v>30.140661171235053</v>
      </c>
      <c r="N59" s="10">
        <f t="shared" si="77"/>
        <v>36.773875972859564</v>
      </c>
      <c r="P59" s="10">
        <f t="shared" si="85"/>
        <v>23.183413464382845</v>
      </c>
      <c r="Q59" s="10">
        <f t="shared" si="86"/>
        <v>23.471989565592747</v>
      </c>
      <c r="R59" s="10">
        <f t="shared" si="86"/>
        <v>22.121138481142395</v>
      </c>
      <c r="S59" s="10">
        <f t="shared" si="86"/>
        <v>22.483705766667843</v>
      </c>
      <c r="T59" s="310">
        <f t="shared" si="86"/>
        <v>25.037183901074442</v>
      </c>
      <c r="U59" s="310">
        <f t="shared" si="86"/>
        <v>29.599137007119356</v>
      </c>
      <c r="V59" s="310">
        <f t="shared" si="86"/>
        <v>36.113175720321564</v>
      </c>
      <c r="W59" s="10"/>
      <c r="X59" s="10">
        <f t="shared" si="87"/>
        <v>23.183413464382845</v>
      </c>
      <c r="Y59" s="10">
        <f t="shared" si="88"/>
        <v>23.471989565592747</v>
      </c>
      <c r="Z59" s="10">
        <f t="shared" si="89"/>
        <v>22.121138481142395</v>
      </c>
      <c r="AA59" s="10">
        <f t="shared" si="90"/>
        <v>22.483705766667843</v>
      </c>
      <c r="AB59" s="310">
        <f t="shared" si="80"/>
        <v>34.373699612730675</v>
      </c>
      <c r="AC59" s="310">
        <f t="shared" si="80"/>
        <v>51.122642892612411</v>
      </c>
      <c r="AD59" s="310">
        <f t="shared" si="80"/>
        <v>74.527277902762606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193.64821027240714</v>
      </c>
      <c r="L60" s="47">
        <f>J60*(1+(J22+L22)/2*((L7/J7)^(1/(L$4-J$4))-1))^(L$4-J$4)</f>
        <v>215.64184140935643</v>
      </c>
      <c r="M60" s="47">
        <f>L60*(1+(L22+M22)/2*((M7/L7)^(1/(M$4-L$4))-1))^(M$4-L$4)</f>
        <v>254.93331972007977</v>
      </c>
      <c r="N60" s="47">
        <f>M60*(1+(M22+N22)/2*((N7/M7)^(1/(N$4-M$4))-1))^(N$4-M$4)</f>
        <v>311.03784444126774</v>
      </c>
      <c r="P60" s="78">
        <f>$G60</f>
        <v>196.08808590299861</v>
      </c>
      <c r="Q60" s="47">
        <f>P60*(1+(P22+Q22)/2*((Q7/P7)^(1/(Q$4-P$4))-1))^(Q$4-P$4)</f>
        <v>198.52889710668674</v>
      </c>
      <c r="R60" s="47">
        <f>P60*(1+(P22+R22)/2*((R7/P7)^(1/(R$4-P$4))-1))^(R$4-P$4)</f>
        <v>187.10323695112729</v>
      </c>
      <c r="S60" s="47">
        <f>Q60*(1+(Q22+S22)/2*((S7/Q7)^(1/(S$4-Q$4))-1))^(S$4-Q$4)</f>
        <v>190.16987444775634</v>
      </c>
      <c r="T60" s="311">
        <f>R60*(1+(R22+T22)/2*((T7/R7)^(1/(T$4-R$4))-1))^(T$4-R$4)</f>
        <v>211.76749813419906</v>
      </c>
      <c r="U60" s="311">
        <f>T60*(1+(T22+U22)/2*((U7/T7)^(1/(U$4-T$4))-1))^(U$4-T$4)</f>
        <v>250.35304352499725</v>
      </c>
      <c r="V60" s="311">
        <f>U60*(1+(U22+V22)/2*((V7/U7)^(1/(V$4-U$4))-1))^(V$4-U$4)</f>
        <v>305.44956262613113</v>
      </c>
      <c r="X60" s="78">
        <f>P60</f>
        <v>196.08808590299861</v>
      </c>
      <c r="Y60" s="78">
        <f t="shared" si="88"/>
        <v>198.52889710668674</v>
      </c>
      <c r="Z60" s="78">
        <f t="shared" si="89"/>
        <v>187.10323695112729</v>
      </c>
      <c r="AA60" s="78">
        <f t="shared" si="90"/>
        <v>190.16987444775634</v>
      </c>
      <c r="AB60" s="311">
        <f>Z60*(1+(Z22+AB22)/2*((AB7/Z7)^(1/(AB$4-Z$4))-1))^(AB$4-Z$4)</f>
        <v>211.76749813419906</v>
      </c>
      <c r="AC60" s="311">
        <f>AB60*(1+(AB22+AC22)/2*((AC7/AB7)^(1/(AC$4-AB$4))-1))^(AC$4-AB$4)</f>
        <v>250.35304352499725</v>
      </c>
      <c r="AD60" s="311">
        <f>AC60*(1+(AC22+AD22)/2*((AD7/AC7)^(1/(AD$4-AC$4))-1))^(AD$4-AC$4)</f>
        <v>305.44956262613113</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7">F63</f>
        <v>0.39784000000000003</v>
      </c>
      <c r="H63" s="61">
        <f t="shared" si="97"/>
        <v>0.39784000000000003</v>
      </c>
      <c r="I63" s="61">
        <f t="shared" si="97"/>
        <v>0.39784000000000003</v>
      </c>
      <c r="J63" s="61">
        <f t="shared" ref="J63:J72" si="98">IF($D$4,Z63,R63)</f>
        <v>0.39784000000000003</v>
      </c>
      <c r="K63" s="61">
        <f t="shared" ref="K63:K72" si="99">IF($D$4,AB63,T63)</f>
        <v>0.39784000000000003</v>
      </c>
      <c r="L63" s="61">
        <f t="shared" ref="L63:L72" si="100">IF($D$4,AB63,T63)</f>
        <v>0.39784000000000003</v>
      </c>
      <c r="M63" s="61">
        <f t="shared" ref="M63:M72" si="101">IF($D$4,AC63,U63)</f>
        <v>0.39784000000000003</v>
      </c>
      <c r="N63" s="61">
        <f t="shared" ref="N63:N72" si="102">IF($D$4,AD63,V63)</f>
        <v>0.39784000000000003</v>
      </c>
      <c r="O63" s="186"/>
      <c r="P63" s="61">
        <f>$H63</f>
        <v>0.39784000000000003</v>
      </c>
      <c r="Q63" s="61">
        <f>P63</f>
        <v>0.39784000000000003</v>
      </c>
      <c r="R63" s="61">
        <f t="shared" ref="R63:S63" si="103">Q63</f>
        <v>0.39784000000000003</v>
      </c>
      <c r="S63" s="61">
        <f t="shared" si="103"/>
        <v>0.39784000000000003</v>
      </c>
      <c r="T63" s="46">
        <f t="shared" ref="T63:T72" si="104">R63</f>
        <v>0.39784000000000003</v>
      </c>
      <c r="U63" s="46">
        <f t="shared" ref="U63:U72" si="105">T63</f>
        <v>0.39784000000000003</v>
      </c>
      <c r="V63" s="46">
        <f>T63</f>
        <v>0.39784000000000003</v>
      </c>
      <c r="W63" s="233"/>
      <c r="X63" s="61">
        <f>P63</f>
        <v>0.39784000000000003</v>
      </c>
      <c r="Y63" s="61">
        <f t="shared" ref="Y63:AA63" si="106">Q63</f>
        <v>0.39784000000000003</v>
      </c>
      <c r="Z63" s="61">
        <f t="shared" si="106"/>
        <v>0.39784000000000003</v>
      </c>
      <c r="AA63" s="61">
        <f t="shared" si="106"/>
        <v>0.39784000000000003</v>
      </c>
      <c r="AB63" s="46">
        <f t="shared" ref="AB63:AB72" si="107">Z63</f>
        <v>0.39784000000000003</v>
      </c>
      <c r="AC63" s="46">
        <f t="shared" ref="AC63:AC72" si="108">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7"/>
        <v>1.4841</v>
      </c>
      <c r="H64" s="61">
        <f t="shared" si="97"/>
        <v>1.4841</v>
      </c>
      <c r="I64" s="61">
        <f t="shared" si="97"/>
        <v>1.4841</v>
      </c>
      <c r="J64" s="61">
        <f t="shared" si="98"/>
        <v>1.4841</v>
      </c>
      <c r="K64" s="61">
        <f t="shared" si="99"/>
        <v>1.4841</v>
      </c>
      <c r="L64" s="61">
        <f t="shared" si="100"/>
        <v>1.4841</v>
      </c>
      <c r="M64" s="61">
        <f t="shared" si="101"/>
        <v>1.4841</v>
      </c>
      <c r="N64" s="61">
        <f t="shared" si="102"/>
        <v>1.4841</v>
      </c>
      <c r="O64" s="186"/>
      <c r="P64" s="61">
        <f t="shared" ref="P64:P72" si="109">$H64</f>
        <v>1.4841</v>
      </c>
      <c r="Q64" s="61">
        <f t="shared" ref="Q64:Q71" si="110">P64</f>
        <v>1.4841</v>
      </c>
      <c r="R64" s="61">
        <f t="shared" ref="R64:S64" si="111">Q64</f>
        <v>1.4841</v>
      </c>
      <c r="S64" s="61">
        <f t="shared" si="111"/>
        <v>1.4841</v>
      </c>
      <c r="T64" s="46">
        <f t="shared" si="104"/>
        <v>1.4841</v>
      </c>
      <c r="U64" s="46">
        <f t="shared" si="105"/>
        <v>1.4841</v>
      </c>
      <c r="V64" s="46">
        <f t="shared" ref="V64:V70" si="112">T64</f>
        <v>1.4841</v>
      </c>
      <c r="W64" s="233"/>
      <c r="X64" s="61">
        <f t="shared" ref="X64:X72" si="113">P64</f>
        <v>1.4841</v>
      </c>
      <c r="Y64" s="61">
        <f t="shared" ref="Y64:Y72" si="114">Q64</f>
        <v>1.4841</v>
      </c>
      <c r="Z64" s="61">
        <f t="shared" ref="Z64:Z72" si="115">R64</f>
        <v>1.4841</v>
      </c>
      <c r="AA64" s="61">
        <f t="shared" ref="AA64:AA72" si="116">S64</f>
        <v>1.4841</v>
      </c>
      <c r="AB64" s="46">
        <f t="shared" si="107"/>
        <v>1.4841</v>
      </c>
      <c r="AC64" s="46">
        <f t="shared" si="108"/>
        <v>1.4841</v>
      </c>
      <c r="AD64" s="46">
        <f t="shared" ref="AD64:AD70" si="117">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7"/>
        <v>2.5009999999999999</v>
      </c>
      <c r="H65" s="61">
        <f t="shared" si="97"/>
        <v>2.5009999999999999</v>
      </c>
      <c r="I65" s="61">
        <f t="shared" si="97"/>
        <v>2.5009999999999999</v>
      </c>
      <c r="J65" s="61">
        <f t="shared" si="98"/>
        <v>2.5009999999999999</v>
      </c>
      <c r="K65" s="61">
        <f t="shared" si="99"/>
        <v>2.5009999999999999</v>
      </c>
      <c r="L65" s="61">
        <f t="shared" si="100"/>
        <v>2.5009999999999999</v>
      </c>
      <c r="M65" s="61">
        <f t="shared" si="101"/>
        <v>2.5009999999999999</v>
      </c>
      <c r="N65" s="61">
        <f t="shared" si="102"/>
        <v>2.5009999999999999</v>
      </c>
      <c r="O65" s="186"/>
      <c r="P65" s="61">
        <f t="shared" si="109"/>
        <v>2.5009999999999999</v>
      </c>
      <c r="Q65" s="61">
        <f t="shared" si="110"/>
        <v>2.5009999999999999</v>
      </c>
      <c r="R65" s="61">
        <f t="shared" ref="R65:S65" si="118">Q65</f>
        <v>2.5009999999999999</v>
      </c>
      <c r="S65" s="61">
        <f t="shared" si="118"/>
        <v>2.5009999999999999</v>
      </c>
      <c r="T65" s="46">
        <f t="shared" si="104"/>
        <v>2.5009999999999999</v>
      </c>
      <c r="U65" s="46">
        <f t="shared" si="105"/>
        <v>2.5009999999999999</v>
      </c>
      <c r="V65" s="46">
        <f t="shared" si="112"/>
        <v>2.5009999999999999</v>
      </c>
      <c r="W65" s="233"/>
      <c r="X65" s="61">
        <f t="shared" si="113"/>
        <v>2.5009999999999999</v>
      </c>
      <c r="Y65" s="61">
        <f t="shared" si="114"/>
        <v>2.5009999999999999</v>
      </c>
      <c r="Z65" s="61">
        <f t="shared" si="115"/>
        <v>2.5009999999999999</v>
      </c>
      <c r="AA65" s="61">
        <f t="shared" si="116"/>
        <v>2.5009999999999999</v>
      </c>
      <c r="AB65" s="46">
        <f t="shared" si="107"/>
        <v>2.5009999999999999</v>
      </c>
      <c r="AC65" s="46">
        <f t="shared" si="108"/>
        <v>2.5009999999999999</v>
      </c>
      <c r="AD65" s="46">
        <f t="shared" si="117"/>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7"/>
        <v>5.0070955734014992</v>
      </c>
      <c r="H66" s="61">
        <f t="shared" si="97"/>
        <v>5.0070955734014992</v>
      </c>
      <c r="I66" s="61">
        <f t="shared" si="97"/>
        <v>5.0070955734014992</v>
      </c>
      <c r="J66" s="61">
        <f t="shared" si="98"/>
        <v>5.0070955734014992</v>
      </c>
      <c r="K66" s="61">
        <f t="shared" si="99"/>
        <v>5.0070955734014992</v>
      </c>
      <c r="L66" s="61">
        <f t="shared" si="100"/>
        <v>5.0070955734014992</v>
      </c>
      <c r="M66" s="61">
        <f t="shared" si="101"/>
        <v>5.0070955734014992</v>
      </c>
      <c r="N66" s="61">
        <f t="shared" si="102"/>
        <v>5.0070955734014992</v>
      </c>
      <c r="O66" s="186"/>
      <c r="P66" s="61">
        <f t="shared" si="109"/>
        <v>5.0070955734014992</v>
      </c>
      <c r="Q66" s="61">
        <f t="shared" si="110"/>
        <v>5.0070955734014992</v>
      </c>
      <c r="R66" s="61">
        <f t="shared" ref="R66:S66" si="119">Q66</f>
        <v>5.0070955734014992</v>
      </c>
      <c r="S66" s="61">
        <f t="shared" si="119"/>
        <v>5.0070955734014992</v>
      </c>
      <c r="T66" s="46">
        <f t="shared" si="104"/>
        <v>5.0070955734014992</v>
      </c>
      <c r="U66" s="46">
        <f t="shared" si="105"/>
        <v>5.0070955734014992</v>
      </c>
      <c r="V66" s="46">
        <f t="shared" si="112"/>
        <v>5.0070955734014992</v>
      </c>
      <c r="W66" s="233"/>
      <c r="X66" s="61">
        <f t="shared" si="113"/>
        <v>5.0070955734014992</v>
      </c>
      <c r="Y66" s="61">
        <f t="shared" si="114"/>
        <v>5.0070955734014992</v>
      </c>
      <c r="Z66" s="61">
        <f t="shared" si="115"/>
        <v>5.0070955734014992</v>
      </c>
      <c r="AA66" s="61">
        <f t="shared" si="116"/>
        <v>5.0070955734014992</v>
      </c>
      <c r="AB66" s="46">
        <f t="shared" si="107"/>
        <v>5.0070955734014992</v>
      </c>
      <c r="AC66" s="46">
        <f t="shared" si="108"/>
        <v>5.0070955734014992</v>
      </c>
      <c r="AD66" s="46">
        <f t="shared" si="117"/>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7"/>
        <v>7.9193584801965402</v>
      </c>
      <c r="H67" s="61">
        <f t="shared" si="97"/>
        <v>7.9193584801965402</v>
      </c>
      <c r="I67" s="61">
        <f t="shared" si="97"/>
        <v>7.9193584801965402</v>
      </c>
      <c r="J67" s="61">
        <f t="shared" si="98"/>
        <v>7.9193584801965402</v>
      </c>
      <c r="K67" s="61">
        <f t="shared" si="99"/>
        <v>7.9193584801965402</v>
      </c>
      <c r="L67" s="61">
        <f t="shared" si="100"/>
        <v>7.9193584801965402</v>
      </c>
      <c r="M67" s="61">
        <f t="shared" si="101"/>
        <v>7.9193584801965402</v>
      </c>
      <c r="N67" s="61">
        <f t="shared" si="102"/>
        <v>7.9193584801965402</v>
      </c>
      <c r="O67" s="186"/>
      <c r="P67" s="61">
        <f t="shared" si="109"/>
        <v>7.9193584801965402</v>
      </c>
      <c r="Q67" s="61">
        <f t="shared" si="110"/>
        <v>7.9193584801965402</v>
      </c>
      <c r="R67" s="61">
        <f t="shared" ref="R67:S67" si="120">Q67</f>
        <v>7.9193584801965402</v>
      </c>
      <c r="S67" s="61">
        <f t="shared" si="120"/>
        <v>7.9193584801965402</v>
      </c>
      <c r="T67" s="46">
        <f t="shared" si="104"/>
        <v>7.9193584801965402</v>
      </c>
      <c r="U67" s="46">
        <f t="shared" si="105"/>
        <v>7.9193584801965402</v>
      </c>
      <c r="V67" s="46">
        <f t="shared" si="112"/>
        <v>7.9193584801965402</v>
      </c>
      <c r="W67" s="233"/>
      <c r="X67" s="61">
        <f t="shared" si="113"/>
        <v>7.9193584801965402</v>
      </c>
      <c r="Y67" s="61">
        <f t="shared" si="114"/>
        <v>7.9193584801965402</v>
      </c>
      <c r="Z67" s="61">
        <f t="shared" si="115"/>
        <v>7.9193584801965402</v>
      </c>
      <c r="AA67" s="61">
        <f t="shared" si="116"/>
        <v>7.9193584801965402</v>
      </c>
      <c r="AB67" s="46">
        <f t="shared" si="107"/>
        <v>7.9193584801965402</v>
      </c>
      <c r="AC67" s="46">
        <f t="shared" si="108"/>
        <v>7.9193584801965402</v>
      </c>
      <c r="AD67" s="46">
        <f t="shared" si="117"/>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7"/>
        <v>10.886935146339562</v>
      </c>
      <c r="H68" s="61">
        <f t="shared" si="97"/>
        <v>10.886935146339562</v>
      </c>
      <c r="I68" s="61">
        <f t="shared" si="97"/>
        <v>10.886935146339562</v>
      </c>
      <c r="J68" s="61">
        <f t="shared" si="98"/>
        <v>10.886935146339562</v>
      </c>
      <c r="K68" s="61">
        <f t="shared" si="99"/>
        <v>10.886935146339562</v>
      </c>
      <c r="L68" s="61">
        <f t="shared" si="100"/>
        <v>10.886935146339562</v>
      </c>
      <c r="M68" s="61">
        <f t="shared" si="101"/>
        <v>10.886935146339562</v>
      </c>
      <c r="N68" s="61">
        <f t="shared" si="102"/>
        <v>10.886935146339562</v>
      </c>
      <c r="O68" s="186"/>
      <c r="P68" s="61">
        <f t="shared" si="109"/>
        <v>10.886935146339562</v>
      </c>
      <c r="Q68" s="61">
        <f t="shared" si="110"/>
        <v>10.886935146339562</v>
      </c>
      <c r="R68" s="61">
        <f t="shared" ref="R68:S68" si="121">Q68</f>
        <v>10.886935146339562</v>
      </c>
      <c r="S68" s="61">
        <f t="shared" si="121"/>
        <v>10.886935146339562</v>
      </c>
      <c r="T68" s="46">
        <f t="shared" si="104"/>
        <v>10.886935146339562</v>
      </c>
      <c r="U68" s="46">
        <f t="shared" si="105"/>
        <v>10.886935146339562</v>
      </c>
      <c r="V68" s="46">
        <f t="shared" si="112"/>
        <v>10.886935146339562</v>
      </c>
      <c r="W68" s="233"/>
      <c r="X68" s="61">
        <f t="shared" si="113"/>
        <v>10.886935146339562</v>
      </c>
      <c r="Y68" s="61">
        <f t="shared" si="114"/>
        <v>10.886935146339562</v>
      </c>
      <c r="Z68" s="61">
        <f t="shared" si="115"/>
        <v>10.886935146339562</v>
      </c>
      <c r="AA68" s="61">
        <f t="shared" si="116"/>
        <v>10.886935146339562</v>
      </c>
      <c r="AB68" s="46">
        <f t="shared" si="107"/>
        <v>10.886935146339562</v>
      </c>
      <c r="AC68" s="46">
        <f t="shared" si="108"/>
        <v>10.886935146339562</v>
      </c>
      <c r="AD68" s="46">
        <f t="shared" si="117"/>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7"/>
        <v>19.520776457571557</v>
      </c>
      <c r="H69" s="61">
        <f t="shared" si="97"/>
        <v>19.520776457571557</v>
      </c>
      <c r="I69" s="61">
        <v>19.520776457571557</v>
      </c>
      <c r="J69" s="61">
        <f t="shared" si="98"/>
        <v>19.520776457571557</v>
      </c>
      <c r="K69" s="61">
        <f t="shared" si="99"/>
        <v>19.520776457571557</v>
      </c>
      <c r="L69" s="61">
        <f t="shared" si="100"/>
        <v>19.520776457571557</v>
      </c>
      <c r="M69" s="61">
        <f t="shared" si="101"/>
        <v>19.520776457571557</v>
      </c>
      <c r="N69" s="61">
        <f t="shared" si="102"/>
        <v>19.520776457571557</v>
      </c>
      <c r="O69" s="186"/>
      <c r="P69" s="61">
        <f t="shared" si="109"/>
        <v>19.520776457571557</v>
      </c>
      <c r="Q69" s="61">
        <f t="shared" si="110"/>
        <v>19.520776457571557</v>
      </c>
      <c r="R69" s="61">
        <f t="shared" ref="R69:S69" si="122">Q69</f>
        <v>19.520776457571557</v>
      </c>
      <c r="S69" s="61">
        <f t="shared" si="122"/>
        <v>19.520776457571557</v>
      </c>
      <c r="T69" s="46">
        <f t="shared" si="104"/>
        <v>19.520776457571557</v>
      </c>
      <c r="U69" s="46">
        <f t="shared" si="105"/>
        <v>19.520776457571557</v>
      </c>
      <c r="V69" s="46">
        <f t="shared" si="112"/>
        <v>19.520776457571557</v>
      </c>
      <c r="W69" s="233"/>
      <c r="X69" s="61">
        <f t="shared" si="113"/>
        <v>19.520776457571557</v>
      </c>
      <c r="Y69" s="61">
        <f t="shared" si="114"/>
        <v>19.520776457571557</v>
      </c>
      <c r="Z69" s="61">
        <f t="shared" si="115"/>
        <v>19.520776457571557</v>
      </c>
      <c r="AA69" s="61">
        <f t="shared" si="116"/>
        <v>19.520776457571557</v>
      </c>
      <c r="AB69" s="46">
        <f t="shared" si="107"/>
        <v>19.520776457571557</v>
      </c>
      <c r="AC69" s="46">
        <f t="shared" si="108"/>
        <v>19.520776457571557</v>
      </c>
      <c r="AD69" s="46">
        <f t="shared" si="117"/>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7"/>
        <v>17.889918497338776</v>
      </c>
      <c r="H70" s="61">
        <f t="shared" si="97"/>
        <v>17.889918497338776</v>
      </c>
      <c r="I70" s="61">
        <f t="shared" si="97"/>
        <v>17.889918497338776</v>
      </c>
      <c r="J70" s="61">
        <f t="shared" si="98"/>
        <v>17.889918497338776</v>
      </c>
      <c r="K70" s="61">
        <f t="shared" si="99"/>
        <v>17.889918497338776</v>
      </c>
      <c r="L70" s="61">
        <f t="shared" si="100"/>
        <v>17.889918497338776</v>
      </c>
      <c r="M70" s="61">
        <f t="shared" si="101"/>
        <v>17.889918497338776</v>
      </c>
      <c r="N70" s="61">
        <f t="shared" si="102"/>
        <v>17.889918497338776</v>
      </c>
      <c r="O70" s="186"/>
      <c r="P70" s="61">
        <f t="shared" si="109"/>
        <v>17.889918497338776</v>
      </c>
      <c r="Q70" s="61">
        <f t="shared" si="110"/>
        <v>17.889918497338776</v>
      </c>
      <c r="R70" s="61">
        <f t="shared" ref="R70:S70" si="123">Q70</f>
        <v>17.889918497338776</v>
      </c>
      <c r="S70" s="61">
        <f t="shared" si="123"/>
        <v>17.889918497338776</v>
      </c>
      <c r="T70" s="46">
        <f t="shared" si="104"/>
        <v>17.889918497338776</v>
      </c>
      <c r="U70" s="46">
        <f t="shared" si="105"/>
        <v>17.889918497338776</v>
      </c>
      <c r="V70" s="46">
        <f t="shared" si="112"/>
        <v>17.889918497338776</v>
      </c>
      <c r="W70" s="233"/>
      <c r="X70" s="61">
        <f t="shared" si="113"/>
        <v>17.889918497338776</v>
      </c>
      <c r="Y70" s="61">
        <f t="shared" si="114"/>
        <v>17.889918497338776</v>
      </c>
      <c r="Z70" s="61">
        <f t="shared" si="115"/>
        <v>17.889918497338776</v>
      </c>
      <c r="AA70" s="61">
        <f t="shared" si="116"/>
        <v>17.889918497338776</v>
      </c>
      <c r="AB70" s="46">
        <f t="shared" si="107"/>
        <v>17.889918497338776</v>
      </c>
      <c r="AC70" s="46">
        <f t="shared" si="108"/>
        <v>17.889918497338776</v>
      </c>
      <c r="AD70" s="46">
        <f t="shared" si="117"/>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7"/>
        <v>18.402975262404723</v>
      </c>
      <c r="H71" s="61">
        <f t="shared" si="97"/>
        <v>18.402975262404723</v>
      </c>
      <c r="I71" s="61">
        <f t="shared" si="97"/>
        <v>18.402975262404723</v>
      </c>
      <c r="J71" s="61">
        <f t="shared" si="98"/>
        <v>18.402975262404723</v>
      </c>
      <c r="K71" s="61">
        <f t="shared" si="99"/>
        <v>18.402975262404723</v>
      </c>
      <c r="L71" s="61">
        <f t="shared" si="100"/>
        <v>18.402975262404723</v>
      </c>
      <c r="M71" s="61">
        <f t="shared" si="101"/>
        <v>18.402975262404723</v>
      </c>
      <c r="N71" s="61">
        <f t="shared" si="102"/>
        <v>18.402975262404723</v>
      </c>
      <c r="O71" s="186"/>
      <c r="P71" s="61">
        <f t="shared" si="109"/>
        <v>18.402975262404723</v>
      </c>
      <c r="Q71" s="61">
        <f t="shared" si="110"/>
        <v>18.402975262404723</v>
      </c>
      <c r="R71" s="61">
        <f t="shared" ref="R71:S71" si="124">Q71</f>
        <v>18.402975262404723</v>
      </c>
      <c r="S71" s="61">
        <f t="shared" si="124"/>
        <v>18.402975262404723</v>
      </c>
      <c r="T71" s="46">
        <f t="shared" si="104"/>
        <v>18.402975262404723</v>
      </c>
      <c r="U71" s="46">
        <f t="shared" si="105"/>
        <v>18.402975262404723</v>
      </c>
      <c r="V71" s="46">
        <f>T71</f>
        <v>18.402975262404723</v>
      </c>
      <c r="W71" s="233"/>
      <c r="X71" s="61">
        <f t="shared" si="113"/>
        <v>18.402975262404723</v>
      </c>
      <c r="Y71" s="61">
        <f t="shared" si="114"/>
        <v>18.402975262404723</v>
      </c>
      <c r="Z71" s="61">
        <f t="shared" si="115"/>
        <v>18.402975262404723</v>
      </c>
      <c r="AA71" s="61">
        <f t="shared" si="116"/>
        <v>18.402975262404723</v>
      </c>
      <c r="AB71" s="46">
        <f t="shared" si="107"/>
        <v>18.402975262404723</v>
      </c>
      <c r="AC71" s="46">
        <f t="shared" si="108"/>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7"/>
        <v>21.907017031495844</v>
      </c>
      <c r="I72" s="61">
        <f t="shared" si="97"/>
        <v>21.907017031495844</v>
      </c>
      <c r="J72" s="61">
        <f t="shared" si="98"/>
        <v>21.907017031495844</v>
      </c>
      <c r="K72" s="61">
        <f t="shared" si="99"/>
        <v>21.907017031495844</v>
      </c>
      <c r="L72" s="61">
        <f t="shared" si="100"/>
        <v>21.907017031495844</v>
      </c>
      <c r="M72" s="61">
        <f t="shared" si="101"/>
        <v>21.907017031495844</v>
      </c>
      <c r="N72" s="61">
        <f t="shared" si="102"/>
        <v>21.907017031495844</v>
      </c>
      <c r="O72" s="186"/>
      <c r="P72" s="61">
        <f t="shared" si="109"/>
        <v>21.907017031495844</v>
      </c>
      <c r="Q72" s="61">
        <f>P72</f>
        <v>21.907017031495844</v>
      </c>
      <c r="R72" s="61">
        <f t="shared" ref="R72:S72" si="125">Q72</f>
        <v>21.907017031495844</v>
      </c>
      <c r="S72" s="61">
        <f t="shared" si="125"/>
        <v>21.907017031495844</v>
      </c>
      <c r="T72" s="46">
        <f t="shared" si="104"/>
        <v>21.907017031495844</v>
      </c>
      <c r="U72" s="46">
        <f t="shared" si="105"/>
        <v>21.907017031495844</v>
      </c>
      <c r="V72" s="46">
        <f>T72</f>
        <v>21.907017031495844</v>
      </c>
      <c r="W72" s="233"/>
      <c r="X72" s="61">
        <f t="shared" si="113"/>
        <v>21.907017031495844</v>
      </c>
      <c r="Y72" s="61">
        <f t="shared" si="114"/>
        <v>21.907017031495844</v>
      </c>
      <c r="Z72" s="61">
        <f t="shared" si="115"/>
        <v>21.907017031495844</v>
      </c>
      <c r="AA72" s="61">
        <f t="shared" si="116"/>
        <v>21.907017031495844</v>
      </c>
      <c r="AB72" s="46">
        <f t="shared" si="107"/>
        <v>21.907017031495844</v>
      </c>
      <c r="AC72" s="46">
        <f t="shared" si="108"/>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0.39986484307843589</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6">F$4</f>
        <v>2012</v>
      </c>
      <c r="G75" s="185">
        <f t="shared" si="126"/>
        <v>2015</v>
      </c>
      <c r="H75" s="185">
        <f t="shared" si="126"/>
        <v>2017</v>
      </c>
      <c r="I75" s="281">
        <f t="shared" si="126"/>
        <v>2019</v>
      </c>
      <c r="J75" s="281">
        <f t="shared" si="126"/>
        <v>2020</v>
      </c>
      <c r="K75" s="281">
        <f t="shared" si="126"/>
        <v>2021</v>
      </c>
      <c r="L75" s="185">
        <f>L$4</f>
        <v>2030</v>
      </c>
      <c r="M75" s="185">
        <f>M$4</f>
        <v>2040</v>
      </c>
      <c r="N75" s="185">
        <f>N$4</f>
        <v>2050</v>
      </c>
      <c r="P75" s="7">
        <f t="shared" ref="P75:T75" si="127">P$4</f>
        <v>2017</v>
      </c>
      <c r="Q75" s="7">
        <f t="shared" si="127"/>
        <v>2019</v>
      </c>
      <c r="R75" s="7">
        <f t="shared" si="127"/>
        <v>2020</v>
      </c>
      <c r="S75" s="7">
        <f t="shared" si="127"/>
        <v>2021</v>
      </c>
      <c r="T75" s="7">
        <f t="shared" si="127"/>
        <v>2030</v>
      </c>
      <c r="U75" s="7">
        <f>U$4</f>
        <v>2040</v>
      </c>
      <c r="V75" s="7">
        <f>V$4</f>
        <v>2050</v>
      </c>
      <c r="W75" s="185">
        <f>W$4</f>
        <v>0</v>
      </c>
      <c r="X75" s="7">
        <f t="shared" ref="X75:AD75" si="128">P75</f>
        <v>2017</v>
      </c>
      <c r="Y75" s="7">
        <f t="shared" si="128"/>
        <v>2019</v>
      </c>
      <c r="Z75" s="7">
        <f t="shared" si="128"/>
        <v>2020</v>
      </c>
      <c r="AA75" s="7">
        <f t="shared" si="128"/>
        <v>2021</v>
      </c>
      <c r="AB75" s="7">
        <f t="shared" si="128"/>
        <v>2030</v>
      </c>
      <c r="AC75" s="7">
        <f t="shared" si="128"/>
        <v>2040</v>
      </c>
      <c r="AD75" s="7">
        <f t="shared" si="128"/>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9">G63*G92</f>
        <v>18.120758900121242</v>
      </c>
      <c r="H76" s="234">
        <f t="shared" si="129"/>
        <v>18.931145021834784</v>
      </c>
      <c r="I76" s="234">
        <f t="shared" ref="I76:N85" si="130">I63*I92</f>
        <v>19.166790908504293</v>
      </c>
      <c r="J76" s="234">
        <f t="shared" si="130"/>
        <v>17.606790705410827</v>
      </c>
      <c r="K76" s="234">
        <f>K63*K92</f>
        <v>18.357999640095333</v>
      </c>
      <c r="L76" s="234">
        <f t="shared" si="130"/>
        <v>19.927747261963425</v>
      </c>
      <c r="M76" s="234">
        <f t="shared" si="130"/>
        <v>23.558724646536248</v>
      </c>
      <c r="N76" s="234">
        <f t="shared" si="130"/>
        <v>28.743417847027079</v>
      </c>
      <c r="O76" s="8"/>
      <c r="P76" s="234">
        <f>P43</f>
        <v>18.931145021834784</v>
      </c>
      <c r="Q76" s="234">
        <f t="shared" ref="Q76:V76" si="131">Q43</f>
        <v>19.166790908504293</v>
      </c>
      <c r="R76" s="234">
        <f t="shared" si="131"/>
        <v>17.606790705410827</v>
      </c>
      <c r="S76" s="234">
        <f t="shared" si="131"/>
        <v>18.357999640095333</v>
      </c>
      <c r="T76" s="234">
        <f t="shared" si="131"/>
        <v>19.927747261963425</v>
      </c>
      <c r="U76" s="234">
        <f t="shared" si="131"/>
        <v>23.558724646536248</v>
      </c>
      <c r="V76" s="234">
        <f t="shared" si="131"/>
        <v>28.743417847027079</v>
      </c>
      <c r="W76" s="8"/>
      <c r="X76" s="234">
        <f>X43</f>
        <v>18.931145021834784</v>
      </c>
      <c r="Y76" s="234">
        <f>Y43</f>
        <v>19.166790908504293</v>
      </c>
      <c r="Z76" s="234">
        <f t="shared" ref="Z76:AD76" si="132">Z43</f>
        <v>17.606790705410827</v>
      </c>
      <c r="AA76" s="234">
        <f t="shared" si="132"/>
        <v>18.357999640095333</v>
      </c>
      <c r="AB76" s="234">
        <f t="shared" si="132"/>
        <v>19.927747261963425</v>
      </c>
      <c r="AC76" s="234">
        <f t="shared" si="132"/>
        <v>23.558724646536248</v>
      </c>
      <c r="AD76" s="234">
        <f t="shared" si="132"/>
        <v>28.743417847027079</v>
      </c>
      <c r="AJ76" s="7">
        <f>P75</f>
        <v>2017</v>
      </c>
      <c r="AK76" s="7">
        <f>R75</f>
        <v>2020</v>
      </c>
      <c r="AL76" s="7">
        <f>T75</f>
        <v>2030</v>
      </c>
      <c r="AM76" s="7">
        <f>U75</f>
        <v>2040</v>
      </c>
      <c r="AN76" s="7">
        <f>V75</f>
        <v>2050</v>
      </c>
      <c r="AO76" s="7"/>
      <c r="AP76" s="7">
        <f>X75</f>
        <v>2017</v>
      </c>
      <c r="AQ76" s="7">
        <f>Z75</f>
        <v>2020</v>
      </c>
      <c r="AR76" s="7">
        <f>AB75</f>
        <v>2030</v>
      </c>
      <c r="AS76" s="7">
        <f>AC75</f>
        <v>2040</v>
      </c>
      <c r="AT76" s="7">
        <f>AD75</f>
        <v>2050</v>
      </c>
    </row>
    <row r="77" spans="1:46">
      <c r="A77" s="185" t="s">
        <v>16</v>
      </c>
      <c r="B77" s="186" t="str">
        <f t="shared" ref="B77:C88" si="133">B93</f>
        <v>TFHCV1</v>
      </c>
      <c r="C77" s="186" t="str">
        <f t="shared" si="133"/>
        <v>Transport Freight - HCV1</v>
      </c>
      <c r="D77" s="185" t="s">
        <v>149</v>
      </c>
      <c r="E77" s="260">
        <v>7</v>
      </c>
      <c r="F77" s="234">
        <f t="shared" ref="F77:H77" si="134">F64*F93</f>
        <v>5.4335092951131081</v>
      </c>
      <c r="G77" s="234">
        <f t="shared" si="134"/>
        <v>5.4263341725680903</v>
      </c>
      <c r="H77" s="234">
        <f t="shared" si="134"/>
        <v>5.4191590500230733</v>
      </c>
      <c r="I77" s="234">
        <f t="shared" si="130"/>
        <v>5.4866141636927921</v>
      </c>
      <c r="J77" s="234">
        <f>J64*J93</f>
        <v>5.1703734350261135</v>
      </c>
      <c r="K77" s="234">
        <f t="shared" si="130"/>
        <v>5.2550925881767387</v>
      </c>
      <c r="L77" s="234">
        <f t="shared" si="130"/>
        <v>5.851940696466972</v>
      </c>
      <c r="M77" s="234">
        <f t="shared" si="130"/>
        <v>6.9182059418763213</v>
      </c>
      <c r="N77" s="234">
        <f t="shared" si="130"/>
        <v>8.4407321331111724</v>
      </c>
      <c r="O77" s="8"/>
      <c r="P77" s="234">
        <f>P46</f>
        <v>5.725786025053389</v>
      </c>
      <c r="Q77" s="234">
        <f t="shared" ref="Q77:V77" si="135">Q46</f>
        <v>5.9036614240138503</v>
      </c>
      <c r="R77" s="234">
        <f t="shared" si="135"/>
        <v>5.4634277979896115</v>
      </c>
      <c r="S77" s="234">
        <f t="shared" si="135"/>
        <v>5.6550888467559126</v>
      </c>
      <c r="T77" s="234">
        <f t="shared" si="135"/>
        <v>6.1836259749974651</v>
      </c>
      <c r="U77" s="234">
        <f t="shared" si="135"/>
        <v>7.3103266388867905</v>
      </c>
      <c r="V77" s="234">
        <f t="shared" si="135"/>
        <v>8.9191489069281928</v>
      </c>
      <c r="W77" s="8"/>
      <c r="X77" s="234">
        <f>X46</f>
        <v>5.725786025053389</v>
      </c>
      <c r="Y77" s="234">
        <f>Y46</f>
        <v>5.9036614240138503</v>
      </c>
      <c r="Z77" s="234">
        <f t="shared" ref="Z77:AD77" si="136">Z46</f>
        <v>5.4634277979896115</v>
      </c>
      <c r="AA77" s="234">
        <f t="shared" si="136"/>
        <v>5.6550888467559126</v>
      </c>
      <c r="AB77" s="234">
        <f t="shared" si="136"/>
        <v>5.8744446762475926</v>
      </c>
      <c r="AC77" s="234">
        <f t="shared" si="136"/>
        <v>6.5975697915953289</v>
      </c>
      <c r="AD77" s="234">
        <f t="shared" si="136"/>
        <v>7.6470552940775596</v>
      </c>
      <c r="AI77" s="185" t="s">
        <v>592</v>
      </c>
      <c r="AJ77" s="186">
        <f>SUM(P78:P85)</f>
        <v>172.90467243861579</v>
      </c>
      <c r="AK77" s="186">
        <f>SUM(R78:R85)</f>
        <v>164.98209846998489</v>
      </c>
      <c r="AL77" s="186">
        <f>SUM(T78:T85)</f>
        <v>186.7303142331246</v>
      </c>
      <c r="AM77" s="186">
        <f>SUM(U78:U85)</f>
        <v>220.75390651787791</v>
      </c>
      <c r="AN77" s="186">
        <f>SUM(V78:V85)</f>
        <v>269.33638690580955</v>
      </c>
      <c r="AO77" s="186"/>
      <c r="AP77" s="186">
        <f>SUM(G78:G85)</f>
        <v>181.50313258938655</v>
      </c>
      <c r="AQ77" s="186">
        <f>SUM(J78:J85)</f>
        <v>190.61046946456293</v>
      </c>
      <c r="AR77" s="186">
        <f>SUM(L78:L85)</f>
        <v>215.73705989511714</v>
      </c>
      <c r="AS77" s="186">
        <f>SUM(M78:M85)</f>
        <v>255.04588769165267</v>
      </c>
      <c r="AT77" s="186">
        <f>SUM(N78:N85)</f>
        <v>311.17518584202935</v>
      </c>
    </row>
    <row r="78" spans="1:46">
      <c r="A78" s="185" t="s">
        <v>16</v>
      </c>
      <c r="B78" s="186" t="str">
        <f t="shared" si="133"/>
        <v>TFHCV2</v>
      </c>
      <c r="C78" s="186" t="str">
        <f t="shared" si="133"/>
        <v>Transport Freight - HCV2</v>
      </c>
      <c r="D78" s="185" t="s">
        <v>149</v>
      </c>
      <c r="E78" s="260">
        <v>2.011130021669262</v>
      </c>
      <c r="F78" s="234">
        <f t="shared" ref="F78:H78" si="137">F65*F94</f>
        <v>2.2763173637182028</v>
      </c>
      <c r="G78" s="234">
        <f t="shared" si="137"/>
        <v>2.3924342095881879</v>
      </c>
      <c r="H78" s="234">
        <f t="shared" si="137"/>
        <v>2.5085510554581725</v>
      </c>
      <c r="I78" s="234">
        <f t="shared" si="130"/>
        <v>2.539776305544069</v>
      </c>
      <c r="J78" s="234">
        <f t="shared" si="130"/>
        <v>2.3933871690834438</v>
      </c>
      <c r="K78" s="234">
        <f t="shared" si="130"/>
        <v>2.4326040141864902</v>
      </c>
      <c r="L78" s="234">
        <f t="shared" si="130"/>
        <v>2.7088874629982205</v>
      </c>
      <c r="M78" s="234">
        <f t="shared" si="130"/>
        <v>3.2024660389506274</v>
      </c>
      <c r="N78" s="234">
        <f t="shared" si="130"/>
        <v>3.9072496868800295</v>
      </c>
      <c r="O78" s="8"/>
      <c r="P78" s="234">
        <f>P51</f>
        <v>2.3987639372378653</v>
      </c>
      <c r="Q78" s="234">
        <f t="shared" ref="Q78:V78" si="138">Q51</f>
        <v>2.4286226095077832</v>
      </c>
      <c r="R78" s="234">
        <f t="shared" si="138"/>
        <v>2.2888514377199698</v>
      </c>
      <c r="S78" s="234">
        <f t="shared" si="138"/>
        <v>2.3263659016998677</v>
      </c>
      <c r="T78" s="234">
        <f t="shared" si="138"/>
        <v>2.5905716569373451</v>
      </c>
      <c r="U78" s="234">
        <f t="shared" si="138"/>
        <v>3.0625922509263552</v>
      </c>
      <c r="V78" s="234">
        <f t="shared" si="138"/>
        <v>3.7365931341442993</v>
      </c>
      <c r="W78" s="8"/>
      <c r="X78" s="234">
        <f>X51</f>
        <v>2.3987639372378653</v>
      </c>
      <c r="Y78" s="234">
        <f>Y51</f>
        <v>2.4286226095077832</v>
      </c>
      <c r="Z78" s="234">
        <f t="shared" ref="Z78:AD78" si="139">Z51</f>
        <v>2.2888514377199698</v>
      </c>
      <c r="AA78" s="234">
        <f t="shared" si="139"/>
        <v>2.3263659016998677</v>
      </c>
      <c r="AB78" s="234">
        <f t="shared" si="139"/>
        <v>2.4610430740904778</v>
      </c>
      <c r="AC78" s="234">
        <f t="shared" si="139"/>
        <v>2.7639895064610354</v>
      </c>
      <c r="AD78" s="234">
        <f t="shared" si="139"/>
        <v>3.2036615383869682</v>
      </c>
      <c r="AI78" s="185" t="s">
        <v>626</v>
      </c>
      <c r="AJ78" s="186">
        <f>P86</f>
        <v>23.183413464382845</v>
      </c>
      <c r="AK78" s="186">
        <f>R86</f>
        <v>22.121138481142395</v>
      </c>
      <c r="AL78" s="186">
        <f>T86</f>
        <v>25.037183901074442</v>
      </c>
      <c r="AM78" s="186">
        <f>U86</f>
        <v>29.599137007119356</v>
      </c>
      <c r="AN78" s="186">
        <f>V86</f>
        <v>36.113175720321564</v>
      </c>
      <c r="AO78" s="186"/>
      <c r="AP78" s="186">
        <f>H86</f>
        <v>23.609739017898917</v>
      </c>
      <c r="AQ78" s="186">
        <f>J86</f>
        <v>22.525850653068453</v>
      </c>
      <c r="AR78" s="186">
        <f>L86</f>
        <v>25.49524590742886</v>
      </c>
      <c r="AS78" s="186">
        <f>M86</f>
        <v>30.140661171235053</v>
      </c>
      <c r="AT78" s="186">
        <f>N86</f>
        <v>36.773875972859564</v>
      </c>
    </row>
    <row r="79" spans="1:46">
      <c r="A79" s="185" t="s">
        <v>16</v>
      </c>
      <c r="B79" s="186" t="str">
        <f t="shared" si="133"/>
        <v>TFHCV3</v>
      </c>
      <c r="C79" s="186" t="str">
        <f t="shared" si="133"/>
        <v>Transport Freight - HCV3</v>
      </c>
      <c r="D79" s="185" t="s">
        <v>149</v>
      </c>
      <c r="E79" s="260">
        <v>16.207267472028231</v>
      </c>
      <c r="F79" s="234">
        <f t="shared" ref="F79:H79" si="140">F66*F95</f>
        <v>15.233523986729871</v>
      </c>
      <c r="G79" s="234">
        <f t="shared" si="140"/>
        <v>15.876853345004987</v>
      </c>
      <c r="H79" s="234">
        <f t="shared" si="140"/>
        <v>16.520182703280103</v>
      </c>
      <c r="I79" s="234">
        <f t="shared" si="130"/>
        <v>16.725818078032489</v>
      </c>
      <c r="J79" s="234">
        <f t="shared" si="130"/>
        <v>15.761765433043276</v>
      </c>
      <c r="K79" s="234">
        <f t="shared" si="130"/>
        <v>16.020029838202149</v>
      </c>
      <c r="L79" s="234">
        <f t="shared" si="130"/>
        <v>17.839507676746077</v>
      </c>
      <c r="M79" s="234">
        <f t="shared" si="130"/>
        <v>21.089992946087865</v>
      </c>
      <c r="N79" s="234">
        <f t="shared" si="130"/>
        <v>25.731379297282306</v>
      </c>
      <c r="O79" s="8"/>
      <c r="P79" s="234">
        <f t="shared" ref="P79:P85" si="141">P52</f>
        <v>16.052958413816011</v>
      </c>
      <c r="Q79" s="234">
        <f t="shared" ref="Q79:V79" si="142">Q52</f>
        <v>16.252778002896829</v>
      </c>
      <c r="R79" s="234">
        <f t="shared" si="142"/>
        <v>15.317404257557079</v>
      </c>
      <c r="S79" s="234">
        <f t="shared" si="142"/>
        <v>15.568457777595965</v>
      </c>
      <c r="T79" s="234">
        <f t="shared" si="142"/>
        <v>17.336570068962928</v>
      </c>
      <c r="U79" s="234">
        <f t="shared" si="142"/>
        <v>20.495416526566199</v>
      </c>
      <c r="V79" s="234">
        <f t="shared" si="142"/>
        <v>25.005951298750421</v>
      </c>
      <c r="W79" s="8"/>
      <c r="X79" s="234">
        <f t="shared" ref="X79:X85" si="143">X52</f>
        <v>16.052958413816011</v>
      </c>
      <c r="Y79" s="234">
        <f t="shared" ref="Y79:AD79" si="144">Y52</f>
        <v>16.252778002896829</v>
      </c>
      <c r="Z79" s="234">
        <f t="shared" si="144"/>
        <v>15.317404257557079</v>
      </c>
      <c r="AA79" s="234">
        <f t="shared" si="144"/>
        <v>15.568457777595965</v>
      </c>
      <c r="AB79" s="234">
        <f t="shared" si="144"/>
        <v>16.469741565514781</v>
      </c>
      <c r="AC79" s="234">
        <f t="shared" si="144"/>
        <v>18.497113415225993</v>
      </c>
      <c r="AD79" s="234">
        <f t="shared" si="144"/>
        <v>21.439477494766138</v>
      </c>
      <c r="AI79" s="186"/>
    </row>
    <row r="80" spans="1:46">
      <c r="A80" s="185" t="s">
        <v>16</v>
      </c>
      <c r="B80" s="186" t="str">
        <f t="shared" si="133"/>
        <v>TFHCV4</v>
      </c>
      <c r="C80" s="186" t="str">
        <f t="shared" si="133"/>
        <v>Transport Freight - HCV4</v>
      </c>
      <c r="D80" s="185" t="s">
        <v>149</v>
      </c>
      <c r="E80" s="260">
        <v>5.3871747310586002</v>
      </c>
      <c r="F80" s="234">
        <f t="shared" ref="F80:H80" si="145">F67*F96</f>
        <v>5.0807673805466287</v>
      </c>
      <c r="G80" s="234">
        <f t="shared" si="145"/>
        <v>4.7389994637867714</v>
      </c>
      <c r="H80" s="234">
        <f t="shared" si="145"/>
        <v>4.7389994637867714</v>
      </c>
      <c r="I80" s="234">
        <f t="shared" si="130"/>
        <v>4.7979882745154603</v>
      </c>
      <c r="J80" s="234">
        <f t="shared" si="130"/>
        <v>4.5214389742005805</v>
      </c>
      <c r="K80" s="234">
        <f t="shared" si="130"/>
        <v>4.5955250118398663</v>
      </c>
      <c r="L80" s="234">
        <f t="shared" si="130"/>
        <v>5.1174626112054931</v>
      </c>
      <c r="M80" s="234">
        <f t="shared" si="130"/>
        <v>6.0499007219171279</v>
      </c>
      <c r="N80" s="234">
        <f t="shared" si="130"/>
        <v>7.3813343885175851</v>
      </c>
      <c r="O80" s="8"/>
      <c r="P80" s="234">
        <f t="shared" si="141"/>
        <v>5.3540695863437202</v>
      </c>
      <c r="Q80" s="234">
        <f t="shared" ref="Q80:V80" si="146">Q53</f>
        <v>5.4207144973361112</v>
      </c>
      <c r="R80" s="234">
        <f t="shared" si="146"/>
        <v>5.1087435825246841</v>
      </c>
      <c r="S80" s="234">
        <f t="shared" si="146"/>
        <v>5.1924763115042767</v>
      </c>
      <c r="T80" s="234">
        <f t="shared" si="146"/>
        <v>5.7821866938784634</v>
      </c>
      <c r="U80" s="234">
        <f t="shared" si="146"/>
        <v>6.8357422635501157</v>
      </c>
      <c r="V80" s="234">
        <f t="shared" si="146"/>
        <v>8.3401202367162846</v>
      </c>
      <c r="W80" s="8"/>
      <c r="X80" s="234">
        <f t="shared" si="143"/>
        <v>5.3540695863437202</v>
      </c>
      <c r="Y80" s="234">
        <f t="shared" ref="Y80:AD80" si="147">Y53</f>
        <v>5.4207144973361112</v>
      </c>
      <c r="Z80" s="234">
        <f t="shared" si="147"/>
        <v>5.1087435825246841</v>
      </c>
      <c r="AA80" s="234">
        <f t="shared" si="147"/>
        <v>5.1924763115042767</v>
      </c>
      <c r="AB80" s="234">
        <f t="shared" si="147"/>
        <v>5.4930773591845394</v>
      </c>
      <c r="AC80" s="234">
        <f t="shared" si="147"/>
        <v>6.1692573928539796</v>
      </c>
      <c r="AD80" s="234">
        <f t="shared" si="147"/>
        <v>7.150610587954624</v>
      </c>
      <c r="AI80" s="186" t="s">
        <v>475</v>
      </c>
      <c r="AJ80" s="186">
        <f>SUM(AJ77:AJ78)</f>
        <v>196.08808590299864</v>
      </c>
      <c r="AK80" s="186">
        <f>SUM(AK77:AK78)</f>
        <v>187.10323695112729</v>
      </c>
      <c r="AL80" s="186">
        <f>SUM(AL77:AL78)</f>
        <v>211.76749813419906</v>
      </c>
      <c r="AM80" s="186">
        <f>SUM(AM77:AM78)</f>
        <v>250.35304352499728</v>
      </c>
      <c r="AN80" s="186">
        <f>SUM(AN77:AN78)</f>
        <v>305.44956262613113</v>
      </c>
      <c r="AO80" s="186"/>
      <c r="AP80" s="186">
        <f>SUM(AP77:AP78)</f>
        <v>205.11287160728546</v>
      </c>
      <c r="AQ80" s="186">
        <f>SUM(AQ77:AQ78)</f>
        <v>213.13632011763139</v>
      </c>
      <c r="AR80" s="186">
        <f>SUM(AR77:AR78)</f>
        <v>241.23230580254599</v>
      </c>
      <c r="AS80" s="186">
        <f>SUM(AS77:AS78)</f>
        <v>285.18654886288772</v>
      </c>
      <c r="AT80" s="186">
        <f>SUM(AT77:AT78)</f>
        <v>347.94906181488892</v>
      </c>
    </row>
    <row r="81" spans="1:46">
      <c r="A81" s="185" t="s">
        <v>16</v>
      </c>
      <c r="B81" s="186" t="str">
        <f t="shared" si="133"/>
        <v>TFHCV5</v>
      </c>
      <c r="C81" s="186" t="str">
        <f t="shared" si="133"/>
        <v>Transport Freight - HCV5</v>
      </c>
      <c r="D81" s="185" t="s">
        <v>149</v>
      </c>
      <c r="E81" s="260">
        <v>3.9725286670479121</v>
      </c>
      <c r="F81" s="234">
        <f t="shared" ref="F81:H81" si="148">F68*F97</f>
        <v>3.0627981264343846</v>
      </c>
      <c r="G81" s="234">
        <f t="shared" si="148"/>
        <v>3.15348760127408</v>
      </c>
      <c r="H81" s="234">
        <f t="shared" si="148"/>
        <v>3.2441770761137754</v>
      </c>
      <c r="I81" s="234">
        <f t="shared" si="130"/>
        <v>3.2845590489279921</v>
      </c>
      <c r="J81" s="234">
        <f t="shared" si="130"/>
        <v>3.0952416819705508</v>
      </c>
      <c r="K81" s="234">
        <f t="shared" si="130"/>
        <v>3.1459587640901225</v>
      </c>
      <c r="L81" s="234">
        <f t="shared" si="130"/>
        <v>3.5032616099678049</v>
      </c>
      <c r="M81" s="234">
        <f t="shared" si="130"/>
        <v>4.1415808093644548</v>
      </c>
      <c r="N81" s="234">
        <f t="shared" si="130"/>
        <v>5.0530404144051841</v>
      </c>
      <c r="O81" s="8"/>
      <c r="P81" s="234">
        <f t="shared" si="141"/>
        <v>3.2275506965029748</v>
      </c>
      <c r="Q81" s="234">
        <f t="shared" ref="Q81:V81" si="149">Q54</f>
        <v>3.2677257120538581</v>
      </c>
      <c r="R81" s="234">
        <f t="shared" si="149"/>
        <v>3.0796627952108402</v>
      </c>
      <c r="S81" s="234">
        <f t="shared" si="149"/>
        <v>3.130138722611465</v>
      </c>
      <c r="T81" s="234">
        <f t="shared" si="149"/>
        <v>3.4856290883365419</v>
      </c>
      <c r="U81" s="234">
        <f t="shared" si="149"/>
        <v>4.1207355167945368</v>
      </c>
      <c r="V81" s="234">
        <f t="shared" si="149"/>
        <v>5.0276075879907536</v>
      </c>
      <c r="W81" s="8"/>
      <c r="X81" s="234">
        <f t="shared" si="143"/>
        <v>3.2275506965029748</v>
      </c>
      <c r="Y81" s="234">
        <f t="shared" ref="Y81:AD81" si="150">Y54</f>
        <v>3.2677257120538581</v>
      </c>
      <c r="Z81" s="234">
        <f t="shared" si="150"/>
        <v>3.0796627952108402</v>
      </c>
      <c r="AA81" s="234">
        <f t="shared" si="150"/>
        <v>3.130138722611465</v>
      </c>
      <c r="AB81" s="234">
        <f t="shared" si="150"/>
        <v>3.3113476339197145</v>
      </c>
      <c r="AC81" s="234">
        <f t="shared" si="150"/>
        <v>3.7189638039070689</v>
      </c>
      <c r="AD81" s="234">
        <f t="shared" si="150"/>
        <v>4.3105450557535718</v>
      </c>
      <c r="AE81" s="186"/>
      <c r="AF81" s="186"/>
      <c r="AG81" s="186"/>
      <c r="AH81" s="186"/>
      <c r="AI81" s="185" t="s">
        <v>474</v>
      </c>
      <c r="AJ81" s="190">
        <f>AJ78/AJ80</f>
        <v>0.11822958726748588</v>
      </c>
      <c r="AK81" s="190">
        <f>AK78/AK80</f>
        <v>0.11822958726748589</v>
      </c>
      <c r="AL81" s="190">
        <f>AL78/AL80</f>
        <v>0.11822958726748589</v>
      </c>
      <c r="AM81" s="190">
        <f>AM78/AM80</f>
        <v>0.11822958726748588</v>
      </c>
      <c r="AN81" s="190">
        <f>AN78/AN80</f>
        <v>0.11822958726748588</v>
      </c>
      <c r="AO81" s="190"/>
      <c r="AP81" s="190">
        <f>AP78/AP80</f>
        <v>0.11510608199714911</v>
      </c>
      <c r="AQ81" s="190">
        <f>AQ78/AQ80</f>
        <v>0.10568752730945286</v>
      </c>
      <c r="AR81" s="190">
        <f>AR78/AR80</f>
        <v>0.10568752730945284</v>
      </c>
      <c r="AS81" s="190">
        <f>AS78/AS80</f>
        <v>0.10568752730945284</v>
      </c>
      <c r="AT81" s="190">
        <f>AT78/AT80</f>
        <v>0.10568752730945283</v>
      </c>
    </row>
    <row r="82" spans="1:46">
      <c r="A82" s="185" t="s">
        <v>16</v>
      </c>
      <c r="B82" s="186" t="str">
        <f t="shared" si="133"/>
        <v>TFHCV6</v>
      </c>
      <c r="C82" s="186" t="str">
        <f t="shared" si="133"/>
        <v>Transport Freight - HCV6</v>
      </c>
      <c r="D82" s="185" t="s">
        <v>149</v>
      </c>
      <c r="E82" s="260">
        <v>140.25526500597067</v>
      </c>
      <c r="F82" s="234">
        <f>F69*F98</f>
        <v>100.6136299290159</v>
      </c>
      <c r="G82" s="234">
        <f t="shared" ref="G82" si="151">G69*G98</f>
        <v>115.33235400043283</v>
      </c>
      <c r="H82" s="234">
        <f>H69*H98</f>
        <v>130.05107807184976</v>
      </c>
      <c r="I82" s="234">
        <f>I69*I98</f>
        <v>131.66989201940657</v>
      </c>
      <c r="J82" s="234">
        <f t="shared" si="130"/>
        <v>124.08062451245753</v>
      </c>
      <c r="K82" s="234">
        <f t="shared" si="130"/>
        <v>126.11374756695182</v>
      </c>
      <c r="L82" s="234">
        <f t="shared" si="130"/>
        <v>140.43713966742141</v>
      </c>
      <c r="M82" s="234">
        <f t="shared" si="130"/>
        <v>166.02578605997206</v>
      </c>
      <c r="N82" s="234">
        <f>N69*N98</f>
        <v>202.56395936969926</v>
      </c>
      <c r="O82" s="8"/>
      <c r="P82" s="234">
        <f>P55</f>
        <v>106.02579012712634</v>
      </c>
      <c r="Q82" s="234">
        <f t="shared" ref="Q82:V82" si="152">Q55</f>
        <v>107.34554872046687</v>
      </c>
      <c r="R82" s="234">
        <f t="shared" si="152"/>
        <v>101.16763821591697</v>
      </c>
      <c r="S82" s="234">
        <f t="shared" si="152"/>
        <v>102.82578415638176</v>
      </c>
      <c r="T82" s="234">
        <f t="shared" si="152"/>
        <v>114.5037252494281</v>
      </c>
      <c r="U82" s="234">
        <f t="shared" si="152"/>
        <v>135.36711895693389</v>
      </c>
      <c r="V82" s="234">
        <f t="shared" si="152"/>
        <v>165.15807715845253</v>
      </c>
      <c r="W82" s="8"/>
      <c r="X82" s="234">
        <f t="shared" si="143"/>
        <v>106.02579012712634</v>
      </c>
      <c r="Y82" s="234">
        <f t="shared" ref="Y82:AD82" si="153">Y55</f>
        <v>107.34554872046687</v>
      </c>
      <c r="Z82" s="234">
        <f t="shared" si="153"/>
        <v>101.16763821591697</v>
      </c>
      <c r="AA82" s="234">
        <f t="shared" si="153"/>
        <v>102.82578415638176</v>
      </c>
      <c r="AB82" s="234">
        <f t="shared" si="153"/>
        <v>108.7785389869567</v>
      </c>
      <c r="AC82" s="234">
        <f t="shared" si="153"/>
        <v>122.16882485863285</v>
      </c>
      <c r="AD82" s="234">
        <f t="shared" si="153"/>
        <v>141.60240640372825</v>
      </c>
      <c r="AE82" s="186"/>
      <c r="AF82" s="186"/>
      <c r="AG82" s="186"/>
      <c r="AH82" s="186"/>
      <c r="AI82" s="186"/>
      <c r="AJ82" s="186"/>
      <c r="AK82" s="186"/>
      <c r="AL82" s="186"/>
      <c r="AM82" s="186"/>
      <c r="AN82" s="186"/>
      <c r="AO82" s="186"/>
      <c r="AP82" s="186"/>
      <c r="AQ82" s="186"/>
      <c r="AR82" s="186"/>
      <c r="AS82" s="186"/>
    </row>
    <row r="83" spans="1:46">
      <c r="A83" s="185" t="s">
        <v>16</v>
      </c>
      <c r="B83" s="186" t="str">
        <f t="shared" si="133"/>
        <v>TFHCV7</v>
      </c>
      <c r="C83" s="186" t="str">
        <f t="shared" si="133"/>
        <v>Transport Freight - HCV7</v>
      </c>
      <c r="D83" s="185" t="s">
        <v>149</v>
      </c>
      <c r="E83" s="260">
        <v>32.638769732712682</v>
      </c>
      <c r="F83" s="234">
        <f t="shared" ref="F83:H83" si="154">F70*F99</f>
        <v>35.353370344628992</v>
      </c>
      <c r="G83" s="234">
        <f>G70*G99</f>
        <v>37.589565514758952</v>
      </c>
      <c r="H83" s="234">
        <f t="shared" si="154"/>
        <v>39.825760684888905</v>
      </c>
      <c r="I83" s="234">
        <f t="shared" si="130"/>
        <v>40.321492806641402</v>
      </c>
      <c r="J83" s="234">
        <f t="shared" si="130"/>
        <v>37.997418635273348</v>
      </c>
      <c r="K83" s="234">
        <f t="shared" si="130"/>
        <v>38.620025332670245</v>
      </c>
      <c r="L83" s="234">
        <f t="shared" si="130"/>
        <v>43.006301820697338</v>
      </c>
      <c r="M83" s="234">
        <f t="shared" si="130"/>
        <v>50.842356104822159</v>
      </c>
      <c r="N83" s="234">
        <f t="shared" si="130"/>
        <v>62.031502459243406</v>
      </c>
      <c r="O83" s="8"/>
      <c r="P83" s="234">
        <f>P56</f>
        <v>37.255081911772038</v>
      </c>
      <c r="Q83" s="234">
        <f t="shared" ref="Q83:V83" si="155">Q56</f>
        <v>37.718815447166712</v>
      </c>
      <c r="R83" s="234">
        <f t="shared" si="155"/>
        <v>35.548036416756844</v>
      </c>
      <c r="S83" s="234">
        <f t="shared" si="155"/>
        <v>36.130671667667215</v>
      </c>
      <c r="T83" s="234">
        <f t="shared" si="155"/>
        <v>40.234037947330343</v>
      </c>
      <c r="U83" s="234">
        <f t="shared" si="155"/>
        <v>47.564966022459267</v>
      </c>
      <c r="V83" s="234">
        <f t="shared" si="155"/>
        <v>58.032839798236004</v>
      </c>
      <c r="W83" s="8"/>
      <c r="X83" s="234">
        <f t="shared" si="143"/>
        <v>37.255081911772038</v>
      </c>
      <c r="Y83" s="234">
        <f t="shared" ref="Y83:AD83" si="156">Y56</f>
        <v>37.718815447166712</v>
      </c>
      <c r="Z83" s="234">
        <f t="shared" si="156"/>
        <v>35.548036416756844</v>
      </c>
      <c r="AA83" s="234">
        <f t="shared" si="156"/>
        <v>36.130671667667215</v>
      </c>
      <c r="AB83" s="234">
        <f t="shared" si="156"/>
        <v>38.222336049963822</v>
      </c>
      <c r="AC83" s="234">
        <f t="shared" si="156"/>
        <v>42.927381835269486</v>
      </c>
      <c r="AD83" s="234">
        <f t="shared" si="156"/>
        <v>49.755906022012582</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7">F71*F100</f>
        <v>1.3011202447704153</v>
      </c>
      <c r="G84" s="234">
        <f t="shared" si="157"/>
        <v>1.7751077766857204</v>
      </c>
      <c r="H84" s="234">
        <f t="shared" si="157"/>
        <v>2.2490953086010257</v>
      </c>
      <c r="I84" s="234">
        <f t="shared" si="130"/>
        <v>2.2770909769870769</v>
      </c>
      <c r="J84" s="234">
        <f t="shared" si="130"/>
        <v>2.1458426536462496</v>
      </c>
      <c r="K84" s="234">
        <f t="shared" si="130"/>
        <v>2.1810033581284176</v>
      </c>
      <c r="L84" s="234">
        <f t="shared" si="130"/>
        <v>2.4287112161026618</v>
      </c>
      <c r="M84" s="234">
        <f t="shared" si="130"/>
        <v>2.8712396857485709</v>
      </c>
      <c r="N84" s="234">
        <f t="shared" si="130"/>
        <v>3.5031285973526525</v>
      </c>
      <c r="O84" s="8"/>
      <c r="P84" s="234">
        <f t="shared" si="141"/>
        <v>1.3711094818814338</v>
      </c>
      <c r="Q84" s="234">
        <f t="shared" ref="Q84:V84" si="158">Q57</f>
        <v>1.3881764004014847</v>
      </c>
      <c r="R84" s="234">
        <f t="shared" si="158"/>
        <v>1.3082845961447382</v>
      </c>
      <c r="S84" s="234">
        <f t="shared" si="158"/>
        <v>1.3297274886578572</v>
      </c>
      <c r="T84" s="234">
        <f t="shared" si="158"/>
        <v>1.4807448566239945</v>
      </c>
      <c r="U84" s="234">
        <f t="shared" si="158"/>
        <v>1.7505471085316449</v>
      </c>
      <c r="V84" s="234">
        <f t="shared" si="158"/>
        <v>2.1357992742119003</v>
      </c>
      <c r="W84" s="8"/>
      <c r="X84" s="234">
        <f t="shared" si="143"/>
        <v>1.3711094818814338</v>
      </c>
      <c r="Y84" s="234">
        <f t="shared" ref="Y84:AD84" si="159">Y57</f>
        <v>1.3881764004014847</v>
      </c>
      <c r="Z84" s="234">
        <f t="shared" si="159"/>
        <v>1.3082845961447382</v>
      </c>
      <c r="AA84" s="234">
        <f t="shared" si="159"/>
        <v>1.3297274886578572</v>
      </c>
      <c r="AB84" s="234">
        <f t="shared" si="159"/>
        <v>1.4067076137927945</v>
      </c>
      <c r="AC84" s="234">
        <f t="shared" si="159"/>
        <v>1.5798687654498094</v>
      </c>
      <c r="AD84" s="234">
        <f t="shared" si="159"/>
        <v>1.831180902727428</v>
      </c>
      <c r="AE84" s="186"/>
      <c r="AF84" s="186"/>
      <c r="AG84" s="186"/>
      <c r="AH84" s="186"/>
      <c r="AI84" s="186"/>
      <c r="AJ84" s="186"/>
      <c r="AK84" s="186"/>
      <c r="AL84" s="186"/>
      <c r="AM84" s="186"/>
      <c r="AN84" s="186"/>
      <c r="AO84" s="186"/>
      <c r="AP84" s="186"/>
      <c r="AQ84" s="186"/>
      <c r="AR84" s="186"/>
      <c r="AS84" s="186"/>
    </row>
    <row r="85" spans="1:46">
      <c r="A85" s="185" t="s">
        <v>16</v>
      </c>
      <c r="B85" s="186" t="str">
        <f t="shared" si="133"/>
        <v>TFHCV9</v>
      </c>
      <c r="C85" s="186" t="str">
        <f t="shared" si="133"/>
        <v>Transport Freight - HCV9</v>
      </c>
      <c r="D85" s="185" t="s">
        <v>149</v>
      </c>
      <c r="E85" s="260">
        <v>0.85603927035432403</v>
      </c>
      <c r="F85" s="234">
        <f t="shared" ref="F85:H85" si="160">F72*F101</f>
        <v>1.1571058027236365</v>
      </c>
      <c r="G85" s="234">
        <f t="shared" si="160"/>
        <v>0.64433067785501452</v>
      </c>
      <c r="H85" s="234">
        <f t="shared" si="160"/>
        <v>0.64433067785501452</v>
      </c>
      <c r="I85" s="234">
        <f t="shared" si="130"/>
        <v>0.65235099959024978</v>
      </c>
      <c r="J85" s="234">
        <f t="shared" si="130"/>
        <v>0.61475040488795962</v>
      </c>
      <c r="K85" s="234">
        <f t="shared" si="130"/>
        <v>0.62482339755581895</v>
      </c>
      <c r="L85" s="234">
        <f t="shared" si="130"/>
        <v>0.69578782997813204</v>
      </c>
      <c r="M85" s="234">
        <f t="shared" si="130"/>
        <v>0.82256532478978983</v>
      </c>
      <c r="N85" s="234">
        <f t="shared" si="130"/>
        <v>1.0035916286489075</v>
      </c>
      <c r="O85" s="8"/>
      <c r="P85" s="234">
        <f t="shared" si="141"/>
        <v>1.219348283935394</v>
      </c>
      <c r="Q85" s="234">
        <f t="shared" ref="Q85:V85" si="161">Q58</f>
        <v>1.2345261512643642</v>
      </c>
      <c r="R85" s="234">
        <f t="shared" si="161"/>
        <v>1.1634771681537723</v>
      </c>
      <c r="S85" s="234">
        <f t="shared" si="161"/>
        <v>1.182546654970102</v>
      </c>
      <c r="T85" s="234">
        <f t="shared" si="161"/>
        <v>1.3168486716269112</v>
      </c>
      <c r="U85" s="234">
        <f t="shared" si="161"/>
        <v>1.5567878721158968</v>
      </c>
      <c r="V85" s="234">
        <f t="shared" si="161"/>
        <v>1.8993984173073826</v>
      </c>
      <c r="W85" s="8"/>
      <c r="X85" s="234">
        <f t="shared" si="143"/>
        <v>1.219348283935394</v>
      </c>
      <c r="Y85" s="234">
        <f t="shared" ref="Y85:AD85" si="162">Y58</f>
        <v>1.2345261512643642</v>
      </c>
      <c r="Z85" s="234">
        <f t="shared" si="162"/>
        <v>1.1634771681537723</v>
      </c>
      <c r="AA85" s="234">
        <f t="shared" si="162"/>
        <v>1.182546654970102</v>
      </c>
      <c r="AB85" s="234">
        <f t="shared" si="162"/>
        <v>1.2510062380455655</v>
      </c>
      <c r="AC85" s="234">
        <f t="shared" si="162"/>
        <v>1.4050010545845966</v>
      </c>
      <c r="AD85" s="234">
        <f t="shared" si="162"/>
        <v>1.6284967180389167</v>
      </c>
      <c r="AE85" s="186"/>
      <c r="AF85" s="186"/>
      <c r="AG85" s="186"/>
      <c r="AH85" s="186"/>
      <c r="AI85" s="186"/>
      <c r="AJ85" s="186"/>
      <c r="AK85" s="186"/>
      <c r="AL85" s="186"/>
      <c r="AM85" s="186"/>
      <c r="AN85" s="186"/>
      <c r="AO85" s="186"/>
      <c r="AP85" s="186"/>
      <c r="AQ85" s="186"/>
      <c r="AR85" s="186"/>
      <c r="AS85" s="186"/>
    </row>
    <row r="86" spans="1:46">
      <c r="A86" s="185" t="s">
        <v>16</v>
      </c>
      <c r="B86" s="186" t="str">
        <f t="shared" si="133"/>
        <v>TFRCO</v>
      </c>
      <c r="C86" s="186" t="str">
        <f t="shared" si="133"/>
        <v>Transport Freight - Rail Corridor</v>
      </c>
      <c r="D86" s="185" t="s">
        <v>149</v>
      </c>
      <c r="E86" s="47"/>
      <c r="F86" s="234">
        <f t="shared" ref="F86:H86" si="163">F59</f>
        <v>22</v>
      </c>
      <c r="G86" s="234">
        <f t="shared" si="163"/>
        <v>23.183413464382845</v>
      </c>
      <c r="H86" s="234">
        <f t="shared" si="163"/>
        <v>23.609739017898917</v>
      </c>
      <c r="I86" s="234">
        <f t="shared" ref="I86:N86" si="164">I59</f>
        <v>23.903621816773025</v>
      </c>
      <c r="J86" s="234">
        <f t="shared" si="164"/>
        <v>22.525850653068453</v>
      </c>
      <c r="K86" s="234">
        <f t="shared" si="164"/>
        <v>22.894947975594018</v>
      </c>
      <c r="L86" s="234">
        <f t="shared" si="164"/>
        <v>25.49524590742886</v>
      </c>
      <c r="M86" s="234">
        <f t="shared" si="164"/>
        <v>30.140661171235053</v>
      </c>
      <c r="N86" s="234">
        <f t="shared" si="164"/>
        <v>36.773875972859564</v>
      </c>
      <c r="O86" s="8"/>
      <c r="P86" s="234">
        <f>P59</f>
        <v>23.183413464382845</v>
      </c>
      <c r="Q86" s="234">
        <f t="shared" ref="Q86:V86" si="165">Q59</f>
        <v>23.471989565592747</v>
      </c>
      <c r="R86" s="234">
        <f t="shared" si="165"/>
        <v>22.121138481142395</v>
      </c>
      <c r="S86" s="234">
        <f t="shared" si="165"/>
        <v>22.483705766667843</v>
      </c>
      <c r="T86" s="234">
        <f t="shared" si="165"/>
        <v>25.037183901074442</v>
      </c>
      <c r="U86" s="234">
        <f t="shared" si="165"/>
        <v>29.599137007119356</v>
      </c>
      <c r="V86" s="234">
        <f t="shared" si="165"/>
        <v>36.113175720321564</v>
      </c>
      <c r="W86" s="8"/>
      <c r="X86" s="234">
        <f>X59</f>
        <v>23.183413464382845</v>
      </c>
      <c r="Y86" s="234">
        <f>Y59</f>
        <v>23.471989565592747</v>
      </c>
      <c r="Z86" s="234">
        <f t="shared" ref="Z86:AD86" si="166">Z59</f>
        <v>22.121138481142395</v>
      </c>
      <c r="AA86" s="234">
        <f t="shared" si="166"/>
        <v>22.483705766667843</v>
      </c>
      <c r="AB86" s="234">
        <f t="shared" si="166"/>
        <v>34.373699612730675</v>
      </c>
      <c r="AC86" s="234">
        <f t="shared" si="166"/>
        <v>51.122642892612411</v>
      </c>
      <c r="AD86" s="234">
        <f t="shared" si="166"/>
        <v>74.527277902762606</v>
      </c>
      <c r="AE86" s="186"/>
      <c r="AF86" s="186"/>
      <c r="AG86" s="186"/>
      <c r="AH86" s="186"/>
      <c r="AI86" s="186"/>
      <c r="AJ86" s="186"/>
      <c r="AK86" s="186"/>
      <c r="AL86" s="186"/>
      <c r="AM86" s="186"/>
      <c r="AN86" s="186"/>
      <c r="AO86" s="186"/>
      <c r="AP86" s="186"/>
      <c r="AQ86" s="186"/>
      <c r="AR86" s="186"/>
      <c r="AS86" s="186"/>
    </row>
    <row r="87" spans="1:46">
      <c r="A87" s="185" t="s">
        <v>16</v>
      </c>
      <c r="B87" s="186" t="str">
        <f t="shared" si="133"/>
        <v>TFROT</v>
      </c>
      <c r="C87" s="186" t="str">
        <f t="shared" si="133"/>
        <v>Transport Freight - Rail Other</v>
      </c>
      <c r="D87" s="185" t="s">
        <v>149</v>
      </c>
      <c r="E87" s="47"/>
      <c r="F87" s="234">
        <f t="shared" ref="F87:H87" si="167">F47</f>
        <v>25.1</v>
      </c>
      <c r="G87" s="234">
        <f t="shared" si="167"/>
        <v>26.450167179818607</v>
      </c>
      <c r="H87" s="234">
        <f t="shared" si="167"/>
        <v>26.936565879511939</v>
      </c>
      <c r="I87" s="234">
        <f t="shared" ref="I87:N87" si="168">I47</f>
        <v>27.271859436409219</v>
      </c>
      <c r="J87" s="234">
        <f t="shared" si="168"/>
        <v>25.699947790546279</v>
      </c>
      <c r="K87" s="234">
        <f t="shared" si="168"/>
        <v>26.121054281245893</v>
      </c>
      <c r="L87" s="234">
        <f t="shared" si="168"/>
        <v>29.087757830748377</v>
      </c>
      <c r="M87" s="234">
        <f t="shared" si="168"/>
        <v>34.387754336272714</v>
      </c>
      <c r="N87" s="234">
        <f t="shared" si="168"/>
        <v>41.955649405398859</v>
      </c>
      <c r="O87" s="8"/>
      <c r="P87" s="234">
        <f>P47</f>
        <v>26.450167179818607</v>
      </c>
      <c r="Q87" s="234">
        <f t="shared" ref="Q87:V87" si="169">Q47</f>
        <v>27.271859436409219</v>
      </c>
      <c r="R87" s="234">
        <f t="shared" si="169"/>
        <v>25.238207994394276</v>
      </c>
      <c r="S87" s="234">
        <f t="shared" si="169"/>
        <v>26.123582816217233</v>
      </c>
      <c r="T87" s="234">
        <f t="shared" si="169"/>
        <v>28.565150723498565</v>
      </c>
      <c r="U87" s="234">
        <f t="shared" si="169"/>
        <v>33.769924494486169</v>
      </c>
      <c r="V87" s="234">
        <f t="shared" si="169"/>
        <v>41.201850480912334</v>
      </c>
      <c r="W87" s="8"/>
      <c r="X87" s="234">
        <f>X47</f>
        <v>26.450167179818607</v>
      </c>
      <c r="Y87" s="234">
        <f>Y47</f>
        <v>27.271859436409219</v>
      </c>
      <c r="Z87" s="234">
        <f t="shared" ref="Z87:AD87" si="170">Z47</f>
        <v>25.238207994394276</v>
      </c>
      <c r="AA87" s="234">
        <f t="shared" si="170"/>
        <v>26.123582816217233</v>
      </c>
      <c r="AB87" s="234">
        <f t="shared" si="170"/>
        <v>28.874332022248439</v>
      </c>
      <c r="AC87" s="234">
        <f t="shared" si="170"/>
        <v>34.482681341777635</v>
      </c>
      <c r="AD87" s="234">
        <f t="shared" si="170"/>
        <v>42.473944093762967</v>
      </c>
      <c r="AE87" s="186"/>
      <c r="AF87" s="186"/>
      <c r="AG87" s="186"/>
      <c r="AH87" s="186"/>
      <c r="AI87" s="186"/>
      <c r="AJ87" s="186"/>
      <c r="AK87" s="186"/>
      <c r="AL87" s="186"/>
      <c r="AM87" s="186"/>
      <c r="AN87" s="186"/>
      <c r="AO87" s="186"/>
      <c r="AP87" s="186"/>
      <c r="AQ87" s="186"/>
      <c r="AR87" s="186"/>
      <c r="AS87" s="186"/>
    </row>
    <row r="88" spans="1:46">
      <c r="A88" s="185" t="s">
        <v>16</v>
      </c>
      <c r="B88" s="186" t="str">
        <f t="shared" si="133"/>
        <v>TFREX</v>
      </c>
      <c r="C88" s="186" t="str">
        <f t="shared" si="133"/>
        <v>Transport Freight - Rail Export (bulk mining)</v>
      </c>
      <c r="D88" s="185" t="s">
        <v>149</v>
      </c>
      <c r="E88" s="47"/>
      <c r="F88" s="234">
        <f t="shared" ref="F88:H88" si="171">F104</f>
        <v>82</v>
      </c>
      <c r="G88" s="234">
        <f t="shared" si="171"/>
        <v>82</v>
      </c>
      <c r="H88" s="234">
        <f t="shared" si="171"/>
        <v>82</v>
      </c>
      <c r="I88" s="234">
        <f t="shared" ref="I88:N88" si="172">I104</f>
        <v>86.036801673044508</v>
      </c>
      <c r="J88" s="234">
        <f t="shared" si="172"/>
        <v>76.525600127976475</v>
      </c>
      <c r="K88" s="234">
        <f t="shared" si="172"/>
        <v>81.267220992864438</v>
      </c>
      <c r="L88" s="234">
        <f t="shared" si="172"/>
        <v>87.210753351355379</v>
      </c>
      <c r="M88" s="234">
        <f t="shared" si="172"/>
        <v>105.73667554071183</v>
      </c>
      <c r="N88" s="234">
        <f t="shared" si="172"/>
        <v>110.25023416965195</v>
      </c>
      <c r="O88" s="8"/>
      <c r="P88" s="234">
        <f>F104</f>
        <v>82</v>
      </c>
      <c r="Q88" s="234">
        <f t="shared" ref="Q88:V88" si="173">G104</f>
        <v>82</v>
      </c>
      <c r="R88" s="234">
        <f t="shared" si="173"/>
        <v>82</v>
      </c>
      <c r="S88" s="234">
        <f t="shared" si="173"/>
        <v>86.036801673044508</v>
      </c>
      <c r="T88" s="234">
        <f t="shared" si="173"/>
        <v>76.525600127976475</v>
      </c>
      <c r="U88" s="234">
        <f t="shared" si="173"/>
        <v>81.267220992864438</v>
      </c>
      <c r="V88" s="234">
        <f t="shared" si="173"/>
        <v>87.210753351355379</v>
      </c>
      <c r="W88" s="8"/>
      <c r="X88" s="234">
        <f>P88</f>
        <v>82</v>
      </c>
      <c r="Y88" s="234">
        <f>Q88</f>
        <v>82</v>
      </c>
      <c r="Z88" s="234">
        <f t="shared" ref="Z88:AD88" si="174">R88</f>
        <v>82</v>
      </c>
      <c r="AA88" s="234">
        <f t="shared" si="174"/>
        <v>86.036801673044508</v>
      </c>
      <c r="AB88" s="234">
        <f t="shared" si="174"/>
        <v>76.525600127976475</v>
      </c>
      <c r="AC88" s="234">
        <f t="shared" si="174"/>
        <v>81.267220992864438</v>
      </c>
      <c r="AD88" s="234">
        <f t="shared" si="174"/>
        <v>87.210753351355379</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5">SUM(F76:F88)</f>
        <v>315.92251525208883</v>
      </c>
      <c r="G89" s="79">
        <f>SUM(G76:G88)</f>
        <v>336.68380630627735</v>
      </c>
      <c r="H89" s="79">
        <f>SUM(H76:H88)</f>
        <v>356.67878401110221</v>
      </c>
      <c r="I89" s="79">
        <f t="shared" si="175"/>
        <v>364.13465650806916</v>
      </c>
      <c r="J89" s="79">
        <f t="shared" si="175"/>
        <v>338.13903217659106</v>
      </c>
      <c r="K89" s="79">
        <f t="shared" si="175"/>
        <v>347.63003276160134</v>
      </c>
      <c r="L89" s="79">
        <f t="shared" ref="L89:N89" si="176">SUM(L76:L88)</f>
        <v>383.31050494308016</v>
      </c>
      <c r="M89" s="79">
        <f t="shared" si="176"/>
        <v>455.78790932828474</v>
      </c>
      <c r="N89" s="79">
        <f t="shared" si="176"/>
        <v>537.33909537007798</v>
      </c>
      <c r="O89" s="8"/>
      <c r="P89" s="79">
        <f t="shared" ref="P89:V89" si="177">SUM(P76:P88)</f>
        <v>329.19518412970541</v>
      </c>
      <c r="Q89" s="79">
        <f>SUM(Q76:Q88)</f>
        <v>332.87120887561412</v>
      </c>
      <c r="R89" s="79">
        <f t="shared" si="177"/>
        <v>317.41166344892201</v>
      </c>
      <c r="S89" s="79">
        <f t="shared" si="177"/>
        <v>326.34334742386937</v>
      </c>
      <c r="T89" s="79">
        <f t="shared" si="177"/>
        <v>342.969622222635</v>
      </c>
      <c r="U89" s="79">
        <f t="shared" si="177"/>
        <v>396.25924029777093</v>
      </c>
      <c r="V89" s="79">
        <f t="shared" si="177"/>
        <v>471.52473321235414</v>
      </c>
      <c r="W89" s="368"/>
      <c r="X89" s="79">
        <f t="shared" ref="X89:AD89" si="178">SUM(X76:X88)</f>
        <v>329.19518412970541</v>
      </c>
      <c r="Y89" s="79">
        <f t="shared" si="178"/>
        <v>332.87120887561412</v>
      </c>
      <c r="Z89" s="79">
        <f t="shared" si="178"/>
        <v>317.41166344892201</v>
      </c>
      <c r="AA89" s="79">
        <f t="shared" si="178"/>
        <v>326.34334742386937</v>
      </c>
      <c r="AB89" s="79">
        <f t="shared" si="178"/>
        <v>342.969622222635</v>
      </c>
      <c r="AC89" s="79">
        <f t="shared" si="178"/>
        <v>396.25924029777087</v>
      </c>
      <c r="AD89" s="79">
        <f t="shared" si="178"/>
        <v>471.52473321235402</v>
      </c>
    </row>
    <row r="90" spans="1:46">
      <c r="A90" s="185" t="s">
        <v>16</v>
      </c>
      <c r="N90" s="185">
        <f>N89/F89</f>
        <v>1.70085723374705</v>
      </c>
      <c r="O90" s="8"/>
      <c r="P90" s="5" t="s">
        <v>41</v>
      </c>
      <c r="X90" s="5" t="s">
        <v>197</v>
      </c>
    </row>
    <row r="91" spans="1:46" ht="15.75" thickBot="1">
      <c r="A91" s="185" t="s">
        <v>16</v>
      </c>
      <c r="B91" s="14" t="s">
        <v>209</v>
      </c>
      <c r="C91" s="14"/>
      <c r="D91" s="14"/>
      <c r="F91" s="185">
        <f t="shared" ref="F91:K91" si="179">F$4</f>
        <v>2012</v>
      </c>
      <c r="G91" s="185">
        <f t="shared" si="179"/>
        <v>2015</v>
      </c>
      <c r="H91" s="185">
        <f t="shared" si="179"/>
        <v>2017</v>
      </c>
      <c r="I91" s="281">
        <f t="shared" si="179"/>
        <v>2019</v>
      </c>
      <c r="J91" s="281">
        <f t="shared" si="179"/>
        <v>2020</v>
      </c>
      <c r="K91" s="281">
        <f t="shared" si="179"/>
        <v>2021</v>
      </c>
      <c r="L91" s="185">
        <f>L$4</f>
        <v>2030</v>
      </c>
      <c r="M91" s="185">
        <f>M$4</f>
        <v>2040</v>
      </c>
      <c r="N91" s="185">
        <f>N$4</f>
        <v>2050</v>
      </c>
      <c r="O91" s="8"/>
      <c r="P91" s="7">
        <f>P75</f>
        <v>2017</v>
      </c>
      <c r="Q91" s="7">
        <f t="shared" ref="Q91:T91" si="180">Q75</f>
        <v>2019</v>
      </c>
      <c r="R91" s="7">
        <f t="shared" si="180"/>
        <v>2020</v>
      </c>
      <c r="S91" s="7">
        <f t="shared" si="180"/>
        <v>2021</v>
      </c>
      <c r="T91" s="7">
        <f t="shared" si="180"/>
        <v>2030</v>
      </c>
      <c r="U91" s="7">
        <f>U75</f>
        <v>2040</v>
      </c>
      <c r="V91" s="7">
        <f>V75</f>
        <v>2050</v>
      </c>
      <c r="W91" s="285"/>
      <c r="X91" s="7">
        <f>X75</f>
        <v>2017</v>
      </c>
      <c r="Y91" s="7">
        <f t="shared" ref="Y91:AA91" si="181">Y75</f>
        <v>2019</v>
      </c>
      <c r="Z91" s="7">
        <f t="shared" si="181"/>
        <v>2020</v>
      </c>
      <c r="AA91" s="7">
        <f t="shared" si="181"/>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82">I43/I63</f>
        <v>48.177133793746961</v>
      </c>
      <c r="J92" s="186">
        <f t="shared" si="182"/>
        <v>44.255958941812857</v>
      </c>
      <c r="K92" s="10">
        <f t="shared" si="182"/>
        <v>46.144177659600167</v>
      </c>
      <c r="L92" s="10">
        <f t="shared" si="182"/>
        <v>50.089853363069132</v>
      </c>
      <c r="M92" s="10">
        <f t="shared" si="182"/>
        <v>59.216581154575323</v>
      </c>
      <c r="N92" s="10">
        <f t="shared" si="182"/>
        <v>72.248687530230939</v>
      </c>
      <c r="O92" s="8"/>
      <c r="P92" s="10">
        <f>P76/P63</f>
        <v>47.584820585750009</v>
      </c>
      <c r="Q92" s="10">
        <f t="shared" ref="Q92:V92" si="183">Q76/Q63</f>
        <v>48.177133793746961</v>
      </c>
      <c r="R92" s="10">
        <f t="shared" si="183"/>
        <v>44.255958941812857</v>
      </c>
      <c r="S92" s="10">
        <f t="shared" si="183"/>
        <v>46.144177659600167</v>
      </c>
      <c r="T92" s="10">
        <f t="shared" si="183"/>
        <v>50.089853363069132</v>
      </c>
      <c r="U92" s="10">
        <f t="shared" si="183"/>
        <v>59.216581154575323</v>
      </c>
      <c r="V92" s="10">
        <f t="shared" si="183"/>
        <v>72.248687530230939</v>
      </c>
      <c r="W92" s="285"/>
      <c r="X92" s="10">
        <f>P92</f>
        <v>47.584820585750009</v>
      </c>
      <c r="Y92" s="10">
        <f t="shared" ref="Y92:AA92" si="184">Q92</f>
        <v>48.177133793746961</v>
      </c>
      <c r="Z92" s="10">
        <f t="shared" si="184"/>
        <v>44.255958941812857</v>
      </c>
      <c r="AA92" s="10">
        <f t="shared" si="184"/>
        <v>46.144177659600167</v>
      </c>
      <c r="AB92" s="10">
        <f t="shared" ref="AB92:AD92" si="185">AB76/AB63</f>
        <v>50.089853363069132</v>
      </c>
      <c r="AC92" s="10">
        <f t="shared" si="185"/>
        <v>59.216581154575323</v>
      </c>
      <c r="AD92" s="10">
        <f t="shared" si="185"/>
        <v>72.248687530230939</v>
      </c>
    </row>
    <row r="93" spans="1:46">
      <c r="A93" s="185" t="s">
        <v>16</v>
      </c>
      <c r="B93" s="186" t="str">
        <f>'[2]TS BYDem'!D20</f>
        <v>TFHCV1</v>
      </c>
      <c r="C93" s="186" t="str">
        <f t="shared" ref="C93:C99" si="186">C14</f>
        <v>Transport Freight - HCV1</v>
      </c>
      <c r="D93" s="185" t="s">
        <v>150</v>
      </c>
      <c r="F93" s="235">
        <f t="shared" ref="F93:F101" si="187">SUMIF($I$223:$I$247,$B93,$W$223:$W$247)/1000000000</f>
        <v>3.6611476956492877</v>
      </c>
      <c r="G93" s="235">
        <f t="shared" ref="G93:G100" si="188">(F93+H93)/2</f>
        <v>3.6563130331972848</v>
      </c>
      <c r="H93" s="235">
        <f t="shared" ref="H93:H101" si="189">SUMIF($I$223:$I$247,$B93,$AB$223:$AB$247)/1000000000</f>
        <v>3.6514783707452825</v>
      </c>
      <c r="I93" s="24">
        <f>I46/H46*H93</f>
        <v>3.6969302362999743</v>
      </c>
      <c r="J93" s="24">
        <f t="shared" ref="J93:N93" si="190">J46/I46*I93</f>
        <v>3.4838443737120905</v>
      </c>
      <c r="K93" s="24">
        <f t="shared" si="190"/>
        <v>3.5409289051793942</v>
      </c>
      <c r="L93" s="24">
        <f t="shared" si="190"/>
        <v>3.9430905575547279</v>
      </c>
      <c r="M93" s="24">
        <f t="shared" si="190"/>
        <v>4.6615497216335298</v>
      </c>
      <c r="N93" s="24">
        <f t="shared" si="190"/>
        <v>5.6874416367570735</v>
      </c>
      <c r="P93" s="10">
        <f t="shared" ref="P93:V100" si="191">P77/P64</f>
        <v>3.8580863992004506</v>
      </c>
      <c r="Q93" s="10">
        <f t="shared" si="191"/>
        <v>3.9779404514613912</v>
      </c>
      <c r="R93" s="10">
        <f t="shared" si="191"/>
        <v>3.6813070534260572</v>
      </c>
      <c r="S93" s="10">
        <f t="shared" si="191"/>
        <v>3.8104500011831499</v>
      </c>
      <c r="T93" s="10">
        <f t="shared" si="191"/>
        <v>4.1665830974984601</v>
      </c>
      <c r="U93" s="10">
        <f t="shared" si="191"/>
        <v>4.9257641930373897</v>
      </c>
      <c r="V93" s="10">
        <f t="shared" si="191"/>
        <v>6.0098031850469598</v>
      </c>
      <c r="W93" s="285"/>
      <c r="X93" s="10">
        <f t="shared" ref="X93:X101" si="192">P93</f>
        <v>3.8580863992004506</v>
      </c>
      <c r="Y93" s="10">
        <f t="shared" ref="Y93:Y101" si="193">Q93</f>
        <v>3.9779404514613912</v>
      </c>
      <c r="Z93" s="10">
        <f t="shared" ref="Z93:Z101" si="194">R93</f>
        <v>3.6813070534260572</v>
      </c>
      <c r="AA93" s="10">
        <f t="shared" ref="AA93:AA101" si="195">S93</f>
        <v>3.8104500011831499</v>
      </c>
      <c r="AB93" s="10">
        <f t="shared" ref="AB93:AD93" si="196">AB77/AB64</f>
        <v>3.9582539426235379</v>
      </c>
      <c r="AC93" s="10">
        <f t="shared" si="196"/>
        <v>4.4455021842162452</v>
      </c>
      <c r="AD93" s="10">
        <f t="shared" si="196"/>
        <v>5.1526550057796374</v>
      </c>
    </row>
    <row r="94" spans="1:46">
      <c r="A94" s="185" t="s">
        <v>16</v>
      </c>
      <c r="B94" s="186" t="str">
        <f>'[2]TS BYDem'!D21</f>
        <v>TFHCV2</v>
      </c>
      <c r="C94" s="186" t="str">
        <f t="shared" si="186"/>
        <v>Transport Freight - HCV2</v>
      </c>
      <c r="D94" s="185" t="s">
        <v>150</v>
      </c>
      <c r="F94" s="235">
        <f t="shared" si="187"/>
        <v>0.91016288033514703</v>
      </c>
      <c r="G94" s="235">
        <f t="shared" si="188"/>
        <v>0.95659104741630863</v>
      </c>
      <c r="H94" s="235">
        <f t="shared" si="189"/>
        <v>1.0030192144974701</v>
      </c>
      <c r="I94" s="24">
        <f>I51/H51*H94</f>
        <v>1.0155043204894318</v>
      </c>
      <c r="J94" s="24">
        <f t="shared" ref="J94:N94" si="197">J51/I51*I94</f>
        <v>0.95697207880185675</v>
      </c>
      <c r="K94" s="24">
        <f t="shared" si="197"/>
        <v>0.97265254465673345</v>
      </c>
      <c r="L94" s="24">
        <f t="shared" si="197"/>
        <v>1.0831217365046863</v>
      </c>
      <c r="M94" s="24">
        <f t="shared" si="197"/>
        <v>1.2804742258898951</v>
      </c>
      <c r="N94" s="24">
        <f t="shared" si="197"/>
        <v>1.5622749647661054</v>
      </c>
      <c r="P94" s="10">
        <f t="shared" si="191"/>
        <v>0.95912192612469627</v>
      </c>
      <c r="Q94" s="10">
        <f t="shared" si="191"/>
        <v>0.97106061955529122</v>
      </c>
      <c r="R94" s="10">
        <f t="shared" si="191"/>
        <v>0.91517450528587363</v>
      </c>
      <c r="S94" s="10">
        <f t="shared" si="191"/>
        <v>0.93017429096356163</v>
      </c>
      <c r="T94" s="10">
        <f t="shared" si="191"/>
        <v>1.035814337040122</v>
      </c>
      <c r="U94" s="10">
        <f t="shared" si="191"/>
        <v>1.2245470815379269</v>
      </c>
      <c r="V94" s="10">
        <f t="shared" si="191"/>
        <v>1.4940396378025986</v>
      </c>
      <c r="W94" s="285"/>
      <c r="X94" s="10">
        <f t="shared" si="192"/>
        <v>0.95912192612469627</v>
      </c>
      <c r="Y94" s="10">
        <f t="shared" si="193"/>
        <v>0.97106061955529122</v>
      </c>
      <c r="Z94" s="10">
        <f t="shared" si="194"/>
        <v>0.91517450528587363</v>
      </c>
      <c r="AA94" s="10">
        <f t="shared" si="195"/>
        <v>0.93017429096356163</v>
      </c>
      <c r="AB94" s="10">
        <f t="shared" ref="AB94:AD94" si="198">AB78/AB65</f>
        <v>0.98402362018811596</v>
      </c>
      <c r="AC94" s="10">
        <f t="shared" si="198"/>
        <v>1.105153741087979</v>
      </c>
      <c r="AD94" s="10">
        <f t="shared" si="198"/>
        <v>1.2809522344610029</v>
      </c>
    </row>
    <row r="95" spans="1:46">
      <c r="A95" s="185" t="s">
        <v>16</v>
      </c>
      <c r="B95" s="186" t="str">
        <f>'[2]TS BYDem'!D22</f>
        <v>TFHCV3</v>
      </c>
      <c r="C95" s="186" t="str">
        <f t="shared" si="186"/>
        <v>Transport Freight - HCV3</v>
      </c>
      <c r="D95" s="185" t="s">
        <v>150</v>
      </c>
      <c r="F95" s="235">
        <f t="shared" si="187"/>
        <v>3.04238730086416</v>
      </c>
      <c r="G95" s="235">
        <f t="shared" si="188"/>
        <v>3.1708708396431251</v>
      </c>
      <c r="H95" s="235">
        <f t="shared" si="189"/>
        <v>3.2993543784220902</v>
      </c>
      <c r="I95" s="24">
        <f t="shared" ref="I95:N101" si="199">I52/H52*H95</f>
        <v>3.3404231720446353</v>
      </c>
      <c r="J95" s="24">
        <f t="shared" si="199"/>
        <v>3.1478858755507528</v>
      </c>
      <c r="K95" s="24">
        <f t="shared" si="199"/>
        <v>3.1994655590964021</v>
      </c>
      <c r="L95" s="24">
        <f t="shared" si="199"/>
        <v>3.5628454490688024</v>
      </c>
      <c r="M95" s="24">
        <f t="shared" si="199"/>
        <v>4.2120212480307577</v>
      </c>
      <c r="N95" s="24">
        <f t="shared" si="199"/>
        <v>5.138983053163904</v>
      </c>
      <c r="P95" s="10">
        <f t="shared" si="191"/>
        <v>3.2060419415782513</v>
      </c>
      <c r="Q95" s="10">
        <f t="shared" si="191"/>
        <v>3.2459492263807008</v>
      </c>
      <c r="R95" s="10">
        <f t="shared" si="191"/>
        <v>3.0591395816220497</v>
      </c>
      <c r="S95" s="10">
        <f t="shared" si="191"/>
        <v>3.1092791318580235</v>
      </c>
      <c r="T95" s="10">
        <f t="shared" si="191"/>
        <v>3.4624004704558846</v>
      </c>
      <c r="U95" s="10">
        <f t="shared" si="191"/>
        <v>4.0932744794090139</v>
      </c>
      <c r="V95" s="10">
        <f t="shared" si="191"/>
        <v>4.9941030547901013</v>
      </c>
      <c r="W95" s="285"/>
      <c r="X95" s="10">
        <f t="shared" si="192"/>
        <v>3.2060419415782513</v>
      </c>
      <c r="Y95" s="10">
        <f t="shared" si="193"/>
        <v>3.2459492263807008</v>
      </c>
      <c r="Z95" s="10">
        <f t="shared" si="194"/>
        <v>3.0591395816220497</v>
      </c>
      <c r="AA95" s="10">
        <f t="shared" si="195"/>
        <v>3.1092791318580235</v>
      </c>
      <c r="AB95" s="10">
        <f t="shared" ref="AB95:AD95" si="200">AB79/AB66</f>
        <v>3.2892804469330903</v>
      </c>
      <c r="AC95" s="10">
        <f t="shared" si="200"/>
        <v>3.6941802176666347</v>
      </c>
      <c r="AD95" s="10">
        <f t="shared" si="200"/>
        <v>4.2818191066006621</v>
      </c>
    </row>
    <row r="96" spans="1:46">
      <c r="A96" s="185" t="s">
        <v>16</v>
      </c>
      <c r="B96" s="186" t="str">
        <f>'[2]TS BYDem'!D23</f>
        <v>TFHCV4</v>
      </c>
      <c r="C96" s="186" t="str">
        <f t="shared" si="186"/>
        <v>Transport Freight - HCV4</v>
      </c>
      <c r="D96" s="185" t="s">
        <v>150</v>
      </c>
      <c r="F96" s="235">
        <f t="shared" si="187"/>
        <v>0.64156299948433904</v>
      </c>
      <c r="G96" s="329">
        <f>H96</f>
        <v>0.59840698910616308</v>
      </c>
      <c r="H96" s="235">
        <f t="shared" si="189"/>
        <v>0.59840698910616308</v>
      </c>
      <c r="I96" s="24">
        <f t="shared" si="199"/>
        <v>0.60585567461221745</v>
      </c>
      <c r="J96" s="24">
        <f t="shared" si="199"/>
        <v>0.57093500509000428</v>
      </c>
      <c r="K96" s="24">
        <f t="shared" si="199"/>
        <v>0.58029006053099086</v>
      </c>
      <c r="L96" s="24">
        <f t="shared" si="199"/>
        <v>0.64619661100105796</v>
      </c>
      <c r="M96" s="24">
        <f t="shared" si="199"/>
        <v>0.7639382327553107</v>
      </c>
      <c r="N96" s="24">
        <f t="shared" si="199"/>
        <v>0.93206216222887761</v>
      </c>
      <c r="P96" s="10">
        <f t="shared" si="191"/>
        <v>0.67607364911341206</v>
      </c>
      <c r="Q96" s="10">
        <f t="shared" si="191"/>
        <v>0.68448909225303578</v>
      </c>
      <c r="R96" s="10">
        <f t="shared" si="191"/>
        <v>0.64509563436227946</v>
      </c>
      <c r="S96" s="10">
        <f t="shared" si="191"/>
        <v>0.65566880505394309</v>
      </c>
      <c r="T96" s="10">
        <f t="shared" si="191"/>
        <v>0.73013321828246913</v>
      </c>
      <c r="U96" s="10">
        <f t="shared" si="191"/>
        <v>0.86316868729251772</v>
      </c>
      <c r="V96" s="10">
        <f t="shared" si="191"/>
        <v>1.0531307880015683</v>
      </c>
      <c r="W96" s="285"/>
      <c r="X96" s="10">
        <f t="shared" si="192"/>
        <v>0.67607364911341206</v>
      </c>
      <c r="Y96" s="10">
        <f t="shared" si="193"/>
        <v>0.68448909225303578</v>
      </c>
      <c r="Z96" s="10">
        <f t="shared" si="194"/>
        <v>0.64509563436227946</v>
      </c>
      <c r="AA96" s="10">
        <f t="shared" si="195"/>
        <v>0.65566880505394309</v>
      </c>
      <c r="AB96" s="10">
        <f t="shared" ref="AB96:AD96" si="201">AB80/AB67</f>
        <v>0.69362655736834555</v>
      </c>
      <c r="AC96" s="10">
        <f t="shared" si="201"/>
        <v>0.77900974028149728</v>
      </c>
      <c r="AD96" s="10">
        <f t="shared" si="201"/>
        <v>0.90292800936284456</v>
      </c>
    </row>
    <row r="97" spans="1:78">
      <c r="A97" s="185" t="s">
        <v>16</v>
      </c>
      <c r="B97" s="186" t="str">
        <f>'[2]TS BYDem'!D24</f>
        <v>TFHCV5</v>
      </c>
      <c r="C97" s="186" t="str">
        <f t="shared" si="186"/>
        <v>Transport Freight - HCV5</v>
      </c>
      <c r="D97" s="185" t="s">
        <v>150</v>
      </c>
      <c r="F97" s="235">
        <f t="shared" si="187"/>
        <v>0.28132785630344898</v>
      </c>
      <c r="G97" s="235">
        <f t="shared" si="188"/>
        <v>0.28965797617838801</v>
      </c>
      <c r="H97" s="235">
        <f t="shared" si="189"/>
        <v>0.29798809605332705</v>
      </c>
      <c r="I97" s="24">
        <f t="shared" si="199"/>
        <v>0.30169731010405959</v>
      </c>
      <c r="J97" s="24">
        <f t="shared" si="199"/>
        <v>0.28430790120130756</v>
      </c>
      <c r="K97" s="24">
        <f t="shared" si="199"/>
        <v>0.28896642827415631</v>
      </c>
      <c r="L97" s="24">
        <f t="shared" si="199"/>
        <v>0.32178584357101475</v>
      </c>
      <c r="M97" s="24">
        <f t="shared" si="199"/>
        <v>0.38041751454328721</v>
      </c>
      <c r="N97" s="24">
        <f t="shared" si="199"/>
        <v>0.46413801005364969</v>
      </c>
      <c r="P97" s="10">
        <f t="shared" si="191"/>
        <v>0.29646090962415178</v>
      </c>
      <c r="Q97" s="10">
        <f t="shared" si="191"/>
        <v>0.30015111398477862</v>
      </c>
      <c r="R97" s="10">
        <f t="shared" si="191"/>
        <v>0.28287693035870554</v>
      </c>
      <c r="S97" s="10">
        <f t="shared" si="191"/>
        <v>0.28751330659518898</v>
      </c>
      <c r="T97" s="10">
        <f t="shared" si="191"/>
        <v>0.32016623976202252</v>
      </c>
      <c r="U97" s="10">
        <f t="shared" si="191"/>
        <v>0.37850280739295328</v>
      </c>
      <c r="V97" s="10">
        <f t="shared" si="191"/>
        <v>0.46180192316853758</v>
      </c>
      <c r="W97" s="285"/>
      <c r="X97" s="10">
        <f t="shared" si="192"/>
        <v>0.29646090962415178</v>
      </c>
      <c r="Y97" s="10">
        <f t="shared" si="193"/>
        <v>0.30015111398477862</v>
      </c>
      <c r="Z97" s="10">
        <f t="shared" si="194"/>
        <v>0.28287693035870554</v>
      </c>
      <c r="AA97" s="10">
        <f t="shared" si="195"/>
        <v>0.28751330659518898</v>
      </c>
      <c r="AB97" s="10">
        <f t="shared" ref="AB97:AD97" si="202">AB81/AB68</f>
        <v>0.30415792777392137</v>
      </c>
      <c r="AC97" s="10">
        <f t="shared" si="202"/>
        <v>0.3415987836721403</v>
      </c>
      <c r="AD97" s="10">
        <f t="shared" si="202"/>
        <v>0.39593742387662484</v>
      </c>
    </row>
    <row r="98" spans="1:78">
      <c r="A98" s="185" t="s">
        <v>16</v>
      </c>
      <c r="B98" s="186" t="str">
        <f>'[2]TS BYDem'!D25</f>
        <v>TFHCV6</v>
      </c>
      <c r="C98" s="186" t="str">
        <f t="shared" si="186"/>
        <v>Transport Freight - HCV6</v>
      </c>
      <c r="D98" s="185" t="s">
        <v>150</v>
      </c>
      <c r="F98" s="235">
        <f t="shared" si="187"/>
        <v>5.15418175848178</v>
      </c>
      <c r="G98" s="235">
        <f t="shared" si="188"/>
        <v>5.9081847615594549</v>
      </c>
      <c r="H98" s="235">
        <f t="shared" si="189"/>
        <v>6.6621877646371299</v>
      </c>
      <c r="I98" s="24">
        <f>I55/H55*H98</f>
        <v>6.7451155083708541</v>
      </c>
      <c r="J98" s="24">
        <f t="shared" si="199"/>
        <v>6.3563365310876332</v>
      </c>
      <c r="K98" s="24">
        <f>K55/J55*J98</f>
        <v>6.4604882823723875</v>
      </c>
      <c r="L98" s="24">
        <f t="shared" si="199"/>
        <v>7.1942394285730273</v>
      </c>
      <c r="M98" s="24">
        <f t="shared" si="199"/>
        <v>8.5050810566285318</v>
      </c>
      <c r="N98" s="24">
        <f t="shared" si="199"/>
        <v>10.376839251756834</v>
      </c>
      <c r="P98" s="10">
        <f t="shared" si="191"/>
        <v>5.4314330353392233</v>
      </c>
      <c r="Q98" s="10">
        <f t="shared" si="191"/>
        <v>5.4990409297387632</v>
      </c>
      <c r="R98" s="10">
        <f t="shared" si="191"/>
        <v>5.1825622016524298</v>
      </c>
      <c r="S98" s="10">
        <f t="shared" si="191"/>
        <v>5.2675048238923177</v>
      </c>
      <c r="T98" s="10">
        <f t="shared" si="191"/>
        <v>5.865736206666889</v>
      </c>
      <c r="U98" s="10">
        <f t="shared" si="191"/>
        <v>6.9345150922226155</v>
      </c>
      <c r="V98" s="10">
        <f t="shared" si="191"/>
        <v>8.4606305244785673</v>
      </c>
      <c r="W98" s="285"/>
      <c r="X98" s="10">
        <f t="shared" si="192"/>
        <v>5.4314330353392233</v>
      </c>
      <c r="Y98" s="10">
        <f t="shared" si="193"/>
        <v>5.4990409297387632</v>
      </c>
      <c r="Z98" s="10">
        <f t="shared" si="194"/>
        <v>5.1825622016524298</v>
      </c>
      <c r="AA98" s="10">
        <f t="shared" si="195"/>
        <v>5.2675048238923177</v>
      </c>
      <c r="AB98" s="10">
        <f t="shared" ref="AB98:AD98" si="203">AB82/AB69</f>
        <v>5.5724493963335453</v>
      </c>
      <c r="AC98" s="10">
        <f t="shared" si="203"/>
        <v>6.2583998707309112</v>
      </c>
      <c r="AD98" s="10">
        <f t="shared" si="203"/>
        <v>7.2539330959248129</v>
      </c>
    </row>
    <row r="99" spans="1:78">
      <c r="A99" s="185" t="s">
        <v>16</v>
      </c>
      <c r="B99" s="186" t="str">
        <f>'[2]TS BYDem'!D26</f>
        <v>TFHCV7</v>
      </c>
      <c r="C99" s="186" t="str">
        <f t="shared" si="186"/>
        <v>Transport Freight - HCV7</v>
      </c>
      <c r="D99" s="185" t="s">
        <v>150</v>
      </c>
      <c r="F99" s="235">
        <f t="shared" si="187"/>
        <v>1.9761616214119699</v>
      </c>
      <c r="G99" s="235">
        <f t="shared" si="188"/>
        <v>2.1011591260379752</v>
      </c>
      <c r="H99" s="235">
        <f t="shared" si="189"/>
        <v>2.2261566306639802</v>
      </c>
      <c r="I99" s="24">
        <f t="shared" si="199"/>
        <v>2.2538667693002314</v>
      </c>
      <c r="J99" s="24">
        <f t="shared" si="199"/>
        <v>2.1239570566476127</v>
      </c>
      <c r="K99" s="24">
        <f t="shared" si="199"/>
        <v>2.1587591546834148</v>
      </c>
      <c r="L99" s="24">
        <f t="shared" si="199"/>
        <v>2.4039406231557043</v>
      </c>
      <c r="M99" s="24">
        <f t="shared" si="199"/>
        <v>2.8419557144648389</v>
      </c>
      <c r="N99" s="24">
        <f t="shared" si="199"/>
        <v>3.4673999475442514</v>
      </c>
      <c r="P99" s="10">
        <f t="shared" si="191"/>
        <v>2.0824623609835862</v>
      </c>
      <c r="Q99" s="10">
        <f t="shared" si="191"/>
        <v>2.1083838617139365</v>
      </c>
      <c r="R99" s="10">
        <f t="shared" si="191"/>
        <v>1.9870429494715032</v>
      </c>
      <c r="S99" s="10">
        <f t="shared" si="191"/>
        <v>2.019610747418545</v>
      </c>
      <c r="T99" s="10">
        <f t="shared" si="191"/>
        <v>2.2489782697062246</v>
      </c>
      <c r="U99" s="10">
        <f t="shared" si="191"/>
        <v>2.6587581172901831</v>
      </c>
      <c r="V99" s="10">
        <f t="shared" si="191"/>
        <v>3.2438850857184569</v>
      </c>
      <c r="W99" s="285"/>
      <c r="X99" s="10">
        <f t="shared" si="192"/>
        <v>2.0824623609835862</v>
      </c>
      <c r="Y99" s="10">
        <f t="shared" si="193"/>
        <v>2.1083838617139365</v>
      </c>
      <c r="Z99" s="10">
        <f t="shared" si="194"/>
        <v>1.9870429494715032</v>
      </c>
      <c r="AA99" s="10">
        <f t="shared" si="195"/>
        <v>2.019610747418545</v>
      </c>
      <c r="AB99" s="10">
        <f t="shared" ref="AB99:AD99" si="204">AB83/AB70</f>
        <v>2.1365293562209131</v>
      </c>
      <c r="AC99" s="10">
        <f t="shared" si="204"/>
        <v>2.3995292008543903</v>
      </c>
      <c r="AD99" s="10">
        <f t="shared" si="204"/>
        <v>2.7812259753678612</v>
      </c>
    </row>
    <row r="100" spans="1:78">
      <c r="A100" s="185" t="s">
        <v>16</v>
      </c>
      <c r="B100" s="186" t="str">
        <f>'[2]TS BYDem'!D27</f>
        <v>TFHCV8</v>
      </c>
      <c r="C100" s="186" t="str">
        <f>C21</f>
        <v>Transport Freight - HCV8</v>
      </c>
      <c r="D100" s="185" t="s">
        <v>150</v>
      </c>
      <c r="F100" s="235">
        <f t="shared" si="187"/>
        <v>7.0701624395945503E-2</v>
      </c>
      <c r="G100" s="235">
        <f t="shared" si="188"/>
        <v>9.6457651622891244E-2</v>
      </c>
      <c r="H100" s="235">
        <f>SUMIF($I$223:$I$247,$B100,$AB$223:$AB$247)/1000000000</f>
        <v>0.122213678849837</v>
      </c>
      <c r="I100" s="24">
        <f t="shared" si="199"/>
        <v>0.12373493658054988</v>
      </c>
      <c r="J100" s="24">
        <f t="shared" si="199"/>
        <v>0.11660302875209383</v>
      </c>
      <c r="K100" s="24">
        <f t="shared" si="199"/>
        <v>0.11851362766236882</v>
      </c>
      <c r="L100" s="24">
        <f t="shared" si="199"/>
        <v>0.1319738347453118</v>
      </c>
      <c r="M100" s="24">
        <f t="shared" si="199"/>
        <v>0.1560204067444573</v>
      </c>
      <c r="N100" s="24">
        <f t="shared" si="199"/>
        <v>0.1903566432819786</v>
      </c>
      <c r="P100" s="10">
        <f t="shared" si="191"/>
        <v>7.450477231703187E-2</v>
      </c>
      <c r="Q100" s="10">
        <f t="shared" si="191"/>
        <v>7.5432172276913179E-2</v>
      </c>
      <c r="R100" s="10">
        <f t="shared" si="191"/>
        <v>7.1090928368382988E-2</v>
      </c>
      <c r="S100" s="10">
        <f t="shared" si="191"/>
        <v>7.2256114551995612E-2</v>
      </c>
      <c r="T100" s="10">
        <f t="shared" si="191"/>
        <v>8.0462253277544485E-2</v>
      </c>
      <c r="U100" s="10">
        <f t="shared" si="191"/>
        <v>9.5123048505521945E-2</v>
      </c>
      <c r="V100" s="10">
        <f t="shared" si="191"/>
        <v>0.11605728116013425</v>
      </c>
      <c r="W100" s="285"/>
      <c r="X100" s="10">
        <f t="shared" si="192"/>
        <v>7.450477231703187E-2</v>
      </c>
      <c r="Y100" s="10">
        <f t="shared" si="193"/>
        <v>7.5432172276913179E-2</v>
      </c>
      <c r="Z100" s="10">
        <f t="shared" si="194"/>
        <v>7.1090928368382988E-2</v>
      </c>
      <c r="AA100" s="10">
        <f t="shared" si="195"/>
        <v>7.2256114551995612E-2</v>
      </c>
      <c r="AB100" s="10">
        <f t="shared" ref="AB100:AD100" si="205">AB84/AB71</f>
        <v>7.6439140613667245E-2</v>
      </c>
      <c r="AC100" s="10">
        <f t="shared" si="205"/>
        <v>8.5848551276233545E-2</v>
      </c>
      <c r="AD100" s="10">
        <f t="shared" si="205"/>
        <v>9.9504611434670098E-2</v>
      </c>
    </row>
    <row r="101" spans="1:78">
      <c r="A101" s="185" t="s">
        <v>16</v>
      </c>
      <c r="B101" s="186" t="str">
        <f>'[2]TS BYDem'!D28</f>
        <v>TFHCV9</v>
      </c>
      <c r="C101" s="186" t="str">
        <f>C22</f>
        <v>Transport Freight - HCV9</v>
      </c>
      <c r="D101" s="185" t="s">
        <v>150</v>
      </c>
      <c r="F101" s="235">
        <f t="shared" si="187"/>
        <v>5.2818957554105102E-2</v>
      </c>
      <c r="G101" s="329">
        <f>H101</f>
        <v>2.9412068148240201E-2</v>
      </c>
      <c r="H101" s="235">
        <f t="shared" si="189"/>
        <v>2.9412068148240201E-2</v>
      </c>
      <c r="I101" s="24">
        <f t="shared" si="199"/>
        <v>2.9778175579649249E-2</v>
      </c>
      <c r="J101" s="24">
        <f t="shared" si="199"/>
        <v>2.806180339405084E-2</v>
      </c>
      <c r="K101" s="24">
        <f t="shared" si="199"/>
        <v>2.8521610069390402E-2</v>
      </c>
      <c r="L101" s="24">
        <f t="shared" si="199"/>
        <v>3.176095718453105E-2</v>
      </c>
      <c r="M101" s="24">
        <f t="shared" si="199"/>
        <v>3.754802963850272E-2</v>
      </c>
      <c r="N101" s="24">
        <f t="shared" si="199"/>
        <v>4.5811423216864169E-2</v>
      </c>
      <c r="P101" s="10">
        <f>P85/P72</f>
        <v>5.5660169624295722E-2</v>
      </c>
      <c r="Q101" s="10">
        <f t="shared" ref="Q101:V101" si="206">Q85/Q72</f>
        <v>5.6353000935247317E-2</v>
      </c>
      <c r="R101" s="10">
        <f t="shared" si="206"/>
        <v>5.3109794294724587E-2</v>
      </c>
      <c r="S101" s="10">
        <f t="shared" si="206"/>
        <v>5.3980268206755305E-2</v>
      </c>
      <c r="T101" s="10">
        <f t="shared" si="206"/>
        <v>6.0110816079326106E-2</v>
      </c>
      <c r="U101" s="10">
        <f t="shared" si="206"/>
        <v>7.1063434600780837E-2</v>
      </c>
      <c r="V101" s="10">
        <f t="shared" si="206"/>
        <v>8.6702740705254688E-2</v>
      </c>
      <c r="W101" s="285"/>
      <c r="X101" s="10">
        <f t="shared" si="192"/>
        <v>5.5660169624295722E-2</v>
      </c>
      <c r="Y101" s="10">
        <f t="shared" si="193"/>
        <v>5.6353000935247317E-2</v>
      </c>
      <c r="Z101" s="10">
        <f t="shared" si="194"/>
        <v>5.3109794294724587E-2</v>
      </c>
      <c r="AA101" s="10">
        <f t="shared" si="195"/>
        <v>5.3980268206755305E-2</v>
      </c>
      <c r="AB101" s="10">
        <f t="shared" ref="AB101:AD101" si="207">AB85/AB72</f>
        <v>5.7105275275359794E-2</v>
      </c>
      <c r="AC101" s="10">
        <f t="shared" si="207"/>
        <v>6.413474972720469E-2</v>
      </c>
      <c r="AD101" s="10">
        <f t="shared" si="207"/>
        <v>7.4336762312167723E-2</v>
      </c>
    </row>
    <row r="102" spans="1:78">
      <c r="A102" s="185" t="s">
        <v>16</v>
      </c>
      <c r="B102" s="186" t="str">
        <f>'[2]TS BYDem'!D29</f>
        <v>TFRCO</v>
      </c>
      <c r="C102" s="186" t="str">
        <f>C23</f>
        <v>Transport Freight - Rail Corridor</v>
      </c>
      <c r="D102" s="185" t="s">
        <v>149</v>
      </c>
      <c r="F102" s="235">
        <f>'[2]TS BYDem'!J29</f>
        <v>22</v>
      </c>
      <c r="G102" s="24">
        <f t="shared" ref="G102:H102" si="208">G59</f>
        <v>23.183413464382845</v>
      </c>
      <c r="H102" s="24">
        <f t="shared" si="208"/>
        <v>23.609739017898917</v>
      </c>
      <c r="I102" s="24">
        <f t="shared" ref="I102:N102" si="209">I59</f>
        <v>23.903621816773025</v>
      </c>
      <c r="J102" s="10">
        <f t="shared" si="209"/>
        <v>22.525850653068453</v>
      </c>
      <c r="K102" s="10">
        <f t="shared" si="209"/>
        <v>22.894947975594018</v>
      </c>
      <c r="L102" s="10">
        <f t="shared" si="209"/>
        <v>25.49524590742886</v>
      </c>
      <c r="M102" s="10">
        <f t="shared" si="209"/>
        <v>30.140661171235053</v>
      </c>
      <c r="N102" s="10">
        <f t="shared" si="209"/>
        <v>36.773875972859564</v>
      </c>
      <c r="P102" s="10"/>
      <c r="W102" s="285"/>
    </row>
    <row r="103" spans="1:78">
      <c r="A103" s="185" t="s">
        <v>16</v>
      </c>
      <c r="B103" s="186" t="str">
        <f>'[2]TS BYDem'!D30</f>
        <v>TFROT</v>
      </c>
      <c r="C103" s="186" t="str">
        <f>C24</f>
        <v>Transport Freight - Rail Other</v>
      </c>
      <c r="D103" s="185" t="s">
        <v>149</v>
      </c>
      <c r="F103" s="235">
        <f>'[2]TS BYDem'!J30</f>
        <v>25.1</v>
      </c>
      <c r="G103" s="24">
        <f t="shared" ref="G103:H103" si="210">G47</f>
        <v>26.450167179818607</v>
      </c>
      <c r="H103" s="24">
        <f t="shared" si="210"/>
        <v>26.936565879511939</v>
      </c>
      <c r="I103" s="24">
        <f t="shared" ref="I103:N103" si="211">I47</f>
        <v>27.271859436409219</v>
      </c>
      <c r="J103" s="10">
        <f t="shared" si="211"/>
        <v>25.699947790546279</v>
      </c>
      <c r="K103" s="10">
        <f t="shared" si="211"/>
        <v>26.121054281245893</v>
      </c>
      <c r="L103" s="10">
        <f t="shared" si="211"/>
        <v>29.087757830748377</v>
      </c>
      <c r="M103" s="10">
        <f t="shared" si="211"/>
        <v>34.387754336272714</v>
      </c>
      <c r="N103" s="10">
        <f t="shared" si="211"/>
        <v>41.955649405398859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81.267220992864438</v>
      </c>
      <c r="L104" s="10">
        <f>J104*(1+(J25+L25)/2*((L8/J8)^(1/(L$4-J$4))-1))^(L$4-J$4)</f>
        <v>87.210753351355379</v>
      </c>
      <c r="M104" s="10">
        <f>L104*(1+(L25+M25)/2*((M8/L8)^(1/(M$4-L$4))-1))^(M$4-L$4)</f>
        <v>105.73667554071183</v>
      </c>
      <c r="N104" s="10">
        <f>M104*(1+(M25+N25)/2*((N8/M8)^(1/(N$4-M$4))-1))^(N$4-M$4)</f>
        <v>110.25023416965195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12">1+M106</f>
        <v>2013</v>
      </c>
      <c r="O106" s="185">
        <f t="shared" si="212"/>
        <v>2014</v>
      </c>
      <c r="P106" s="185">
        <f t="shared" si="212"/>
        <v>2015</v>
      </c>
      <c r="Q106" s="185">
        <f t="shared" si="212"/>
        <v>2016</v>
      </c>
      <c r="R106" s="185">
        <f t="shared" si="212"/>
        <v>2017</v>
      </c>
      <c r="S106" s="185">
        <f t="shared" si="212"/>
        <v>2018</v>
      </c>
      <c r="T106" s="185">
        <f t="shared" si="212"/>
        <v>2019</v>
      </c>
      <c r="U106" s="185">
        <f t="shared" si="212"/>
        <v>2020</v>
      </c>
      <c r="V106" s="185">
        <f t="shared" si="212"/>
        <v>2021</v>
      </c>
      <c r="W106" s="185">
        <f t="shared" si="212"/>
        <v>2022</v>
      </c>
      <c r="X106" s="185">
        <f t="shared" si="212"/>
        <v>2023</v>
      </c>
      <c r="Y106" s="185">
        <f t="shared" si="212"/>
        <v>2024</v>
      </c>
      <c r="Z106" s="185">
        <f t="shared" si="212"/>
        <v>2025</v>
      </c>
      <c r="AA106" s="185">
        <f t="shared" si="212"/>
        <v>2026</v>
      </c>
      <c r="AB106" s="185">
        <f t="shared" si="212"/>
        <v>2027</v>
      </c>
      <c r="AC106" s="185">
        <f t="shared" si="212"/>
        <v>2028</v>
      </c>
      <c r="AD106" s="185">
        <f t="shared" si="212"/>
        <v>2029</v>
      </c>
      <c r="AE106" s="185">
        <f t="shared" si="212"/>
        <v>2030</v>
      </c>
      <c r="AF106" s="185">
        <f t="shared" si="212"/>
        <v>2031</v>
      </c>
      <c r="AG106" s="185">
        <f t="shared" si="212"/>
        <v>2032</v>
      </c>
      <c r="AH106" s="185">
        <f t="shared" si="212"/>
        <v>2033</v>
      </c>
      <c r="AI106" s="185">
        <f t="shared" si="212"/>
        <v>2034</v>
      </c>
      <c r="AJ106" s="185">
        <f t="shared" si="212"/>
        <v>2035</v>
      </c>
      <c r="AK106" s="185">
        <f t="shared" si="212"/>
        <v>2036</v>
      </c>
      <c r="AL106" s="185">
        <f t="shared" si="212"/>
        <v>2037</v>
      </c>
      <c r="AM106" s="185">
        <f t="shared" si="212"/>
        <v>2038</v>
      </c>
      <c r="AN106" s="185">
        <f t="shared" si="212"/>
        <v>2039</v>
      </c>
      <c r="AO106" s="185">
        <f t="shared" si="212"/>
        <v>2040</v>
      </c>
      <c r="AP106" s="185">
        <f t="shared" si="212"/>
        <v>2041</v>
      </c>
      <c r="AQ106" s="185">
        <f t="shared" si="212"/>
        <v>2042</v>
      </c>
      <c r="AR106" s="185">
        <f t="shared" si="212"/>
        <v>2043</v>
      </c>
      <c r="AS106" s="185">
        <f t="shared" si="212"/>
        <v>2044</v>
      </c>
      <c r="AT106" s="185">
        <f t="shared" si="212"/>
        <v>2045</v>
      </c>
      <c r="AU106" s="185">
        <f t="shared" si="212"/>
        <v>2046</v>
      </c>
      <c r="AV106" s="185">
        <f t="shared" si="212"/>
        <v>2047</v>
      </c>
      <c r="AW106" s="185">
        <f t="shared" si="212"/>
        <v>2048</v>
      </c>
      <c r="AX106" s="185">
        <f t="shared" si="212"/>
        <v>2049</v>
      </c>
      <c r="AY106" s="185">
        <f t="shared" si="212"/>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3">MATCH(M$106,$D$107:$L$107,$C107)</f>
        <v>1</v>
      </c>
      <c r="N107" s="191">
        <f t="shared" si="213"/>
        <v>1</v>
      </c>
      <c r="O107" s="191">
        <f t="shared" si="213"/>
        <v>1</v>
      </c>
      <c r="P107" s="191">
        <f t="shared" si="213"/>
        <v>2</v>
      </c>
      <c r="Q107" s="191">
        <f t="shared" si="213"/>
        <v>2</v>
      </c>
      <c r="R107" s="191">
        <f t="shared" si="213"/>
        <v>3</v>
      </c>
      <c r="S107" s="191">
        <f t="shared" si="213"/>
        <v>3</v>
      </c>
      <c r="T107" s="191">
        <f t="shared" si="213"/>
        <v>4</v>
      </c>
      <c r="U107" s="191">
        <f t="shared" si="213"/>
        <v>5</v>
      </c>
      <c r="V107" s="191">
        <f t="shared" si="213"/>
        <v>6</v>
      </c>
      <c r="W107" s="191">
        <f t="shared" ref="W107:AF108" si="214">MATCH(W$106,$D$107:$L$107,$C107)</f>
        <v>6</v>
      </c>
      <c r="X107" s="191">
        <f t="shared" si="214"/>
        <v>6</v>
      </c>
      <c r="Y107" s="191">
        <f t="shared" si="214"/>
        <v>6</v>
      </c>
      <c r="Z107" s="191">
        <f t="shared" si="214"/>
        <v>6</v>
      </c>
      <c r="AA107" s="191">
        <f t="shared" si="214"/>
        <v>6</v>
      </c>
      <c r="AB107" s="191">
        <f t="shared" si="214"/>
        <v>6</v>
      </c>
      <c r="AC107" s="191">
        <f t="shared" si="214"/>
        <v>6</v>
      </c>
      <c r="AD107" s="191">
        <f t="shared" si="214"/>
        <v>6</v>
      </c>
      <c r="AE107" s="191">
        <f t="shared" si="214"/>
        <v>7</v>
      </c>
      <c r="AF107" s="191">
        <f t="shared" si="214"/>
        <v>7</v>
      </c>
      <c r="AG107" s="191">
        <f t="shared" ref="AG107:AP108" si="215">MATCH(AG$106,$D$107:$L$107,$C107)</f>
        <v>7</v>
      </c>
      <c r="AH107" s="191">
        <f t="shared" si="215"/>
        <v>7</v>
      </c>
      <c r="AI107" s="191">
        <f t="shared" si="215"/>
        <v>7</v>
      </c>
      <c r="AJ107" s="191">
        <f t="shared" si="215"/>
        <v>7</v>
      </c>
      <c r="AK107" s="191">
        <f t="shared" si="215"/>
        <v>7</v>
      </c>
      <c r="AL107" s="191">
        <f t="shared" si="215"/>
        <v>7</v>
      </c>
      <c r="AM107" s="191">
        <f t="shared" si="215"/>
        <v>7</v>
      </c>
      <c r="AN107" s="191">
        <f t="shared" si="215"/>
        <v>7</v>
      </c>
      <c r="AO107" s="191">
        <f t="shared" si="215"/>
        <v>8</v>
      </c>
      <c r="AP107" s="191">
        <f t="shared" si="215"/>
        <v>8</v>
      </c>
      <c r="AQ107" s="191">
        <f t="shared" ref="AQ107:BA108" si="216">MATCH(AQ$106,$D$107:$L$107,$C107)</f>
        <v>8</v>
      </c>
      <c r="AR107" s="191">
        <f t="shared" si="216"/>
        <v>8</v>
      </c>
      <c r="AS107" s="191">
        <f t="shared" si="216"/>
        <v>8</v>
      </c>
      <c r="AT107" s="191">
        <f t="shared" si="216"/>
        <v>8</v>
      </c>
      <c r="AU107" s="191">
        <f t="shared" si="216"/>
        <v>8</v>
      </c>
      <c r="AV107" s="191">
        <f t="shared" si="216"/>
        <v>8</v>
      </c>
      <c r="AW107" s="191">
        <f t="shared" si="216"/>
        <v>8</v>
      </c>
      <c r="AX107" s="191">
        <f t="shared" si="216"/>
        <v>8</v>
      </c>
      <c r="AY107" s="191">
        <f t="shared" si="216"/>
        <v>9</v>
      </c>
      <c r="AZ107" s="191">
        <f t="shared" si="216"/>
        <v>9</v>
      </c>
      <c r="BA107" s="191">
        <f t="shared" si="216"/>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3"/>
        <v>1</v>
      </c>
      <c r="N108" s="40" t="e">
        <f t="shared" si="213"/>
        <v>#N/A</v>
      </c>
      <c r="O108" s="40" t="e">
        <f t="shared" si="213"/>
        <v>#N/A</v>
      </c>
      <c r="P108" s="40">
        <f t="shared" si="213"/>
        <v>2</v>
      </c>
      <c r="Q108" s="40" t="e">
        <f t="shared" si="213"/>
        <v>#N/A</v>
      </c>
      <c r="R108" s="40">
        <f t="shared" si="213"/>
        <v>3</v>
      </c>
      <c r="S108" s="40" t="e">
        <f t="shared" si="213"/>
        <v>#N/A</v>
      </c>
      <c r="T108" s="40">
        <f t="shared" si="213"/>
        <v>4</v>
      </c>
      <c r="U108" s="40">
        <f t="shared" si="213"/>
        <v>5</v>
      </c>
      <c r="V108" s="40">
        <f t="shared" si="213"/>
        <v>6</v>
      </c>
      <c r="W108" s="40" t="e">
        <f t="shared" si="214"/>
        <v>#N/A</v>
      </c>
      <c r="X108" s="40" t="e">
        <f t="shared" si="214"/>
        <v>#N/A</v>
      </c>
      <c r="Y108" s="40" t="e">
        <f t="shared" si="214"/>
        <v>#N/A</v>
      </c>
      <c r="Z108" s="40" t="e">
        <f t="shared" si="214"/>
        <v>#N/A</v>
      </c>
      <c r="AA108" s="40" t="e">
        <f t="shared" si="214"/>
        <v>#N/A</v>
      </c>
      <c r="AB108" s="40" t="e">
        <f t="shared" si="214"/>
        <v>#N/A</v>
      </c>
      <c r="AC108" s="40" t="e">
        <f t="shared" si="214"/>
        <v>#N/A</v>
      </c>
      <c r="AD108" s="40" t="e">
        <f t="shared" si="214"/>
        <v>#N/A</v>
      </c>
      <c r="AE108" s="40">
        <f t="shared" si="214"/>
        <v>7</v>
      </c>
      <c r="AF108" s="40" t="e">
        <f t="shared" si="214"/>
        <v>#N/A</v>
      </c>
      <c r="AG108" s="40" t="e">
        <f t="shared" si="215"/>
        <v>#N/A</v>
      </c>
      <c r="AH108" s="40" t="e">
        <f t="shared" si="215"/>
        <v>#N/A</v>
      </c>
      <c r="AI108" s="40" t="e">
        <f t="shared" si="215"/>
        <v>#N/A</v>
      </c>
      <c r="AJ108" s="40" t="e">
        <f t="shared" si="215"/>
        <v>#N/A</v>
      </c>
      <c r="AK108" s="40" t="e">
        <f t="shared" si="215"/>
        <v>#N/A</v>
      </c>
      <c r="AL108" s="40" t="e">
        <f t="shared" si="215"/>
        <v>#N/A</v>
      </c>
      <c r="AM108" s="40" t="e">
        <f t="shared" si="215"/>
        <v>#N/A</v>
      </c>
      <c r="AN108" s="40" t="e">
        <f t="shared" si="215"/>
        <v>#N/A</v>
      </c>
      <c r="AO108" s="40">
        <f t="shared" si="215"/>
        <v>8</v>
      </c>
      <c r="AP108" s="40" t="e">
        <f t="shared" si="215"/>
        <v>#N/A</v>
      </c>
      <c r="AQ108" s="40" t="e">
        <f t="shared" si="216"/>
        <v>#N/A</v>
      </c>
      <c r="AR108" s="40" t="e">
        <f t="shared" si="216"/>
        <v>#N/A</v>
      </c>
      <c r="AS108" s="40" t="e">
        <f t="shared" si="216"/>
        <v>#N/A</v>
      </c>
      <c r="AT108" s="40" t="e">
        <f t="shared" si="216"/>
        <v>#N/A</v>
      </c>
      <c r="AU108" s="40" t="e">
        <f t="shared" si="216"/>
        <v>#N/A</v>
      </c>
      <c r="AV108" s="40" t="e">
        <f t="shared" si="216"/>
        <v>#N/A</v>
      </c>
      <c r="AW108" s="40" t="e">
        <f t="shared" si="216"/>
        <v>#N/A</v>
      </c>
      <c r="AX108" s="40" t="e">
        <f t="shared" si="216"/>
        <v>#N/A</v>
      </c>
      <c r="AY108" s="40">
        <f t="shared" si="216"/>
        <v>9</v>
      </c>
      <c r="AZ108" s="40" t="e">
        <f t="shared" si="216"/>
        <v>#N/A</v>
      </c>
      <c r="BA108" s="40" t="e">
        <f t="shared" si="216"/>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46.144177659600167</v>
      </c>
      <c r="W111" s="186" cm="1">
        <f t="array" ref="W111">IF(W$110=-1,X111,IF(W$110=99,V111,IF(W$110=0,INDEX($F92:$N92,0,W$108),(INDEX($F92:$N92,0,W$110+1)-INDEX($F92:$N92,0,W$110))/(INDEX($F$4:$N$4,0,W$110+1)-INDEX($F$4:$N$4,0,W$110))+V111)))</f>
        <v>46.582586071096721</v>
      </c>
      <c r="X111" s="186" cm="1">
        <f t="array" ref="X111">IF(X$110=-1,Y111,IF(X$110=99,W111,IF(X$110=0,INDEX($F92:$N92,0,X$108),(INDEX($F92:$N92,0,X$110+1)-INDEX($F92:$N92,0,X$110))/(INDEX($F$4:$N$4,0,X$110+1)-INDEX($F$4:$N$4,0,X$110))+W111)))</f>
        <v>47.020994482593274</v>
      </c>
      <c r="Y111" s="186" cm="1">
        <f t="array" ref="Y111">IF(Y$110=-1,Z111,IF(Y$110=99,X111,IF(Y$110=0,INDEX($F92:$N92,0,Y$108),(INDEX($F92:$N92,0,Y$110+1)-INDEX($F92:$N92,0,Y$110))/(INDEX($F$4:$N$4,0,Y$110+1)-INDEX($F$4:$N$4,0,Y$110))+X111)))</f>
        <v>47.459402894089827</v>
      </c>
      <c r="Z111" s="186" cm="1">
        <f t="array" ref="Z111">IF(Z$110=-1,AA111,IF(Z$110=99,Y111,IF(Z$110=0,INDEX($F92:$N92,0,Z$108),(INDEX($F92:$N92,0,Z$110+1)-INDEX($F92:$N92,0,Z$110))/(INDEX($F$4:$N$4,0,Z$110+1)-INDEX($F$4:$N$4,0,Z$110))+Y111)))</f>
        <v>47.89781130558638</v>
      </c>
      <c r="AA111" s="186" cm="1">
        <f t="array" ref="AA111">IF(AA$110=-1,AB111,IF(AA$110=99,Z111,IF(AA$110=0,INDEX($F92:$N92,0,AA$108),(INDEX($F92:$N92,0,AA$110+1)-INDEX($F92:$N92,0,AA$110))/(INDEX($F$4:$N$4,0,AA$110+1)-INDEX($F$4:$N$4,0,AA$110))+Z111)))</f>
        <v>48.336219717082933</v>
      </c>
      <c r="AB111" s="186" cm="1">
        <f t="array" ref="AB111">IF(AB$110=-1,AC111,IF(AB$110=99,AA111,IF(AB$110=0,INDEX($F92:$N92,0,AB$108),(INDEX($F92:$N92,0,AB$110+1)-INDEX($F92:$N92,0,AB$110))/(INDEX($F$4:$N$4,0,AB$110+1)-INDEX($F$4:$N$4,0,AB$110))+AA111)))</f>
        <v>48.774628128579486</v>
      </c>
      <c r="AC111" s="186" cm="1">
        <f t="array" ref="AC111">IF(AC$110=-1,AD111,IF(AC$110=99,AB111,IF(AC$110=0,INDEX($F92:$N92,0,AC$108),(INDEX($F92:$N92,0,AC$110+1)-INDEX($F92:$N92,0,AC$110))/(INDEX($F$4:$N$4,0,AC$110+1)-INDEX($F$4:$N$4,0,AC$110))+AB111)))</f>
        <v>49.21303654007604</v>
      </c>
      <c r="AD111" s="186" cm="1">
        <f t="array" ref="AD111">IF(AD$110=-1,AE111,IF(AD$110=99,AC111,IF(AD$110=0,INDEX($F92:$N92,0,AD$108),(INDEX($F92:$N92,0,AD$110+1)-INDEX($F92:$N92,0,AD$110))/(INDEX($F$4:$N$4,0,AD$110+1)-INDEX($F$4:$N$4,0,AD$110))+AC111)))</f>
        <v>49.651444951572593</v>
      </c>
      <c r="AE111" s="186" cm="1">
        <f t="array" ref="AE111">IF(AE$110=-1,AF111,IF(AE$110=99,AD111,IF(AE$110=0,INDEX($F92:$N92,0,AE$108),(INDEX($F92:$N92,0,AE$110+1)-INDEX($F92:$N92,0,AE$110))/(INDEX($F$4:$N$4,0,AE$110+1)-INDEX($F$4:$N$4,0,AE$110))+AD111)))</f>
        <v>50.089853363069132</v>
      </c>
      <c r="AF111" s="186" cm="1">
        <f t="array" ref="AF111">IF(AF$110=-1,AG111,IF(AF$110=99,AE111,IF(AF$110=0,INDEX($F92:$N92,0,AF$108),(INDEX($F92:$N92,0,AF$110+1)-INDEX($F92:$N92,0,AF$110))/(INDEX($F$4:$N$4,0,AF$110+1)-INDEX($F$4:$N$4,0,AF$110))+AE111)))</f>
        <v>51.00252614221975</v>
      </c>
      <c r="AG111" s="186" cm="1">
        <f t="array" ref="AG111">IF(AG$110=-1,AH111,IF(AG$110=99,AF111,IF(AG$110=0,INDEX($F92:$N92,0,AG$108),(INDEX($F92:$N92,0,AG$110+1)-INDEX($F92:$N92,0,AG$110))/(INDEX($F$4:$N$4,0,AG$110+1)-INDEX($F$4:$N$4,0,AG$110))+AF111)))</f>
        <v>51.915198921370369</v>
      </c>
      <c r="AH111" s="186" cm="1">
        <f t="array" ref="AH111">IF(AH$110=-1,AI111,IF(AH$110=99,AG111,IF(AH$110=0,INDEX($F92:$N92,0,AH$108),(INDEX($F92:$N92,0,AH$110+1)-INDEX($F92:$N92,0,AH$110))/(INDEX($F$4:$N$4,0,AH$110+1)-INDEX($F$4:$N$4,0,AH$110))+AG111)))</f>
        <v>52.827871700520987</v>
      </c>
      <c r="AI111" s="186" cm="1">
        <f t="array" ref="AI111">IF(AI$110=-1,AJ111,IF(AI$110=99,AH111,IF(AI$110=0,INDEX($F92:$N92,0,AI$108),(INDEX($F92:$N92,0,AI$110+1)-INDEX($F92:$N92,0,AI$110))/(INDEX($F$4:$N$4,0,AI$110+1)-INDEX($F$4:$N$4,0,AI$110))+AH111)))</f>
        <v>53.740544479671605</v>
      </c>
      <c r="AJ111" s="186" cm="1">
        <f t="array" ref="AJ111">IF(AJ$110=-1,AK111,IF(AJ$110=99,AI111,IF(AJ$110=0,INDEX($F92:$N92,0,AJ$108),(INDEX($F92:$N92,0,AJ$110+1)-INDEX($F92:$N92,0,AJ$110))/(INDEX($F$4:$N$4,0,AJ$110+1)-INDEX($F$4:$N$4,0,AJ$110))+AI111)))</f>
        <v>54.653217258822224</v>
      </c>
      <c r="AK111" s="186" cm="1">
        <f t="array" ref="AK111">IF(AK$110=-1,AL111,IF(AK$110=99,AJ111,IF(AK$110=0,INDEX($F92:$N92,0,AK$108),(INDEX($F92:$N92,0,AK$110+1)-INDEX($F92:$N92,0,AK$110))/(INDEX($F$4:$N$4,0,AK$110+1)-INDEX($F$4:$N$4,0,AK$110))+AJ111)))</f>
        <v>55.565890037972842</v>
      </c>
      <c r="AL111" s="186" cm="1">
        <f t="array" ref="AL111">IF(AL$110=-1,AM111,IF(AL$110=99,AK111,IF(AL$110=0,INDEX($F92:$N92,0,AL$108),(INDEX($F92:$N92,0,AL$110+1)-INDEX($F92:$N92,0,AL$110))/(INDEX($F$4:$N$4,0,AL$110+1)-INDEX($F$4:$N$4,0,AL$110))+AK111)))</f>
        <v>56.478562817123461</v>
      </c>
      <c r="AM111" s="186" cm="1">
        <f t="array" ref="AM111">IF(AM$110=-1,AN111,IF(AM$110=99,AL111,IF(AM$110=0,INDEX($F92:$N92,0,AM$108),(INDEX($F92:$N92,0,AM$110+1)-INDEX($F92:$N92,0,AM$110))/(INDEX($F$4:$N$4,0,AM$110+1)-INDEX($F$4:$N$4,0,AM$110))+AL111)))</f>
        <v>57.391235596274079</v>
      </c>
      <c r="AN111" s="186" cm="1">
        <f t="array" ref="AN111">IF(AN$110=-1,AO111,IF(AN$110=99,AM111,IF(AN$110=0,INDEX($F92:$N92,0,AN$108),(INDEX($F92:$N92,0,AN$110+1)-INDEX($F92:$N92,0,AN$110))/(INDEX($F$4:$N$4,0,AN$110+1)-INDEX($F$4:$N$4,0,AN$110))+AM111)))</f>
        <v>58.303908375424697</v>
      </c>
      <c r="AO111" s="186" cm="1">
        <f t="array" ref="AO111">IF(AO$110=-1,AP111,IF(AO$110=99,AN111,IF(AO$110=0,INDEX($F92:$N92,0,AO$108),(INDEX($F92:$N92,0,AO$110+1)-INDEX($F92:$N92,0,AO$110))/(INDEX($F$4:$N$4,0,AO$110+1)-INDEX($F$4:$N$4,0,AO$110))+AN111)))</f>
        <v>59.216581154575323</v>
      </c>
      <c r="AP111" s="186" cm="1">
        <f t="array" ref="AP111">IF(AP$110=-1,AQ111,IF(AP$110=99,AO111,IF(AP$110=0,INDEX($F92:$N92,0,AP$108),(INDEX($F92:$N92,0,AP$110+1)-INDEX($F92:$N92,0,AP$110))/(INDEX($F$4:$N$4,0,AP$110+1)-INDEX($F$4:$N$4,0,AP$110))+AO111)))</f>
        <v>60.519791792140886</v>
      </c>
      <c r="AQ111" s="186" cm="1">
        <f t="array" ref="AQ111">IF(AQ$110=-1,AR111,IF(AQ$110=99,AP111,IF(AQ$110=0,INDEX($F92:$N92,0,AQ$108),(INDEX($F92:$N92,0,AQ$110+1)-INDEX($F92:$N92,0,AQ$110))/(INDEX($F$4:$N$4,0,AQ$110+1)-INDEX($F$4:$N$4,0,AQ$110))+AP111)))</f>
        <v>61.823002429706449</v>
      </c>
      <c r="AR111" s="186" cm="1">
        <f t="array" ref="AR111">IF(AR$110=-1,AS111,IF(AR$110=99,AQ111,IF(AR$110=0,INDEX($F92:$N92,0,AR$108),(INDEX($F92:$N92,0,AR$110+1)-INDEX($F92:$N92,0,AR$110))/(INDEX($F$4:$N$4,0,AR$110+1)-INDEX($F$4:$N$4,0,AR$110))+AQ111)))</f>
        <v>63.126213067272012</v>
      </c>
      <c r="AS111" s="186" cm="1">
        <f t="array" ref="AS111">IF(AS$110=-1,AT111,IF(AS$110=99,AR111,IF(AS$110=0,INDEX($F92:$N92,0,AS$108),(INDEX($F92:$N92,0,AS$110+1)-INDEX($F92:$N92,0,AS$110))/(INDEX($F$4:$N$4,0,AS$110+1)-INDEX($F$4:$N$4,0,AS$110))+AR111)))</f>
        <v>64.429423704837575</v>
      </c>
      <c r="AT111" s="186" cm="1">
        <f t="array" ref="AT111">IF(AT$110=-1,AU111,IF(AT$110=99,AS111,IF(AT$110=0,INDEX($F92:$N92,0,AT$108),(INDEX($F92:$N92,0,AT$110+1)-INDEX($F92:$N92,0,AT$110))/(INDEX($F$4:$N$4,0,AT$110+1)-INDEX($F$4:$N$4,0,AT$110))+AS111)))</f>
        <v>65.732634342403131</v>
      </c>
      <c r="AU111" s="186" cm="1">
        <f t="array" ref="AU111">IF(AU$110=-1,AV111,IF(AU$110=99,AT111,IF(AU$110=0,INDEX($F92:$N92,0,AU$108),(INDEX($F92:$N92,0,AU$110+1)-INDEX($F92:$N92,0,AU$110))/(INDEX($F$4:$N$4,0,AU$110+1)-INDEX($F$4:$N$4,0,AU$110))+AT111)))</f>
        <v>67.035844979968687</v>
      </c>
      <c r="AV111" s="186" cm="1">
        <f t="array" ref="AV111">IF(AV$110=-1,AW111,IF(AV$110=99,AU111,IF(AV$110=0,INDEX($F92:$N92,0,AV$108),(INDEX($F92:$N92,0,AV$110+1)-INDEX($F92:$N92,0,AV$110))/(INDEX($F$4:$N$4,0,AV$110+1)-INDEX($F$4:$N$4,0,AV$110))+AU111)))</f>
        <v>68.339055617534243</v>
      </c>
      <c r="AW111" s="186" cm="1">
        <f t="array" ref="AW111">IF(AW$110=-1,AX111,IF(AW$110=99,AV111,IF(AW$110=0,INDEX($F92:$N92,0,AW$108),(INDEX($F92:$N92,0,AW$110+1)-INDEX($F92:$N92,0,AW$110))/(INDEX($F$4:$N$4,0,AW$110+1)-INDEX($F$4:$N$4,0,AW$110))+AV111)))</f>
        <v>69.642266255099798</v>
      </c>
      <c r="AX111" s="186" cm="1">
        <f t="array" ref="AX111">IF(AX$110=-1,AY111,IF(AX$110=99,AW111,IF(AX$110=0,INDEX($F92:$N92,0,AX$108),(INDEX($F92:$N92,0,AX$110+1)-INDEX($F92:$N92,0,AX$110))/(INDEX($F$4:$N$4,0,AX$110+1)-INDEX($F$4:$N$4,0,AX$110))+AW111)))</f>
        <v>70.945476892665354</v>
      </c>
      <c r="AY111" s="186" cm="1">
        <f t="array" ref="AY111">IF(AY$110=-1,AZ111,IF(AY$110=99,AX111,IF(AY$110=0,INDEX($F92:$N92,0,AY$108),(INDEX($F92:$N92,0,AY$110+1)-INDEX($F92:$N92,0,AY$110))/(INDEX($F$4:$N$4,0,AY$110+1)-INDEX($F$4:$N$4,0,AY$110))+AX111)))</f>
        <v>72.248687530230939</v>
      </c>
      <c r="AZ111" s="186" cm="1">
        <f t="array" ref="AZ111">IF(AZ$110=-1,BA111,IF(AZ$110=99,AY111,IF(AZ$110=0,INDEX($F92:$N92,0,AZ$108),(INDEX($F92:$N92,0,AZ$110+1)-INDEX($F92:$N92,0,AZ$110))/(INDEX($F$4:$N$4,0,AZ$110+1)-INDEX($F$4:$N$4,0,AZ$110))+AY111)))</f>
        <v>72.248687530230939</v>
      </c>
      <c r="BA111" s="186" cm="1">
        <f t="array" ref="BA111">IF(BA$110=-1,BB111,IF(BA$110=99,AZ111,IF(BA$110=0,INDEX($F92:$N92,0,BA$108),(INDEX($F92:$N92,0,BA$110+1)-INDEX($F92:$N92,0,BA$110))/(INDEX($F$4:$N$4,0,BA$110+1)-INDEX($F$4:$N$4,0,BA$110))+AZ111)))</f>
        <v>72.248687530230939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3.5409289051793942</v>
      </c>
      <c r="W112" s="186" cm="1">
        <f t="array" ref="W112">IF(W$110=-1,X112,IF(W$110=99,V112,IF(W$110=0,INDEX($F93:$N93,0,W$108),(INDEX($F93:$N93,0,W$110+1)-INDEX($F93:$N93,0,W$110))/(INDEX($F$4:$N$4,0,W$110+1)-INDEX($F$4:$N$4,0,W$110))+V112)))</f>
        <v>3.5856135332210979</v>
      </c>
      <c r="X112" s="186" cm="1">
        <f t="array" ref="X112">IF(X$110=-1,Y112,IF(X$110=99,W112,IF(X$110=0,INDEX($F93:$N93,0,X$108),(INDEX($F93:$N93,0,X$110+1)-INDEX($F93:$N93,0,X$110))/(INDEX($F$4:$N$4,0,X$110+1)-INDEX($F$4:$N$4,0,X$110))+W112)))</f>
        <v>3.6302981612628016</v>
      </c>
      <c r="Y112" s="186" cm="1">
        <f t="array" ref="Y112">IF(Y$110=-1,Z112,IF(Y$110=99,X112,IF(Y$110=0,INDEX($F93:$N93,0,Y$108),(INDEX($F93:$N93,0,Y$110+1)-INDEX($F93:$N93,0,Y$110))/(INDEX($F$4:$N$4,0,Y$110+1)-INDEX($F$4:$N$4,0,Y$110))+X112)))</f>
        <v>3.6749827893045053</v>
      </c>
      <c r="Z112" s="186" cm="1">
        <f t="array" ref="Z112">IF(Z$110=-1,AA112,IF(Z$110=99,Y112,IF(Z$110=0,INDEX($F93:$N93,0,Z$108),(INDEX($F93:$N93,0,Z$110+1)-INDEX($F93:$N93,0,Z$110))/(INDEX($F$4:$N$4,0,Z$110+1)-INDEX($F$4:$N$4,0,Z$110))+Y112)))</f>
        <v>3.719667417346209</v>
      </c>
      <c r="AA112" s="186" cm="1">
        <f t="array" ref="AA112">IF(AA$110=-1,AB112,IF(AA$110=99,Z112,IF(AA$110=0,INDEX($F93:$N93,0,AA$108),(INDEX($F93:$N93,0,AA$110+1)-INDEX($F93:$N93,0,AA$110))/(INDEX($F$4:$N$4,0,AA$110+1)-INDEX($F$4:$N$4,0,AA$110))+Z112)))</f>
        <v>3.7643520453879127</v>
      </c>
      <c r="AB112" s="186" cm="1">
        <f t="array" ref="AB112">IF(AB$110=-1,AC112,IF(AB$110=99,AA112,IF(AB$110=0,INDEX($F93:$N93,0,AB$108),(INDEX($F93:$N93,0,AB$110+1)-INDEX($F93:$N93,0,AB$110))/(INDEX($F$4:$N$4,0,AB$110+1)-INDEX($F$4:$N$4,0,AB$110))+AA112)))</f>
        <v>3.8090366734296164</v>
      </c>
      <c r="AC112" s="186" cm="1">
        <f t="array" ref="AC112">IF(AC$110=-1,AD112,IF(AC$110=99,AB112,IF(AC$110=0,INDEX($F93:$N93,0,AC$108),(INDEX($F93:$N93,0,AC$110+1)-INDEX($F93:$N93,0,AC$110))/(INDEX($F$4:$N$4,0,AC$110+1)-INDEX($F$4:$N$4,0,AC$110))+AB112)))</f>
        <v>3.8537213014713201</v>
      </c>
      <c r="AD112" s="186" cm="1">
        <f t="array" ref="AD112">IF(AD$110=-1,AE112,IF(AD$110=99,AC112,IF(AD$110=0,INDEX($F93:$N93,0,AD$108),(INDEX($F93:$N93,0,AD$110+1)-INDEX($F93:$N93,0,AD$110))/(INDEX($F$4:$N$4,0,AD$110+1)-INDEX($F$4:$N$4,0,AD$110))+AC112)))</f>
        <v>3.8984059295130238</v>
      </c>
      <c r="AE112" s="186" cm="1">
        <f t="array" ref="AE112">IF(AE$110=-1,AF112,IF(AE$110=99,AD112,IF(AE$110=0,INDEX($F93:$N93,0,AE$108),(INDEX($F93:$N93,0,AE$110+1)-INDEX($F93:$N93,0,AE$110))/(INDEX($F$4:$N$4,0,AE$110+1)-INDEX($F$4:$N$4,0,AE$110))+AD112)))</f>
        <v>3.9430905575547279</v>
      </c>
      <c r="AF112" s="186" cm="1">
        <f t="array" ref="AF112">IF(AF$110=-1,AG112,IF(AF$110=99,AE112,IF(AF$110=0,INDEX($F93:$N93,0,AF$108),(INDEX($F93:$N93,0,AF$110+1)-INDEX($F93:$N93,0,AF$110))/(INDEX($F$4:$N$4,0,AF$110+1)-INDEX($F$4:$N$4,0,AF$110))+AE112)))</f>
        <v>4.0149364739626083</v>
      </c>
      <c r="AG112" s="186" cm="1">
        <f t="array" ref="AG112">IF(AG$110=-1,AH112,IF(AG$110=99,AF112,IF(AG$110=0,INDEX($F93:$N93,0,AG$108),(INDEX($F93:$N93,0,AG$110+1)-INDEX($F93:$N93,0,AG$110))/(INDEX($F$4:$N$4,0,AG$110+1)-INDEX($F$4:$N$4,0,AG$110))+AF112)))</f>
        <v>4.0867823903704883</v>
      </c>
      <c r="AH112" s="186" cm="1">
        <f t="array" ref="AH112">IF(AH$110=-1,AI112,IF(AH$110=99,AG112,IF(AH$110=0,INDEX($F93:$N93,0,AH$108),(INDEX($F93:$N93,0,AH$110+1)-INDEX($F93:$N93,0,AH$110))/(INDEX($F$4:$N$4,0,AH$110+1)-INDEX($F$4:$N$4,0,AH$110))+AG112)))</f>
        <v>4.1586283067783683</v>
      </c>
      <c r="AI112" s="186" cm="1">
        <f t="array" ref="AI112">IF(AI$110=-1,AJ112,IF(AI$110=99,AH112,IF(AI$110=0,INDEX($F93:$N93,0,AI$108),(INDEX($F93:$N93,0,AI$110+1)-INDEX($F93:$N93,0,AI$110))/(INDEX($F$4:$N$4,0,AI$110+1)-INDEX($F$4:$N$4,0,AI$110))+AH112)))</f>
        <v>4.2304742231862482</v>
      </c>
      <c r="AJ112" s="186" cm="1">
        <f t="array" ref="AJ112">IF(AJ$110=-1,AK112,IF(AJ$110=99,AI112,IF(AJ$110=0,INDEX($F93:$N93,0,AJ$108),(INDEX($F93:$N93,0,AJ$110+1)-INDEX($F93:$N93,0,AJ$110))/(INDEX($F$4:$N$4,0,AJ$110+1)-INDEX($F$4:$N$4,0,AJ$110))+AI112)))</f>
        <v>4.3023201395941282</v>
      </c>
      <c r="AK112" s="186" cm="1">
        <f t="array" ref="AK112">IF(AK$110=-1,AL112,IF(AK$110=99,AJ112,IF(AK$110=0,INDEX($F93:$N93,0,AK$108),(INDEX($F93:$N93,0,AK$110+1)-INDEX($F93:$N93,0,AK$110))/(INDEX($F$4:$N$4,0,AK$110+1)-INDEX($F$4:$N$4,0,AK$110))+AJ112)))</f>
        <v>4.3741660560020081</v>
      </c>
      <c r="AL112" s="186" cm="1">
        <f t="array" ref="AL112">IF(AL$110=-1,AM112,IF(AL$110=99,AK112,IF(AL$110=0,INDEX($F93:$N93,0,AL$108),(INDEX($F93:$N93,0,AL$110+1)-INDEX($F93:$N93,0,AL$110))/(INDEX($F$4:$N$4,0,AL$110+1)-INDEX($F$4:$N$4,0,AL$110))+AK112)))</f>
        <v>4.4460119724098881</v>
      </c>
      <c r="AM112" s="186" cm="1">
        <f t="array" ref="AM112">IF(AM$110=-1,AN112,IF(AM$110=99,AL112,IF(AM$110=0,INDEX($F93:$N93,0,AM$108),(INDEX($F93:$N93,0,AM$110+1)-INDEX($F93:$N93,0,AM$110))/(INDEX($F$4:$N$4,0,AM$110+1)-INDEX($F$4:$N$4,0,AM$110))+AL112)))</f>
        <v>4.5178578888177681</v>
      </c>
      <c r="AN112" s="186" cm="1">
        <f t="array" ref="AN112">IF(AN$110=-1,AO112,IF(AN$110=99,AM112,IF(AN$110=0,INDEX($F93:$N93,0,AN$108),(INDEX($F93:$N93,0,AN$110+1)-INDEX($F93:$N93,0,AN$110))/(INDEX($F$4:$N$4,0,AN$110+1)-INDEX($F$4:$N$4,0,AN$110))+AM112)))</f>
        <v>4.589703805225648</v>
      </c>
      <c r="AO112" s="186" cm="1">
        <f t="array" ref="AO112">IF(AO$110=-1,AP112,IF(AO$110=99,AN112,IF(AO$110=0,INDEX($F93:$N93,0,AO$108),(INDEX($F93:$N93,0,AO$110+1)-INDEX($F93:$N93,0,AO$110))/(INDEX($F$4:$N$4,0,AO$110+1)-INDEX($F$4:$N$4,0,AO$110))+AN112)))</f>
        <v>4.6615497216335298</v>
      </c>
      <c r="AP112" s="186" cm="1">
        <f t="array" ref="AP112">IF(AP$110=-1,AQ112,IF(AP$110=99,AO112,IF(AP$110=0,INDEX($F93:$N93,0,AP$108),(INDEX($F93:$N93,0,AP$110+1)-INDEX($F93:$N93,0,AP$110))/(INDEX($F$4:$N$4,0,AP$110+1)-INDEX($F$4:$N$4,0,AP$110))+AO112)))</f>
        <v>4.7641389131458842</v>
      </c>
      <c r="AQ112" s="186" cm="1">
        <f t="array" ref="AQ112">IF(AQ$110=-1,AR112,IF(AQ$110=99,AP112,IF(AQ$110=0,INDEX($F93:$N93,0,AQ$108),(INDEX($F93:$N93,0,AQ$110+1)-INDEX($F93:$N93,0,AQ$110))/(INDEX($F$4:$N$4,0,AQ$110+1)-INDEX($F$4:$N$4,0,AQ$110))+AP112)))</f>
        <v>4.8667281046582387</v>
      </c>
      <c r="AR112" s="186" cm="1">
        <f t="array" ref="AR112">IF(AR$110=-1,AS112,IF(AR$110=99,AQ112,IF(AR$110=0,INDEX($F93:$N93,0,AR$108),(INDEX($F93:$N93,0,AR$110+1)-INDEX($F93:$N93,0,AR$110))/(INDEX($F$4:$N$4,0,AR$110+1)-INDEX($F$4:$N$4,0,AR$110))+AQ112)))</f>
        <v>4.9693172961705931</v>
      </c>
      <c r="AS112" s="186" cm="1">
        <f t="array" ref="AS112">IF(AS$110=-1,AT112,IF(AS$110=99,AR112,IF(AS$110=0,INDEX($F93:$N93,0,AS$108),(INDEX($F93:$N93,0,AS$110+1)-INDEX($F93:$N93,0,AS$110))/(INDEX($F$4:$N$4,0,AS$110+1)-INDEX($F$4:$N$4,0,AS$110))+AR112)))</f>
        <v>5.0719064876829476</v>
      </c>
      <c r="AT112" s="186" cm="1">
        <f t="array" ref="AT112">IF(AT$110=-1,AU112,IF(AT$110=99,AS112,IF(AT$110=0,INDEX($F93:$N93,0,AT$108),(INDEX($F93:$N93,0,AT$110+1)-INDEX($F93:$N93,0,AT$110))/(INDEX($F$4:$N$4,0,AT$110+1)-INDEX($F$4:$N$4,0,AT$110))+AS112)))</f>
        <v>5.1744956791953021</v>
      </c>
      <c r="AU112" s="186" cm="1">
        <f t="array" ref="AU112">IF(AU$110=-1,AV112,IF(AU$110=99,AT112,IF(AU$110=0,INDEX($F93:$N93,0,AU$108),(INDEX($F93:$N93,0,AU$110+1)-INDEX($F93:$N93,0,AU$110))/(INDEX($F$4:$N$4,0,AU$110+1)-INDEX($F$4:$N$4,0,AU$110))+AT112)))</f>
        <v>5.2770848707076565</v>
      </c>
      <c r="AV112" s="186" cm="1">
        <f t="array" ref="AV112">IF(AV$110=-1,AW112,IF(AV$110=99,AU112,IF(AV$110=0,INDEX($F93:$N93,0,AV$108),(INDEX($F93:$N93,0,AV$110+1)-INDEX($F93:$N93,0,AV$110))/(INDEX($F$4:$N$4,0,AV$110+1)-INDEX($F$4:$N$4,0,AV$110))+AU112)))</f>
        <v>5.379674062220011</v>
      </c>
      <c r="AW112" s="186" cm="1">
        <f t="array" ref="AW112">IF(AW$110=-1,AX112,IF(AW$110=99,AV112,IF(AW$110=0,INDEX($F93:$N93,0,AW$108),(INDEX($F93:$N93,0,AW$110+1)-INDEX($F93:$N93,0,AW$110))/(INDEX($F$4:$N$4,0,AW$110+1)-INDEX($F$4:$N$4,0,AW$110))+AV112)))</f>
        <v>5.4822632537323654</v>
      </c>
      <c r="AX112" s="186" cm="1">
        <f t="array" ref="AX112">IF(AX$110=-1,AY112,IF(AX$110=99,AW112,IF(AX$110=0,INDEX($F93:$N93,0,AX$108),(INDEX($F93:$N93,0,AX$110+1)-INDEX($F93:$N93,0,AX$110))/(INDEX($F$4:$N$4,0,AX$110+1)-INDEX($F$4:$N$4,0,AX$110))+AW112)))</f>
        <v>5.5848524452447199</v>
      </c>
      <c r="AY112" s="186" cm="1">
        <f t="array" ref="AY112">IF(AY$110=-1,AZ112,IF(AY$110=99,AX112,IF(AY$110=0,INDEX($F93:$N93,0,AY$108),(INDEX($F93:$N93,0,AY$110+1)-INDEX($F93:$N93,0,AY$110))/(INDEX($F$4:$N$4,0,AY$110+1)-INDEX($F$4:$N$4,0,AY$110))+AX112)))</f>
        <v>5.6874416367570735</v>
      </c>
      <c r="AZ112" s="186" cm="1">
        <f t="array" ref="AZ112">IF(AZ$110=-1,BA112,IF(AZ$110=99,AY112,IF(AZ$110=0,INDEX($F93:$N93,0,AZ$108),(INDEX($F93:$N93,0,AZ$110+1)-INDEX($F93:$N93,0,AZ$110))/(INDEX($F$4:$N$4,0,AZ$110+1)-INDEX($F$4:$N$4,0,AZ$110))+AY112)))</f>
        <v>5.6874416367570735</v>
      </c>
      <c r="BA112" s="186" cm="1">
        <f t="array" ref="BA112">IF(BA$110=-1,BB112,IF(BA$110=99,AZ112,IF(BA$110=0,INDEX($F93:$N93,0,BA$108),(INDEX($F93:$N93,0,BA$110+1)-INDEX($F93:$N93,0,BA$110))/(INDEX($F$4:$N$4,0,BA$110+1)-INDEX($F$4:$N$4,0,BA$110))+AZ112)))</f>
        <v>5.6874416367570735</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0.97265254465673345</v>
      </c>
      <c r="W113" s="186" cm="1">
        <f t="array" ref="W113">IF(W$110=-1,X113,IF(W$110=99,V113,IF(W$110=0,INDEX($F94:$N94,0,W$108),(INDEX($F94:$N94,0,W$110+1)-INDEX($F94:$N94,0,W$110))/(INDEX($F$4:$N$4,0,W$110+1)-INDEX($F$4:$N$4,0,W$110))+V113)))</f>
        <v>0.98492689930650601</v>
      </c>
      <c r="X113" s="186" cm="1">
        <f t="array" ref="X113">IF(X$110=-1,Y113,IF(X$110=99,W113,IF(X$110=0,INDEX($F94:$N94,0,X$108),(INDEX($F94:$N94,0,X$110+1)-INDEX($F94:$N94,0,X$110))/(INDEX($F$4:$N$4,0,X$110+1)-INDEX($F$4:$N$4,0,X$110))+W113)))</f>
        <v>0.99720125395627857</v>
      </c>
      <c r="Y113" s="186" cm="1">
        <f t="array" ref="Y113">IF(Y$110=-1,Z113,IF(Y$110=99,X113,IF(Y$110=0,INDEX($F94:$N94,0,Y$108),(INDEX($F94:$N94,0,Y$110+1)-INDEX($F94:$N94,0,Y$110))/(INDEX($F$4:$N$4,0,Y$110+1)-INDEX($F$4:$N$4,0,Y$110))+X113)))</f>
        <v>1.009475608606051</v>
      </c>
      <c r="Z113" s="186" cm="1">
        <f t="array" ref="Z113">IF(Z$110=-1,AA113,IF(Z$110=99,Y113,IF(Z$110=0,INDEX($F94:$N94,0,Z$108),(INDEX($F94:$N94,0,Z$110+1)-INDEX($F94:$N94,0,Z$110))/(INDEX($F$4:$N$4,0,Z$110+1)-INDEX($F$4:$N$4,0,Z$110))+Y113)))</f>
        <v>1.0217499632558236</v>
      </c>
      <c r="AA113" s="186" cm="1">
        <f t="array" ref="AA113">IF(AA$110=-1,AB113,IF(AA$110=99,Z113,IF(AA$110=0,INDEX($F94:$N94,0,AA$108),(INDEX($F94:$N94,0,AA$110+1)-INDEX($F94:$N94,0,AA$110))/(INDEX($F$4:$N$4,0,AA$110+1)-INDEX($F$4:$N$4,0,AA$110))+Z113)))</f>
        <v>1.0340243179055961</v>
      </c>
      <c r="AB113" s="186" cm="1">
        <f t="array" ref="AB113">IF(AB$110=-1,AC113,IF(AB$110=99,AA113,IF(AB$110=0,INDEX($F94:$N94,0,AB$108),(INDEX($F94:$N94,0,AB$110+1)-INDEX($F94:$N94,0,AB$110))/(INDEX($F$4:$N$4,0,AB$110+1)-INDEX($F$4:$N$4,0,AB$110))+AA113)))</f>
        <v>1.0462986725553687</v>
      </c>
      <c r="AC113" s="186" cm="1">
        <f t="array" ref="AC113">IF(AC$110=-1,AD113,IF(AC$110=99,AB113,IF(AC$110=0,INDEX($F94:$N94,0,AC$108),(INDEX($F94:$N94,0,AC$110+1)-INDEX($F94:$N94,0,AC$110))/(INDEX($F$4:$N$4,0,AC$110+1)-INDEX($F$4:$N$4,0,AC$110))+AB113)))</f>
        <v>1.0585730272051412</v>
      </c>
      <c r="AD113" s="186" cm="1">
        <f t="array" ref="AD113">IF(AD$110=-1,AE113,IF(AD$110=99,AC113,IF(AD$110=0,INDEX($F94:$N94,0,AD$108),(INDEX($F94:$N94,0,AD$110+1)-INDEX($F94:$N94,0,AD$110))/(INDEX($F$4:$N$4,0,AD$110+1)-INDEX($F$4:$N$4,0,AD$110))+AC113)))</f>
        <v>1.0708473818549138</v>
      </c>
      <c r="AE113" s="186" cm="1">
        <f t="array" ref="AE113">IF(AE$110=-1,AF113,IF(AE$110=99,AD113,IF(AE$110=0,INDEX($F94:$N94,0,AE$108),(INDEX($F94:$N94,0,AE$110+1)-INDEX($F94:$N94,0,AE$110))/(INDEX($F$4:$N$4,0,AE$110+1)-INDEX($F$4:$N$4,0,AE$110))+AD113)))</f>
        <v>1.0831217365046863</v>
      </c>
      <c r="AF113" s="186" cm="1">
        <f t="array" ref="AF113">IF(AF$110=-1,AG113,IF(AF$110=99,AE113,IF(AF$110=0,INDEX($F94:$N94,0,AF$108),(INDEX($F94:$N94,0,AF$110+1)-INDEX($F94:$N94,0,AF$110))/(INDEX($F$4:$N$4,0,AF$110+1)-INDEX($F$4:$N$4,0,AF$110))+AE113)))</f>
        <v>1.1028569854432073</v>
      </c>
      <c r="AG113" s="186" cm="1">
        <f t="array" ref="AG113">IF(AG$110=-1,AH113,IF(AG$110=99,AF113,IF(AG$110=0,INDEX($F94:$N94,0,AG$108),(INDEX($F94:$N94,0,AG$110+1)-INDEX($F94:$N94,0,AG$110))/(INDEX($F$4:$N$4,0,AG$110+1)-INDEX($F$4:$N$4,0,AG$110))+AF113)))</f>
        <v>1.1225922343817283</v>
      </c>
      <c r="AH113" s="186" cm="1">
        <f t="array" ref="AH113">IF(AH$110=-1,AI113,IF(AH$110=99,AG113,IF(AH$110=0,INDEX($F94:$N94,0,AH$108),(INDEX($F94:$N94,0,AH$110+1)-INDEX($F94:$N94,0,AH$110))/(INDEX($F$4:$N$4,0,AH$110+1)-INDEX($F$4:$N$4,0,AH$110))+AG113)))</f>
        <v>1.1423274833202492</v>
      </c>
      <c r="AI113" s="186" cm="1">
        <f t="array" ref="AI113">IF(AI$110=-1,AJ113,IF(AI$110=99,AH113,IF(AI$110=0,INDEX($F94:$N94,0,AI$108),(INDEX($F94:$N94,0,AI$110+1)-INDEX($F94:$N94,0,AI$110))/(INDEX($F$4:$N$4,0,AI$110+1)-INDEX($F$4:$N$4,0,AI$110))+AH113)))</f>
        <v>1.1620627322587702</v>
      </c>
      <c r="AJ113" s="186" cm="1">
        <f t="array" ref="AJ113">IF(AJ$110=-1,AK113,IF(AJ$110=99,AI113,IF(AJ$110=0,INDEX($F94:$N94,0,AJ$108),(INDEX($F94:$N94,0,AJ$110+1)-INDEX($F94:$N94,0,AJ$110))/(INDEX($F$4:$N$4,0,AJ$110+1)-INDEX($F$4:$N$4,0,AJ$110))+AI113)))</f>
        <v>1.1817979811972912</v>
      </c>
      <c r="AK113" s="186" cm="1">
        <f t="array" ref="AK113">IF(AK$110=-1,AL113,IF(AK$110=99,AJ113,IF(AK$110=0,INDEX($F94:$N94,0,AK$108),(INDEX($F94:$N94,0,AK$110+1)-INDEX($F94:$N94,0,AK$110))/(INDEX($F$4:$N$4,0,AK$110+1)-INDEX($F$4:$N$4,0,AK$110))+AJ113)))</f>
        <v>1.2015332301358121</v>
      </c>
      <c r="AL113" s="186" cm="1">
        <f t="array" ref="AL113">IF(AL$110=-1,AM113,IF(AL$110=99,AK113,IF(AL$110=0,INDEX($F94:$N94,0,AL$108),(INDEX($F94:$N94,0,AL$110+1)-INDEX($F94:$N94,0,AL$110))/(INDEX($F$4:$N$4,0,AL$110+1)-INDEX($F$4:$N$4,0,AL$110))+AK113)))</f>
        <v>1.2212684790743331</v>
      </c>
      <c r="AM113" s="186" cm="1">
        <f t="array" ref="AM113">IF(AM$110=-1,AN113,IF(AM$110=99,AL113,IF(AM$110=0,INDEX($F94:$N94,0,AM$108),(INDEX($F94:$N94,0,AM$110+1)-INDEX($F94:$N94,0,AM$110))/(INDEX($F$4:$N$4,0,AM$110+1)-INDEX($F$4:$N$4,0,AM$110))+AL113)))</f>
        <v>1.2410037280128541</v>
      </c>
      <c r="AN113" s="186" cm="1">
        <f t="array" ref="AN113">IF(AN$110=-1,AO113,IF(AN$110=99,AM113,IF(AN$110=0,INDEX($F94:$N94,0,AN$108),(INDEX($F94:$N94,0,AN$110+1)-INDEX($F94:$N94,0,AN$110))/(INDEX($F$4:$N$4,0,AN$110+1)-INDEX($F$4:$N$4,0,AN$110))+AM113)))</f>
        <v>1.260738976951375</v>
      </c>
      <c r="AO113" s="186" cm="1">
        <f t="array" ref="AO113">IF(AO$110=-1,AP113,IF(AO$110=99,AN113,IF(AO$110=0,INDEX($F94:$N94,0,AO$108),(INDEX($F94:$N94,0,AO$110+1)-INDEX($F94:$N94,0,AO$110))/(INDEX($F$4:$N$4,0,AO$110+1)-INDEX($F$4:$N$4,0,AO$110))+AN113)))</f>
        <v>1.2804742258898951</v>
      </c>
      <c r="AP113" s="186" cm="1">
        <f t="array" ref="AP113">IF(AP$110=-1,AQ113,IF(AP$110=99,AO113,IF(AP$110=0,INDEX($F94:$N94,0,AP$108),(INDEX($F94:$N94,0,AP$110+1)-INDEX($F94:$N94,0,AP$110))/(INDEX($F$4:$N$4,0,AP$110+1)-INDEX($F$4:$N$4,0,AP$110))+AO113)))</f>
        <v>1.3086542997775161</v>
      </c>
      <c r="AQ113" s="186" cm="1">
        <f t="array" ref="AQ113">IF(AQ$110=-1,AR113,IF(AQ$110=99,AP113,IF(AQ$110=0,INDEX($F94:$N94,0,AQ$108),(INDEX($F94:$N94,0,AQ$110+1)-INDEX($F94:$N94,0,AQ$110))/(INDEX($F$4:$N$4,0,AQ$110+1)-INDEX($F$4:$N$4,0,AQ$110))+AP113)))</f>
        <v>1.3368343736651371</v>
      </c>
      <c r="AR113" s="186" cm="1">
        <f t="array" ref="AR113">IF(AR$110=-1,AS113,IF(AR$110=99,AQ113,IF(AR$110=0,INDEX($F94:$N94,0,AR$108),(INDEX($F94:$N94,0,AR$110+1)-INDEX($F94:$N94,0,AR$110))/(INDEX($F$4:$N$4,0,AR$110+1)-INDEX($F$4:$N$4,0,AR$110))+AQ113)))</f>
        <v>1.3650144475527581</v>
      </c>
      <c r="AS113" s="186" cm="1">
        <f t="array" ref="AS113">IF(AS$110=-1,AT113,IF(AS$110=99,AR113,IF(AS$110=0,INDEX($F94:$N94,0,AS$108),(INDEX($F94:$N94,0,AS$110+1)-INDEX($F94:$N94,0,AS$110))/(INDEX($F$4:$N$4,0,AS$110+1)-INDEX($F$4:$N$4,0,AS$110))+AR113)))</f>
        <v>1.3931945214403791</v>
      </c>
      <c r="AT113" s="186" cm="1">
        <f t="array" ref="AT113">IF(AT$110=-1,AU113,IF(AT$110=99,AS113,IF(AT$110=0,INDEX($F94:$N94,0,AT$108),(INDEX($F94:$N94,0,AT$110+1)-INDEX($F94:$N94,0,AT$110))/(INDEX($F$4:$N$4,0,AT$110+1)-INDEX($F$4:$N$4,0,AT$110))+AS113)))</f>
        <v>1.4213745953280001</v>
      </c>
      <c r="AU113" s="186" cm="1">
        <f t="array" ref="AU113">IF(AU$110=-1,AV113,IF(AU$110=99,AT113,IF(AU$110=0,INDEX($F94:$N94,0,AU$108),(INDEX($F94:$N94,0,AU$110+1)-INDEX($F94:$N94,0,AU$110))/(INDEX($F$4:$N$4,0,AU$110+1)-INDEX($F$4:$N$4,0,AU$110))+AT113)))</f>
        <v>1.4495546692156211</v>
      </c>
      <c r="AV113" s="186" cm="1">
        <f t="array" ref="AV113">IF(AV$110=-1,AW113,IF(AV$110=99,AU113,IF(AV$110=0,INDEX($F94:$N94,0,AV$108),(INDEX($F94:$N94,0,AV$110+1)-INDEX($F94:$N94,0,AV$110))/(INDEX($F$4:$N$4,0,AV$110+1)-INDEX($F$4:$N$4,0,AV$110))+AU113)))</f>
        <v>1.4777347431032422</v>
      </c>
      <c r="AW113" s="186" cm="1">
        <f t="array" ref="AW113">IF(AW$110=-1,AX113,IF(AW$110=99,AV113,IF(AW$110=0,INDEX($F94:$N94,0,AW$108),(INDEX($F94:$N94,0,AW$110+1)-INDEX($F94:$N94,0,AW$110))/(INDEX($F$4:$N$4,0,AW$110+1)-INDEX($F$4:$N$4,0,AW$110))+AV113)))</f>
        <v>1.5059148169908632</v>
      </c>
      <c r="AX113" s="186" cm="1">
        <f t="array" ref="AX113">IF(AX$110=-1,AY113,IF(AX$110=99,AW113,IF(AX$110=0,INDEX($F94:$N94,0,AX$108),(INDEX($F94:$N94,0,AX$110+1)-INDEX($F94:$N94,0,AX$110))/(INDEX($F$4:$N$4,0,AX$110+1)-INDEX($F$4:$N$4,0,AX$110))+AW113)))</f>
        <v>1.5340948908784842</v>
      </c>
      <c r="AY113" s="186" cm="1">
        <f t="array" ref="AY113">IF(AY$110=-1,AZ113,IF(AY$110=99,AX113,IF(AY$110=0,INDEX($F94:$N94,0,AY$108),(INDEX($F94:$N94,0,AY$110+1)-INDEX($F94:$N94,0,AY$110))/(INDEX($F$4:$N$4,0,AY$110+1)-INDEX($F$4:$N$4,0,AY$110))+AX113)))</f>
        <v>1.5622749647661054</v>
      </c>
      <c r="AZ113" s="186" cm="1">
        <f t="array" ref="AZ113">IF(AZ$110=-1,BA113,IF(AZ$110=99,AY113,IF(AZ$110=0,INDEX($F94:$N94,0,AZ$108),(INDEX($F94:$N94,0,AZ$110+1)-INDEX($F94:$N94,0,AZ$110))/(INDEX($F$4:$N$4,0,AZ$110+1)-INDEX($F$4:$N$4,0,AZ$110))+AY113)))</f>
        <v>1.5622749647661054</v>
      </c>
      <c r="BA113" s="186" cm="1">
        <f t="array" ref="BA113">IF(BA$110=-1,BB113,IF(BA$110=99,AZ113,IF(BA$110=0,INDEX($F94:$N94,0,BA$108),(INDEX($F94:$N94,0,BA$110+1)-INDEX($F94:$N94,0,BA$110))/(INDEX($F$4:$N$4,0,BA$110+1)-INDEX($F$4:$N$4,0,BA$110))+AZ113)))</f>
        <v>1.5622749647661054</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3.1994655590964021</v>
      </c>
      <c r="W114" s="186" cm="1">
        <f t="array" ref="W114">IF(W$110=-1,X114,IF(W$110=99,V114,IF(W$110=0,INDEX($F95:$N95,0,W$108),(INDEX($F95:$N95,0,W$110+1)-INDEX($F95:$N95,0,W$110))/(INDEX($F$4:$N$4,0,W$110+1)-INDEX($F$4:$N$4,0,W$110))+V114)))</f>
        <v>3.2398411024266687</v>
      </c>
      <c r="X114" s="186" cm="1">
        <f t="array" ref="X114">IF(X$110=-1,Y114,IF(X$110=99,W114,IF(X$110=0,INDEX($F95:$N95,0,X$108),(INDEX($F95:$N95,0,X$110+1)-INDEX($F95:$N95,0,X$110))/(INDEX($F$4:$N$4,0,X$110+1)-INDEX($F$4:$N$4,0,X$110))+W114)))</f>
        <v>3.2802166457569353</v>
      </c>
      <c r="Y114" s="186" cm="1">
        <f t="array" ref="Y114">IF(Y$110=-1,Z114,IF(Y$110=99,X114,IF(Y$110=0,INDEX($F95:$N95,0,Y$108),(INDEX($F95:$N95,0,Y$110+1)-INDEX($F95:$N95,0,Y$110))/(INDEX($F$4:$N$4,0,Y$110+1)-INDEX($F$4:$N$4,0,Y$110))+X114)))</f>
        <v>3.3205921890872019</v>
      </c>
      <c r="Z114" s="186" cm="1">
        <f t="array" ref="Z114">IF(Z$110=-1,AA114,IF(Z$110=99,Y114,IF(Z$110=0,INDEX($F95:$N95,0,Z$108),(INDEX($F95:$N95,0,Z$110+1)-INDEX($F95:$N95,0,Z$110))/(INDEX($F$4:$N$4,0,Z$110+1)-INDEX($F$4:$N$4,0,Z$110))+Y114)))</f>
        <v>3.3609677324174685</v>
      </c>
      <c r="AA114" s="186" cm="1">
        <f t="array" ref="AA114">IF(AA$110=-1,AB114,IF(AA$110=99,Z114,IF(AA$110=0,INDEX($F95:$N95,0,AA$108),(INDEX($F95:$N95,0,AA$110+1)-INDEX($F95:$N95,0,AA$110))/(INDEX($F$4:$N$4,0,AA$110+1)-INDEX($F$4:$N$4,0,AA$110))+Z114)))</f>
        <v>3.4013432757477351</v>
      </c>
      <c r="AB114" s="186" cm="1">
        <f t="array" ref="AB114">IF(AB$110=-1,AC114,IF(AB$110=99,AA114,IF(AB$110=0,INDEX($F95:$N95,0,AB$108),(INDEX($F95:$N95,0,AB$110+1)-INDEX($F95:$N95,0,AB$110))/(INDEX($F$4:$N$4,0,AB$110+1)-INDEX($F$4:$N$4,0,AB$110))+AA114)))</f>
        <v>3.4417188190780017</v>
      </c>
      <c r="AC114" s="186" cm="1">
        <f t="array" ref="AC114">IF(AC$110=-1,AD114,IF(AC$110=99,AB114,IF(AC$110=0,INDEX($F95:$N95,0,AC$108),(INDEX($F95:$N95,0,AC$110+1)-INDEX($F95:$N95,0,AC$110))/(INDEX($F$4:$N$4,0,AC$110+1)-INDEX($F$4:$N$4,0,AC$110))+AB114)))</f>
        <v>3.4820943624082683</v>
      </c>
      <c r="AD114" s="186" cm="1">
        <f t="array" ref="AD114">IF(AD$110=-1,AE114,IF(AD$110=99,AC114,IF(AD$110=0,INDEX($F95:$N95,0,AD$108),(INDEX($F95:$N95,0,AD$110+1)-INDEX($F95:$N95,0,AD$110))/(INDEX($F$4:$N$4,0,AD$110+1)-INDEX($F$4:$N$4,0,AD$110))+AC114)))</f>
        <v>3.5224699057385349</v>
      </c>
      <c r="AE114" s="186" cm="1">
        <f t="array" ref="AE114">IF(AE$110=-1,AF114,IF(AE$110=99,AD114,IF(AE$110=0,INDEX($F95:$N95,0,AE$108),(INDEX($F95:$N95,0,AE$110+1)-INDEX($F95:$N95,0,AE$110))/(INDEX($F$4:$N$4,0,AE$110+1)-INDEX($F$4:$N$4,0,AE$110))+AD114)))</f>
        <v>3.5628454490688024</v>
      </c>
      <c r="AF114" s="186" cm="1">
        <f t="array" ref="AF114">IF(AF$110=-1,AG114,IF(AF$110=99,AE114,IF(AF$110=0,INDEX($F95:$N95,0,AF$108),(INDEX($F95:$N95,0,AF$110+1)-INDEX($F95:$N95,0,AF$110))/(INDEX($F$4:$N$4,0,AF$110+1)-INDEX($F$4:$N$4,0,AF$110))+AE114)))</f>
        <v>3.6277630289649978</v>
      </c>
      <c r="AG114" s="186" cm="1">
        <f t="array" ref="AG114">IF(AG$110=-1,AH114,IF(AG$110=99,AF114,IF(AG$110=0,INDEX($F95:$N95,0,AG$108),(INDEX($F95:$N95,0,AG$110+1)-INDEX($F95:$N95,0,AG$110))/(INDEX($F$4:$N$4,0,AG$110+1)-INDEX($F$4:$N$4,0,AG$110))+AF114)))</f>
        <v>3.6926806088611932</v>
      </c>
      <c r="AH114" s="186" cm="1">
        <f t="array" ref="AH114">IF(AH$110=-1,AI114,IF(AH$110=99,AG114,IF(AH$110=0,INDEX($F95:$N95,0,AH$108),(INDEX($F95:$N95,0,AH$110+1)-INDEX($F95:$N95,0,AH$110))/(INDEX($F$4:$N$4,0,AH$110+1)-INDEX($F$4:$N$4,0,AH$110))+AG114)))</f>
        <v>3.7575981887573886</v>
      </c>
      <c r="AI114" s="186" cm="1">
        <f t="array" ref="AI114">IF(AI$110=-1,AJ114,IF(AI$110=99,AH114,IF(AI$110=0,INDEX($F95:$N95,0,AI$108),(INDEX($F95:$N95,0,AI$110+1)-INDEX($F95:$N95,0,AI$110))/(INDEX($F$4:$N$4,0,AI$110+1)-INDEX($F$4:$N$4,0,AI$110))+AH114)))</f>
        <v>3.822515768653584</v>
      </c>
      <c r="AJ114" s="186" cm="1">
        <f t="array" ref="AJ114">IF(AJ$110=-1,AK114,IF(AJ$110=99,AI114,IF(AJ$110=0,INDEX($F95:$N95,0,AJ$108),(INDEX($F95:$N95,0,AJ$110+1)-INDEX($F95:$N95,0,AJ$110))/(INDEX($F$4:$N$4,0,AJ$110+1)-INDEX($F$4:$N$4,0,AJ$110))+AI114)))</f>
        <v>3.8874333485497794</v>
      </c>
      <c r="AK114" s="186" cm="1">
        <f t="array" ref="AK114">IF(AK$110=-1,AL114,IF(AK$110=99,AJ114,IF(AK$110=0,INDEX($F95:$N95,0,AK$108),(INDEX($F95:$N95,0,AK$110+1)-INDEX($F95:$N95,0,AK$110))/(INDEX($F$4:$N$4,0,AK$110+1)-INDEX($F$4:$N$4,0,AK$110))+AJ114)))</f>
        <v>3.9523509284459748</v>
      </c>
      <c r="AL114" s="186" cm="1">
        <f t="array" ref="AL114">IF(AL$110=-1,AM114,IF(AL$110=99,AK114,IF(AL$110=0,INDEX($F95:$N95,0,AL$108),(INDEX($F95:$N95,0,AL$110+1)-INDEX($F95:$N95,0,AL$110))/(INDEX($F$4:$N$4,0,AL$110+1)-INDEX($F$4:$N$4,0,AL$110))+AK114)))</f>
        <v>4.0172685083421706</v>
      </c>
      <c r="AM114" s="186" cm="1">
        <f t="array" ref="AM114">IF(AM$110=-1,AN114,IF(AM$110=99,AL114,IF(AM$110=0,INDEX($F95:$N95,0,AM$108),(INDEX($F95:$N95,0,AM$110+1)-INDEX($F95:$N95,0,AM$110))/(INDEX($F$4:$N$4,0,AM$110+1)-INDEX($F$4:$N$4,0,AM$110))+AL114)))</f>
        <v>4.082186088238366</v>
      </c>
      <c r="AN114" s="186" cm="1">
        <f t="array" ref="AN114">IF(AN$110=-1,AO114,IF(AN$110=99,AM114,IF(AN$110=0,INDEX($F95:$N95,0,AN$108),(INDEX($F95:$N95,0,AN$110+1)-INDEX($F95:$N95,0,AN$110))/(INDEX($F$4:$N$4,0,AN$110+1)-INDEX($F$4:$N$4,0,AN$110))+AM114)))</f>
        <v>4.1471036681345614</v>
      </c>
      <c r="AO114" s="186" cm="1">
        <f t="array" ref="AO114">IF(AO$110=-1,AP114,IF(AO$110=99,AN114,IF(AO$110=0,INDEX($F95:$N95,0,AO$108),(INDEX($F95:$N95,0,AO$110+1)-INDEX($F95:$N95,0,AO$110))/(INDEX($F$4:$N$4,0,AO$110+1)-INDEX($F$4:$N$4,0,AO$110))+AN114)))</f>
        <v>4.2120212480307577</v>
      </c>
      <c r="AP114" s="186" cm="1">
        <f t="array" ref="AP114">IF(AP$110=-1,AQ114,IF(AP$110=99,AO114,IF(AP$110=0,INDEX($F95:$N95,0,AP$108),(INDEX($F95:$N95,0,AP$110+1)-INDEX($F95:$N95,0,AP$110))/(INDEX($F$4:$N$4,0,AP$110+1)-INDEX($F$4:$N$4,0,AP$110))+AO114)))</f>
        <v>4.3047174285440724</v>
      </c>
      <c r="AQ114" s="186" cm="1">
        <f t="array" ref="AQ114">IF(AQ$110=-1,AR114,IF(AQ$110=99,AP114,IF(AQ$110=0,INDEX($F95:$N95,0,AQ$108),(INDEX($F95:$N95,0,AQ$110+1)-INDEX($F95:$N95,0,AQ$110))/(INDEX($F$4:$N$4,0,AQ$110+1)-INDEX($F$4:$N$4,0,AQ$110))+AP114)))</f>
        <v>4.397413609057387</v>
      </c>
      <c r="AR114" s="186" cm="1">
        <f t="array" ref="AR114">IF(AR$110=-1,AS114,IF(AR$110=99,AQ114,IF(AR$110=0,INDEX($F95:$N95,0,AR$108),(INDEX($F95:$N95,0,AR$110+1)-INDEX($F95:$N95,0,AR$110))/(INDEX($F$4:$N$4,0,AR$110+1)-INDEX($F$4:$N$4,0,AR$110))+AQ114)))</f>
        <v>4.4901097895707016</v>
      </c>
      <c r="AS114" s="186" cm="1">
        <f t="array" ref="AS114">IF(AS$110=-1,AT114,IF(AS$110=99,AR114,IF(AS$110=0,INDEX($F95:$N95,0,AS$108),(INDEX($F95:$N95,0,AS$110+1)-INDEX($F95:$N95,0,AS$110))/(INDEX($F$4:$N$4,0,AS$110+1)-INDEX($F$4:$N$4,0,AS$110))+AR114)))</f>
        <v>4.5828059700840162</v>
      </c>
      <c r="AT114" s="186" cm="1">
        <f t="array" ref="AT114">IF(AT$110=-1,AU114,IF(AT$110=99,AS114,IF(AT$110=0,INDEX($F95:$N95,0,AT$108),(INDEX($F95:$N95,0,AT$110+1)-INDEX($F95:$N95,0,AT$110))/(INDEX($F$4:$N$4,0,AT$110+1)-INDEX($F$4:$N$4,0,AT$110))+AS114)))</f>
        <v>4.6755021505973309</v>
      </c>
      <c r="AU114" s="186" cm="1">
        <f t="array" ref="AU114">IF(AU$110=-1,AV114,IF(AU$110=99,AT114,IF(AU$110=0,INDEX($F95:$N95,0,AU$108),(INDEX($F95:$N95,0,AU$110+1)-INDEX($F95:$N95,0,AU$110))/(INDEX($F$4:$N$4,0,AU$110+1)-INDEX($F$4:$N$4,0,AU$110))+AT114)))</f>
        <v>4.7681983311106455</v>
      </c>
      <c r="AV114" s="186" cm="1">
        <f t="array" ref="AV114">IF(AV$110=-1,AW114,IF(AV$110=99,AU114,IF(AV$110=0,INDEX($F95:$N95,0,AV$108),(INDEX($F95:$N95,0,AV$110+1)-INDEX($F95:$N95,0,AV$110))/(INDEX($F$4:$N$4,0,AV$110+1)-INDEX($F$4:$N$4,0,AV$110))+AU114)))</f>
        <v>4.8608945116239601</v>
      </c>
      <c r="AW114" s="186" cm="1">
        <f t="array" ref="AW114">IF(AW$110=-1,AX114,IF(AW$110=99,AV114,IF(AW$110=0,INDEX($F95:$N95,0,AW$108),(INDEX($F95:$N95,0,AW$110+1)-INDEX($F95:$N95,0,AW$110))/(INDEX($F$4:$N$4,0,AW$110+1)-INDEX($F$4:$N$4,0,AW$110))+AV114)))</f>
        <v>4.9535906921372748</v>
      </c>
      <c r="AX114" s="186" cm="1">
        <f t="array" ref="AX114">IF(AX$110=-1,AY114,IF(AX$110=99,AW114,IF(AX$110=0,INDEX($F95:$N95,0,AX$108),(INDEX($F95:$N95,0,AX$110+1)-INDEX($F95:$N95,0,AX$110))/(INDEX($F$4:$N$4,0,AX$110+1)-INDEX($F$4:$N$4,0,AX$110))+AW114)))</f>
        <v>5.0462868726505894</v>
      </c>
      <c r="AY114" s="186" cm="1">
        <f t="array" ref="AY114">IF(AY$110=-1,AZ114,IF(AY$110=99,AX114,IF(AY$110=0,INDEX($F95:$N95,0,AY$108),(INDEX($F95:$N95,0,AY$110+1)-INDEX($F95:$N95,0,AY$110))/(INDEX($F$4:$N$4,0,AY$110+1)-INDEX($F$4:$N$4,0,AY$110))+AX114)))</f>
        <v>5.138983053163904</v>
      </c>
      <c r="AZ114" s="186" cm="1">
        <f t="array" ref="AZ114">IF(AZ$110=-1,BA114,IF(AZ$110=99,AY114,IF(AZ$110=0,INDEX($F95:$N95,0,AZ$108),(INDEX($F95:$N95,0,AZ$110+1)-INDEX($F95:$N95,0,AZ$110))/(INDEX($F$4:$N$4,0,AZ$110+1)-INDEX($F$4:$N$4,0,AZ$110))+AY114)))</f>
        <v>5.138983053163904</v>
      </c>
      <c r="BA114" s="186" cm="1">
        <f t="array" ref="BA114">IF(BA$110=-1,BB114,IF(BA$110=99,AZ114,IF(BA$110=0,INDEX($F95:$N95,0,BA$108),(INDEX($F95:$N95,0,BA$110+1)-INDEX($F95:$N95,0,BA$110))/(INDEX($F$4:$N$4,0,BA$110+1)-INDEX($F$4:$N$4,0,BA$110))+AZ114)))</f>
        <v>5.138983053163904</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0.58029006053099086</v>
      </c>
      <c r="W115" s="186" cm="1">
        <f t="array" ref="W115">IF(W$110=-1,X115,IF(W$110=99,V115,IF(W$110=0,INDEX($F96:$N96,0,W$108),(INDEX($F96:$N96,0,W$110+1)-INDEX($F96:$N96,0,W$110))/(INDEX($F$4:$N$4,0,W$110+1)-INDEX($F$4:$N$4,0,W$110))+V115)))</f>
        <v>0.58761301058322057</v>
      </c>
      <c r="X115" s="186" cm="1">
        <f t="array" ref="X115">IF(X$110=-1,Y115,IF(X$110=99,W115,IF(X$110=0,INDEX($F96:$N96,0,X$108),(INDEX($F96:$N96,0,X$110+1)-INDEX($F96:$N96,0,X$110))/(INDEX($F$4:$N$4,0,X$110+1)-INDEX($F$4:$N$4,0,X$110))+W115)))</f>
        <v>0.59493596063545029</v>
      </c>
      <c r="Y115" s="186" cm="1">
        <f t="array" ref="Y115">IF(Y$110=-1,Z115,IF(Y$110=99,X115,IF(Y$110=0,INDEX($F96:$N96,0,Y$108),(INDEX($F96:$N96,0,Y$110+1)-INDEX($F96:$N96,0,Y$110))/(INDEX($F$4:$N$4,0,Y$110+1)-INDEX($F$4:$N$4,0,Y$110))+X115)))</f>
        <v>0.60225891068768</v>
      </c>
      <c r="Z115" s="186" cm="1">
        <f t="array" ref="Z115">IF(Z$110=-1,AA115,IF(Z$110=99,Y115,IF(Z$110=0,INDEX($F96:$N96,0,Z$108),(INDEX($F96:$N96,0,Z$110+1)-INDEX($F96:$N96,0,Z$110))/(INDEX($F$4:$N$4,0,Z$110+1)-INDEX($F$4:$N$4,0,Z$110))+Y115)))</f>
        <v>0.60958186073990972</v>
      </c>
      <c r="AA115" s="186" cm="1">
        <f t="array" ref="AA115">IF(AA$110=-1,AB115,IF(AA$110=99,Z115,IF(AA$110=0,INDEX($F96:$N96,0,AA$108),(INDEX($F96:$N96,0,AA$110+1)-INDEX($F96:$N96,0,AA$110))/(INDEX($F$4:$N$4,0,AA$110+1)-INDEX($F$4:$N$4,0,AA$110))+Z115)))</f>
        <v>0.61690481079213944</v>
      </c>
      <c r="AB115" s="186" cm="1">
        <f t="array" ref="AB115">IF(AB$110=-1,AC115,IF(AB$110=99,AA115,IF(AB$110=0,INDEX($F96:$N96,0,AB$108),(INDEX($F96:$N96,0,AB$110+1)-INDEX($F96:$N96,0,AB$110))/(INDEX($F$4:$N$4,0,AB$110+1)-INDEX($F$4:$N$4,0,AB$110))+AA115)))</f>
        <v>0.62422776084436915</v>
      </c>
      <c r="AC115" s="186" cm="1">
        <f t="array" ref="AC115">IF(AC$110=-1,AD115,IF(AC$110=99,AB115,IF(AC$110=0,INDEX($F96:$N96,0,AC$108),(INDEX($F96:$N96,0,AC$110+1)-INDEX($F96:$N96,0,AC$110))/(INDEX($F$4:$N$4,0,AC$110+1)-INDEX($F$4:$N$4,0,AC$110))+AB115)))</f>
        <v>0.63155071089659887</v>
      </c>
      <c r="AD115" s="186" cm="1">
        <f t="array" ref="AD115">IF(AD$110=-1,AE115,IF(AD$110=99,AC115,IF(AD$110=0,INDEX($F96:$N96,0,AD$108),(INDEX($F96:$N96,0,AD$110+1)-INDEX($F96:$N96,0,AD$110))/(INDEX($F$4:$N$4,0,AD$110+1)-INDEX($F$4:$N$4,0,AD$110))+AC115)))</f>
        <v>0.63887366094882858</v>
      </c>
      <c r="AE115" s="186" cm="1">
        <f t="array" ref="AE115">IF(AE$110=-1,AF115,IF(AE$110=99,AD115,IF(AE$110=0,INDEX($F96:$N96,0,AE$108),(INDEX($F96:$N96,0,AE$110+1)-INDEX($F96:$N96,0,AE$110))/(INDEX($F$4:$N$4,0,AE$110+1)-INDEX($F$4:$N$4,0,AE$110))+AD115)))</f>
        <v>0.64619661100105796</v>
      </c>
      <c r="AF115" s="186" cm="1">
        <f t="array" ref="AF115">IF(AF$110=-1,AG115,IF(AF$110=99,AE115,IF(AF$110=0,INDEX($F96:$N96,0,AF$108),(INDEX($F96:$N96,0,AF$110+1)-INDEX($F96:$N96,0,AF$110))/(INDEX($F$4:$N$4,0,AF$110+1)-INDEX($F$4:$N$4,0,AF$110))+AE115)))</f>
        <v>0.65797077317648323</v>
      </c>
      <c r="AG115" s="186" cm="1">
        <f t="array" ref="AG115">IF(AG$110=-1,AH115,IF(AG$110=99,AF115,IF(AG$110=0,INDEX($F96:$N96,0,AG$108),(INDEX($F96:$N96,0,AG$110+1)-INDEX($F96:$N96,0,AG$110))/(INDEX($F$4:$N$4,0,AG$110+1)-INDEX($F$4:$N$4,0,AG$110))+AF115)))</f>
        <v>0.66974493535190849</v>
      </c>
      <c r="AH115" s="186" cm="1">
        <f t="array" ref="AH115">IF(AH$110=-1,AI115,IF(AH$110=99,AG115,IF(AH$110=0,INDEX($F96:$N96,0,AH$108),(INDEX($F96:$N96,0,AH$110+1)-INDEX($F96:$N96,0,AH$110))/(INDEX($F$4:$N$4,0,AH$110+1)-INDEX($F$4:$N$4,0,AH$110))+AG115)))</f>
        <v>0.68151909752733375</v>
      </c>
      <c r="AI115" s="186" cm="1">
        <f t="array" ref="AI115">IF(AI$110=-1,AJ115,IF(AI$110=99,AH115,IF(AI$110=0,INDEX($F96:$N96,0,AI$108),(INDEX($F96:$N96,0,AI$110+1)-INDEX($F96:$N96,0,AI$110))/(INDEX($F$4:$N$4,0,AI$110+1)-INDEX($F$4:$N$4,0,AI$110))+AH115)))</f>
        <v>0.69329325970275901</v>
      </c>
      <c r="AJ115" s="186" cm="1">
        <f t="array" ref="AJ115">IF(AJ$110=-1,AK115,IF(AJ$110=99,AI115,IF(AJ$110=0,INDEX($F96:$N96,0,AJ$108),(INDEX($F96:$N96,0,AJ$110+1)-INDEX($F96:$N96,0,AJ$110))/(INDEX($F$4:$N$4,0,AJ$110+1)-INDEX($F$4:$N$4,0,AJ$110))+AI115)))</f>
        <v>0.70506742187818428</v>
      </c>
      <c r="AK115" s="186" cm="1">
        <f t="array" ref="AK115">IF(AK$110=-1,AL115,IF(AK$110=99,AJ115,IF(AK$110=0,INDEX($F96:$N96,0,AK$108),(INDEX($F96:$N96,0,AK$110+1)-INDEX($F96:$N96,0,AK$110))/(INDEX($F$4:$N$4,0,AK$110+1)-INDEX($F$4:$N$4,0,AK$110))+AJ115)))</f>
        <v>0.71684158405360954</v>
      </c>
      <c r="AL115" s="186" cm="1">
        <f t="array" ref="AL115">IF(AL$110=-1,AM115,IF(AL$110=99,AK115,IF(AL$110=0,INDEX($F96:$N96,0,AL$108),(INDEX($F96:$N96,0,AL$110+1)-INDEX($F96:$N96,0,AL$110))/(INDEX($F$4:$N$4,0,AL$110+1)-INDEX($F$4:$N$4,0,AL$110))+AK115)))</f>
        <v>0.7286157462290348</v>
      </c>
      <c r="AM115" s="186" cm="1">
        <f t="array" ref="AM115">IF(AM$110=-1,AN115,IF(AM$110=99,AL115,IF(AM$110=0,INDEX($F96:$N96,0,AM$108),(INDEX($F96:$N96,0,AM$110+1)-INDEX($F96:$N96,0,AM$110))/(INDEX($F$4:$N$4,0,AM$110+1)-INDEX($F$4:$N$4,0,AM$110))+AL115)))</f>
        <v>0.74038990840446006</v>
      </c>
      <c r="AN115" s="186" cm="1">
        <f t="array" ref="AN115">IF(AN$110=-1,AO115,IF(AN$110=99,AM115,IF(AN$110=0,INDEX($F96:$N96,0,AN$108),(INDEX($F96:$N96,0,AN$110+1)-INDEX($F96:$N96,0,AN$110))/(INDEX($F$4:$N$4,0,AN$110+1)-INDEX($F$4:$N$4,0,AN$110))+AM115)))</f>
        <v>0.75216407057988532</v>
      </c>
      <c r="AO115" s="186" cm="1">
        <f t="array" ref="AO115">IF(AO$110=-1,AP115,IF(AO$110=99,AN115,IF(AO$110=0,INDEX($F96:$N96,0,AO$108),(INDEX($F96:$N96,0,AO$110+1)-INDEX($F96:$N96,0,AO$110))/(INDEX($F$4:$N$4,0,AO$110+1)-INDEX($F$4:$N$4,0,AO$110))+AN115)))</f>
        <v>0.7639382327553107</v>
      </c>
      <c r="AP115" s="186" cm="1">
        <f t="array" ref="AP115">IF(AP$110=-1,AQ115,IF(AP$110=99,AO115,IF(AP$110=0,INDEX($F96:$N96,0,AP$108),(INDEX($F96:$N96,0,AP$110+1)-INDEX($F96:$N96,0,AP$110))/(INDEX($F$4:$N$4,0,AP$110+1)-INDEX($F$4:$N$4,0,AP$110))+AO115)))</f>
        <v>0.7807506257026674</v>
      </c>
      <c r="AQ115" s="186" cm="1">
        <f t="array" ref="AQ115">IF(AQ$110=-1,AR115,IF(AQ$110=99,AP115,IF(AQ$110=0,INDEX($F96:$N96,0,AQ$108),(INDEX($F96:$N96,0,AQ$110+1)-INDEX($F96:$N96,0,AQ$110))/(INDEX($F$4:$N$4,0,AQ$110+1)-INDEX($F$4:$N$4,0,AQ$110))+AP115)))</f>
        <v>0.7975630186500241</v>
      </c>
      <c r="AR115" s="186" cm="1">
        <f t="array" ref="AR115">IF(AR$110=-1,AS115,IF(AR$110=99,AQ115,IF(AR$110=0,INDEX($F96:$N96,0,AR$108),(INDEX($F96:$N96,0,AR$110+1)-INDEX($F96:$N96,0,AR$110))/(INDEX($F$4:$N$4,0,AR$110+1)-INDEX($F$4:$N$4,0,AR$110))+AQ115)))</f>
        <v>0.8143754115973808</v>
      </c>
      <c r="AS115" s="186" cm="1">
        <f t="array" ref="AS115">IF(AS$110=-1,AT115,IF(AS$110=99,AR115,IF(AS$110=0,INDEX($F96:$N96,0,AS$108),(INDEX($F96:$N96,0,AS$110+1)-INDEX($F96:$N96,0,AS$110))/(INDEX($F$4:$N$4,0,AS$110+1)-INDEX($F$4:$N$4,0,AS$110))+AR115)))</f>
        <v>0.83118780454473751</v>
      </c>
      <c r="AT115" s="186" cm="1">
        <f t="array" ref="AT115">IF(AT$110=-1,AU115,IF(AT$110=99,AS115,IF(AT$110=0,INDEX($F96:$N96,0,AT$108),(INDEX($F96:$N96,0,AT$110+1)-INDEX($F96:$N96,0,AT$110))/(INDEX($F$4:$N$4,0,AT$110+1)-INDEX($F$4:$N$4,0,AT$110))+AS115)))</f>
        <v>0.84800019749209421</v>
      </c>
      <c r="AU115" s="186" cm="1">
        <f t="array" ref="AU115">IF(AU$110=-1,AV115,IF(AU$110=99,AT115,IF(AU$110=0,INDEX($F96:$N96,0,AU$108),(INDEX($F96:$N96,0,AU$110+1)-INDEX($F96:$N96,0,AU$110))/(INDEX($F$4:$N$4,0,AU$110+1)-INDEX($F$4:$N$4,0,AU$110))+AT115)))</f>
        <v>0.86481259043945091</v>
      </c>
      <c r="AV115" s="186" cm="1">
        <f t="array" ref="AV115">IF(AV$110=-1,AW115,IF(AV$110=99,AU115,IF(AV$110=0,INDEX($F96:$N96,0,AV$108),(INDEX($F96:$N96,0,AV$110+1)-INDEX($F96:$N96,0,AV$110))/(INDEX($F$4:$N$4,0,AV$110+1)-INDEX($F$4:$N$4,0,AV$110))+AU115)))</f>
        <v>0.88162498338680761</v>
      </c>
      <c r="AW115" s="186" cm="1">
        <f t="array" ref="AW115">IF(AW$110=-1,AX115,IF(AW$110=99,AV115,IF(AW$110=0,INDEX($F96:$N96,0,AW$108),(INDEX($F96:$N96,0,AW$110+1)-INDEX($F96:$N96,0,AW$110))/(INDEX($F$4:$N$4,0,AW$110+1)-INDEX($F$4:$N$4,0,AW$110))+AV115)))</f>
        <v>0.89843737633416432</v>
      </c>
      <c r="AX115" s="186" cm="1">
        <f t="array" ref="AX115">IF(AX$110=-1,AY115,IF(AX$110=99,AW115,IF(AX$110=0,INDEX($F96:$N96,0,AX$108),(INDEX($F96:$N96,0,AX$110+1)-INDEX($F96:$N96,0,AX$110))/(INDEX($F$4:$N$4,0,AX$110+1)-INDEX($F$4:$N$4,0,AX$110))+AW115)))</f>
        <v>0.91524976928152102</v>
      </c>
      <c r="AY115" s="186" cm="1">
        <f t="array" ref="AY115">IF(AY$110=-1,AZ115,IF(AY$110=99,AX115,IF(AY$110=0,INDEX($F96:$N96,0,AY$108),(INDEX($F96:$N96,0,AY$110+1)-INDEX($F96:$N96,0,AY$110))/(INDEX($F$4:$N$4,0,AY$110+1)-INDEX($F$4:$N$4,0,AY$110))+AX115)))</f>
        <v>0.93206216222887761</v>
      </c>
      <c r="AZ115" s="186" cm="1">
        <f t="array" ref="AZ115">IF(AZ$110=-1,BA115,IF(AZ$110=99,AY115,IF(AZ$110=0,INDEX($F96:$N96,0,AZ$108),(INDEX($F96:$N96,0,AZ$110+1)-INDEX($F96:$N96,0,AZ$110))/(INDEX($F$4:$N$4,0,AZ$110+1)-INDEX($F$4:$N$4,0,AZ$110))+AY115)))</f>
        <v>0.93206216222887761</v>
      </c>
      <c r="BA115" s="186" cm="1">
        <f t="array" ref="BA115">IF(BA$110=-1,BB115,IF(BA$110=99,AZ115,IF(BA$110=0,INDEX($F96:$N96,0,BA$108),(INDEX($F96:$N96,0,BA$110+1)-INDEX($F96:$N96,0,BA$110))/(INDEX($F$4:$N$4,0,BA$110+1)-INDEX($F$4:$N$4,0,BA$110))+AZ115)))</f>
        <v>0.93206216222887761</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0.28896642827415631</v>
      </c>
      <c r="W116" s="186" cm="1">
        <f t="array" ref="W116">IF(W$110=-1,X116,IF(W$110=99,V116,IF(W$110=0,INDEX($F97:$N97,0,W$108),(INDEX($F97:$N97,0,W$110+1)-INDEX($F97:$N97,0,W$110))/(INDEX($F$4:$N$4,0,W$110+1)-INDEX($F$4:$N$4,0,W$110))+V116)))</f>
        <v>0.29261302997380723</v>
      </c>
      <c r="X116" s="186" cm="1">
        <f t="array" ref="X116">IF(X$110=-1,Y116,IF(X$110=99,W116,IF(X$110=0,INDEX($F97:$N97,0,X$108),(INDEX($F97:$N97,0,X$110+1)-INDEX($F97:$N97,0,X$110))/(INDEX($F$4:$N$4,0,X$110+1)-INDEX($F$4:$N$4,0,X$110))+W116)))</f>
        <v>0.29625963167345815</v>
      </c>
      <c r="Y116" s="186" cm="1">
        <f t="array" ref="Y116">IF(Y$110=-1,Z116,IF(Y$110=99,X116,IF(Y$110=0,INDEX($F97:$N97,0,Y$108),(INDEX($F97:$N97,0,Y$110+1)-INDEX($F97:$N97,0,Y$110))/(INDEX($F$4:$N$4,0,Y$110+1)-INDEX($F$4:$N$4,0,Y$110))+X116)))</f>
        <v>0.29990623337310907</v>
      </c>
      <c r="Z116" s="186" cm="1">
        <f t="array" ref="Z116">IF(Z$110=-1,AA116,IF(Z$110=99,Y116,IF(Z$110=0,INDEX($F97:$N97,0,Z$108),(INDEX($F97:$N97,0,Z$110+1)-INDEX($F97:$N97,0,Z$110))/(INDEX($F$4:$N$4,0,Z$110+1)-INDEX($F$4:$N$4,0,Z$110))+Y116)))</f>
        <v>0.30355283507275999</v>
      </c>
      <c r="AA116" s="186" cm="1">
        <f t="array" ref="AA116">IF(AA$110=-1,AB116,IF(AA$110=99,Z116,IF(AA$110=0,INDEX($F97:$N97,0,AA$108),(INDEX($F97:$N97,0,AA$110+1)-INDEX($F97:$N97,0,AA$110))/(INDEX($F$4:$N$4,0,AA$110+1)-INDEX($F$4:$N$4,0,AA$110))+Z116)))</f>
        <v>0.30719943677241091</v>
      </c>
      <c r="AB116" s="186" cm="1">
        <f t="array" ref="AB116">IF(AB$110=-1,AC116,IF(AB$110=99,AA116,IF(AB$110=0,INDEX($F97:$N97,0,AB$108),(INDEX($F97:$N97,0,AB$110+1)-INDEX($F97:$N97,0,AB$110))/(INDEX($F$4:$N$4,0,AB$110+1)-INDEX($F$4:$N$4,0,AB$110))+AA116)))</f>
        <v>0.31084603847206183</v>
      </c>
      <c r="AC116" s="186" cm="1">
        <f t="array" ref="AC116">IF(AC$110=-1,AD116,IF(AC$110=99,AB116,IF(AC$110=0,INDEX($F97:$N97,0,AC$108),(INDEX($F97:$N97,0,AC$110+1)-INDEX($F97:$N97,0,AC$110))/(INDEX($F$4:$N$4,0,AC$110+1)-INDEX($F$4:$N$4,0,AC$110))+AB116)))</f>
        <v>0.31449264017171275</v>
      </c>
      <c r="AD116" s="186" cm="1">
        <f t="array" ref="AD116">IF(AD$110=-1,AE116,IF(AD$110=99,AC116,IF(AD$110=0,INDEX($F97:$N97,0,AD$108),(INDEX($F97:$N97,0,AD$110+1)-INDEX($F97:$N97,0,AD$110))/(INDEX($F$4:$N$4,0,AD$110+1)-INDEX($F$4:$N$4,0,AD$110))+AC116)))</f>
        <v>0.31813924187136366</v>
      </c>
      <c r="AE116" s="186" cm="1">
        <f t="array" ref="AE116">IF(AE$110=-1,AF116,IF(AE$110=99,AD116,IF(AE$110=0,INDEX($F97:$N97,0,AE$108),(INDEX($F97:$N97,0,AE$110+1)-INDEX($F97:$N97,0,AE$110))/(INDEX($F$4:$N$4,0,AE$110+1)-INDEX($F$4:$N$4,0,AE$110))+AD116)))</f>
        <v>0.32178584357101475</v>
      </c>
      <c r="AF116" s="186" cm="1">
        <f t="array" ref="AF116">IF(AF$110=-1,AG116,IF(AF$110=99,AE116,IF(AF$110=0,INDEX($F97:$N97,0,AF$108),(INDEX($F97:$N97,0,AF$110+1)-INDEX($F97:$N97,0,AF$110))/(INDEX($F$4:$N$4,0,AF$110+1)-INDEX($F$4:$N$4,0,AF$110))+AE116)))</f>
        <v>0.32764901066824198</v>
      </c>
      <c r="AG116" s="186" cm="1">
        <f t="array" ref="AG116">IF(AG$110=-1,AH116,IF(AG$110=99,AF116,IF(AG$110=0,INDEX($F97:$N97,0,AG$108),(INDEX($F97:$N97,0,AG$110+1)-INDEX($F97:$N97,0,AG$110))/(INDEX($F$4:$N$4,0,AG$110+1)-INDEX($F$4:$N$4,0,AG$110))+AF116)))</f>
        <v>0.33351217776546921</v>
      </c>
      <c r="AH116" s="186" cm="1">
        <f t="array" ref="AH116">IF(AH$110=-1,AI116,IF(AH$110=99,AG116,IF(AH$110=0,INDEX($F97:$N97,0,AH$108),(INDEX($F97:$N97,0,AH$110+1)-INDEX($F97:$N97,0,AH$110))/(INDEX($F$4:$N$4,0,AH$110+1)-INDEX($F$4:$N$4,0,AH$110))+AG116)))</f>
        <v>0.33937534486269644</v>
      </c>
      <c r="AI116" s="186" cm="1">
        <f t="array" ref="AI116">IF(AI$110=-1,AJ116,IF(AI$110=99,AH116,IF(AI$110=0,INDEX($F97:$N97,0,AI$108),(INDEX($F97:$N97,0,AI$110+1)-INDEX($F97:$N97,0,AI$110))/(INDEX($F$4:$N$4,0,AI$110+1)-INDEX($F$4:$N$4,0,AI$110))+AH116)))</f>
        <v>0.34523851195992367</v>
      </c>
      <c r="AJ116" s="186" cm="1">
        <f t="array" ref="AJ116">IF(AJ$110=-1,AK116,IF(AJ$110=99,AI116,IF(AJ$110=0,INDEX($F97:$N97,0,AJ$108),(INDEX($F97:$N97,0,AJ$110+1)-INDEX($F97:$N97,0,AJ$110))/(INDEX($F$4:$N$4,0,AJ$110+1)-INDEX($F$4:$N$4,0,AJ$110))+AI116)))</f>
        <v>0.35110167905715089</v>
      </c>
      <c r="AK116" s="186" cm="1">
        <f t="array" ref="AK116">IF(AK$110=-1,AL116,IF(AK$110=99,AJ116,IF(AK$110=0,INDEX($F97:$N97,0,AK$108),(INDEX($F97:$N97,0,AK$110+1)-INDEX($F97:$N97,0,AK$110))/(INDEX($F$4:$N$4,0,AK$110+1)-INDEX($F$4:$N$4,0,AK$110))+AJ116)))</f>
        <v>0.35696484615437812</v>
      </c>
      <c r="AL116" s="186" cm="1">
        <f t="array" ref="AL116">IF(AL$110=-1,AM116,IF(AL$110=99,AK116,IF(AL$110=0,INDEX($F97:$N97,0,AL$108),(INDEX($F97:$N97,0,AL$110+1)-INDEX($F97:$N97,0,AL$110))/(INDEX($F$4:$N$4,0,AL$110+1)-INDEX($F$4:$N$4,0,AL$110))+AK116)))</f>
        <v>0.36282801325160535</v>
      </c>
      <c r="AM116" s="186" cm="1">
        <f t="array" ref="AM116">IF(AM$110=-1,AN116,IF(AM$110=99,AL116,IF(AM$110=0,INDEX($F97:$N97,0,AM$108),(INDEX($F97:$N97,0,AM$110+1)-INDEX($F97:$N97,0,AM$110))/(INDEX($F$4:$N$4,0,AM$110+1)-INDEX($F$4:$N$4,0,AM$110))+AL116)))</f>
        <v>0.36869118034883258</v>
      </c>
      <c r="AN116" s="186" cm="1">
        <f t="array" ref="AN116">IF(AN$110=-1,AO116,IF(AN$110=99,AM116,IF(AN$110=0,INDEX($F97:$N97,0,AN$108),(INDEX($F97:$N97,0,AN$110+1)-INDEX($F97:$N97,0,AN$110))/(INDEX($F$4:$N$4,0,AN$110+1)-INDEX($F$4:$N$4,0,AN$110))+AM116)))</f>
        <v>0.37455434744605981</v>
      </c>
      <c r="AO116" s="186" cm="1">
        <f t="array" ref="AO116">IF(AO$110=-1,AP116,IF(AO$110=99,AN116,IF(AO$110=0,INDEX($F97:$N97,0,AO$108),(INDEX($F97:$N97,0,AO$110+1)-INDEX($F97:$N97,0,AO$110))/(INDEX($F$4:$N$4,0,AO$110+1)-INDEX($F$4:$N$4,0,AO$110))+AN116)))</f>
        <v>0.38041751454328721</v>
      </c>
      <c r="AP116" s="186" cm="1">
        <f t="array" ref="AP116">IF(AP$110=-1,AQ116,IF(AP$110=99,AO116,IF(AP$110=0,INDEX($F97:$N97,0,AP$108),(INDEX($F97:$N97,0,AP$110+1)-INDEX($F97:$N97,0,AP$110))/(INDEX($F$4:$N$4,0,AP$110+1)-INDEX($F$4:$N$4,0,AP$110))+AO116)))</f>
        <v>0.38878956409432347</v>
      </c>
      <c r="AQ116" s="186" cm="1">
        <f t="array" ref="AQ116">IF(AQ$110=-1,AR116,IF(AQ$110=99,AP116,IF(AQ$110=0,INDEX($F97:$N97,0,AQ$108),(INDEX($F97:$N97,0,AQ$110+1)-INDEX($F97:$N97,0,AQ$110))/(INDEX($F$4:$N$4,0,AQ$110+1)-INDEX($F$4:$N$4,0,AQ$110))+AP116)))</f>
        <v>0.39716161364535973</v>
      </c>
      <c r="AR116" s="186" cm="1">
        <f t="array" ref="AR116">IF(AR$110=-1,AS116,IF(AR$110=99,AQ116,IF(AR$110=0,INDEX($F97:$N97,0,AR$108),(INDEX($F97:$N97,0,AR$110+1)-INDEX($F97:$N97,0,AR$110))/(INDEX($F$4:$N$4,0,AR$110+1)-INDEX($F$4:$N$4,0,AR$110))+AQ116)))</f>
        <v>0.405533663196396</v>
      </c>
      <c r="AS116" s="186" cm="1">
        <f t="array" ref="AS116">IF(AS$110=-1,AT116,IF(AS$110=99,AR116,IF(AS$110=0,INDEX($F97:$N97,0,AS$108),(INDEX($F97:$N97,0,AS$110+1)-INDEX($F97:$N97,0,AS$110))/(INDEX($F$4:$N$4,0,AS$110+1)-INDEX($F$4:$N$4,0,AS$110))+AR116)))</f>
        <v>0.41390571274743226</v>
      </c>
      <c r="AT116" s="186" cm="1">
        <f t="array" ref="AT116">IF(AT$110=-1,AU116,IF(AT$110=99,AS116,IF(AT$110=0,INDEX($F97:$N97,0,AT$108),(INDEX($F97:$N97,0,AT$110+1)-INDEX($F97:$N97,0,AT$110))/(INDEX($F$4:$N$4,0,AT$110+1)-INDEX($F$4:$N$4,0,AT$110))+AS116)))</f>
        <v>0.42227776229846853</v>
      </c>
      <c r="AU116" s="186" cm="1">
        <f t="array" ref="AU116">IF(AU$110=-1,AV116,IF(AU$110=99,AT116,IF(AU$110=0,INDEX($F97:$N97,0,AU$108),(INDEX($F97:$N97,0,AU$110+1)-INDEX($F97:$N97,0,AU$110))/(INDEX($F$4:$N$4,0,AU$110+1)-INDEX($F$4:$N$4,0,AU$110))+AT116)))</f>
        <v>0.43064981184950479</v>
      </c>
      <c r="AV116" s="186" cm="1">
        <f t="array" ref="AV116">IF(AV$110=-1,AW116,IF(AV$110=99,AU116,IF(AV$110=0,INDEX($F97:$N97,0,AV$108),(INDEX($F97:$N97,0,AV$110+1)-INDEX($F97:$N97,0,AV$110))/(INDEX($F$4:$N$4,0,AV$110+1)-INDEX($F$4:$N$4,0,AV$110))+AU116)))</f>
        <v>0.43902186140054106</v>
      </c>
      <c r="AW116" s="186" cm="1">
        <f t="array" ref="AW116">IF(AW$110=-1,AX116,IF(AW$110=99,AV116,IF(AW$110=0,INDEX($F97:$N97,0,AW$108),(INDEX($F97:$N97,0,AW$110+1)-INDEX($F97:$N97,0,AW$110))/(INDEX($F$4:$N$4,0,AW$110+1)-INDEX($F$4:$N$4,0,AW$110))+AV116)))</f>
        <v>0.44739391095157732</v>
      </c>
      <c r="AX116" s="186" cm="1">
        <f t="array" ref="AX116">IF(AX$110=-1,AY116,IF(AX$110=99,AW116,IF(AX$110=0,INDEX($F97:$N97,0,AX$108),(INDEX($F97:$N97,0,AX$110+1)-INDEX($F97:$N97,0,AX$110))/(INDEX($F$4:$N$4,0,AX$110+1)-INDEX($F$4:$N$4,0,AX$110))+AW116)))</f>
        <v>0.45576596050261359</v>
      </c>
      <c r="AY116" s="186" cm="1">
        <f t="array" ref="AY116">IF(AY$110=-1,AZ116,IF(AY$110=99,AX116,IF(AY$110=0,INDEX($F97:$N97,0,AY$108),(INDEX($F97:$N97,0,AY$110+1)-INDEX($F97:$N97,0,AY$110))/(INDEX($F$4:$N$4,0,AY$110+1)-INDEX($F$4:$N$4,0,AY$110))+AX116)))</f>
        <v>0.46413801005364969</v>
      </c>
      <c r="AZ116" s="186" cm="1">
        <f t="array" ref="AZ116">IF(AZ$110=-1,BA116,IF(AZ$110=99,AY116,IF(AZ$110=0,INDEX($F97:$N97,0,AZ$108),(INDEX($F97:$N97,0,AZ$110+1)-INDEX($F97:$N97,0,AZ$110))/(INDEX($F$4:$N$4,0,AZ$110+1)-INDEX($F$4:$N$4,0,AZ$110))+AY116)))</f>
        <v>0.46413801005364969</v>
      </c>
      <c r="BA116" s="186" cm="1">
        <f t="array" ref="BA116">IF(BA$110=-1,BB116,IF(BA$110=99,AZ116,IF(BA$110=0,INDEX($F97:$N97,0,BA$108),(INDEX($F97:$N97,0,BA$110+1)-INDEX($F97:$N97,0,BA$110))/(INDEX($F$4:$N$4,0,BA$110+1)-INDEX($F$4:$N$4,0,BA$110))+AZ116)))</f>
        <v>0.46413801005364969</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6.4604882823723875</v>
      </c>
      <c r="W117" s="186" cm="1">
        <f t="array" ref="W117">IF(W$110=-1,X117,IF(W$110=99,V117,IF(W$110=0,INDEX($F98:$N98,0,W$108),(INDEX($F98:$N98,0,W$110+1)-INDEX($F98:$N98,0,W$110))/(INDEX($F$4:$N$4,0,W$110+1)-INDEX($F$4:$N$4,0,W$110))+V117)))</f>
        <v>6.5420161875057916</v>
      </c>
      <c r="X117" s="186" cm="1">
        <f t="array" ref="X117">IF(X$110=-1,Y117,IF(X$110=99,W117,IF(X$110=0,INDEX($F98:$N98,0,X$108),(INDEX($F98:$N98,0,X$110+1)-INDEX($F98:$N98,0,X$110))/(INDEX($F$4:$N$4,0,X$110+1)-INDEX($F$4:$N$4,0,X$110))+W117)))</f>
        <v>6.6235440926391957</v>
      </c>
      <c r="Y117" s="186" cm="1">
        <f t="array" ref="Y117">IF(Y$110=-1,Z117,IF(Y$110=99,X117,IF(Y$110=0,INDEX($F98:$N98,0,Y$108),(INDEX($F98:$N98,0,Y$110+1)-INDEX($F98:$N98,0,Y$110))/(INDEX($F$4:$N$4,0,Y$110+1)-INDEX($F$4:$N$4,0,Y$110))+X117)))</f>
        <v>6.7050719977725999</v>
      </c>
      <c r="Z117" s="186" cm="1">
        <f t="array" ref="Z117">IF(Z$110=-1,AA117,IF(Z$110=99,Y117,IF(Z$110=0,INDEX($F98:$N98,0,Z$108),(INDEX($F98:$N98,0,Z$110+1)-INDEX($F98:$N98,0,Z$110))/(INDEX($F$4:$N$4,0,Z$110+1)-INDEX($F$4:$N$4,0,Z$110))+Y117)))</f>
        <v>6.786599902906004</v>
      </c>
      <c r="AA117" s="186" cm="1">
        <f t="array" ref="AA117">IF(AA$110=-1,AB117,IF(AA$110=99,Z117,IF(AA$110=0,INDEX($F98:$N98,0,AA$108),(INDEX($F98:$N98,0,AA$110+1)-INDEX($F98:$N98,0,AA$110))/(INDEX($F$4:$N$4,0,AA$110+1)-INDEX($F$4:$N$4,0,AA$110))+Z117)))</f>
        <v>6.8681278080394081</v>
      </c>
      <c r="AB117" s="186" cm="1">
        <f t="array" ref="AB117">IF(AB$110=-1,AC117,IF(AB$110=99,AA117,IF(AB$110=0,INDEX($F98:$N98,0,AB$108),(INDEX($F98:$N98,0,AB$110+1)-INDEX($F98:$N98,0,AB$110))/(INDEX($F$4:$N$4,0,AB$110+1)-INDEX($F$4:$N$4,0,AB$110))+AA117)))</f>
        <v>6.9496557131728123</v>
      </c>
      <c r="AC117" s="186" cm="1">
        <f t="array" ref="AC117">IF(AC$110=-1,AD117,IF(AC$110=99,AB117,IF(AC$110=0,INDEX($F98:$N98,0,AC$108),(INDEX($F98:$N98,0,AC$110+1)-INDEX($F98:$N98,0,AC$110))/(INDEX($F$4:$N$4,0,AC$110+1)-INDEX($F$4:$N$4,0,AC$110))+AB117)))</f>
        <v>7.0311836183062164</v>
      </c>
      <c r="AD117" s="186" cm="1">
        <f t="array" ref="AD117">IF(AD$110=-1,AE117,IF(AD$110=99,AC117,IF(AD$110=0,INDEX($F98:$N98,0,AD$108),(INDEX($F98:$N98,0,AD$110+1)-INDEX($F98:$N98,0,AD$110))/(INDEX($F$4:$N$4,0,AD$110+1)-INDEX($F$4:$N$4,0,AD$110))+AC117)))</f>
        <v>7.1127115234396205</v>
      </c>
      <c r="AE117" s="186" cm="1">
        <f t="array" ref="AE117">IF(AE$110=-1,AF117,IF(AE$110=99,AD117,IF(AE$110=0,INDEX($F98:$N98,0,AE$108),(INDEX($F98:$N98,0,AE$110+1)-INDEX($F98:$N98,0,AE$110))/(INDEX($F$4:$N$4,0,AE$110+1)-INDEX($F$4:$N$4,0,AE$110))+AD117)))</f>
        <v>7.1942394285730273</v>
      </c>
      <c r="AF117" s="186" cm="1">
        <f t="array" ref="AF117">IF(AF$110=-1,AG117,IF(AF$110=99,AE117,IF(AF$110=0,INDEX($F98:$N98,0,AF$108),(INDEX($F98:$N98,0,AF$110+1)-INDEX($F98:$N98,0,AF$110))/(INDEX($F$4:$N$4,0,AF$110+1)-INDEX($F$4:$N$4,0,AF$110))+AE117)))</f>
        <v>7.3253235913785781</v>
      </c>
      <c r="AG117" s="186" cm="1">
        <f t="array" ref="AG117">IF(AG$110=-1,AH117,IF(AG$110=99,AF117,IF(AG$110=0,INDEX($F98:$N98,0,AG$108),(INDEX($F98:$N98,0,AG$110+1)-INDEX($F98:$N98,0,AG$110))/(INDEX($F$4:$N$4,0,AG$110+1)-INDEX($F$4:$N$4,0,AG$110))+AF117)))</f>
        <v>7.4564077541841289</v>
      </c>
      <c r="AH117" s="186" cm="1">
        <f t="array" ref="AH117">IF(AH$110=-1,AI117,IF(AH$110=99,AG117,IF(AH$110=0,INDEX($F98:$N98,0,AH$108),(INDEX($F98:$N98,0,AH$110+1)-INDEX($F98:$N98,0,AH$110))/(INDEX($F$4:$N$4,0,AH$110+1)-INDEX($F$4:$N$4,0,AH$110))+AG117)))</f>
        <v>7.5874919169896797</v>
      </c>
      <c r="AI117" s="186" cm="1">
        <f t="array" ref="AI117">IF(AI$110=-1,AJ117,IF(AI$110=99,AH117,IF(AI$110=0,INDEX($F98:$N98,0,AI$108),(INDEX($F98:$N98,0,AI$110+1)-INDEX($F98:$N98,0,AI$110))/(INDEX($F$4:$N$4,0,AI$110+1)-INDEX($F$4:$N$4,0,AI$110))+AH117)))</f>
        <v>7.7185760797952305</v>
      </c>
      <c r="AJ117" s="186" cm="1">
        <f t="array" ref="AJ117">IF(AJ$110=-1,AK117,IF(AJ$110=99,AI117,IF(AJ$110=0,INDEX($F98:$N98,0,AJ$108),(INDEX($F98:$N98,0,AJ$110+1)-INDEX($F98:$N98,0,AJ$110))/(INDEX($F$4:$N$4,0,AJ$110+1)-INDEX($F$4:$N$4,0,AJ$110))+AI117)))</f>
        <v>7.8496602426007813</v>
      </c>
      <c r="AK117" s="186" cm="1">
        <f t="array" ref="AK117">IF(AK$110=-1,AL117,IF(AK$110=99,AJ117,IF(AK$110=0,INDEX($F98:$N98,0,AK$108),(INDEX($F98:$N98,0,AK$110+1)-INDEX($F98:$N98,0,AK$110))/(INDEX($F$4:$N$4,0,AK$110+1)-INDEX($F$4:$N$4,0,AK$110))+AJ117)))</f>
        <v>7.9807444054063321</v>
      </c>
      <c r="AL117" s="186" cm="1">
        <f t="array" ref="AL117">IF(AL$110=-1,AM117,IF(AL$110=99,AK117,IF(AL$110=0,INDEX($F98:$N98,0,AL$108),(INDEX($F98:$N98,0,AL$110+1)-INDEX($F98:$N98,0,AL$110))/(INDEX($F$4:$N$4,0,AL$110+1)-INDEX($F$4:$N$4,0,AL$110))+AK117)))</f>
        <v>8.111828568211882</v>
      </c>
      <c r="AM117" s="186" cm="1">
        <f t="array" ref="AM117">IF(AM$110=-1,AN117,IF(AM$110=99,AL117,IF(AM$110=0,INDEX($F98:$N98,0,AM$108),(INDEX($F98:$N98,0,AM$110+1)-INDEX($F98:$N98,0,AM$110))/(INDEX($F$4:$N$4,0,AM$110+1)-INDEX($F$4:$N$4,0,AM$110))+AL117)))</f>
        <v>8.2429127310174319</v>
      </c>
      <c r="AN117" s="186" cm="1">
        <f t="array" ref="AN117">IF(AN$110=-1,AO117,IF(AN$110=99,AM117,IF(AN$110=0,INDEX($F98:$N98,0,AN$108),(INDEX($F98:$N98,0,AN$110+1)-INDEX($F98:$N98,0,AN$110))/(INDEX($F$4:$N$4,0,AN$110+1)-INDEX($F$4:$N$4,0,AN$110))+AM117)))</f>
        <v>8.3739968938229818</v>
      </c>
      <c r="AO117" s="186" cm="1">
        <f t="array" ref="AO117">IF(AO$110=-1,AP117,IF(AO$110=99,AN117,IF(AO$110=0,INDEX($F98:$N98,0,AO$108),(INDEX($F98:$N98,0,AO$110+1)-INDEX($F98:$N98,0,AO$110))/(INDEX($F$4:$N$4,0,AO$110+1)-INDEX($F$4:$N$4,0,AO$110))+AN117)))</f>
        <v>8.5050810566285318</v>
      </c>
      <c r="AP117" s="186" cm="1">
        <f t="array" ref="AP117">IF(AP$110=-1,AQ117,IF(AP$110=99,AO117,IF(AP$110=0,INDEX($F98:$N98,0,AP$108),(INDEX($F98:$N98,0,AP$110+1)-INDEX($F98:$N98,0,AP$110))/(INDEX($F$4:$N$4,0,AP$110+1)-INDEX($F$4:$N$4,0,AP$110))+AO117)))</f>
        <v>8.6922568761413626</v>
      </c>
      <c r="AQ117" s="186" cm="1">
        <f t="array" ref="AQ117">IF(AQ$110=-1,AR117,IF(AQ$110=99,AP117,IF(AQ$110=0,INDEX($F98:$N98,0,AQ$108),(INDEX($F98:$N98,0,AQ$110+1)-INDEX($F98:$N98,0,AQ$110))/(INDEX($F$4:$N$4,0,AQ$110+1)-INDEX($F$4:$N$4,0,AQ$110))+AP117)))</f>
        <v>8.8794326956541934</v>
      </c>
      <c r="AR117" s="186" cm="1">
        <f t="array" ref="AR117">IF(AR$110=-1,AS117,IF(AR$110=99,AQ117,IF(AR$110=0,INDEX($F98:$N98,0,AR$108),(INDEX($F98:$N98,0,AR$110+1)-INDEX($F98:$N98,0,AR$110))/(INDEX($F$4:$N$4,0,AR$110+1)-INDEX($F$4:$N$4,0,AR$110))+AQ117)))</f>
        <v>9.0666085151670242</v>
      </c>
      <c r="AS117" s="186" cm="1">
        <f t="array" ref="AS117">IF(AS$110=-1,AT117,IF(AS$110=99,AR117,IF(AS$110=0,INDEX($F98:$N98,0,AS$108),(INDEX($F98:$N98,0,AS$110+1)-INDEX($F98:$N98,0,AS$110))/(INDEX($F$4:$N$4,0,AS$110+1)-INDEX($F$4:$N$4,0,AS$110))+AR117)))</f>
        <v>9.253784334679855</v>
      </c>
      <c r="AT117" s="186" cm="1">
        <f t="array" ref="AT117">IF(AT$110=-1,AU117,IF(AT$110=99,AS117,IF(AT$110=0,INDEX($F98:$N98,0,AT$108),(INDEX($F98:$N98,0,AT$110+1)-INDEX($F98:$N98,0,AT$110))/(INDEX($F$4:$N$4,0,AT$110+1)-INDEX($F$4:$N$4,0,AT$110))+AS117)))</f>
        <v>9.4409601541926857</v>
      </c>
      <c r="AU117" s="186" cm="1">
        <f t="array" ref="AU117">IF(AU$110=-1,AV117,IF(AU$110=99,AT117,IF(AU$110=0,INDEX($F98:$N98,0,AU$108),(INDEX($F98:$N98,0,AU$110+1)-INDEX($F98:$N98,0,AU$110))/(INDEX($F$4:$N$4,0,AU$110+1)-INDEX($F$4:$N$4,0,AU$110))+AT117)))</f>
        <v>9.6281359737055165</v>
      </c>
      <c r="AV117" s="186" cm="1">
        <f t="array" ref="AV117">IF(AV$110=-1,AW117,IF(AV$110=99,AU117,IF(AV$110=0,INDEX($F98:$N98,0,AV$108),(INDEX($F98:$N98,0,AV$110+1)-INDEX($F98:$N98,0,AV$110))/(INDEX($F$4:$N$4,0,AV$110+1)-INDEX($F$4:$N$4,0,AV$110))+AU117)))</f>
        <v>9.8153117932183473</v>
      </c>
      <c r="AW117" s="186" cm="1">
        <f t="array" ref="AW117">IF(AW$110=-1,AX117,IF(AW$110=99,AV117,IF(AW$110=0,INDEX($F98:$N98,0,AW$108),(INDEX($F98:$N98,0,AW$110+1)-INDEX($F98:$N98,0,AW$110))/(INDEX($F$4:$N$4,0,AW$110+1)-INDEX($F$4:$N$4,0,AW$110))+AV117)))</f>
        <v>10.002487612731178</v>
      </c>
      <c r="AX117" s="186" cm="1">
        <f t="array" ref="AX117">IF(AX$110=-1,AY117,IF(AX$110=99,AW117,IF(AX$110=0,INDEX($F98:$N98,0,AX$108),(INDEX($F98:$N98,0,AX$110+1)-INDEX($F98:$N98,0,AX$110))/(INDEX($F$4:$N$4,0,AX$110+1)-INDEX($F$4:$N$4,0,AX$110))+AW117)))</f>
        <v>10.189663432244009</v>
      </c>
      <c r="AY117" s="186" cm="1">
        <f t="array" ref="AY117">IF(AY$110=-1,AZ117,IF(AY$110=99,AX117,IF(AY$110=0,INDEX($F98:$N98,0,AY$108),(INDEX($F98:$N98,0,AY$110+1)-INDEX($F98:$N98,0,AY$110))/(INDEX($F$4:$N$4,0,AY$110+1)-INDEX($F$4:$N$4,0,AY$110))+AX117)))</f>
        <v>10.376839251756834</v>
      </c>
      <c r="AZ117" s="186" cm="1">
        <f t="array" ref="AZ117">IF(AZ$110=-1,BA117,IF(AZ$110=99,AY117,IF(AZ$110=0,INDEX($F98:$N98,0,AZ$108),(INDEX($F98:$N98,0,AZ$110+1)-INDEX($F98:$N98,0,AZ$110))/(INDEX($F$4:$N$4,0,AZ$110+1)-INDEX($F$4:$N$4,0,AZ$110))+AY117)))</f>
        <v>10.376839251756834</v>
      </c>
      <c r="BA117" s="186" cm="1">
        <f t="array" ref="BA117">IF(BA$110=-1,BB117,IF(BA$110=99,AZ117,IF(BA$110=0,INDEX($F98:$N98,0,BA$108),(INDEX($F98:$N98,0,BA$110+1)-INDEX($F98:$N98,0,BA$110))/(INDEX($F$4:$N$4,0,BA$110+1)-INDEX($F$4:$N$4,0,BA$110))+AZ117)))</f>
        <v>10.376839251756834</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2.1587591546834148</v>
      </c>
      <c r="W118" s="186" cm="1">
        <f t="array" ref="W118">IF(W$110=-1,X118,IF(W$110=99,V118,IF(W$110=0,INDEX($F99:$N99,0,W$108),(INDEX($F99:$N99,0,W$110+1)-INDEX($F99:$N99,0,W$110))/(INDEX($F$4:$N$4,0,W$110+1)-INDEX($F$4:$N$4,0,W$110))+V118)))</f>
        <v>2.186001540069225</v>
      </c>
      <c r="X118" s="186" cm="1">
        <f t="array" ref="X118">IF(X$110=-1,Y118,IF(X$110=99,W118,IF(X$110=0,INDEX($F99:$N99,0,X$108),(INDEX($F99:$N99,0,X$110+1)-INDEX($F99:$N99,0,X$110))/(INDEX($F$4:$N$4,0,X$110+1)-INDEX($F$4:$N$4,0,X$110))+W118)))</f>
        <v>2.2132439254550351</v>
      </c>
      <c r="Y118" s="186" cm="1">
        <f t="array" ref="Y118">IF(Y$110=-1,Z118,IF(Y$110=99,X118,IF(Y$110=0,INDEX($F99:$N99,0,Y$108),(INDEX($F99:$N99,0,Y$110+1)-INDEX($F99:$N99,0,Y$110))/(INDEX($F$4:$N$4,0,Y$110+1)-INDEX($F$4:$N$4,0,Y$110))+X118)))</f>
        <v>2.2404863108408453</v>
      </c>
      <c r="Z118" s="186" cm="1">
        <f t="array" ref="Z118">IF(Z$110=-1,AA118,IF(Z$110=99,Y118,IF(Z$110=0,INDEX($F99:$N99,0,Z$108),(INDEX($F99:$N99,0,Z$110+1)-INDEX($F99:$N99,0,Z$110))/(INDEX($F$4:$N$4,0,Z$110+1)-INDEX($F$4:$N$4,0,Z$110))+Y118)))</f>
        <v>2.2677286962266554</v>
      </c>
      <c r="AA118" s="186" cm="1">
        <f t="array" ref="AA118">IF(AA$110=-1,AB118,IF(AA$110=99,Z118,IF(AA$110=0,INDEX($F99:$N99,0,AA$108),(INDEX($F99:$N99,0,AA$110+1)-INDEX($F99:$N99,0,AA$110))/(INDEX($F$4:$N$4,0,AA$110+1)-INDEX($F$4:$N$4,0,AA$110))+Z118)))</f>
        <v>2.2949710816124655</v>
      </c>
      <c r="AB118" s="186" cm="1">
        <f t="array" ref="AB118">IF(AB$110=-1,AC118,IF(AB$110=99,AA118,IF(AB$110=0,INDEX($F99:$N99,0,AB$108),(INDEX($F99:$N99,0,AB$110+1)-INDEX($F99:$N99,0,AB$110))/(INDEX($F$4:$N$4,0,AB$110+1)-INDEX($F$4:$N$4,0,AB$110))+AA118)))</f>
        <v>2.3222134669982757</v>
      </c>
      <c r="AC118" s="186" cm="1">
        <f t="array" ref="AC118">IF(AC$110=-1,AD118,IF(AC$110=99,AB118,IF(AC$110=0,INDEX($F99:$N99,0,AC$108),(INDEX($F99:$N99,0,AC$110+1)-INDEX($F99:$N99,0,AC$110))/(INDEX($F$4:$N$4,0,AC$110+1)-INDEX($F$4:$N$4,0,AC$110))+AB118)))</f>
        <v>2.3494558523840858</v>
      </c>
      <c r="AD118" s="186" cm="1">
        <f t="array" ref="AD118">IF(AD$110=-1,AE118,IF(AD$110=99,AC118,IF(AD$110=0,INDEX($F99:$N99,0,AD$108),(INDEX($F99:$N99,0,AD$110+1)-INDEX($F99:$N99,0,AD$110))/(INDEX($F$4:$N$4,0,AD$110+1)-INDEX($F$4:$N$4,0,AD$110))+AC118)))</f>
        <v>2.376698237769896</v>
      </c>
      <c r="AE118" s="186" cm="1">
        <f t="array" ref="AE118">IF(AE$110=-1,AF118,IF(AE$110=99,AD118,IF(AE$110=0,INDEX($F99:$N99,0,AE$108),(INDEX($F99:$N99,0,AE$110+1)-INDEX($F99:$N99,0,AE$110))/(INDEX($F$4:$N$4,0,AE$110+1)-INDEX($F$4:$N$4,0,AE$110))+AD118)))</f>
        <v>2.4039406231557043</v>
      </c>
      <c r="AF118" s="186" cm="1">
        <f t="array" ref="AF118">IF(AF$110=-1,AG118,IF(AF$110=99,AE118,IF(AF$110=0,INDEX($F99:$N99,0,AF$108),(INDEX($F99:$N99,0,AF$110+1)-INDEX($F99:$N99,0,AF$110))/(INDEX($F$4:$N$4,0,AF$110+1)-INDEX($F$4:$N$4,0,AF$110))+AE118)))</f>
        <v>2.447742132286618</v>
      </c>
      <c r="AG118" s="186" cm="1">
        <f t="array" ref="AG118">IF(AG$110=-1,AH118,IF(AG$110=99,AF118,IF(AG$110=0,INDEX($F99:$N99,0,AG$108),(INDEX($F99:$N99,0,AG$110+1)-INDEX($F99:$N99,0,AG$110))/(INDEX($F$4:$N$4,0,AG$110+1)-INDEX($F$4:$N$4,0,AG$110))+AF118)))</f>
        <v>2.4915436414175316</v>
      </c>
      <c r="AH118" s="186" cm="1">
        <f t="array" ref="AH118">IF(AH$110=-1,AI118,IF(AH$110=99,AG118,IF(AH$110=0,INDEX($F99:$N99,0,AH$108),(INDEX($F99:$N99,0,AH$110+1)-INDEX($F99:$N99,0,AH$110))/(INDEX($F$4:$N$4,0,AH$110+1)-INDEX($F$4:$N$4,0,AH$110))+AG118)))</f>
        <v>2.5353451505484452</v>
      </c>
      <c r="AI118" s="186" cm="1">
        <f t="array" ref="AI118">IF(AI$110=-1,AJ118,IF(AI$110=99,AH118,IF(AI$110=0,INDEX($F99:$N99,0,AI$108),(INDEX($F99:$N99,0,AI$110+1)-INDEX($F99:$N99,0,AI$110))/(INDEX($F$4:$N$4,0,AI$110+1)-INDEX($F$4:$N$4,0,AI$110))+AH118)))</f>
        <v>2.5791466596793589</v>
      </c>
      <c r="AJ118" s="186" cm="1">
        <f t="array" ref="AJ118">IF(AJ$110=-1,AK118,IF(AJ$110=99,AI118,IF(AJ$110=0,INDEX($F99:$N99,0,AJ$108),(INDEX($F99:$N99,0,AJ$110+1)-INDEX($F99:$N99,0,AJ$110))/(INDEX($F$4:$N$4,0,AJ$110+1)-INDEX($F$4:$N$4,0,AJ$110))+AI118)))</f>
        <v>2.6229481688102725</v>
      </c>
      <c r="AK118" s="186" cm="1">
        <f t="array" ref="AK118">IF(AK$110=-1,AL118,IF(AK$110=99,AJ118,IF(AK$110=0,INDEX($F99:$N99,0,AK$108),(INDEX($F99:$N99,0,AK$110+1)-INDEX($F99:$N99,0,AK$110))/(INDEX($F$4:$N$4,0,AK$110+1)-INDEX($F$4:$N$4,0,AK$110))+AJ118)))</f>
        <v>2.6667496779411861</v>
      </c>
      <c r="AL118" s="186" cm="1">
        <f t="array" ref="AL118">IF(AL$110=-1,AM118,IF(AL$110=99,AK118,IF(AL$110=0,INDEX($F99:$N99,0,AL$108),(INDEX($F99:$N99,0,AL$110+1)-INDEX($F99:$N99,0,AL$110))/(INDEX($F$4:$N$4,0,AL$110+1)-INDEX($F$4:$N$4,0,AL$110))+AK118)))</f>
        <v>2.7105511870720997</v>
      </c>
      <c r="AM118" s="186" cm="1">
        <f t="array" ref="AM118">IF(AM$110=-1,AN118,IF(AM$110=99,AL118,IF(AM$110=0,INDEX($F99:$N99,0,AM$108),(INDEX($F99:$N99,0,AM$110+1)-INDEX($F99:$N99,0,AM$110))/(INDEX($F$4:$N$4,0,AM$110+1)-INDEX($F$4:$N$4,0,AM$110))+AL118)))</f>
        <v>2.7543526962030134</v>
      </c>
      <c r="AN118" s="186" cm="1">
        <f t="array" ref="AN118">IF(AN$110=-1,AO118,IF(AN$110=99,AM118,IF(AN$110=0,INDEX($F99:$N99,0,AN$108),(INDEX($F99:$N99,0,AN$110+1)-INDEX($F99:$N99,0,AN$110))/(INDEX($F$4:$N$4,0,AN$110+1)-INDEX($F$4:$N$4,0,AN$110))+AM118)))</f>
        <v>2.798154205333927</v>
      </c>
      <c r="AO118" s="186" cm="1">
        <f t="array" ref="AO118">IF(AO$110=-1,AP118,IF(AO$110=99,AN118,IF(AO$110=0,INDEX($F99:$N99,0,AO$108),(INDEX($F99:$N99,0,AO$110+1)-INDEX($F99:$N99,0,AO$110))/(INDEX($F$4:$N$4,0,AO$110+1)-INDEX($F$4:$N$4,0,AO$110))+AN118)))</f>
        <v>2.8419557144648389</v>
      </c>
      <c r="AP118" s="186" cm="1">
        <f t="array" ref="AP118">IF(AP$110=-1,AQ118,IF(AP$110=99,AO118,IF(AP$110=0,INDEX($F99:$N99,0,AP$108),(INDEX($F99:$N99,0,AP$110+1)-INDEX($F99:$N99,0,AP$110))/(INDEX($F$4:$N$4,0,AP$110+1)-INDEX($F$4:$N$4,0,AP$110))+AO118)))</f>
        <v>2.9045001377727799</v>
      </c>
      <c r="AQ118" s="186" cm="1">
        <f t="array" ref="AQ118">IF(AQ$110=-1,AR118,IF(AQ$110=99,AP118,IF(AQ$110=0,INDEX($F99:$N99,0,AQ$108),(INDEX($F99:$N99,0,AQ$110+1)-INDEX($F99:$N99,0,AQ$110))/(INDEX($F$4:$N$4,0,AQ$110+1)-INDEX($F$4:$N$4,0,AQ$110))+AP118)))</f>
        <v>2.967044561080721</v>
      </c>
      <c r="AR118" s="186" cm="1">
        <f t="array" ref="AR118">IF(AR$110=-1,AS118,IF(AR$110=99,AQ118,IF(AR$110=0,INDEX($F99:$N99,0,AR$108),(INDEX($F99:$N99,0,AR$110+1)-INDEX($F99:$N99,0,AR$110))/(INDEX($F$4:$N$4,0,AR$110+1)-INDEX($F$4:$N$4,0,AR$110))+AQ118)))</f>
        <v>3.0295889843886621</v>
      </c>
      <c r="AS118" s="186" cm="1">
        <f t="array" ref="AS118">IF(AS$110=-1,AT118,IF(AS$110=99,AR118,IF(AS$110=0,INDEX($F99:$N99,0,AS$108),(INDEX($F99:$N99,0,AS$110+1)-INDEX($F99:$N99,0,AS$110))/(INDEX($F$4:$N$4,0,AS$110+1)-INDEX($F$4:$N$4,0,AS$110))+AR118)))</f>
        <v>3.0921334076966032</v>
      </c>
      <c r="AT118" s="186" cm="1">
        <f t="array" ref="AT118">IF(AT$110=-1,AU118,IF(AT$110=99,AS118,IF(AT$110=0,INDEX($F99:$N99,0,AT$108),(INDEX($F99:$N99,0,AT$110+1)-INDEX($F99:$N99,0,AT$110))/(INDEX($F$4:$N$4,0,AT$110+1)-INDEX($F$4:$N$4,0,AT$110))+AS118)))</f>
        <v>3.1546778310045442</v>
      </c>
      <c r="AU118" s="186" cm="1">
        <f t="array" ref="AU118">IF(AU$110=-1,AV118,IF(AU$110=99,AT118,IF(AU$110=0,INDEX($F99:$N99,0,AU$108),(INDEX($F99:$N99,0,AU$110+1)-INDEX($F99:$N99,0,AU$110))/(INDEX($F$4:$N$4,0,AU$110+1)-INDEX($F$4:$N$4,0,AU$110))+AT118)))</f>
        <v>3.2172222543124853</v>
      </c>
      <c r="AV118" s="186" cm="1">
        <f t="array" ref="AV118">IF(AV$110=-1,AW118,IF(AV$110=99,AU118,IF(AV$110=0,INDEX($F99:$N99,0,AV$108),(INDEX($F99:$N99,0,AV$110+1)-INDEX($F99:$N99,0,AV$110))/(INDEX($F$4:$N$4,0,AV$110+1)-INDEX($F$4:$N$4,0,AV$110))+AU118)))</f>
        <v>3.2797666776204264</v>
      </c>
      <c r="AW118" s="186" cm="1">
        <f t="array" ref="AW118">IF(AW$110=-1,AX118,IF(AW$110=99,AV118,IF(AW$110=0,INDEX($F99:$N99,0,AW$108),(INDEX($F99:$N99,0,AW$110+1)-INDEX($F99:$N99,0,AW$110))/(INDEX($F$4:$N$4,0,AW$110+1)-INDEX($F$4:$N$4,0,AW$110))+AV118)))</f>
        <v>3.3423111009283675</v>
      </c>
      <c r="AX118" s="186" cm="1">
        <f t="array" ref="AX118">IF(AX$110=-1,AY118,IF(AX$110=99,AW118,IF(AX$110=0,INDEX($F99:$N99,0,AX$108),(INDEX($F99:$N99,0,AX$110+1)-INDEX($F99:$N99,0,AX$110))/(INDEX($F$4:$N$4,0,AX$110+1)-INDEX($F$4:$N$4,0,AX$110))+AW118)))</f>
        <v>3.4048555242363086</v>
      </c>
      <c r="AY118" s="186" cm="1">
        <f t="array" ref="AY118">IF(AY$110=-1,AZ118,IF(AY$110=99,AX118,IF(AY$110=0,INDEX($F99:$N99,0,AY$108),(INDEX($F99:$N99,0,AY$110+1)-INDEX($F99:$N99,0,AY$110))/(INDEX($F$4:$N$4,0,AY$110+1)-INDEX($F$4:$N$4,0,AY$110))+AX118)))</f>
        <v>3.4673999475442514</v>
      </c>
      <c r="AZ118" s="186" cm="1">
        <f t="array" ref="AZ118">IF(AZ$110=-1,BA118,IF(AZ$110=99,AY118,IF(AZ$110=0,INDEX($F99:$N99,0,AZ$108),(INDEX($F99:$N99,0,AZ$110+1)-INDEX($F99:$N99,0,AZ$110))/(INDEX($F$4:$N$4,0,AZ$110+1)-INDEX($F$4:$N$4,0,AZ$110))+AY118)))</f>
        <v>3.4673999475442514</v>
      </c>
      <c r="BA118" s="186" cm="1">
        <f t="array" ref="BA118">IF(BA$110=-1,BB118,IF(BA$110=99,AZ118,IF(BA$110=0,INDEX($F99:$N99,0,BA$108),(INDEX($F99:$N99,0,BA$110+1)-INDEX($F99:$N99,0,BA$110))/(INDEX($F$4:$N$4,0,BA$110+1)-INDEX($F$4:$N$4,0,BA$110))+AZ118)))</f>
        <v>3.4673999475442514</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0.11851362766236882</v>
      </c>
      <c r="W119" s="186" cm="1">
        <f t="array" ref="W119">IF(W$110=-1,X119,IF(W$110=99,V119,IF(W$110=0,INDEX($F100:$N100,0,W$108),(INDEX($F100:$N100,0,W$110+1)-INDEX($F100:$N100,0,W$110))/(INDEX($F$4:$N$4,0,W$110+1)-INDEX($F$4:$N$4,0,W$110))+V119)))</f>
        <v>0.12000920622714026</v>
      </c>
      <c r="X119" s="186" cm="1">
        <f t="array" ref="X119">IF(X$110=-1,Y119,IF(X$110=99,W119,IF(X$110=0,INDEX($F100:$N100,0,X$108),(INDEX($F100:$N100,0,X$110+1)-INDEX($F100:$N100,0,X$110))/(INDEX($F$4:$N$4,0,X$110+1)-INDEX($F$4:$N$4,0,X$110))+W119)))</f>
        <v>0.12150478479191169</v>
      </c>
      <c r="Y119" s="186" cm="1">
        <f t="array" ref="Y119">IF(Y$110=-1,Z119,IF(Y$110=99,X119,IF(Y$110=0,INDEX($F100:$N100,0,Y$108),(INDEX($F100:$N100,0,Y$110+1)-INDEX($F100:$N100,0,Y$110))/(INDEX($F$4:$N$4,0,Y$110+1)-INDEX($F$4:$N$4,0,Y$110))+X119)))</f>
        <v>0.12300036335668313</v>
      </c>
      <c r="Z119" s="186" cm="1">
        <f t="array" ref="Z119">IF(Z$110=-1,AA119,IF(Z$110=99,Y119,IF(Z$110=0,INDEX($F100:$N100,0,Z$108),(INDEX($F100:$N100,0,Z$110+1)-INDEX($F100:$N100,0,Z$110))/(INDEX($F$4:$N$4,0,Z$110+1)-INDEX($F$4:$N$4,0,Z$110))+Y119)))</f>
        <v>0.12449594192145456</v>
      </c>
      <c r="AA119" s="186" cm="1">
        <f t="array" ref="AA119">IF(AA$110=-1,AB119,IF(AA$110=99,Z119,IF(AA$110=0,INDEX($F100:$N100,0,AA$108),(INDEX($F100:$N100,0,AA$110+1)-INDEX($F100:$N100,0,AA$110))/(INDEX($F$4:$N$4,0,AA$110+1)-INDEX($F$4:$N$4,0,AA$110))+Z119)))</f>
        <v>0.125991520486226</v>
      </c>
      <c r="AB119" s="186" cm="1">
        <f t="array" ref="AB119">IF(AB$110=-1,AC119,IF(AB$110=99,AA119,IF(AB$110=0,INDEX($F100:$N100,0,AB$108),(INDEX($F100:$N100,0,AB$110+1)-INDEX($F100:$N100,0,AB$110))/(INDEX($F$4:$N$4,0,AB$110+1)-INDEX($F$4:$N$4,0,AB$110))+AA119)))</f>
        <v>0.12748709905099745</v>
      </c>
      <c r="AC119" s="186" cm="1">
        <f t="array" ref="AC119">IF(AC$110=-1,AD119,IF(AC$110=99,AB119,IF(AC$110=0,INDEX($F100:$N100,0,AC$108),(INDEX($F100:$N100,0,AC$110+1)-INDEX($F100:$N100,0,AC$110))/(INDEX($F$4:$N$4,0,AC$110+1)-INDEX($F$4:$N$4,0,AC$110))+AB119)))</f>
        <v>0.1289826776157689</v>
      </c>
      <c r="AD119" s="186" cm="1">
        <f t="array" ref="AD119">IF(AD$110=-1,AE119,IF(AD$110=99,AC119,IF(AD$110=0,INDEX($F100:$N100,0,AD$108),(INDEX($F100:$N100,0,AD$110+1)-INDEX($F100:$N100,0,AD$110))/(INDEX($F$4:$N$4,0,AD$110+1)-INDEX($F$4:$N$4,0,AD$110))+AC119)))</f>
        <v>0.13047825618054035</v>
      </c>
      <c r="AE119" s="186" cm="1">
        <f t="array" ref="AE119">IF(AE$110=-1,AF119,IF(AE$110=99,AD119,IF(AE$110=0,INDEX($F100:$N100,0,AE$108),(INDEX($F100:$N100,0,AE$110+1)-INDEX($F100:$N100,0,AE$110))/(INDEX($F$4:$N$4,0,AE$110+1)-INDEX($F$4:$N$4,0,AE$110))+AD119)))</f>
        <v>0.1319738347453118</v>
      </c>
      <c r="AF119" s="186" cm="1">
        <f t="array" ref="AF119">IF(AF$110=-1,AG119,IF(AF$110=99,AE119,IF(AF$110=0,INDEX($F100:$N100,0,AF$108),(INDEX($F100:$N100,0,AF$110+1)-INDEX($F100:$N100,0,AF$110))/(INDEX($F$4:$N$4,0,AF$110+1)-INDEX($F$4:$N$4,0,AF$110))+AE119)))</f>
        <v>0.13437849194522636</v>
      </c>
      <c r="AG119" s="186" cm="1">
        <f t="array" ref="AG119">IF(AG$110=-1,AH119,IF(AG$110=99,AF119,IF(AG$110=0,INDEX($F100:$N100,0,AG$108),(INDEX($F100:$N100,0,AG$110+1)-INDEX($F100:$N100,0,AG$110))/(INDEX($F$4:$N$4,0,AG$110+1)-INDEX($F$4:$N$4,0,AG$110))+AF119)))</f>
        <v>0.13678314914514092</v>
      </c>
      <c r="AH119" s="186" cm="1">
        <f t="array" ref="AH119">IF(AH$110=-1,AI119,IF(AH$110=99,AG119,IF(AH$110=0,INDEX($F100:$N100,0,AH$108),(INDEX($F100:$N100,0,AH$110+1)-INDEX($F100:$N100,0,AH$110))/(INDEX($F$4:$N$4,0,AH$110+1)-INDEX($F$4:$N$4,0,AH$110))+AG119)))</f>
        <v>0.13918780634505548</v>
      </c>
      <c r="AI119" s="186" cm="1">
        <f t="array" ref="AI119">IF(AI$110=-1,AJ119,IF(AI$110=99,AH119,IF(AI$110=0,INDEX($F100:$N100,0,AI$108),(INDEX($F100:$N100,0,AI$110+1)-INDEX($F100:$N100,0,AI$110))/(INDEX($F$4:$N$4,0,AI$110+1)-INDEX($F$4:$N$4,0,AI$110))+AH119)))</f>
        <v>0.14159246354497004</v>
      </c>
      <c r="AJ119" s="186" cm="1">
        <f t="array" ref="AJ119">IF(AJ$110=-1,AK119,IF(AJ$110=99,AI119,IF(AJ$110=0,INDEX($F100:$N100,0,AJ$108),(INDEX($F100:$N100,0,AJ$110+1)-INDEX($F100:$N100,0,AJ$110))/(INDEX($F$4:$N$4,0,AJ$110+1)-INDEX($F$4:$N$4,0,AJ$110))+AI119)))</f>
        <v>0.1439971207448846</v>
      </c>
      <c r="AK119" s="186" cm="1">
        <f t="array" ref="AK119">IF(AK$110=-1,AL119,IF(AK$110=99,AJ119,IF(AK$110=0,INDEX($F100:$N100,0,AK$108),(INDEX($F100:$N100,0,AK$110+1)-INDEX($F100:$N100,0,AK$110))/(INDEX($F$4:$N$4,0,AK$110+1)-INDEX($F$4:$N$4,0,AK$110))+AJ119)))</f>
        <v>0.14640177794479917</v>
      </c>
      <c r="AL119" s="186" cm="1">
        <f t="array" ref="AL119">IF(AL$110=-1,AM119,IF(AL$110=99,AK119,IF(AL$110=0,INDEX($F100:$N100,0,AL$108),(INDEX($F100:$N100,0,AL$110+1)-INDEX($F100:$N100,0,AL$110))/(INDEX($F$4:$N$4,0,AL$110+1)-INDEX($F$4:$N$4,0,AL$110))+AK119)))</f>
        <v>0.14880643514471373</v>
      </c>
      <c r="AM119" s="186" cm="1">
        <f t="array" ref="AM119">IF(AM$110=-1,AN119,IF(AM$110=99,AL119,IF(AM$110=0,INDEX($F100:$N100,0,AM$108),(INDEX($F100:$N100,0,AM$110+1)-INDEX($F100:$N100,0,AM$110))/(INDEX($F$4:$N$4,0,AM$110+1)-INDEX($F$4:$N$4,0,AM$110))+AL119)))</f>
        <v>0.15121109234462829</v>
      </c>
      <c r="AN119" s="186" cm="1">
        <f t="array" ref="AN119">IF(AN$110=-1,AO119,IF(AN$110=99,AM119,IF(AN$110=0,INDEX($F100:$N100,0,AN$108),(INDEX($F100:$N100,0,AN$110+1)-INDEX($F100:$N100,0,AN$110))/(INDEX($F$4:$N$4,0,AN$110+1)-INDEX($F$4:$N$4,0,AN$110))+AM119)))</f>
        <v>0.15361574954454285</v>
      </c>
      <c r="AO119" s="186" cm="1">
        <f t="array" ref="AO119">IF(AO$110=-1,AP119,IF(AO$110=99,AN119,IF(AO$110=0,INDEX($F100:$N100,0,AO$108),(INDEX($F100:$N100,0,AO$110+1)-INDEX($F100:$N100,0,AO$110))/(INDEX($F$4:$N$4,0,AO$110+1)-INDEX($F$4:$N$4,0,AO$110))+AN119)))</f>
        <v>0.1560204067444573</v>
      </c>
      <c r="AP119" s="186" cm="1">
        <f t="array" ref="AP119">IF(AP$110=-1,AQ119,IF(AP$110=99,AO119,IF(AP$110=0,INDEX($F100:$N100,0,AP$108),(INDEX($F100:$N100,0,AP$110+1)-INDEX($F100:$N100,0,AP$110))/(INDEX($F$4:$N$4,0,AP$110+1)-INDEX($F$4:$N$4,0,AP$110))+AO119)))</f>
        <v>0.15945403039820943</v>
      </c>
      <c r="AQ119" s="186" cm="1">
        <f t="array" ref="AQ119">IF(AQ$110=-1,AR119,IF(AQ$110=99,AP119,IF(AQ$110=0,INDEX($F100:$N100,0,AQ$108),(INDEX($F100:$N100,0,AQ$110+1)-INDEX($F100:$N100,0,AQ$110))/(INDEX($F$4:$N$4,0,AQ$110+1)-INDEX($F$4:$N$4,0,AQ$110))+AP119)))</f>
        <v>0.16288765405196157</v>
      </c>
      <c r="AR119" s="186" cm="1">
        <f t="array" ref="AR119">IF(AR$110=-1,AS119,IF(AR$110=99,AQ119,IF(AR$110=0,INDEX($F100:$N100,0,AR$108),(INDEX($F100:$N100,0,AR$110+1)-INDEX($F100:$N100,0,AR$110))/(INDEX($F$4:$N$4,0,AR$110+1)-INDEX($F$4:$N$4,0,AR$110))+AQ119)))</f>
        <v>0.1663212777057137</v>
      </c>
      <c r="AS119" s="186" cm="1">
        <f t="array" ref="AS119">IF(AS$110=-1,AT119,IF(AS$110=99,AR119,IF(AS$110=0,INDEX($F100:$N100,0,AS$108),(INDEX($F100:$N100,0,AS$110+1)-INDEX($F100:$N100,0,AS$110))/(INDEX($F$4:$N$4,0,AS$110+1)-INDEX($F$4:$N$4,0,AS$110))+AR119)))</f>
        <v>0.16975490135946583</v>
      </c>
      <c r="AT119" s="186" cm="1">
        <f t="array" ref="AT119">IF(AT$110=-1,AU119,IF(AT$110=99,AS119,IF(AT$110=0,INDEX($F100:$N100,0,AT$108),(INDEX($F100:$N100,0,AT$110+1)-INDEX($F100:$N100,0,AT$110))/(INDEX($F$4:$N$4,0,AT$110+1)-INDEX($F$4:$N$4,0,AT$110))+AS119)))</f>
        <v>0.17318852501321796</v>
      </c>
      <c r="AU119" s="186" cm="1">
        <f t="array" ref="AU119">IF(AU$110=-1,AV119,IF(AU$110=99,AT119,IF(AU$110=0,INDEX($F100:$N100,0,AU$108),(INDEX($F100:$N100,0,AU$110+1)-INDEX($F100:$N100,0,AU$110))/(INDEX($F$4:$N$4,0,AU$110+1)-INDEX($F$4:$N$4,0,AU$110))+AT119)))</f>
        <v>0.1766221486669701</v>
      </c>
      <c r="AV119" s="186" cm="1">
        <f t="array" ref="AV119">IF(AV$110=-1,AW119,IF(AV$110=99,AU119,IF(AV$110=0,INDEX($F100:$N100,0,AV$108),(INDEX($F100:$N100,0,AV$110+1)-INDEX($F100:$N100,0,AV$110))/(INDEX($F$4:$N$4,0,AV$110+1)-INDEX($F$4:$N$4,0,AV$110))+AU119)))</f>
        <v>0.18005577232072223</v>
      </c>
      <c r="AW119" s="186" cm="1">
        <f t="array" ref="AW119">IF(AW$110=-1,AX119,IF(AW$110=99,AV119,IF(AW$110=0,INDEX($F100:$N100,0,AW$108),(INDEX($F100:$N100,0,AW$110+1)-INDEX($F100:$N100,0,AW$110))/(INDEX($F$4:$N$4,0,AW$110+1)-INDEX($F$4:$N$4,0,AW$110))+AV119)))</f>
        <v>0.18348939597447436</v>
      </c>
      <c r="AX119" s="186" cm="1">
        <f t="array" ref="AX119">IF(AX$110=-1,AY119,IF(AX$110=99,AW119,IF(AX$110=0,INDEX($F100:$N100,0,AX$108),(INDEX($F100:$N100,0,AX$110+1)-INDEX($F100:$N100,0,AX$110))/(INDEX($F$4:$N$4,0,AX$110+1)-INDEX($F$4:$N$4,0,AX$110))+AW119)))</f>
        <v>0.18692301962822649</v>
      </c>
      <c r="AY119" s="186" cm="1">
        <f t="array" ref="AY119">IF(AY$110=-1,AZ119,IF(AY$110=99,AX119,IF(AY$110=0,INDEX($F100:$N100,0,AY$108),(INDEX($F100:$N100,0,AY$110+1)-INDEX($F100:$N100,0,AY$110))/(INDEX($F$4:$N$4,0,AY$110+1)-INDEX($F$4:$N$4,0,AY$110))+AX119)))</f>
        <v>0.1903566432819786</v>
      </c>
      <c r="AZ119" s="186" cm="1">
        <f t="array" ref="AZ119">IF(AZ$110=-1,BA119,IF(AZ$110=99,AY119,IF(AZ$110=0,INDEX($F100:$N100,0,AZ$108),(INDEX($F100:$N100,0,AZ$110+1)-INDEX($F100:$N100,0,AZ$110))/(INDEX($F$4:$N$4,0,AZ$110+1)-INDEX($F$4:$N$4,0,AZ$110))+AY119)))</f>
        <v>0.1903566432819786</v>
      </c>
      <c r="BA119" s="186" cm="1">
        <f t="array" ref="BA119">IF(BA$110=-1,BB119,IF(BA$110=99,AZ119,IF(BA$110=0,INDEX($F100:$N100,0,BA$108),(INDEX($F100:$N100,0,BA$110+1)-INDEX($F100:$N100,0,BA$110))/(INDEX($F$4:$N$4,0,BA$110+1)-INDEX($F$4:$N$4,0,BA$110))+AZ119)))</f>
        <v>0.1903566432819786</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2.8521610069390402E-2</v>
      </c>
      <c r="W120" s="186" cm="1">
        <f t="array" ref="W120">IF(W$110=-1,X120,IF(W$110=99,V120,IF(W$110=0,INDEX($F101:$N101,0,W$108),(INDEX($F101:$N101,0,W$110+1)-INDEX($F101:$N101,0,W$110))/(INDEX($F$4:$N$4,0,W$110+1)-INDEX($F$4:$N$4,0,W$110))+V120)))</f>
        <v>2.8881537526628254E-2</v>
      </c>
      <c r="X120" s="186" cm="1">
        <f t="array" ref="X120">IF(X$110=-1,Y120,IF(X$110=99,W120,IF(X$110=0,INDEX($F101:$N101,0,X$108),(INDEX($F101:$N101,0,X$110+1)-INDEX($F101:$N101,0,X$110))/(INDEX($F$4:$N$4,0,X$110+1)-INDEX($F$4:$N$4,0,X$110))+W120)))</f>
        <v>2.9241464983866105E-2</v>
      </c>
      <c r="Y120" s="186" cm="1">
        <f t="array" ref="Y120">IF(Y$110=-1,Z120,IF(Y$110=99,X120,IF(Y$110=0,INDEX($F101:$N101,0,Y$108),(INDEX($F101:$N101,0,Y$110+1)-INDEX($F101:$N101,0,Y$110))/(INDEX($F$4:$N$4,0,Y$110+1)-INDEX($F$4:$N$4,0,Y$110))+X120)))</f>
        <v>2.9601392441103956E-2</v>
      </c>
      <c r="Z120" s="186" cm="1">
        <f t="array" ref="Z120">IF(Z$110=-1,AA120,IF(Z$110=99,Y120,IF(Z$110=0,INDEX($F101:$N101,0,Z$108),(INDEX($F101:$N101,0,Z$110+1)-INDEX($F101:$N101,0,Z$110))/(INDEX($F$4:$N$4,0,Z$110+1)-INDEX($F$4:$N$4,0,Z$110))+Y120)))</f>
        <v>2.9961319898341807E-2</v>
      </c>
      <c r="AA120" s="186" cm="1">
        <f t="array" ref="AA120">IF(AA$110=-1,AB120,IF(AA$110=99,Z120,IF(AA$110=0,INDEX($F101:$N101,0,AA$108),(INDEX($F101:$N101,0,AA$110+1)-INDEX($F101:$N101,0,AA$110))/(INDEX($F$4:$N$4,0,AA$110+1)-INDEX($F$4:$N$4,0,AA$110))+Z120)))</f>
        <v>3.0321247355579659E-2</v>
      </c>
      <c r="AB120" s="186" cm="1">
        <f t="array" ref="AB120">IF(AB$110=-1,AC120,IF(AB$110=99,AA120,IF(AB$110=0,INDEX($F101:$N101,0,AB$108),(INDEX($F101:$N101,0,AB$110+1)-INDEX($F101:$N101,0,AB$110))/(INDEX($F$4:$N$4,0,AB$110+1)-INDEX($F$4:$N$4,0,AB$110))+AA120)))</f>
        <v>3.068117481281751E-2</v>
      </c>
      <c r="AC120" s="186" cm="1">
        <f t="array" ref="AC120">IF(AC$110=-1,AD120,IF(AC$110=99,AB120,IF(AC$110=0,INDEX($F101:$N101,0,AC$108),(INDEX($F101:$N101,0,AC$110+1)-INDEX($F101:$N101,0,AC$110))/(INDEX($F$4:$N$4,0,AC$110+1)-INDEX($F$4:$N$4,0,AC$110))+AB120)))</f>
        <v>3.1041102270055361E-2</v>
      </c>
      <c r="AD120" s="186" cm="1">
        <f t="array" ref="AD120">IF(AD$110=-1,AE120,IF(AD$110=99,AC120,IF(AD$110=0,INDEX($F101:$N101,0,AD$108),(INDEX($F101:$N101,0,AD$110+1)-INDEX($F101:$N101,0,AD$110))/(INDEX($F$4:$N$4,0,AD$110+1)-INDEX($F$4:$N$4,0,AD$110))+AC120)))</f>
        <v>3.1401029727293209E-2</v>
      </c>
      <c r="AE120" s="186" cm="1">
        <f t="array" ref="AE120">IF(AE$110=-1,AF120,IF(AE$110=99,AD120,IF(AE$110=0,INDEX($F101:$N101,0,AE$108),(INDEX($F101:$N101,0,AE$110+1)-INDEX($F101:$N101,0,AE$110))/(INDEX($F$4:$N$4,0,AE$110+1)-INDEX($F$4:$N$4,0,AE$110))+AD120)))</f>
        <v>3.176095718453105E-2</v>
      </c>
      <c r="AF120" s="186" cm="1">
        <f t="array" ref="AF120">IF(AF$110=-1,AG120,IF(AF$110=99,AE120,IF(AF$110=0,INDEX($F101:$N101,0,AF$108),(INDEX($F101:$N101,0,AF$110+1)-INDEX($F101:$N101,0,AF$110))/(INDEX($F$4:$N$4,0,AF$110+1)-INDEX($F$4:$N$4,0,AF$110))+AE120)))</f>
        <v>3.2339664429928215E-2</v>
      </c>
      <c r="AG120" s="186" cm="1">
        <f t="array" ref="AG120">IF(AG$110=-1,AH120,IF(AG$110=99,AF120,IF(AG$110=0,INDEX($F101:$N101,0,AG$108),(INDEX($F101:$N101,0,AG$110+1)-INDEX($F101:$N101,0,AG$110))/(INDEX($F$4:$N$4,0,AG$110+1)-INDEX($F$4:$N$4,0,AG$110))+AF120)))</f>
        <v>3.2918371675325381E-2</v>
      </c>
      <c r="AH120" s="186" cm="1">
        <f t="array" ref="AH120">IF(AH$110=-1,AI120,IF(AH$110=99,AG120,IF(AH$110=0,INDEX($F101:$N101,0,AH$108),(INDEX($F101:$N101,0,AH$110+1)-INDEX($F101:$N101,0,AH$110))/(INDEX($F$4:$N$4,0,AH$110+1)-INDEX($F$4:$N$4,0,AH$110))+AG120)))</f>
        <v>3.3497078920722546E-2</v>
      </c>
      <c r="AI120" s="186" cm="1">
        <f t="array" ref="AI120">IF(AI$110=-1,AJ120,IF(AI$110=99,AH120,IF(AI$110=0,INDEX($F101:$N101,0,AI$108),(INDEX($F101:$N101,0,AI$110+1)-INDEX($F101:$N101,0,AI$110))/(INDEX($F$4:$N$4,0,AI$110+1)-INDEX($F$4:$N$4,0,AI$110))+AH120)))</f>
        <v>3.4075786166119712E-2</v>
      </c>
      <c r="AJ120" s="186" cm="1">
        <f t="array" ref="AJ120">IF(AJ$110=-1,AK120,IF(AJ$110=99,AI120,IF(AJ$110=0,INDEX($F101:$N101,0,AJ$108),(INDEX($F101:$N101,0,AJ$110+1)-INDEX($F101:$N101,0,AJ$110))/(INDEX($F$4:$N$4,0,AJ$110+1)-INDEX($F$4:$N$4,0,AJ$110))+AI120)))</f>
        <v>3.4654493411516878E-2</v>
      </c>
      <c r="AK120" s="186" cm="1">
        <f t="array" ref="AK120">IF(AK$110=-1,AL120,IF(AK$110=99,AJ120,IF(AK$110=0,INDEX($F101:$N101,0,AK$108),(INDEX($F101:$N101,0,AK$110+1)-INDEX($F101:$N101,0,AK$110))/(INDEX($F$4:$N$4,0,AK$110+1)-INDEX($F$4:$N$4,0,AK$110))+AJ120)))</f>
        <v>3.5233200656914043E-2</v>
      </c>
      <c r="AL120" s="186" cm="1">
        <f t="array" ref="AL120">IF(AL$110=-1,AM120,IF(AL$110=99,AK120,IF(AL$110=0,INDEX($F101:$N101,0,AL$108),(INDEX($F101:$N101,0,AL$110+1)-INDEX($F101:$N101,0,AL$110))/(INDEX($F$4:$N$4,0,AL$110+1)-INDEX($F$4:$N$4,0,AL$110))+AK120)))</f>
        <v>3.5811907902311209E-2</v>
      </c>
      <c r="AM120" s="186" cm="1">
        <f t="array" ref="AM120">IF(AM$110=-1,AN120,IF(AM$110=99,AL120,IF(AM$110=0,INDEX($F101:$N101,0,AM$108),(INDEX($F101:$N101,0,AM$110+1)-INDEX($F101:$N101,0,AM$110))/(INDEX($F$4:$N$4,0,AM$110+1)-INDEX($F$4:$N$4,0,AM$110))+AL120)))</f>
        <v>3.6390615147708374E-2</v>
      </c>
      <c r="AN120" s="186" cm="1">
        <f t="array" ref="AN120">IF(AN$110=-1,AO120,IF(AN$110=99,AM120,IF(AN$110=0,INDEX($F101:$N101,0,AN$108),(INDEX($F101:$N101,0,AN$110+1)-INDEX($F101:$N101,0,AN$110))/(INDEX($F$4:$N$4,0,AN$110+1)-INDEX($F$4:$N$4,0,AN$110))+AM120)))</f>
        <v>3.696932239310554E-2</v>
      </c>
      <c r="AO120" s="186" cm="1">
        <f t="array" ref="AO120">IF(AO$110=-1,AP120,IF(AO$110=99,AN120,IF(AO$110=0,INDEX($F101:$N101,0,AO$108),(INDEX($F101:$N101,0,AO$110+1)-INDEX($F101:$N101,0,AO$110))/(INDEX($F$4:$N$4,0,AO$110+1)-INDEX($F$4:$N$4,0,AO$110))+AN120)))</f>
        <v>3.754802963850272E-2</v>
      </c>
      <c r="AP120" s="186" cm="1">
        <f t="array" ref="AP120">IF(AP$110=-1,AQ120,IF(AP$110=99,AO120,IF(AP$110=0,INDEX($F101:$N101,0,AP$108),(INDEX($F101:$N101,0,AP$110+1)-INDEX($F101:$N101,0,AP$110))/(INDEX($F$4:$N$4,0,AP$110+1)-INDEX($F$4:$N$4,0,AP$110))+AO120)))</f>
        <v>3.8374368996338865E-2</v>
      </c>
      <c r="AQ120" s="186" cm="1">
        <f t="array" ref="AQ120">IF(AQ$110=-1,AR120,IF(AQ$110=99,AP120,IF(AQ$110=0,INDEX($F101:$N101,0,AQ$108),(INDEX($F101:$N101,0,AQ$110+1)-INDEX($F101:$N101,0,AQ$110))/(INDEX($F$4:$N$4,0,AQ$110+1)-INDEX($F$4:$N$4,0,AQ$110))+AP120)))</f>
        <v>3.920070835417501E-2</v>
      </c>
      <c r="AR120" s="186" cm="1">
        <f t="array" ref="AR120">IF(AR$110=-1,AS120,IF(AR$110=99,AQ120,IF(AR$110=0,INDEX($F101:$N101,0,AR$108),(INDEX($F101:$N101,0,AR$110+1)-INDEX($F101:$N101,0,AR$110))/(INDEX($F$4:$N$4,0,AR$110+1)-INDEX($F$4:$N$4,0,AR$110))+AQ120)))</f>
        <v>4.0027047712011155E-2</v>
      </c>
      <c r="AS120" s="186" cm="1">
        <f t="array" ref="AS120">IF(AS$110=-1,AT120,IF(AS$110=99,AR120,IF(AS$110=0,INDEX($F101:$N101,0,AS$108),(INDEX($F101:$N101,0,AS$110+1)-INDEX($F101:$N101,0,AS$110))/(INDEX($F$4:$N$4,0,AS$110+1)-INDEX($F$4:$N$4,0,AS$110))+AR120)))</f>
        <v>4.08533870698473E-2</v>
      </c>
      <c r="AT120" s="186" cm="1">
        <f t="array" ref="AT120">IF(AT$110=-1,AU120,IF(AT$110=99,AS120,IF(AT$110=0,INDEX($F101:$N101,0,AT$108),(INDEX($F101:$N101,0,AT$110+1)-INDEX($F101:$N101,0,AT$110))/(INDEX($F$4:$N$4,0,AT$110+1)-INDEX($F$4:$N$4,0,AT$110))+AS120)))</f>
        <v>4.1679726427683444E-2</v>
      </c>
      <c r="AU120" s="186" cm="1">
        <f t="array" ref="AU120">IF(AU$110=-1,AV120,IF(AU$110=99,AT120,IF(AU$110=0,INDEX($F101:$N101,0,AU$108),(INDEX($F101:$N101,0,AU$110+1)-INDEX($F101:$N101,0,AU$110))/(INDEX($F$4:$N$4,0,AU$110+1)-INDEX($F$4:$N$4,0,AU$110))+AT120)))</f>
        <v>4.2506065785519589E-2</v>
      </c>
      <c r="AV120" s="186" cm="1">
        <f t="array" ref="AV120">IF(AV$110=-1,AW120,IF(AV$110=99,AU120,IF(AV$110=0,INDEX($F101:$N101,0,AV$108),(INDEX($F101:$N101,0,AV$110+1)-INDEX($F101:$N101,0,AV$110))/(INDEX($F$4:$N$4,0,AV$110+1)-INDEX($F$4:$N$4,0,AV$110))+AU120)))</f>
        <v>4.3332405143355734E-2</v>
      </c>
      <c r="AW120" s="186" cm="1">
        <f t="array" ref="AW120">IF(AW$110=-1,AX120,IF(AW$110=99,AV120,IF(AW$110=0,INDEX($F101:$N101,0,AW$108),(INDEX($F101:$N101,0,AW$110+1)-INDEX($F101:$N101,0,AW$110))/(INDEX($F$4:$N$4,0,AW$110+1)-INDEX($F$4:$N$4,0,AW$110))+AV120)))</f>
        <v>4.4158744501191879E-2</v>
      </c>
      <c r="AX120" s="186" cm="1">
        <f t="array" ref="AX120">IF(AX$110=-1,AY120,IF(AX$110=99,AW120,IF(AX$110=0,INDEX($F101:$N101,0,AX$108),(INDEX($F101:$N101,0,AX$110+1)-INDEX($F101:$N101,0,AX$110))/(INDEX($F$4:$N$4,0,AX$110+1)-INDEX($F$4:$N$4,0,AX$110))+AW120)))</f>
        <v>4.4985083859028024E-2</v>
      </c>
      <c r="AY120" s="186" cm="1">
        <f t="array" ref="AY120">IF(AY$110=-1,AZ120,IF(AY$110=99,AX120,IF(AY$110=0,INDEX($F101:$N101,0,AY$108),(INDEX($F101:$N101,0,AY$110+1)-INDEX($F101:$N101,0,AY$110))/(INDEX($F$4:$N$4,0,AY$110+1)-INDEX($F$4:$N$4,0,AY$110))+AX120)))</f>
        <v>4.5811423216864169E-2</v>
      </c>
      <c r="AZ120" s="186" cm="1">
        <f t="array" ref="AZ120">IF(AZ$110=-1,BA120,IF(AZ$110=99,AY120,IF(AZ$110=0,INDEX($F101:$N101,0,AZ$108),(INDEX($F101:$N101,0,AZ$110+1)-INDEX($F101:$N101,0,AZ$110))/(INDEX($F$4:$N$4,0,AZ$110+1)-INDEX($F$4:$N$4,0,AZ$110))+AY120)))</f>
        <v>4.5811423216864169E-2</v>
      </c>
      <c r="BA120" s="186" cm="1">
        <f t="array" ref="BA120">IF(BA$110=-1,BB120,IF(BA$110=99,AZ120,IF(BA$110=0,INDEX($F101:$N101,0,BA$108),(INDEX($F101:$N101,0,BA$110+1)-INDEX($F101:$N101,0,BA$110))/(INDEX($F$4:$N$4,0,BA$110+1)-INDEX($F$4:$N$4,0,BA$110))+AZ120)))</f>
        <v>4.5811423216864169E-2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22.894947975594018</v>
      </c>
      <c r="W121" s="186" cm="1">
        <f t="array" ref="W121">IF(W$110=-1,X121,IF(W$110=99,V121,IF(W$110=0,INDEX($F102:$N102,0,W$108),(INDEX($F102:$N102,0,W$110+1)-INDEX($F102:$N102,0,W$110))/(INDEX($F$4:$N$4,0,W$110+1)-INDEX($F$4:$N$4,0,W$110))+V121)))</f>
        <v>23.183869968020112</v>
      </c>
      <c r="X121" s="186" cm="1">
        <f t="array" ref="X121">IF(X$110=-1,Y121,IF(X$110=99,W121,IF(X$110=0,INDEX($F102:$N102,0,X$108),(INDEX($F102:$N102,0,X$110+1)-INDEX($F102:$N102,0,X$110))/(INDEX($F$4:$N$4,0,X$110+1)-INDEX($F$4:$N$4,0,X$110))+W121)))</f>
        <v>23.472791960446205</v>
      </c>
      <c r="Y121" s="186" cm="1">
        <f t="array" ref="Y121">IF(Y$110=-1,Z121,IF(Y$110=99,X121,IF(Y$110=0,INDEX($F102:$N102,0,Y$108),(INDEX($F102:$N102,0,Y$110+1)-INDEX($F102:$N102,0,Y$110))/(INDEX($F$4:$N$4,0,Y$110+1)-INDEX($F$4:$N$4,0,Y$110))+X121)))</f>
        <v>23.761713952872299</v>
      </c>
      <c r="Z121" s="186" cm="1">
        <f t="array" ref="Z121">IF(Z$110=-1,AA121,IF(Z$110=99,Y121,IF(Z$110=0,INDEX($F102:$N102,0,Z$108),(INDEX($F102:$N102,0,Z$110+1)-INDEX($F102:$N102,0,Z$110))/(INDEX($F$4:$N$4,0,Z$110+1)-INDEX($F$4:$N$4,0,Z$110))+Y121)))</f>
        <v>24.050635945298392</v>
      </c>
      <c r="AA121" s="186" cm="1">
        <f t="array" ref="AA121">IF(AA$110=-1,AB121,IF(AA$110=99,Z121,IF(AA$110=0,INDEX($F102:$N102,0,AA$108),(INDEX($F102:$N102,0,AA$110+1)-INDEX($F102:$N102,0,AA$110))/(INDEX($F$4:$N$4,0,AA$110+1)-INDEX($F$4:$N$4,0,AA$110))+Z121)))</f>
        <v>24.339557937724486</v>
      </c>
      <c r="AB121" s="186" cm="1">
        <f t="array" ref="AB121">IF(AB$110=-1,AC121,IF(AB$110=99,AA121,IF(AB$110=0,INDEX($F102:$N102,0,AB$108),(INDEX($F102:$N102,0,AB$110+1)-INDEX($F102:$N102,0,AB$110))/(INDEX($F$4:$N$4,0,AB$110+1)-INDEX($F$4:$N$4,0,AB$110))+AA121)))</f>
        <v>24.628479930150579</v>
      </c>
      <c r="AC121" s="186" cm="1">
        <f t="array" ref="AC121">IF(AC$110=-1,AD121,IF(AC$110=99,AB121,IF(AC$110=0,INDEX($F102:$N102,0,AC$108),(INDEX($F102:$N102,0,AC$110+1)-INDEX($F102:$N102,0,AC$110))/(INDEX($F$4:$N$4,0,AC$110+1)-INDEX($F$4:$N$4,0,AC$110))+AB121)))</f>
        <v>24.917401922576673</v>
      </c>
      <c r="AD121" s="186" cm="1">
        <f t="array" ref="AD121">IF(AD$110=-1,AE121,IF(AD$110=99,AC121,IF(AD$110=0,INDEX($F102:$N102,0,AD$108),(INDEX($F102:$N102,0,AD$110+1)-INDEX($F102:$N102,0,AD$110))/(INDEX($F$4:$N$4,0,AD$110+1)-INDEX($F$4:$N$4,0,AD$110))+AC121)))</f>
        <v>25.206323915002766</v>
      </c>
      <c r="AE121" s="186" cm="1">
        <f t="array" ref="AE121">IF(AE$110=-1,AF121,IF(AE$110=99,AD121,IF(AE$110=0,INDEX($F102:$N102,0,AE$108),(INDEX($F102:$N102,0,AE$110+1)-INDEX($F102:$N102,0,AE$110))/(INDEX($F$4:$N$4,0,AE$110+1)-INDEX($F$4:$N$4,0,AE$110))+AD121)))</f>
        <v>25.49524590742886</v>
      </c>
      <c r="AF121" s="186" cm="1">
        <f t="array" ref="AF121">IF(AF$110=-1,AG121,IF(AF$110=99,AE121,IF(AF$110=0,INDEX($F102:$N102,0,AF$108),(INDEX($F102:$N102,0,AF$110+1)-INDEX($F102:$N102,0,AF$110))/(INDEX($F$4:$N$4,0,AF$110+1)-INDEX($F$4:$N$4,0,AF$110))+AE121)))</f>
        <v>25.959787433809478</v>
      </c>
      <c r="AG121" s="186" cm="1">
        <f t="array" ref="AG121">IF(AG$110=-1,AH121,IF(AG$110=99,AF121,IF(AG$110=0,INDEX($F102:$N102,0,AG$108),(INDEX($F102:$N102,0,AG$110+1)-INDEX($F102:$N102,0,AG$110))/(INDEX($F$4:$N$4,0,AG$110+1)-INDEX($F$4:$N$4,0,AG$110))+AF121)))</f>
        <v>26.424328960190095</v>
      </c>
      <c r="AH121" s="186" cm="1">
        <f t="array" ref="AH121">IF(AH$110=-1,AI121,IF(AH$110=99,AG121,IF(AH$110=0,INDEX($F102:$N102,0,AH$108),(INDEX($F102:$N102,0,AH$110+1)-INDEX($F102:$N102,0,AH$110))/(INDEX($F$4:$N$4,0,AH$110+1)-INDEX($F$4:$N$4,0,AH$110))+AG121)))</f>
        <v>26.888870486570713</v>
      </c>
      <c r="AI121" s="186" cm="1">
        <f t="array" ref="AI121">IF(AI$110=-1,AJ121,IF(AI$110=99,AH121,IF(AI$110=0,INDEX($F102:$N102,0,AI$108),(INDEX($F102:$N102,0,AI$110+1)-INDEX($F102:$N102,0,AI$110))/(INDEX($F$4:$N$4,0,AI$110+1)-INDEX($F$4:$N$4,0,AI$110))+AH121)))</f>
        <v>27.353412012951331</v>
      </c>
      <c r="AJ121" s="186" cm="1">
        <f t="array" ref="AJ121">IF(AJ$110=-1,AK121,IF(AJ$110=99,AI121,IF(AJ$110=0,INDEX($F102:$N102,0,AJ$108),(INDEX($F102:$N102,0,AJ$110+1)-INDEX($F102:$N102,0,AJ$110))/(INDEX($F$4:$N$4,0,AJ$110+1)-INDEX($F$4:$N$4,0,AJ$110))+AI121)))</f>
        <v>27.817953539331949</v>
      </c>
      <c r="AK121" s="186" cm="1">
        <f t="array" ref="AK121">IF(AK$110=-1,AL121,IF(AK$110=99,AJ121,IF(AK$110=0,INDEX($F102:$N102,0,AK$108),(INDEX($F102:$N102,0,AK$110+1)-INDEX($F102:$N102,0,AK$110))/(INDEX($F$4:$N$4,0,AK$110+1)-INDEX($F$4:$N$4,0,AK$110))+AJ121)))</f>
        <v>28.282495065712567</v>
      </c>
      <c r="AL121" s="186" cm="1">
        <f t="array" ref="AL121">IF(AL$110=-1,AM121,IF(AL$110=99,AK121,IF(AL$110=0,INDEX($F102:$N102,0,AL$108),(INDEX($F102:$N102,0,AL$110+1)-INDEX($F102:$N102,0,AL$110))/(INDEX($F$4:$N$4,0,AL$110+1)-INDEX($F$4:$N$4,0,AL$110))+AK121)))</f>
        <v>28.747036592093185</v>
      </c>
      <c r="AM121" s="186" cm="1">
        <f t="array" ref="AM121">IF(AM$110=-1,AN121,IF(AM$110=99,AL121,IF(AM$110=0,INDEX($F102:$N102,0,AM$108),(INDEX($F102:$N102,0,AM$110+1)-INDEX($F102:$N102,0,AM$110))/(INDEX($F$4:$N$4,0,AM$110+1)-INDEX($F$4:$N$4,0,AM$110))+AL121)))</f>
        <v>29.211578118473803</v>
      </c>
      <c r="AN121" s="186" cm="1">
        <f t="array" ref="AN121">IF(AN$110=-1,AO121,IF(AN$110=99,AM121,IF(AN$110=0,INDEX($F102:$N102,0,AN$108),(INDEX($F102:$N102,0,AN$110+1)-INDEX($F102:$N102,0,AN$110))/(INDEX($F$4:$N$4,0,AN$110+1)-INDEX($F$4:$N$4,0,AN$110))+AM121)))</f>
        <v>29.67611964485442</v>
      </c>
      <c r="AO121" s="186" cm="1">
        <f t="array" ref="AO121">IF(AO$110=-1,AP121,IF(AO$110=99,AN121,IF(AO$110=0,INDEX($F102:$N102,0,AO$108),(INDEX($F102:$N102,0,AO$110+1)-INDEX($F102:$N102,0,AO$110))/(INDEX($F$4:$N$4,0,AO$110+1)-INDEX($F$4:$N$4,0,AO$110))+AN121)))</f>
        <v>30.140661171235053</v>
      </c>
      <c r="AP121" s="186" cm="1">
        <f t="array" ref="AP121">IF(AP$110=-1,AQ121,IF(AP$110=99,AO121,IF(AP$110=0,INDEX($F102:$N102,0,AP$108),(INDEX($F102:$N102,0,AP$110+1)-INDEX($F102:$N102,0,AP$110))/(INDEX($F$4:$N$4,0,AP$110+1)-INDEX($F$4:$N$4,0,AP$110))+AO121)))</f>
        <v>30.803982651397504</v>
      </c>
      <c r="AQ121" s="186" cm="1">
        <f t="array" ref="AQ121">IF(AQ$110=-1,AR121,IF(AQ$110=99,AP121,IF(AQ$110=0,INDEX($F102:$N102,0,AQ$108),(INDEX($F102:$N102,0,AQ$110+1)-INDEX($F102:$N102,0,AQ$110))/(INDEX($F$4:$N$4,0,AQ$110+1)-INDEX($F$4:$N$4,0,AQ$110))+AP121)))</f>
        <v>31.467304131559956</v>
      </c>
      <c r="AR121" s="186" cm="1">
        <f t="array" ref="AR121">IF(AR$110=-1,AS121,IF(AR$110=99,AQ121,IF(AR$110=0,INDEX($F102:$N102,0,AR$108),(INDEX($F102:$N102,0,AR$110+1)-INDEX($F102:$N102,0,AR$110))/(INDEX($F$4:$N$4,0,AR$110+1)-INDEX($F$4:$N$4,0,AR$110))+AQ121)))</f>
        <v>32.130625611722408</v>
      </c>
      <c r="AS121" s="186" cm="1">
        <f t="array" ref="AS121">IF(AS$110=-1,AT121,IF(AS$110=99,AR121,IF(AS$110=0,INDEX($F102:$N102,0,AS$108),(INDEX($F102:$N102,0,AS$110+1)-INDEX($F102:$N102,0,AS$110))/(INDEX($F$4:$N$4,0,AS$110+1)-INDEX($F$4:$N$4,0,AS$110))+AR121)))</f>
        <v>32.79394709188486</v>
      </c>
      <c r="AT121" s="186" cm="1">
        <f t="array" ref="AT121">IF(AT$110=-1,AU121,IF(AT$110=99,AS121,IF(AT$110=0,INDEX($F102:$N102,0,AT$108),(INDEX($F102:$N102,0,AT$110+1)-INDEX($F102:$N102,0,AT$110))/(INDEX($F$4:$N$4,0,AT$110+1)-INDEX($F$4:$N$4,0,AT$110))+AS121)))</f>
        <v>33.457268572047312</v>
      </c>
      <c r="AU121" s="186" cm="1">
        <f t="array" ref="AU121">IF(AU$110=-1,AV121,IF(AU$110=99,AT121,IF(AU$110=0,INDEX($F102:$N102,0,AU$108),(INDEX($F102:$N102,0,AU$110+1)-INDEX($F102:$N102,0,AU$110))/(INDEX($F$4:$N$4,0,AU$110+1)-INDEX($F$4:$N$4,0,AU$110))+AT121)))</f>
        <v>34.120590052209764</v>
      </c>
      <c r="AV121" s="186" cm="1">
        <f t="array" ref="AV121">IF(AV$110=-1,AW121,IF(AV$110=99,AU121,IF(AV$110=0,INDEX($F102:$N102,0,AV$108),(INDEX($F102:$N102,0,AV$110+1)-INDEX($F102:$N102,0,AV$110))/(INDEX($F$4:$N$4,0,AV$110+1)-INDEX($F$4:$N$4,0,AV$110))+AU121)))</f>
        <v>34.783911532372215</v>
      </c>
      <c r="AW121" s="186" cm="1">
        <f t="array" ref="AW121">IF(AW$110=-1,AX121,IF(AW$110=99,AV121,IF(AW$110=0,INDEX($F102:$N102,0,AW$108),(INDEX($F102:$N102,0,AW$110+1)-INDEX($F102:$N102,0,AW$110))/(INDEX($F$4:$N$4,0,AW$110+1)-INDEX($F$4:$N$4,0,AW$110))+AV121)))</f>
        <v>35.447233012534667</v>
      </c>
      <c r="AX121" s="186" cm="1">
        <f t="array" ref="AX121">IF(AX$110=-1,AY121,IF(AX$110=99,AW121,IF(AX$110=0,INDEX($F102:$N102,0,AX$108),(INDEX($F102:$N102,0,AX$110+1)-INDEX($F102:$N102,0,AX$110))/(INDEX($F$4:$N$4,0,AX$110+1)-INDEX($F$4:$N$4,0,AX$110))+AW121)))</f>
        <v>36.110554492697119</v>
      </c>
      <c r="AY121" s="186" cm="1">
        <f t="array" ref="AY121">IF(AY$110=-1,AZ121,IF(AY$110=99,AX121,IF(AY$110=0,INDEX($F102:$N102,0,AY$108),(INDEX($F102:$N102,0,AY$110+1)-INDEX($F102:$N102,0,AY$110))/(INDEX($F$4:$N$4,0,AY$110+1)-INDEX($F$4:$N$4,0,AY$110))+AX121)))</f>
        <v>36.773875972859564</v>
      </c>
      <c r="AZ121" s="186" cm="1">
        <f t="array" ref="AZ121">IF(AZ$110=-1,BA121,IF(AZ$110=99,AY121,IF(AZ$110=0,INDEX($F102:$N102,0,AZ$108),(INDEX($F102:$N102,0,AZ$110+1)-INDEX($F102:$N102,0,AZ$110))/(INDEX($F$4:$N$4,0,AZ$110+1)-INDEX($F$4:$N$4,0,AZ$110))+AY121)))</f>
        <v>36.773875972859564</v>
      </c>
      <c r="BA121" s="186" cm="1">
        <f t="array" ref="BA121">IF(BA$110=-1,BB121,IF(BA$110=99,AZ121,IF(BA$110=0,INDEX($F102:$N102,0,BA$108),(INDEX($F102:$N102,0,BA$110+1)-INDEX($F102:$N102,0,BA$110))/(INDEX($F$4:$N$4,0,BA$110+1)-INDEX($F$4:$N$4,0,BA$110))+AZ121)))</f>
        <v>36.773875972859564</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26.121054281245893</v>
      </c>
      <c r="W122" s="186" cm="1">
        <f t="array" ref="W122">IF(W$110=-1,X122,IF(W$110=99,V122,IF(W$110=0,INDEX($F103:$N103,0,W$108),(INDEX($F103:$N103,0,W$110+1)-INDEX($F103:$N103,0,W$110))/(INDEX($F$4:$N$4,0,W$110+1)-INDEX($F$4:$N$4,0,W$110))+V122)))</f>
        <v>26.450688008968392</v>
      </c>
      <c r="X122" s="186" cm="1">
        <f t="array" ref="X122">IF(X$110=-1,Y122,IF(X$110=99,W122,IF(X$110=0,INDEX($F103:$N103,0,X$108),(INDEX($F103:$N103,0,X$110+1)-INDEX($F103:$N103,0,X$110))/(INDEX($F$4:$N$4,0,X$110+1)-INDEX($F$4:$N$4,0,X$110))+W122)))</f>
        <v>26.78032173669089</v>
      </c>
      <c r="Y122" s="186" cm="1">
        <f t="array" ref="Y122">IF(Y$110=-1,Z122,IF(Y$110=99,X122,IF(Y$110=0,INDEX($F103:$N103,0,Y$108),(INDEX($F103:$N103,0,Y$110+1)-INDEX($F103:$N103,0,Y$110))/(INDEX($F$4:$N$4,0,Y$110+1)-INDEX($F$4:$N$4,0,Y$110))+X122)))</f>
        <v>27.109955464413389</v>
      </c>
      <c r="Z122" s="186" cm="1">
        <f t="array" ref="Z122">IF(Z$110=-1,AA122,IF(Z$110=99,Y122,IF(Z$110=0,INDEX($F103:$N103,0,Z$108),(INDEX($F103:$N103,0,Z$110+1)-INDEX($F103:$N103,0,Z$110))/(INDEX($F$4:$N$4,0,Z$110+1)-INDEX($F$4:$N$4,0,Z$110))+Y122)))</f>
        <v>27.439589192135887</v>
      </c>
      <c r="AA122" s="186" cm="1">
        <f t="array" ref="AA122">IF(AA$110=-1,AB122,IF(AA$110=99,Z122,IF(AA$110=0,INDEX($F103:$N103,0,AA$108),(INDEX($F103:$N103,0,AA$110+1)-INDEX($F103:$N103,0,AA$110))/(INDEX($F$4:$N$4,0,AA$110+1)-INDEX($F$4:$N$4,0,AA$110))+Z122)))</f>
        <v>27.769222919858386</v>
      </c>
      <c r="AB122" s="186" cm="1">
        <f t="array" ref="AB122">IF(AB$110=-1,AC122,IF(AB$110=99,AA122,IF(AB$110=0,INDEX($F103:$N103,0,AB$108),(INDEX($F103:$N103,0,AB$110+1)-INDEX($F103:$N103,0,AB$110))/(INDEX($F$4:$N$4,0,AB$110+1)-INDEX($F$4:$N$4,0,AB$110))+AA122)))</f>
        <v>28.098856647580885</v>
      </c>
      <c r="AC122" s="186" cm="1">
        <f t="array" ref="AC122">IF(AC$110=-1,AD122,IF(AC$110=99,AB122,IF(AC$110=0,INDEX($F103:$N103,0,AC$108),(INDEX($F103:$N103,0,AC$110+1)-INDEX($F103:$N103,0,AC$110))/(INDEX($F$4:$N$4,0,AC$110+1)-INDEX($F$4:$N$4,0,AC$110))+AB122)))</f>
        <v>28.428490375303383</v>
      </c>
      <c r="AD122" s="186" cm="1">
        <f t="array" ref="AD122">IF(AD$110=-1,AE122,IF(AD$110=99,AC122,IF(AD$110=0,INDEX($F103:$N103,0,AD$108),(INDEX($F103:$N103,0,AD$110+1)-INDEX($F103:$N103,0,AD$110))/(INDEX($F$4:$N$4,0,AD$110+1)-INDEX($F$4:$N$4,0,AD$110))+AC122)))</f>
        <v>28.758124103025882</v>
      </c>
      <c r="AE122" s="186" cm="1">
        <f t="array" ref="AE122">IF(AE$110=-1,AF122,IF(AE$110=99,AD122,IF(AE$110=0,INDEX($F103:$N103,0,AE$108),(INDEX($F103:$N103,0,AE$110+1)-INDEX($F103:$N103,0,AE$110))/(INDEX($F$4:$N$4,0,AE$110+1)-INDEX($F$4:$N$4,0,AE$110))+AD122)))</f>
        <v>29.087757830748377</v>
      </c>
      <c r="AF122" s="186" cm="1">
        <f t="array" ref="AF122">IF(AF$110=-1,AG122,IF(AF$110=99,AE122,IF(AF$110=0,INDEX($F103:$N103,0,AF$108),(INDEX($F103:$N103,0,AF$110+1)-INDEX($F103:$N103,0,AF$110))/(INDEX($F$4:$N$4,0,AF$110+1)-INDEX($F$4:$N$4,0,AF$110))+AE122)))</f>
        <v>29.61775748130081</v>
      </c>
      <c r="AG122" s="186" cm="1">
        <f t="array" ref="AG122">IF(AG$110=-1,AH122,IF(AG$110=99,AF122,IF(AG$110=0,INDEX($F103:$N103,0,AG$108),(INDEX($F103:$N103,0,AG$110+1)-INDEX($F103:$N103,0,AG$110))/(INDEX($F$4:$N$4,0,AG$110+1)-INDEX($F$4:$N$4,0,AG$110))+AF122)))</f>
        <v>30.147757131853243</v>
      </c>
      <c r="AH122" s="186" cm="1">
        <f t="array" ref="AH122">IF(AH$110=-1,AI122,IF(AH$110=99,AG122,IF(AH$110=0,INDEX($F103:$N103,0,AH$108),(INDEX($F103:$N103,0,AH$110+1)-INDEX($F103:$N103,0,AH$110))/(INDEX($F$4:$N$4,0,AH$110+1)-INDEX($F$4:$N$4,0,AH$110))+AG122)))</f>
        <v>30.677756782405677</v>
      </c>
      <c r="AI122" s="186" cm="1">
        <f t="array" ref="AI122">IF(AI$110=-1,AJ122,IF(AI$110=99,AH122,IF(AI$110=0,INDEX($F103:$N103,0,AI$108),(INDEX($F103:$N103,0,AI$110+1)-INDEX($F103:$N103,0,AI$110))/(INDEX($F$4:$N$4,0,AI$110+1)-INDEX($F$4:$N$4,0,AI$110))+AH122)))</f>
        <v>31.20775643295811</v>
      </c>
      <c r="AJ122" s="186" cm="1">
        <f t="array" ref="AJ122">IF(AJ$110=-1,AK122,IF(AJ$110=99,AI122,IF(AJ$110=0,INDEX($F103:$N103,0,AJ$108),(INDEX($F103:$N103,0,AJ$110+1)-INDEX($F103:$N103,0,AJ$110))/(INDEX($F$4:$N$4,0,AJ$110+1)-INDEX($F$4:$N$4,0,AJ$110))+AI122)))</f>
        <v>31.737756083510543</v>
      </c>
      <c r="AK122" s="186" cm="1">
        <f t="array" ref="AK122">IF(AK$110=-1,AL122,IF(AK$110=99,AJ122,IF(AK$110=0,INDEX($F103:$N103,0,AK$108),(INDEX($F103:$N103,0,AK$110+1)-INDEX($F103:$N103,0,AK$110))/(INDEX($F$4:$N$4,0,AK$110+1)-INDEX($F$4:$N$4,0,AK$110))+AJ122)))</f>
        <v>32.26775573406298</v>
      </c>
      <c r="AL122" s="186" cm="1">
        <f t="array" ref="AL122">IF(AL$110=-1,AM122,IF(AL$110=99,AK122,IF(AL$110=0,INDEX($F103:$N103,0,AL$108),(INDEX($F103:$N103,0,AL$110+1)-INDEX($F103:$N103,0,AL$110))/(INDEX($F$4:$N$4,0,AL$110+1)-INDEX($F$4:$N$4,0,AL$110))+AK122)))</f>
        <v>32.797755384615414</v>
      </c>
      <c r="AM122" s="186" cm="1">
        <f t="array" ref="AM122">IF(AM$110=-1,AN122,IF(AM$110=99,AL122,IF(AM$110=0,INDEX($F103:$N103,0,AM$108),(INDEX($F103:$N103,0,AM$110+1)-INDEX($F103:$N103,0,AM$110))/(INDEX($F$4:$N$4,0,AM$110+1)-INDEX($F$4:$N$4,0,AM$110))+AL122)))</f>
        <v>33.327755035167847</v>
      </c>
      <c r="AN122" s="186" cm="1">
        <f t="array" ref="AN122">IF(AN$110=-1,AO122,IF(AN$110=99,AM122,IF(AN$110=0,INDEX($F103:$N103,0,AN$108),(INDEX($F103:$N103,0,AN$110+1)-INDEX($F103:$N103,0,AN$110))/(INDEX($F$4:$N$4,0,AN$110+1)-INDEX($F$4:$N$4,0,AN$110))+AM122)))</f>
        <v>33.85775468572028</v>
      </c>
      <c r="AO122" s="186" cm="1">
        <f t="array" ref="AO122">IF(AO$110=-1,AP122,IF(AO$110=99,AN122,IF(AO$110=0,INDEX($F103:$N103,0,AO$108),(INDEX($F103:$N103,0,AO$110+1)-INDEX($F103:$N103,0,AO$110))/(INDEX($F$4:$N$4,0,AO$110+1)-INDEX($F$4:$N$4,0,AO$110))+AN122)))</f>
        <v>34.387754336272714</v>
      </c>
      <c r="AP122" s="186" cm="1">
        <f t="array" ref="AP122">IF(AP$110=-1,AQ122,IF(AP$110=99,AO122,IF(AP$110=0,INDEX($F103:$N103,0,AP$108),(INDEX($F103:$N103,0,AP$110+1)-INDEX($F103:$N103,0,AP$110))/(INDEX($F$4:$N$4,0,AP$110+1)-INDEX($F$4:$N$4,0,AP$110))+AO122)))</f>
        <v>35.144543843185332</v>
      </c>
      <c r="AQ122" s="186" cm="1">
        <f t="array" ref="AQ122">IF(AQ$110=-1,AR122,IF(AQ$110=99,AP122,IF(AQ$110=0,INDEX($F103:$N103,0,AQ$108),(INDEX($F103:$N103,0,AQ$110+1)-INDEX($F103:$N103,0,AQ$110))/(INDEX($F$4:$N$4,0,AQ$110+1)-INDEX($F$4:$N$4,0,AQ$110))+AP122)))</f>
        <v>35.901333350097943</v>
      </c>
      <c r="AR122" s="186" cm="1">
        <f t="array" ref="AR122">IF(AR$110=-1,AS122,IF(AR$110=99,AQ122,IF(AR$110=0,INDEX($F103:$N103,0,AR$108),(INDEX($F103:$N103,0,AR$110+1)-INDEX($F103:$N103,0,AR$110))/(INDEX($F$4:$N$4,0,AR$110+1)-INDEX($F$4:$N$4,0,AR$110))+AQ122)))</f>
        <v>36.658122857010554</v>
      </c>
      <c r="AS122" s="186" cm="1">
        <f t="array" ref="AS122">IF(AS$110=-1,AT122,IF(AS$110=99,AR122,IF(AS$110=0,INDEX($F103:$N103,0,AS$108),(INDEX($F103:$N103,0,AS$110+1)-INDEX($F103:$N103,0,AS$110))/(INDEX($F$4:$N$4,0,AS$110+1)-INDEX($F$4:$N$4,0,AS$110))+AR122)))</f>
        <v>37.414912363923165</v>
      </c>
      <c r="AT122" s="186" cm="1">
        <f t="array" ref="AT122">IF(AT$110=-1,AU122,IF(AT$110=99,AS122,IF(AT$110=0,INDEX($F103:$N103,0,AT$108),(INDEX($F103:$N103,0,AT$110+1)-INDEX($F103:$N103,0,AT$110))/(INDEX($F$4:$N$4,0,AT$110+1)-INDEX($F$4:$N$4,0,AT$110))+AS122)))</f>
        <v>38.171701870835776</v>
      </c>
      <c r="AU122" s="186" cm="1">
        <f t="array" ref="AU122">IF(AU$110=-1,AV122,IF(AU$110=99,AT122,IF(AU$110=0,INDEX($F103:$N103,0,AU$108),(INDEX($F103:$N103,0,AU$110+1)-INDEX($F103:$N103,0,AU$110))/(INDEX($F$4:$N$4,0,AU$110+1)-INDEX($F$4:$N$4,0,AU$110))+AT122)))</f>
        <v>38.928491377748387</v>
      </c>
      <c r="AV122" s="186" cm="1">
        <f t="array" ref="AV122">IF(AV$110=-1,AW122,IF(AV$110=99,AU122,IF(AV$110=0,INDEX($F103:$N103,0,AV$108),(INDEX($F103:$N103,0,AV$110+1)-INDEX($F103:$N103,0,AV$110))/(INDEX($F$4:$N$4,0,AV$110+1)-INDEX($F$4:$N$4,0,AV$110))+AU122)))</f>
        <v>39.685280884660997</v>
      </c>
      <c r="AW122" s="186" cm="1">
        <f t="array" ref="AW122">IF(AW$110=-1,AX122,IF(AW$110=99,AV122,IF(AW$110=0,INDEX($F103:$N103,0,AW$108),(INDEX($F103:$N103,0,AW$110+1)-INDEX($F103:$N103,0,AW$110))/(INDEX($F$4:$N$4,0,AW$110+1)-INDEX($F$4:$N$4,0,AW$110))+AV122)))</f>
        <v>40.442070391573608</v>
      </c>
      <c r="AX122" s="186" cm="1">
        <f t="array" ref="AX122">IF(AX$110=-1,AY122,IF(AX$110=99,AW122,IF(AX$110=0,INDEX($F103:$N103,0,AX$108),(INDEX($F103:$N103,0,AX$110+1)-INDEX($F103:$N103,0,AX$110))/(INDEX($F$4:$N$4,0,AX$110+1)-INDEX($F$4:$N$4,0,AX$110))+AW122)))</f>
        <v>41.198859898486219</v>
      </c>
      <c r="AY122" s="186" cm="1">
        <f t="array" ref="AY122">IF(AY$110=-1,AZ122,IF(AY$110=99,AX122,IF(AY$110=0,INDEX($F103:$N103,0,AY$108),(INDEX($F103:$N103,0,AY$110+1)-INDEX($F103:$N103,0,AY$110))/(INDEX($F$4:$N$4,0,AY$110+1)-INDEX($F$4:$N$4,0,AY$110))+AX122)))</f>
        <v>41.955649405398859</v>
      </c>
      <c r="AZ122" s="186" cm="1">
        <f t="array" ref="AZ122">IF(AZ$110=-1,BA122,IF(AZ$110=99,AY122,IF(AZ$110=0,INDEX($F103:$N103,0,AZ$108),(INDEX($F103:$N103,0,AZ$110+1)-INDEX($F103:$N103,0,AZ$110))/(INDEX($F$4:$N$4,0,AZ$110+1)-INDEX($F$4:$N$4,0,AZ$110))+AY122)))</f>
        <v>41.955649405398859</v>
      </c>
      <c r="BA122" s="186" cm="1">
        <f t="array" ref="BA122">IF(BA$110=-1,BB122,IF(BA$110=99,AZ122,IF(BA$110=0,INDEX($F103:$N103,0,BA$108),(INDEX($F103:$N103,0,BA$110+1)-INDEX($F103:$N103,0,BA$110))/(INDEX($F$4:$N$4,0,BA$110+1)-INDEX($F$4:$N$4,0,BA$110))+AZ122)))</f>
        <v>41.955649405398859</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81.267220992864438</v>
      </c>
      <c r="W123" s="186" cm="1">
        <f t="array" ref="W123">IF(W$110=-1,X123,IF(W$110=99,V123,IF(W$110=0,INDEX($F104:$N104,0,W$108),(INDEX($F104:$N104,0,W$110+1)-INDEX($F104:$N104,0,W$110))/(INDEX($F$4:$N$4,0,W$110+1)-INDEX($F$4:$N$4,0,W$110))+V123)))</f>
        <v>81.927613477141207</v>
      </c>
      <c r="X123" s="186" cm="1">
        <f t="array" ref="X123">IF(X$110=-1,Y123,IF(X$110=99,W123,IF(X$110=0,INDEX($F104:$N104,0,X$108),(INDEX($F104:$N104,0,X$110+1)-INDEX($F104:$N104,0,X$110))/(INDEX($F$4:$N$4,0,X$110+1)-INDEX($F$4:$N$4,0,X$110))+W123)))</f>
        <v>82.588005961417977</v>
      </c>
      <c r="Y123" s="186" cm="1">
        <f t="array" ref="Y123">IF(Y$110=-1,Z123,IF(Y$110=99,X123,IF(Y$110=0,INDEX($F104:$N104,0,Y$108),(INDEX($F104:$N104,0,Y$110+1)-INDEX($F104:$N104,0,Y$110))/(INDEX($F$4:$N$4,0,Y$110+1)-INDEX($F$4:$N$4,0,Y$110))+X123)))</f>
        <v>83.248398445694747</v>
      </c>
      <c r="Z123" s="186" cm="1">
        <f t="array" ref="Z123">IF(Z$110=-1,AA123,IF(Z$110=99,Y123,IF(Z$110=0,INDEX($F104:$N104,0,Z$108),(INDEX($F104:$N104,0,Z$110+1)-INDEX($F104:$N104,0,Z$110))/(INDEX($F$4:$N$4,0,Z$110+1)-INDEX($F$4:$N$4,0,Z$110))+Y123)))</f>
        <v>83.908790929971516</v>
      </c>
      <c r="AA123" s="186" cm="1">
        <f t="array" ref="AA123">IF(AA$110=-1,AB123,IF(AA$110=99,Z123,IF(AA$110=0,INDEX($F104:$N104,0,AA$108),(INDEX($F104:$N104,0,AA$110+1)-INDEX($F104:$N104,0,AA$110))/(INDEX($F$4:$N$4,0,AA$110+1)-INDEX($F$4:$N$4,0,AA$110))+Z123)))</f>
        <v>84.569183414248286</v>
      </c>
      <c r="AB123" s="186" cm="1">
        <f t="array" ref="AB123">IF(AB$110=-1,AC123,IF(AB$110=99,AA123,IF(AB$110=0,INDEX($F104:$N104,0,AB$108),(INDEX($F104:$N104,0,AB$110+1)-INDEX($F104:$N104,0,AB$110))/(INDEX($F$4:$N$4,0,AB$110+1)-INDEX($F$4:$N$4,0,AB$110))+AA123)))</f>
        <v>85.229575898525056</v>
      </c>
      <c r="AC123" s="186" cm="1">
        <f t="array" ref="AC123">IF(AC$110=-1,AD123,IF(AC$110=99,AB123,IF(AC$110=0,INDEX($F104:$N104,0,AC$108),(INDEX($F104:$N104,0,AC$110+1)-INDEX($F104:$N104,0,AC$110))/(INDEX($F$4:$N$4,0,AC$110+1)-INDEX($F$4:$N$4,0,AC$110))+AB123)))</f>
        <v>85.889968382801825</v>
      </c>
      <c r="AD123" s="186" cm="1">
        <f t="array" ref="AD123">IF(AD$110=-1,AE123,IF(AD$110=99,AC123,IF(AD$110=0,INDEX($F104:$N104,0,AD$108),(INDEX($F104:$N104,0,AD$110+1)-INDEX($F104:$N104,0,AD$110))/(INDEX($F$4:$N$4,0,AD$110+1)-INDEX($F$4:$N$4,0,AD$110))+AC123)))</f>
        <v>86.550360867078595</v>
      </c>
      <c r="AE123" s="186" cm="1">
        <f t="array" ref="AE123">IF(AE$110=-1,AF123,IF(AE$110=99,AD123,IF(AE$110=0,INDEX($F104:$N104,0,AE$108),(INDEX($F104:$N104,0,AE$110+1)-INDEX($F104:$N104,0,AE$110))/(INDEX($F$4:$N$4,0,AE$110+1)-INDEX($F$4:$N$4,0,AE$110))+AD123)))</f>
        <v>87.210753351355379</v>
      </c>
      <c r="AF123" s="186" cm="1">
        <f t="array" ref="AF123">IF(AF$110=-1,AG123,IF(AF$110=99,AE123,IF(AF$110=0,INDEX($F104:$N104,0,AF$108),(INDEX($F104:$N104,0,AF$110+1)-INDEX($F104:$N104,0,AF$110))/(INDEX($F$4:$N$4,0,AF$110+1)-INDEX($F$4:$N$4,0,AF$110))+AE123)))</f>
        <v>89.06334557029102</v>
      </c>
      <c r="AG123" s="186" cm="1">
        <f t="array" ref="AG123">IF(AG$110=-1,AH123,IF(AG$110=99,AF123,IF(AG$110=0,INDEX($F104:$N104,0,AG$108),(INDEX($F104:$N104,0,AG$110+1)-INDEX($F104:$N104,0,AG$110))/(INDEX($F$4:$N$4,0,AG$110+1)-INDEX($F$4:$N$4,0,AG$110))+AF123)))</f>
        <v>90.91593778922666</v>
      </c>
      <c r="AH123" s="186" cm="1">
        <f t="array" ref="AH123">IF(AH$110=-1,AI123,IF(AH$110=99,AG123,IF(AH$110=0,INDEX($F104:$N104,0,AH$108),(INDEX($F104:$N104,0,AH$110+1)-INDEX($F104:$N104,0,AH$110))/(INDEX($F$4:$N$4,0,AH$110+1)-INDEX($F$4:$N$4,0,AH$110))+AG123)))</f>
        <v>92.768530008162301</v>
      </c>
      <c r="AI123" s="186" cm="1">
        <f t="array" ref="AI123">IF(AI$110=-1,AJ123,IF(AI$110=99,AH123,IF(AI$110=0,INDEX($F104:$N104,0,AI$108),(INDEX($F104:$N104,0,AI$110+1)-INDEX($F104:$N104,0,AI$110))/(INDEX($F$4:$N$4,0,AI$110+1)-INDEX($F$4:$N$4,0,AI$110))+AH123)))</f>
        <v>94.621122227097942</v>
      </c>
      <c r="AJ123" s="186" cm="1">
        <f t="array" ref="AJ123">IF(AJ$110=-1,AK123,IF(AJ$110=99,AI123,IF(AJ$110=0,INDEX($F104:$N104,0,AJ$108),(INDEX($F104:$N104,0,AJ$110+1)-INDEX($F104:$N104,0,AJ$110))/(INDEX($F$4:$N$4,0,AJ$110+1)-INDEX($F$4:$N$4,0,AJ$110))+AI123)))</f>
        <v>96.473714446033583</v>
      </c>
      <c r="AK123" s="186" cm="1">
        <f t="array" ref="AK123">IF(AK$110=-1,AL123,IF(AK$110=99,AJ123,IF(AK$110=0,INDEX($F104:$N104,0,AK$108),(INDEX($F104:$N104,0,AK$110+1)-INDEX($F104:$N104,0,AK$110))/(INDEX($F$4:$N$4,0,AK$110+1)-INDEX($F$4:$N$4,0,AK$110))+AJ123)))</f>
        <v>98.326306664969223</v>
      </c>
      <c r="AL123" s="186" cm="1">
        <f t="array" ref="AL123">IF(AL$110=-1,AM123,IF(AL$110=99,AK123,IF(AL$110=0,INDEX($F104:$N104,0,AL$108),(INDEX($F104:$N104,0,AL$110+1)-INDEX($F104:$N104,0,AL$110))/(INDEX($F$4:$N$4,0,AL$110+1)-INDEX($F$4:$N$4,0,AL$110))+AK123)))</f>
        <v>100.17889888390486</v>
      </c>
      <c r="AM123" s="186" cm="1">
        <f t="array" ref="AM123">IF(AM$110=-1,AN123,IF(AM$110=99,AL123,IF(AM$110=0,INDEX($F104:$N104,0,AM$108),(INDEX($F104:$N104,0,AM$110+1)-INDEX($F104:$N104,0,AM$110))/(INDEX($F$4:$N$4,0,AM$110+1)-INDEX($F$4:$N$4,0,AM$110))+AL123)))</f>
        <v>102.0314911028405</v>
      </c>
      <c r="AN123" s="186" cm="1">
        <f t="array" ref="AN123">IF(AN$110=-1,AO123,IF(AN$110=99,AM123,IF(AN$110=0,INDEX($F104:$N104,0,AN$108),(INDEX($F104:$N104,0,AN$110+1)-INDEX($F104:$N104,0,AN$110))/(INDEX($F$4:$N$4,0,AN$110+1)-INDEX($F$4:$N$4,0,AN$110))+AM123)))</f>
        <v>103.88408332177615</v>
      </c>
      <c r="AO123" s="186" cm="1">
        <f t="array" ref="AO123">IF(AO$110=-1,AP123,IF(AO$110=99,AN123,IF(AO$110=0,INDEX($F104:$N104,0,AO$108),(INDEX($F104:$N104,0,AO$110+1)-INDEX($F104:$N104,0,AO$110))/(INDEX($F$4:$N$4,0,AO$110+1)-INDEX($F$4:$N$4,0,AO$110))+AN123)))</f>
        <v>105.73667554071183</v>
      </c>
      <c r="AP123" s="186" cm="1">
        <f t="array" ref="AP123">IF(AP$110=-1,AQ123,IF(AP$110=99,AO123,IF(AP$110=0,INDEX($F104:$N104,0,AP$108),(INDEX($F104:$N104,0,AP$110+1)-INDEX($F104:$N104,0,AP$110))/(INDEX($F$4:$N$4,0,AP$110+1)-INDEX($F$4:$N$4,0,AP$110))+AO123)))</f>
        <v>106.18803140360583</v>
      </c>
      <c r="AQ123" s="186" cm="1">
        <f t="array" ref="AQ123">IF(AQ$110=-1,AR123,IF(AQ$110=99,AP123,IF(AQ$110=0,INDEX($F104:$N104,0,AQ$108),(INDEX($F104:$N104,0,AQ$110+1)-INDEX($F104:$N104,0,AQ$110))/(INDEX($F$4:$N$4,0,AQ$110+1)-INDEX($F$4:$N$4,0,AQ$110))+AP123)))</f>
        <v>106.63938726649985</v>
      </c>
      <c r="AR123" s="186" cm="1">
        <f t="array" ref="AR123">IF(AR$110=-1,AS123,IF(AR$110=99,AQ123,IF(AR$110=0,INDEX($F104:$N104,0,AR$108),(INDEX($F104:$N104,0,AR$110+1)-INDEX($F104:$N104,0,AR$110))/(INDEX($F$4:$N$4,0,AR$110+1)-INDEX($F$4:$N$4,0,AR$110))+AQ123)))</f>
        <v>107.09074312939387</v>
      </c>
      <c r="AS123" s="186" cm="1">
        <f t="array" ref="AS123">IF(AS$110=-1,AT123,IF(AS$110=99,AR123,IF(AS$110=0,INDEX($F104:$N104,0,AS$108),(INDEX($F104:$N104,0,AS$110+1)-INDEX($F104:$N104,0,AS$110))/(INDEX($F$4:$N$4,0,AS$110+1)-INDEX($F$4:$N$4,0,AS$110))+AR123)))</f>
        <v>107.54209899228789</v>
      </c>
      <c r="AT123" s="186" cm="1">
        <f t="array" ref="AT123">IF(AT$110=-1,AU123,IF(AT$110=99,AS123,IF(AT$110=0,INDEX($F104:$N104,0,AT$108),(INDEX($F104:$N104,0,AT$110+1)-INDEX($F104:$N104,0,AT$110))/(INDEX($F$4:$N$4,0,AT$110+1)-INDEX($F$4:$N$4,0,AT$110))+AS123)))</f>
        <v>107.99345485518191</v>
      </c>
      <c r="AU123" s="186" cm="1">
        <f t="array" ref="AU123">IF(AU$110=-1,AV123,IF(AU$110=99,AT123,IF(AU$110=0,INDEX($F104:$N104,0,AU$108),(INDEX($F104:$N104,0,AU$110+1)-INDEX($F104:$N104,0,AU$110))/(INDEX($F$4:$N$4,0,AU$110+1)-INDEX($F$4:$N$4,0,AU$110))+AT123)))</f>
        <v>108.44481071807593</v>
      </c>
      <c r="AV123" s="186" cm="1">
        <f t="array" ref="AV123">IF(AV$110=-1,AW123,IF(AV$110=99,AU123,IF(AV$110=0,INDEX($F104:$N104,0,AV$108),(INDEX($F104:$N104,0,AV$110+1)-INDEX($F104:$N104,0,AV$110))/(INDEX($F$4:$N$4,0,AV$110+1)-INDEX($F$4:$N$4,0,AV$110))+AU123)))</f>
        <v>108.89616658096995</v>
      </c>
      <c r="AW123" s="186" cm="1">
        <f t="array" ref="AW123">IF(AW$110=-1,AX123,IF(AW$110=99,AV123,IF(AW$110=0,INDEX($F104:$N104,0,AW$108),(INDEX($F104:$N104,0,AW$110+1)-INDEX($F104:$N104,0,AW$110))/(INDEX($F$4:$N$4,0,AW$110+1)-INDEX($F$4:$N$4,0,AW$110))+AV123)))</f>
        <v>109.34752244386397</v>
      </c>
      <c r="AX123" s="186" cm="1">
        <f t="array" ref="AX123">IF(AX$110=-1,AY123,IF(AX$110=99,AW123,IF(AX$110=0,INDEX($F104:$N104,0,AX$108),(INDEX($F104:$N104,0,AX$110+1)-INDEX($F104:$N104,0,AX$110))/(INDEX($F$4:$N$4,0,AX$110+1)-INDEX($F$4:$N$4,0,AX$110))+AW123)))</f>
        <v>109.79887830675798</v>
      </c>
      <c r="AY123" s="186" cm="1">
        <f t="array" ref="AY123">IF(AY$110=-1,AZ123,IF(AY$110=99,AX123,IF(AY$110=0,INDEX($F104:$N104,0,AY$108),(INDEX($F104:$N104,0,AY$110+1)-INDEX($F104:$N104,0,AY$110))/(INDEX($F$4:$N$4,0,AY$110+1)-INDEX($F$4:$N$4,0,AY$110))+AX123)))</f>
        <v>110.25023416965195</v>
      </c>
      <c r="AZ123" s="186" cm="1">
        <f t="array" ref="AZ123">IF(AZ$110=-1,BA123,IF(AZ$110=99,AY123,IF(AZ$110=0,INDEX($F104:$N104,0,AZ$108),(INDEX($F104:$N104,0,AZ$110+1)-INDEX($F104:$N104,0,AZ$110))/(INDEX($F$4:$N$4,0,AZ$110+1)-INDEX($F$4:$N$4,0,AZ$110))+AY123)))</f>
        <v>110.25023416965195</v>
      </c>
      <c r="BA123" s="186" cm="1">
        <f t="array" ref="BA123">IF(BA$110=-1,BB123,IF(BA$110=99,AZ123,IF(BA$110=0,INDEX($F104:$N104,0,BA$108),(INDEX($F104:$N104,0,BA$110+1)-INDEX($F104:$N104,0,BA$110))/(INDEX($F$4:$N$4,0,BA$110+1)-INDEX($F$4:$N$4,0,BA$110))+AZ123)))</f>
        <v>110.25023416965195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3">MATCH(J$132,$C$128:$K$128,$B128)</f>
        <v>1</v>
      </c>
      <c r="K133" s="191">
        <f t="shared" si="223"/>
        <v>1</v>
      </c>
      <c r="L133" s="191">
        <f t="shared" si="223"/>
        <v>1</v>
      </c>
      <c r="M133" s="191">
        <f t="shared" si="223"/>
        <v>2</v>
      </c>
      <c r="N133" s="191">
        <f t="shared" si="223"/>
        <v>2</v>
      </c>
      <c r="O133" s="191">
        <f t="shared" si="223"/>
        <v>3</v>
      </c>
      <c r="P133" s="191">
        <f t="shared" si="223"/>
        <v>3</v>
      </c>
      <c r="Q133" s="191">
        <f t="shared" si="223"/>
        <v>4</v>
      </c>
      <c r="R133" s="191">
        <f t="shared" si="223"/>
        <v>5</v>
      </c>
      <c r="S133" s="191">
        <f t="shared" si="223"/>
        <v>6</v>
      </c>
      <c r="T133" s="191">
        <f t="shared" si="223"/>
        <v>6</v>
      </c>
      <c r="U133" s="191">
        <f t="shared" si="223"/>
        <v>6</v>
      </c>
      <c r="V133" s="191">
        <f t="shared" si="223"/>
        <v>6</v>
      </c>
      <c r="W133" s="191">
        <f t="shared" si="223"/>
        <v>6</v>
      </c>
      <c r="X133" s="191">
        <f t="shared" si="223"/>
        <v>6</v>
      </c>
      <c r="Y133" s="191">
        <f t="shared" si="223"/>
        <v>6</v>
      </c>
      <c r="Z133" s="191">
        <f t="shared" si="223"/>
        <v>6</v>
      </c>
      <c r="AA133" s="191">
        <f t="shared" si="223"/>
        <v>6</v>
      </c>
      <c r="AB133" s="191">
        <f t="shared" si="223"/>
        <v>7</v>
      </c>
      <c r="AC133" s="191">
        <f t="shared" si="223"/>
        <v>7</v>
      </c>
      <c r="AD133" s="191">
        <f t="shared" si="223"/>
        <v>7</v>
      </c>
      <c r="AE133" s="191">
        <f t="shared" si="223"/>
        <v>7</v>
      </c>
      <c r="AF133" s="191">
        <f t="shared" si="223"/>
        <v>7</v>
      </c>
      <c r="AG133" s="191">
        <f t="shared" si="223"/>
        <v>7</v>
      </c>
      <c r="AH133" s="191">
        <f t="shared" si="223"/>
        <v>7</v>
      </c>
      <c r="AI133" s="191">
        <f t="shared" si="223"/>
        <v>7</v>
      </c>
      <c r="AJ133" s="191">
        <f t="shared" si="223"/>
        <v>7</v>
      </c>
      <c r="AK133" s="191">
        <f t="shared" si="223"/>
        <v>7</v>
      </c>
      <c r="AL133" s="191">
        <f t="shared" si="223"/>
        <v>8</v>
      </c>
      <c r="AM133" s="191">
        <f t="shared" si="223"/>
        <v>8</v>
      </c>
      <c r="AN133" s="191">
        <f t="shared" si="223"/>
        <v>9</v>
      </c>
      <c r="AO133" s="191">
        <f t="shared" si="223"/>
        <v>9</v>
      </c>
      <c r="AP133" s="191">
        <f t="shared" si="223"/>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4">MATCH(J$132,$C$128:$K$128,$B129)</f>
        <v>1</v>
      </c>
      <c r="K134" s="185" t="e">
        <f t="shared" si="224"/>
        <v>#N/A</v>
      </c>
      <c r="L134" s="185" t="e">
        <f t="shared" si="224"/>
        <v>#N/A</v>
      </c>
      <c r="M134" s="185">
        <f t="shared" si="224"/>
        <v>2</v>
      </c>
      <c r="N134" s="185" t="e">
        <f t="shared" si="224"/>
        <v>#N/A</v>
      </c>
      <c r="O134" s="185">
        <f t="shared" si="224"/>
        <v>3</v>
      </c>
      <c r="P134" s="185" t="e">
        <f t="shared" si="224"/>
        <v>#N/A</v>
      </c>
      <c r="Q134" s="185">
        <f t="shared" si="224"/>
        <v>4</v>
      </c>
      <c r="R134" s="185">
        <f t="shared" si="224"/>
        <v>5</v>
      </c>
      <c r="S134" s="185">
        <f t="shared" si="224"/>
        <v>6</v>
      </c>
      <c r="T134" s="185" t="e">
        <f t="shared" si="224"/>
        <v>#N/A</v>
      </c>
      <c r="U134" s="185" t="e">
        <f t="shared" si="224"/>
        <v>#N/A</v>
      </c>
      <c r="V134" s="185" t="e">
        <f t="shared" si="224"/>
        <v>#N/A</v>
      </c>
      <c r="W134" s="185" t="e">
        <f t="shared" si="224"/>
        <v>#N/A</v>
      </c>
      <c r="X134" s="185" t="e">
        <f t="shared" si="224"/>
        <v>#N/A</v>
      </c>
      <c r="Y134" s="185" t="e">
        <f t="shared" si="224"/>
        <v>#N/A</v>
      </c>
      <c r="Z134" s="185" t="e">
        <f t="shared" si="224"/>
        <v>#N/A</v>
      </c>
      <c r="AA134" s="185" t="e">
        <f t="shared" si="224"/>
        <v>#N/A</v>
      </c>
      <c r="AB134" s="185">
        <f t="shared" si="224"/>
        <v>7</v>
      </c>
      <c r="AC134" s="185" t="e">
        <f t="shared" si="224"/>
        <v>#N/A</v>
      </c>
      <c r="AD134" s="185" t="e">
        <f t="shared" si="224"/>
        <v>#N/A</v>
      </c>
      <c r="AE134" s="185" t="e">
        <f t="shared" si="224"/>
        <v>#N/A</v>
      </c>
      <c r="AF134" s="185" t="e">
        <f t="shared" si="224"/>
        <v>#N/A</v>
      </c>
      <c r="AG134" s="185" t="e">
        <f t="shared" si="224"/>
        <v>#N/A</v>
      </c>
      <c r="AH134" s="185" t="e">
        <f t="shared" si="224"/>
        <v>#N/A</v>
      </c>
      <c r="AI134" s="185" t="e">
        <f t="shared" si="224"/>
        <v>#N/A</v>
      </c>
      <c r="AJ134" s="185" t="e">
        <f t="shared" si="224"/>
        <v>#N/A</v>
      </c>
      <c r="AK134" s="185" t="e">
        <f t="shared" si="224"/>
        <v>#N/A</v>
      </c>
      <c r="AL134" s="185">
        <f t="shared" si="224"/>
        <v>8</v>
      </c>
      <c r="AM134" s="185" t="e">
        <f t="shared" si="224"/>
        <v>#N/A</v>
      </c>
      <c r="AN134" s="185">
        <f t="shared" si="224"/>
        <v>9</v>
      </c>
      <c r="AO134" s="185" t="e">
        <f t="shared" si="224"/>
        <v>#N/A</v>
      </c>
      <c r="AP134" s="185" t="e">
        <f t="shared" si="224"/>
        <v>#N/A</v>
      </c>
    </row>
    <row r="135" spans="1:76">
      <c r="A135" s="188" t="s">
        <v>16</v>
      </c>
      <c r="J135" s="40">
        <f t="shared" ref="J135:AP135" si="225">MATCH(J$132,$C$129:$K$129,$B130)</f>
        <v>9</v>
      </c>
      <c r="K135" s="185">
        <f t="shared" si="225"/>
        <v>8</v>
      </c>
      <c r="L135" s="185">
        <f t="shared" si="225"/>
        <v>8</v>
      </c>
      <c r="M135" s="185">
        <f t="shared" si="225"/>
        <v>8</v>
      </c>
      <c r="N135" s="185">
        <f t="shared" si="225"/>
        <v>7</v>
      </c>
      <c r="O135" s="185">
        <f t="shared" si="225"/>
        <v>7</v>
      </c>
      <c r="P135" s="185">
        <f t="shared" si="225"/>
        <v>6</v>
      </c>
      <c r="Q135" s="185">
        <f t="shared" si="225"/>
        <v>6</v>
      </c>
      <c r="R135" s="185">
        <f t="shared" si="225"/>
        <v>5</v>
      </c>
      <c r="S135" s="185">
        <f t="shared" si="225"/>
        <v>4</v>
      </c>
      <c r="T135" s="185">
        <f t="shared" si="225"/>
        <v>3</v>
      </c>
      <c r="U135" s="185">
        <f t="shared" si="225"/>
        <v>3</v>
      </c>
      <c r="V135" s="185">
        <f t="shared" si="225"/>
        <v>3</v>
      </c>
      <c r="W135" s="185">
        <f t="shared" si="225"/>
        <v>3</v>
      </c>
      <c r="X135" s="185">
        <f t="shared" si="225"/>
        <v>3</v>
      </c>
      <c r="Y135" s="185">
        <f t="shared" si="225"/>
        <v>3</v>
      </c>
      <c r="Z135" s="185">
        <f t="shared" si="225"/>
        <v>3</v>
      </c>
      <c r="AA135" s="185">
        <f t="shared" si="225"/>
        <v>3</v>
      </c>
      <c r="AB135" s="185">
        <f t="shared" si="225"/>
        <v>3</v>
      </c>
      <c r="AC135" s="185">
        <f t="shared" si="225"/>
        <v>2</v>
      </c>
      <c r="AD135" s="185">
        <f t="shared" si="225"/>
        <v>2</v>
      </c>
      <c r="AE135" s="185">
        <f t="shared" si="225"/>
        <v>2</v>
      </c>
      <c r="AF135" s="185">
        <f t="shared" si="225"/>
        <v>2</v>
      </c>
      <c r="AG135" s="185">
        <f t="shared" si="225"/>
        <v>2</v>
      </c>
      <c r="AH135" s="185">
        <f t="shared" si="225"/>
        <v>2</v>
      </c>
      <c r="AI135" s="185">
        <f t="shared" si="225"/>
        <v>2</v>
      </c>
      <c r="AJ135" s="185">
        <f t="shared" si="225"/>
        <v>2</v>
      </c>
      <c r="AK135" s="185">
        <f t="shared" si="225"/>
        <v>2</v>
      </c>
      <c r="AL135" s="185">
        <f t="shared" si="225"/>
        <v>2</v>
      </c>
      <c r="AM135" s="185">
        <f t="shared" si="225"/>
        <v>1</v>
      </c>
      <c r="AN135" s="185">
        <f t="shared" si="225"/>
        <v>1</v>
      </c>
      <c r="AO135" s="185" t="e">
        <f t="shared" si="225"/>
        <v>#N/A</v>
      </c>
      <c r="AP135" s="185" t="e">
        <f t="shared" si="225"/>
        <v>#N/A</v>
      </c>
    </row>
    <row r="136" spans="1:76" s="117" customFormat="1">
      <c r="A136" s="117" t="s">
        <v>16</v>
      </c>
      <c r="J136" s="189">
        <f t="shared" ref="J136:AP136" si="226">IF(ISNA(J133),-1,IF(ISNA(J135),99,IF(ISNA(J134),J133,0)))</f>
        <v>0</v>
      </c>
      <c r="K136" s="189">
        <f t="shared" si="226"/>
        <v>1</v>
      </c>
      <c r="L136" s="189">
        <f t="shared" si="226"/>
        <v>1</v>
      </c>
      <c r="M136" s="189">
        <f t="shared" si="226"/>
        <v>0</v>
      </c>
      <c r="N136" s="189">
        <f t="shared" si="226"/>
        <v>2</v>
      </c>
      <c r="O136" s="189">
        <f t="shared" si="226"/>
        <v>0</v>
      </c>
      <c r="P136" s="189">
        <f t="shared" si="226"/>
        <v>3</v>
      </c>
      <c r="Q136" s="189">
        <f t="shared" si="226"/>
        <v>0</v>
      </c>
      <c r="R136" s="189">
        <f t="shared" si="226"/>
        <v>0</v>
      </c>
      <c r="S136" s="189">
        <f t="shared" si="226"/>
        <v>0</v>
      </c>
      <c r="T136" s="189">
        <f t="shared" si="226"/>
        <v>6</v>
      </c>
      <c r="U136" s="189">
        <f t="shared" si="226"/>
        <v>6</v>
      </c>
      <c r="V136" s="189">
        <f t="shared" si="226"/>
        <v>6</v>
      </c>
      <c r="W136" s="189">
        <f t="shared" si="226"/>
        <v>6</v>
      </c>
      <c r="X136" s="189">
        <f t="shared" si="226"/>
        <v>6</v>
      </c>
      <c r="Y136" s="189">
        <f t="shared" si="226"/>
        <v>6</v>
      </c>
      <c r="Z136" s="189">
        <f t="shared" si="226"/>
        <v>6</v>
      </c>
      <c r="AA136" s="189">
        <f t="shared" si="226"/>
        <v>6</v>
      </c>
      <c r="AB136" s="189">
        <f t="shared" si="226"/>
        <v>0</v>
      </c>
      <c r="AC136" s="189">
        <f t="shared" si="226"/>
        <v>7</v>
      </c>
      <c r="AD136" s="189">
        <f t="shared" si="226"/>
        <v>7</v>
      </c>
      <c r="AE136" s="189">
        <f t="shared" si="226"/>
        <v>7</v>
      </c>
      <c r="AF136" s="189">
        <f t="shared" si="226"/>
        <v>7</v>
      </c>
      <c r="AG136" s="189">
        <f t="shared" si="226"/>
        <v>7</v>
      </c>
      <c r="AH136" s="189">
        <f t="shared" si="226"/>
        <v>7</v>
      </c>
      <c r="AI136" s="189">
        <f t="shared" si="226"/>
        <v>7</v>
      </c>
      <c r="AJ136" s="189">
        <f t="shared" si="226"/>
        <v>7</v>
      </c>
      <c r="AK136" s="189">
        <f t="shared" si="226"/>
        <v>7</v>
      </c>
      <c r="AL136" s="189">
        <f t="shared" si="226"/>
        <v>0</v>
      </c>
      <c r="AM136" s="189">
        <f t="shared" si="226"/>
        <v>8</v>
      </c>
      <c r="AN136" s="189">
        <f t="shared" si="226"/>
        <v>0</v>
      </c>
      <c r="AO136" s="189">
        <f t="shared" si="226"/>
        <v>99</v>
      </c>
      <c r="AP136" s="189">
        <f t="shared" si="22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7">IF(A137="*","","COM_PROJ")</f>
        <v>COM_PROJ</v>
      </c>
      <c r="C137" s="23" t="str">
        <f t="shared" ref="C137:C149" si="228">IF($A137="*","","-")</f>
        <v>-</v>
      </c>
      <c r="D137" s="57" t="str">
        <f>ITEMS_TRA!C15</f>
        <v>TFLCV</v>
      </c>
      <c r="E137" s="23" t="str">
        <f t="shared" ref="E137:H149" si="229">IF($A137="*","","-")</f>
        <v>-</v>
      </c>
      <c r="F137" s="23" t="str">
        <f t="shared" si="229"/>
        <v>-</v>
      </c>
      <c r="G137" s="23" t="str">
        <f t="shared" si="229"/>
        <v>-</v>
      </c>
      <c r="H137" s="23" t="str">
        <f t="shared" si="229"/>
        <v>-</v>
      </c>
      <c r="I137" s="125">
        <f t="shared" ref="I137:I149" si="230">IF(A137="*","",0)</f>
        <v>0</v>
      </c>
      <c r="J137" s="186">
        <f t="shared" ref="J137:AP137" si="231">INDEX($M111:$BA111,MATCH(J$132,$M$106:$BA$106,0))</f>
        <v>43.510890756102256</v>
      </c>
      <c r="K137" s="186">
        <f t="shared" si="231"/>
        <v>44.189879061043555</v>
      </c>
      <c r="L137" s="186">
        <f t="shared" si="231"/>
        <v>44.868867365984855</v>
      </c>
      <c r="M137" s="186">
        <f t="shared" si="231"/>
        <v>45.547855670926104</v>
      </c>
      <c r="N137" s="186">
        <f t="shared" si="231"/>
        <v>46.566338128338053</v>
      </c>
      <c r="O137" s="186">
        <f t="shared" si="231"/>
        <v>47.584820585750002</v>
      </c>
      <c r="P137" s="186">
        <f t="shared" si="231"/>
        <v>47.880977189748478</v>
      </c>
      <c r="Q137" s="186">
        <f t="shared" si="231"/>
        <v>48.177133793746961</v>
      </c>
      <c r="R137" s="186">
        <f t="shared" si="231"/>
        <v>44.255958941812857</v>
      </c>
      <c r="S137" s="186">
        <f t="shared" si="231"/>
        <v>46.144177659600167</v>
      </c>
      <c r="T137" s="186">
        <f t="shared" si="231"/>
        <v>46.582586071096721</v>
      </c>
      <c r="U137" s="186">
        <f t="shared" si="231"/>
        <v>47.020994482593274</v>
      </c>
      <c r="V137" s="186">
        <f t="shared" si="231"/>
        <v>47.459402894089827</v>
      </c>
      <c r="W137" s="186">
        <f t="shared" si="231"/>
        <v>47.89781130558638</v>
      </c>
      <c r="X137" s="186">
        <f t="shared" si="231"/>
        <v>48.336219717082933</v>
      </c>
      <c r="Y137" s="186">
        <f t="shared" si="231"/>
        <v>48.774628128579486</v>
      </c>
      <c r="Z137" s="186">
        <f t="shared" si="231"/>
        <v>49.21303654007604</v>
      </c>
      <c r="AA137" s="186">
        <f t="shared" si="231"/>
        <v>49.651444951572593</v>
      </c>
      <c r="AB137" s="186">
        <f t="shared" si="231"/>
        <v>50.089853363069132</v>
      </c>
      <c r="AC137" s="186">
        <f t="shared" si="231"/>
        <v>51.00252614221975</v>
      </c>
      <c r="AD137" s="186">
        <f t="shared" si="231"/>
        <v>51.915198921370369</v>
      </c>
      <c r="AE137" s="186">
        <f t="shared" si="231"/>
        <v>52.827871700520987</v>
      </c>
      <c r="AF137" s="186">
        <f t="shared" si="231"/>
        <v>53.740544479671605</v>
      </c>
      <c r="AG137" s="186">
        <f t="shared" si="231"/>
        <v>54.653217258822224</v>
      </c>
      <c r="AH137" s="186">
        <f t="shared" si="231"/>
        <v>55.565890037972842</v>
      </c>
      <c r="AI137" s="186">
        <f t="shared" si="231"/>
        <v>56.478562817123461</v>
      </c>
      <c r="AJ137" s="186">
        <f t="shared" si="231"/>
        <v>57.391235596274079</v>
      </c>
      <c r="AK137" s="186">
        <f t="shared" si="231"/>
        <v>58.303908375424697</v>
      </c>
      <c r="AL137" s="186">
        <f t="shared" si="231"/>
        <v>59.216581154575323</v>
      </c>
      <c r="AM137" s="186">
        <f t="shared" si="231"/>
        <v>65.732634342403131</v>
      </c>
      <c r="AN137" s="186">
        <f t="shared" si="231"/>
        <v>72.248687530230939</v>
      </c>
      <c r="AO137" s="186">
        <f t="shared" si="231"/>
        <v>72.248687530230939</v>
      </c>
      <c r="AP137" s="186">
        <f t="shared" si="231"/>
        <v>72.248687530230939</v>
      </c>
    </row>
    <row r="138" spans="1:76">
      <c r="A138" s="40"/>
      <c r="B138" s="22" t="str">
        <f t="shared" si="227"/>
        <v>COM_PROJ</v>
      </c>
      <c r="C138" s="23" t="str">
        <f t="shared" si="228"/>
        <v>-</v>
      </c>
      <c r="D138" s="57" t="str">
        <f>ITEMS_TRA!C16</f>
        <v>TFHCV1</v>
      </c>
      <c r="E138" s="23" t="str">
        <f t="shared" si="229"/>
        <v>-</v>
      </c>
      <c r="F138" s="23" t="str">
        <f t="shared" si="229"/>
        <v>-</v>
      </c>
      <c r="G138" s="23" t="str">
        <f t="shared" si="229"/>
        <v>-</v>
      </c>
      <c r="H138" s="23" t="str">
        <f t="shared" si="229"/>
        <v>-</v>
      </c>
      <c r="I138" s="125">
        <f t="shared" si="230"/>
        <v>0</v>
      </c>
      <c r="J138" s="186">
        <f t="shared" ref="J138:AP138" si="232">INDEX($M112:$BA112,MATCH(J$132,$M$106:$BA$106,0))</f>
        <v>3.6611476956493059</v>
      </c>
      <c r="K138" s="186">
        <f t="shared" si="232"/>
        <v>3.6595361414986383</v>
      </c>
      <c r="L138" s="186">
        <f t="shared" si="232"/>
        <v>3.6579245873479707</v>
      </c>
      <c r="M138" s="186">
        <f t="shared" si="232"/>
        <v>3.6563130331972848</v>
      </c>
      <c r="N138" s="186">
        <f t="shared" si="232"/>
        <v>3.6538957019712837</v>
      </c>
      <c r="O138" s="186">
        <f t="shared" si="232"/>
        <v>3.6514783707452825</v>
      </c>
      <c r="P138" s="186">
        <f t="shared" si="232"/>
        <v>3.6742043035226284</v>
      </c>
      <c r="Q138" s="186">
        <f t="shared" si="232"/>
        <v>3.6969302362999743</v>
      </c>
      <c r="R138" s="186">
        <f t="shared" si="232"/>
        <v>3.4838443737120905</v>
      </c>
      <c r="S138" s="186">
        <f t="shared" si="232"/>
        <v>3.5409289051793942</v>
      </c>
      <c r="T138" s="186">
        <f t="shared" si="232"/>
        <v>3.5856135332210979</v>
      </c>
      <c r="U138" s="186">
        <f t="shared" si="232"/>
        <v>3.6302981612628016</v>
      </c>
      <c r="V138" s="186">
        <f t="shared" si="232"/>
        <v>3.6749827893045053</v>
      </c>
      <c r="W138" s="186">
        <f t="shared" si="232"/>
        <v>3.719667417346209</v>
      </c>
      <c r="X138" s="186">
        <f t="shared" si="232"/>
        <v>3.7643520453879127</v>
      </c>
      <c r="Y138" s="186">
        <f t="shared" si="232"/>
        <v>3.8090366734296164</v>
      </c>
      <c r="Z138" s="186">
        <f t="shared" si="232"/>
        <v>3.8537213014713201</v>
      </c>
      <c r="AA138" s="186">
        <f t="shared" si="232"/>
        <v>3.8984059295130238</v>
      </c>
      <c r="AB138" s="186">
        <f t="shared" si="232"/>
        <v>3.9430905575547279</v>
      </c>
      <c r="AC138" s="186">
        <f t="shared" si="232"/>
        <v>4.0149364739626083</v>
      </c>
      <c r="AD138" s="186">
        <f t="shared" si="232"/>
        <v>4.0867823903704883</v>
      </c>
      <c r="AE138" s="186">
        <f t="shared" si="232"/>
        <v>4.1586283067783683</v>
      </c>
      <c r="AF138" s="186">
        <f t="shared" si="232"/>
        <v>4.2304742231862482</v>
      </c>
      <c r="AG138" s="186">
        <f t="shared" si="232"/>
        <v>4.3023201395941282</v>
      </c>
      <c r="AH138" s="186">
        <f t="shared" si="232"/>
        <v>4.3741660560020081</v>
      </c>
      <c r="AI138" s="186">
        <f t="shared" si="232"/>
        <v>4.4460119724098881</v>
      </c>
      <c r="AJ138" s="186">
        <f t="shared" si="232"/>
        <v>4.5178578888177681</v>
      </c>
      <c r="AK138" s="186">
        <f t="shared" si="232"/>
        <v>4.589703805225648</v>
      </c>
      <c r="AL138" s="186">
        <f t="shared" si="232"/>
        <v>4.6615497216335298</v>
      </c>
      <c r="AM138" s="186">
        <f t="shared" si="232"/>
        <v>5.1744956791953021</v>
      </c>
      <c r="AN138" s="186">
        <f t="shared" si="232"/>
        <v>5.6874416367570735</v>
      </c>
      <c r="AO138" s="186">
        <f t="shared" si="232"/>
        <v>5.6874416367570735</v>
      </c>
      <c r="AP138" s="186">
        <f t="shared" si="232"/>
        <v>5.6874416367570735</v>
      </c>
    </row>
    <row r="139" spans="1:76">
      <c r="A139" s="40"/>
      <c r="B139" s="22" t="str">
        <f t="shared" si="227"/>
        <v>COM_PROJ</v>
      </c>
      <c r="C139" s="23" t="str">
        <f t="shared" si="228"/>
        <v>-</v>
      </c>
      <c r="D139" s="57" t="str">
        <f>ITEMS_TRA!C17</f>
        <v>TFHCV2</v>
      </c>
      <c r="E139" s="23" t="str">
        <f t="shared" si="229"/>
        <v>-</v>
      </c>
      <c r="F139" s="23" t="str">
        <f t="shared" si="229"/>
        <v>-</v>
      </c>
      <c r="G139" s="23" t="str">
        <f t="shared" si="229"/>
        <v>-</v>
      </c>
      <c r="H139" s="23" t="str">
        <f t="shared" si="229"/>
        <v>-</v>
      </c>
      <c r="I139" s="125">
        <f t="shared" si="230"/>
        <v>0</v>
      </c>
      <c r="J139" s="186">
        <f t="shared" ref="J139:AP139" si="233">INDEX($M113:$BA113,MATCH(J$132,$M$106:$BA$106,0))</f>
        <v>0.91016288033514725</v>
      </c>
      <c r="K139" s="186">
        <f t="shared" si="233"/>
        <v>0.92563893602886782</v>
      </c>
      <c r="L139" s="186">
        <f t="shared" si="233"/>
        <v>0.94111499172258839</v>
      </c>
      <c r="M139" s="186">
        <f t="shared" si="233"/>
        <v>0.95659104741630863</v>
      </c>
      <c r="N139" s="186">
        <f t="shared" si="233"/>
        <v>0.97980513095688937</v>
      </c>
      <c r="O139" s="186">
        <f t="shared" si="233"/>
        <v>1.0030192144974701</v>
      </c>
      <c r="P139" s="186">
        <f t="shared" si="233"/>
        <v>1.009261767493451</v>
      </c>
      <c r="Q139" s="186">
        <f t="shared" si="233"/>
        <v>1.0155043204894318</v>
      </c>
      <c r="R139" s="186">
        <f t="shared" si="233"/>
        <v>0.95697207880185675</v>
      </c>
      <c r="S139" s="186">
        <f t="shared" si="233"/>
        <v>0.97265254465673345</v>
      </c>
      <c r="T139" s="186">
        <f t="shared" si="233"/>
        <v>0.98492689930650601</v>
      </c>
      <c r="U139" s="186">
        <f t="shared" si="233"/>
        <v>0.99720125395627857</v>
      </c>
      <c r="V139" s="186">
        <f t="shared" si="233"/>
        <v>1.009475608606051</v>
      </c>
      <c r="W139" s="186">
        <f t="shared" si="233"/>
        <v>1.0217499632558236</v>
      </c>
      <c r="X139" s="186">
        <f t="shared" si="233"/>
        <v>1.0340243179055961</v>
      </c>
      <c r="Y139" s="186">
        <f t="shared" si="233"/>
        <v>1.0462986725553687</v>
      </c>
      <c r="Z139" s="186">
        <f t="shared" si="233"/>
        <v>1.0585730272051412</v>
      </c>
      <c r="AA139" s="186">
        <f t="shared" si="233"/>
        <v>1.0708473818549138</v>
      </c>
      <c r="AB139" s="186">
        <f t="shared" si="233"/>
        <v>1.0831217365046863</v>
      </c>
      <c r="AC139" s="186">
        <f t="shared" si="233"/>
        <v>1.1028569854432073</v>
      </c>
      <c r="AD139" s="186">
        <f t="shared" si="233"/>
        <v>1.1225922343817283</v>
      </c>
      <c r="AE139" s="186">
        <f t="shared" si="233"/>
        <v>1.1423274833202492</v>
      </c>
      <c r="AF139" s="186">
        <f t="shared" si="233"/>
        <v>1.1620627322587702</v>
      </c>
      <c r="AG139" s="186">
        <f t="shared" si="233"/>
        <v>1.1817979811972912</v>
      </c>
      <c r="AH139" s="186">
        <f t="shared" si="233"/>
        <v>1.2015332301358121</v>
      </c>
      <c r="AI139" s="186">
        <f t="shared" si="233"/>
        <v>1.2212684790743331</v>
      </c>
      <c r="AJ139" s="186">
        <f t="shared" si="233"/>
        <v>1.2410037280128541</v>
      </c>
      <c r="AK139" s="186">
        <f t="shared" si="233"/>
        <v>1.260738976951375</v>
      </c>
      <c r="AL139" s="186">
        <f t="shared" si="233"/>
        <v>1.2804742258898951</v>
      </c>
      <c r="AM139" s="186">
        <f t="shared" si="233"/>
        <v>1.4213745953280001</v>
      </c>
      <c r="AN139" s="186">
        <f t="shared" si="233"/>
        <v>1.5622749647661054</v>
      </c>
      <c r="AO139" s="186">
        <f t="shared" si="233"/>
        <v>1.5622749647661054</v>
      </c>
      <c r="AP139" s="186">
        <f t="shared" si="233"/>
        <v>1.5622749647661054</v>
      </c>
    </row>
    <row r="140" spans="1:76">
      <c r="A140" s="40"/>
      <c r="B140" s="22" t="str">
        <f t="shared" si="227"/>
        <v>COM_PROJ</v>
      </c>
      <c r="C140" s="23" t="str">
        <f t="shared" si="228"/>
        <v>-</v>
      </c>
      <c r="D140" s="57" t="str">
        <f>ITEMS_TRA!C18</f>
        <v>TFHCV3</v>
      </c>
      <c r="E140" s="23" t="str">
        <f t="shared" si="229"/>
        <v>-</v>
      </c>
      <c r="F140" s="23" t="str">
        <f t="shared" si="229"/>
        <v>-</v>
      </c>
      <c r="G140" s="23" t="str">
        <f t="shared" si="229"/>
        <v>-</v>
      </c>
      <c r="H140" s="23" t="str">
        <f t="shared" si="229"/>
        <v>-</v>
      </c>
      <c r="I140" s="125">
        <f t="shared" si="230"/>
        <v>0</v>
      </c>
      <c r="J140" s="186">
        <f t="shared" ref="J140:AP140" si="234">INDEX($M114:$BA114,MATCH(J$132,$M$106:$BA$106,0))</f>
        <v>3.0423873008641582</v>
      </c>
      <c r="K140" s="186">
        <f t="shared" si="234"/>
        <v>3.0852151471238134</v>
      </c>
      <c r="L140" s="186">
        <f t="shared" si="234"/>
        <v>3.1280429933834686</v>
      </c>
      <c r="M140" s="186">
        <f t="shared" si="234"/>
        <v>3.1708708396431251</v>
      </c>
      <c r="N140" s="186">
        <f t="shared" si="234"/>
        <v>3.2351126090326074</v>
      </c>
      <c r="O140" s="186">
        <f t="shared" si="234"/>
        <v>3.2993543784220902</v>
      </c>
      <c r="P140" s="186">
        <f t="shared" si="234"/>
        <v>3.3198887752333626</v>
      </c>
      <c r="Q140" s="186">
        <f t="shared" si="234"/>
        <v>3.3404231720446353</v>
      </c>
      <c r="R140" s="186">
        <f t="shared" si="234"/>
        <v>3.1478858755507528</v>
      </c>
      <c r="S140" s="186">
        <f t="shared" si="234"/>
        <v>3.1994655590964021</v>
      </c>
      <c r="T140" s="186">
        <f t="shared" si="234"/>
        <v>3.2398411024266687</v>
      </c>
      <c r="U140" s="186">
        <f t="shared" si="234"/>
        <v>3.2802166457569353</v>
      </c>
      <c r="V140" s="186">
        <f t="shared" si="234"/>
        <v>3.3205921890872019</v>
      </c>
      <c r="W140" s="186">
        <f t="shared" si="234"/>
        <v>3.3609677324174685</v>
      </c>
      <c r="X140" s="186">
        <f t="shared" si="234"/>
        <v>3.4013432757477351</v>
      </c>
      <c r="Y140" s="186">
        <f t="shared" si="234"/>
        <v>3.4417188190780017</v>
      </c>
      <c r="Z140" s="186">
        <f t="shared" si="234"/>
        <v>3.4820943624082683</v>
      </c>
      <c r="AA140" s="186">
        <f t="shared" si="234"/>
        <v>3.5224699057385349</v>
      </c>
      <c r="AB140" s="186">
        <f t="shared" si="234"/>
        <v>3.5628454490688024</v>
      </c>
      <c r="AC140" s="186">
        <f t="shared" si="234"/>
        <v>3.6277630289649978</v>
      </c>
      <c r="AD140" s="186">
        <f t="shared" si="234"/>
        <v>3.6926806088611932</v>
      </c>
      <c r="AE140" s="186">
        <f t="shared" si="234"/>
        <v>3.7575981887573886</v>
      </c>
      <c r="AF140" s="186">
        <f t="shared" si="234"/>
        <v>3.822515768653584</v>
      </c>
      <c r="AG140" s="186">
        <f t="shared" si="234"/>
        <v>3.8874333485497794</v>
      </c>
      <c r="AH140" s="186">
        <f t="shared" si="234"/>
        <v>3.9523509284459748</v>
      </c>
      <c r="AI140" s="186">
        <f t="shared" si="234"/>
        <v>4.0172685083421706</v>
      </c>
      <c r="AJ140" s="186">
        <f t="shared" si="234"/>
        <v>4.082186088238366</v>
      </c>
      <c r="AK140" s="186">
        <f t="shared" si="234"/>
        <v>4.1471036681345614</v>
      </c>
      <c r="AL140" s="186">
        <f t="shared" si="234"/>
        <v>4.2120212480307577</v>
      </c>
      <c r="AM140" s="186">
        <f t="shared" si="234"/>
        <v>4.6755021505973309</v>
      </c>
      <c r="AN140" s="186">
        <f t="shared" si="234"/>
        <v>5.138983053163904</v>
      </c>
      <c r="AO140" s="186">
        <f t="shared" si="234"/>
        <v>5.138983053163904</v>
      </c>
      <c r="AP140" s="186">
        <f t="shared" si="234"/>
        <v>5.138983053163904</v>
      </c>
    </row>
    <row r="141" spans="1:76">
      <c r="A141" s="40"/>
      <c r="B141" s="22" t="str">
        <f t="shared" si="227"/>
        <v>COM_PROJ</v>
      </c>
      <c r="C141" s="23" t="str">
        <f t="shared" si="228"/>
        <v>-</v>
      </c>
      <c r="D141" s="57" t="str">
        <f>ITEMS_TRA!C19</f>
        <v>TFHCV4</v>
      </c>
      <c r="E141" s="23" t="str">
        <f t="shared" si="229"/>
        <v>-</v>
      </c>
      <c r="F141" s="23" t="str">
        <f t="shared" si="229"/>
        <v>-</v>
      </c>
      <c r="G141" s="23" t="str">
        <f t="shared" si="229"/>
        <v>-</v>
      </c>
      <c r="H141" s="23" t="str">
        <f t="shared" si="229"/>
        <v>-</v>
      </c>
      <c r="I141" s="125">
        <f t="shared" si="230"/>
        <v>0</v>
      </c>
      <c r="J141" s="186">
        <f t="shared" ref="J141:AP141" si="235">INDEX($M115:$BA115,MATCH(J$132,$M$106:$BA$106,0))</f>
        <v>0.64156299948434192</v>
      </c>
      <c r="K141" s="186">
        <f t="shared" si="235"/>
        <v>0.62717766269161657</v>
      </c>
      <c r="L141" s="186">
        <f t="shared" si="235"/>
        <v>0.61279232589889121</v>
      </c>
      <c r="M141" s="24">
        <f t="shared" si="235"/>
        <v>0.59840698910616308</v>
      </c>
      <c r="N141" s="186">
        <f t="shared" si="235"/>
        <v>0.59840698910616308</v>
      </c>
      <c r="O141" s="186">
        <f t="shared" si="235"/>
        <v>0.59840698910616308</v>
      </c>
      <c r="P141" s="186">
        <f t="shared" si="235"/>
        <v>0.60213133185919032</v>
      </c>
      <c r="Q141" s="186">
        <f t="shared" si="235"/>
        <v>0.60585567461221745</v>
      </c>
      <c r="R141" s="186">
        <f t="shared" si="235"/>
        <v>0.57093500509000428</v>
      </c>
      <c r="S141" s="186">
        <f t="shared" si="235"/>
        <v>0.58029006053099086</v>
      </c>
      <c r="T141" s="186">
        <f t="shared" si="235"/>
        <v>0.58761301058322057</v>
      </c>
      <c r="U141" s="186">
        <f t="shared" si="235"/>
        <v>0.59493596063545029</v>
      </c>
      <c r="V141" s="186">
        <f t="shared" si="235"/>
        <v>0.60225891068768</v>
      </c>
      <c r="W141" s="186">
        <f t="shared" si="235"/>
        <v>0.60958186073990972</v>
      </c>
      <c r="X141" s="186">
        <f t="shared" si="235"/>
        <v>0.61690481079213944</v>
      </c>
      <c r="Y141" s="186">
        <f t="shared" si="235"/>
        <v>0.62422776084436915</v>
      </c>
      <c r="Z141" s="186">
        <f t="shared" si="235"/>
        <v>0.63155071089659887</v>
      </c>
      <c r="AA141" s="186">
        <f t="shared" si="235"/>
        <v>0.63887366094882858</v>
      </c>
      <c r="AB141" s="186">
        <f t="shared" si="235"/>
        <v>0.64619661100105796</v>
      </c>
      <c r="AC141" s="186">
        <f t="shared" si="235"/>
        <v>0.65797077317648323</v>
      </c>
      <c r="AD141" s="186">
        <f t="shared" si="235"/>
        <v>0.66974493535190849</v>
      </c>
      <c r="AE141" s="186">
        <f t="shared" si="235"/>
        <v>0.68151909752733375</v>
      </c>
      <c r="AF141" s="186">
        <f t="shared" si="235"/>
        <v>0.69329325970275901</v>
      </c>
      <c r="AG141" s="186">
        <f t="shared" si="235"/>
        <v>0.70506742187818428</v>
      </c>
      <c r="AH141" s="186">
        <f t="shared" si="235"/>
        <v>0.71684158405360954</v>
      </c>
      <c r="AI141" s="186">
        <f t="shared" si="235"/>
        <v>0.7286157462290348</v>
      </c>
      <c r="AJ141" s="186">
        <f t="shared" si="235"/>
        <v>0.74038990840446006</v>
      </c>
      <c r="AK141" s="186">
        <f t="shared" si="235"/>
        <v>0.75216407057988532</v>
      </c>
      <c r="AL141" s="186">
        <f t="shared" si="235"/>
        <v>0.7639382327553107</v>
      </c>
      <c r="AM141" s="186">
        <f t="shared" si="235"/>
        <v>0.84800019749209421</v>
      </c>
      <c r="AN141" s="186">
        <f t="shared" si="235"/>
        <v>0.93206216222887761</v>
      </c>
      <c r="AO141" s="186">
        <f t="shared" si="235"/>
        <v>0.93206216222887761</v>
      </c>
      <c r="AP141" s="186">
        <f t="shared" si="235"/>
        <v>0.93206216222887761</v>
      </c>
    </row>
    <row r="142" spans="1:76">
      <c r="A142" s="40"/>
      <c r="B142" s="22" t="str">
        <f t="shared" si="227"/>
        <v>COM_PROJ</v>
      </c>
      <c r="C142" s="23" t="str">
        <f t="shared" si="228"/>
        <v>-</v>
      </c>
      <c r="D142" s="57" t="str">
        <f>ITEMS_TRA!C20</f>
        <v>TFHCV5</v>
      </c>
      <c r="E142" s="23" t="str">
        <f t="shared" si="229"/>
        <v>-</v>
      </c>
      <c r="F142" s="23" t="str">
        <f t="shared" si="229"/>
        <v>-</v>
      </c>
      <c r="G142" s="23" t="str">
        <f t="shared" si="229"/>
        <v>-</v>
      </c>
      <c r="H142" s="23" t="str">
        <f t="shared" si="229"/>
        <v>-</v>
      </c>
      <c r="I142" s="125">
        <f t="shared" si="230"/>
        <v>0</v>
      </c>
      <c r="J142" s="186">
        <f t="shared" ref="J142:AP142" si="236">INDEX($M116:$BA116,MATCH(J$132,$M$106:$BA$106,0))</f>
        <v>0.28132785630344881</v>
      </c>
      <c r="K142" s="186">
        <f t="shared" si="236"/>
        <v>0.28410456292842851</v>
      </c>
      <c r="L142" s="186">
        <f t="shared" si="236"/>
        <v>0.2868812695534082</v>
      </c>
      <c r="M142" s="186">
        <f t="shared" si="236"/>
        <v>0.28965797617838801</v>
      </c>
      <c r="N142" s="186">
        <f t="shared" si="236"/>
        <v>0.29382303611585753</v>
      </c>
      <c r="O142" s="186">
        <f t="shared" si="236"/>
        <v>0.29798809605332705</v>
      </c>
      <c r="P142" s="186">
        <f t="shared" si="236"/>
        <v>0.29984270307869332</v>
      </c>
      <c r="Q142" s="186">
        <f t="shared" si="236"/>
        <v>0.30169731010405959</v>
      </c>
      <c r="R142" s="186">
        <f t="shared" si="236"/>
        <v>0.28430790120130756</v>
      </c>
      <c r="S142" s="186">
        <f t="shared" si="236"/>
        <v>0.28896642827415631</v>
      </c>
      <c r="T142" s="186">
        <f t="shared" si="236"/>
        <v>0.29261302997380723</v>
      </c>
      <c r="U142" s="186">
        <f t="shared" si="236"/>
        <v>0.29625963167345815</v>
      </c>
      <c r="V142" s="186">
        <f t="shared" si="236"/>
        <v>0.29990623337310907</v>
      </c>
      <c r="W142" s="186">
        <f t="shared" si="236"/>
        <v>0.30355283507275999</v>
      </c>
      <c r="X142" s="186">
        <f t="shared" si="236"/>
        <v>0.30719943677241091</v>
      </c>
      <c r="Y142" s="186">
        <f t="shared" si="236"/>
        <v>0.31084603847206183</v>
      </c>
      <c r="Z142" s="186">
        <f t="shared" si="236"/>
        <v>0.31449264017171275</v>
      </c>
      <c r="AA142" s="186">
        <f t="shared" si="236"/>
        <v>0.31813924187136366</v>
      </c>
      <c r="AB142" s="186">
        <f t="shared" si="236"/>
        <v>0.32178584357101475</v>
      </c>
      <c r="AC142" s="186">
        <f t="shared" si="236"/>
        <v>0.32764901066824198</v>
      </c>
      <c r="AD142" s="186">
        <f t="shared" si="236"/>
        <v>0.33351217776546921</v>
      </c>
      <c r="AE142" s="186">
        <f t="shared" si="236"/>
        <v>0.33937534486269644</v>
      </c>
      <c r="AF142" s="186">
        <f t="shared" si="236"/>
        <v>0.34523851195992367</v>
      </c>
      <c r="AG142" s="186">
        <f t="shared" si="236"/>
        <v>0.35110167905715089</v>
      </c>
      <c r="AH142" s="186">
        <f t="shared" si="236"/>
        <v>0.35696484615437812</v>
      </c>
      <c r="AI142" s="186">
        <f t="shared" si="236"/>
        <v>0.36282801325160535</v>
      </c>
      <c r="AJ142" s="186">
        <f t="shared" si="236"/>
        <v>0.36869118034883258</v>
      </c>
      <c r="AK142" s="186">
        <f t="shared" si="236"/>
        <v>0.37455434744605981</v>
      </c>
      <c r="AL142" s="186">
        <f t="shared" si="236"/>
        <v>0.38041751454328721</v>
      </c>
      <c r="AM142" s="186">
        <f t="shared" si="236"/>
        <v>0.42227776229846853</v>
      </c>
      <c r="AN142" s="186">
        <f t="shared" si="236"/>
        <v>0.46413801005364969</v>
      </c>
      <c r="AO142" s="186">
        <f t="shared" si="236"/>
        <v>0.46413801005364969</v>
      </c>
      <c r="AP142" s="186">
        <f t="shared" si="236"/>
        <v>0.46413801005364969</v>
      </c>
    </row>
    <row r="143" spans="1:76">
      <c r="A143" s="40"/>
      <c r="B143" s="22" t="str">
        <f t="shared" si="227"/>
        <v>COM_PROJ</v>
      </c>
      <c r="C143" s="23" t="str">
        <f t="shared" si="228"/>
        <v>-</v>
      </c>
      <c r="D143" s="57" t="str">
        <f>ITEMS_TRA!C21</f>
        <v>TFHCV6</v>
      </c>
      <c r="E143" s="23" t="str">
        <f t="shared" si="229"/>
        <v>-</v>
      </c>
      <c r="F143" s="23" t="str">
        <f t="shared" si="229"/>
        <v>-</v>
      </c>
      <c r="G143" s="23" t="str">
        <f t="shared" si="229"/>
        <v>-</v>
      </c>
      <c r="H143" s="23" t="str">
        <f t="shared" si="229"/>
        <v>-</v>
      </c>
      <c r="I143" s="125">
        <f t="shared" si="230"/>
        <v>0</v>
      </c>
      <c r="J143" s="186">
        <f t="shared" ref="J143:AP143" si="237">INDEX($M117:$BA117,MATCH(J$132,$M$106:$BA$106,0))</f>
        <v>5.1541817584817791</v>
      </c>
      <c r="K143" s="186">
        <f t="shared" si="237"/>
        <v>5.4055160928410038</v>
      </c>
      <c r="L143" s="186">
        <f t="shared" si="237"/>
        <v>5.6568504272002285</v>
      </c>
      <c r="M143" s="186">
        <f t="shared" si="237"/>
        <v>5.9081847615594549</v>
      </c>
      <c r="N143" s="186">
        <f t="shared" si="237"/>
        <v>6.2851862630982929</v>
      </c>
      <c r="O143" s="186">
        <f t="shared" si="237"/>
        <v>6.6621877646371299</v>
      </c>
      <c r="P143" s="186">
        <f t="shared" si="237"/>
        <v>6.7036516365039915</v>
      </c>
      <c r="Q143" s="186">
        <f t="shared" si="237"/>
        <v>6.7451155083708541</v>
      </c>
      <c r="R143" s="186">
        <f t="shared" si="237"/>
        <v>6.3563365310876332</v>
      </c>
      <c r="S143" s="186">
        <f t="shared" si="237"/>
        <v>6.4604882823723875</v>
      </c>
      <c r="T143" s="186">
        <f t="shared" si="237"/>
        <v>6.5420161875057916</v>
      </c>
      <c r="U143" s="186">
        <f t="shared" si="237"/>
        <v>6.6235440926391957</v>
      </c>
      <c r="V143" s="186">
        <f t="shared" si="237"/>
        <v>6.7050719977725999</v>
      </c>
      <c r="W143" s="186">
        <f t="shared" si="237"/>
        <v>6.786599902906004</v>
      </c>
      <c r="X143" s="186">
        <f t="shared" si="237"/>
        <v>6.8681278080394081</v>
      </c>
      <c r="Y143" s="186">
        <f t="shared" si="237"/>
        <v>6.9496557131728123</v>
      </c>
      <c r="Z143" s="186">
        <f t="shared" si="237"/>
        <v>7.0311836183062164</v>
      </c>
      <c r="AA143" s="186">
        <f t="shared" si="237"/>
        <v>7.1127115234396205</v>
      </c>
      <c r="AB143" s="186">
        <f t="shared" si="237"/>
        <v>7.1942394285730273</v>
      </c>
      <c r="AC143" s="186">
        <f t="shared" si="237"/>
        <v>7.3253235913785781</v>
      </c>
      <c r="AD143" s="186">
        <f t="shared" si="237"/>
        <v>7.4564077541841289</v>
      </c>
      <c r="AE143" s="186">
        <f t="shared" si="237"/>
        <v>7.5874919169896797</v>
      </c>
      <c r="AF143" s="186">
        <f t="shared" si="237"/>
        <v>7.7185760797952305</v>
      </c>
      <c r="AG143" s="186">
        <f t="shared" si="237"/>
        <v>7.8496602426007813</v>
      </c>
      <c r="AH143" s="186">
        <f t="shared" si="237"/>
        <v>7.9807444054063321</v>
      </c>
      <c r="AI143" s="186">
        <f t="shared" si="237"/>
        <v>8.111828568211882</v>
      </c>
      <c r="AJ143" s="186">
        <f t="shared" si="237"/>
        <v>8.2429127310174319</v>
      </c>
      <c r="AK143" s="186">
        <f t="shared" si="237"/>
        <v>8.3739968938229818</v>
      </c>
      <c r="AL143" s="186">
        <f t="shared" si="237"/>
        <v>8.5050810566285318</v>
      </c>
      <c r="AM143" s="186">
        <f t="shared" si="237"/>
        <v>9.4409601541926857</v>
      </c>
      <c r="AN143" s="186">
        <f t="shared" si="237"/>
        <v>10.376839251756834</v>
      </c>
      <c r="AO143" s="186">
        <f t="shared" si="237"/>
        <v>10.376839251756834</v>
      </c>
      <c r="AP143" s="186">
        <f t="shared" si="237"/>
        <v>10.376839251756834</v>
      </c>
    </row>
    <row r="144" spans="1:76">
      <c r="A144" s="40"/>
      <c r="B144" s="22" t="str">
        <f t="shared" si="227"/>
        <v>COM_PROJ</v>
      </c>
      <c r="C144" s="23" t="str">
        <f t="shared" si="228"/>
        <v>-</v>
      </c>
      <c r="D144" s="57" t="str">
        <f>ITEMS_TRA!C22</f>
        <v>TFHCV7</v>
      </c>
      <c r="E144" s="23" t="str">
        <f t="shared" si="229"/>
        <v>-</v>
      </c>
      <c r="F144" s="23" t="str">
        <f t="shared" si="229"/>
        <v>-</v>
      </c>
      <c r="G144" s="23" t="str">
        <f t="shared" si="229"/>
        <v>-</v>
      </c>
      <c r="H144" s="23" t="str">
        <f t="shared" si="229"/>
        <v>-</v>
      </c>
      <c r="I144" s="125">
        <f t="shared" si="230"/>
        <v>0</v>
      </c>
      <c r="J144" s="186">
        <f t="shared" ref="J144:AP144" si="238">INDEX($M118:$BA118,MATCH(J$132,$M$106:$BA$106,0))</f>
        <v>1.9761616214119715</v>
      </c>
      <c r="K144" s="186">
        <f t="shared" si="238"/>
        <v>2.0178274562873066</v>
      </c>
      <c r="L144" s="186">
        <f t="shared" si="238"/>
        <v>2.0594932911626418</v>
      </c>
      <c r="M144" s="186">
        <f t="shared" si="238"/>
        <v>2.1011591260379752</v>
      </c>
      <c r="N144" s="186">
        <f t="shared" si="238"/>
        <v>2.1636578783509774</v>
      </c>
      <c r="O144" s="186">
        <f t="shared" si="238"/>
        <v>2.2261566306639802</v>
      </c>
      <c r="P144" s="186">
        <f t="shared" si="238"/>
        <v>2.240011699982106</v>
      </c>
      <c r="Q144" s="186">
        <f t="shared" si="238"/>
        <v>2.2538667693002314</v>
      </c>
      <c r="R144" s="186">
        <f t="shared" si="238"/>
        <v>2.1239570566476127</v>
      </c>
      <c r="S144" s="186">
        <f t="shared" si="238"/>
        <v>2.1587591546834148</v>
      </c>
      <c r="T144" s="186">
        <f t="shared" si="238"/>
        <v>2.186001540069225</v>
      </c>
      <c r="U144" s="186">
        <f t="shared" si="238"/>
        <v>2.2132439254550351</v>
      </c>
      <c r="V144" s="186">
        <f t="shared" si="238"/>
        <v>2.2404863108408453</v>
      </c>
      <c r="W144" s="186">
        <f t="shared" si="238"/>
        <v>2.2677286962266554</v>
      </c>
      <c r="X144" s="186">
        <f t="shared" si="238"/>
        <v>2.2949710816124655</v>
      </c>
      <c r="Y144" s="186">
        <f t="shared" si="238"/>
        <v>2.3222134669982757</v>
      </c>
      <c r="Z144" s="186">
        <f t="shared" si="238"/>
        <v>2.3494558523840858</v>
      </c>
      <c r="AA144" s="186">
        <f t="shared" si="238"/>
        <v>2.376698237769896</v>
      </c>
      <c r="AB144" s="186">
        <f t="shared" si="238"/>
        <v>2.4039406231557043</v>
      </c>
      <c r="AC144" s="186">
        <f t="shared" si="238"/>
        <v>2.447742132286618</v>
      </c>
      <c r="AD144" s="186">
        <f t="shared" si="238"/>
        <v>2.4915436414175316</v>
      </c>
      <c r="AE144" s="186">
        <f t="shared" si="238"/>
        <v>2.5353451505484452</v>
      </c>
      <c r="AF144" s="186">
        <f t="shared" si="238"/>
        <v>2.5791466596793589</v>
      </c>
      <c r="AG144" s="186">
        <f t="shared" si="238"/>
        <v>2.6229481688102725</v>
      </c>
      <c r="AH144" s="186">
        <f t="shared" si="238"/>
        <v>2.6667496779411861</v>
      </c>
      <c r="AI144" s="186">
        <f t="shared" si="238"/>
        <v>2.7105511870720997</v>
      </c>
      <c r="AJ144" s="186">
        <f t="shared" si="238"/>
        <v>2.7543526962030134</v>
      </c>
      <c r="AK144" s="186">
        <f t="shared" si="238"/>
        <v>2.798154205333927</v>
      </c>
      <c r="AL144" s="186">
        <f t="shared" si="238"/>
        <v>2.8419557144648389</v>
      </c>
      <c r="AM144" s="186">
        <f t="shared" si="238"/>
        <v>3.1546778310045442</v>
      </c>
      <c r="AN144" s="186">
        <f t="shared" si="238"/>
        <v>3.4673999475442514</v>
      </c>
      <c r="AO144" s="186">
        <f t="shared" si="238"/>
        <v>3.4673999475442514</v>
      </c>
      <c r="AP144" s="186">
        <f t="shared" si="238"/>
        <v>3.4673999475442514</v>
      </c>
    </row>
    <row r="145" spans="1:51">
      <c r="A145" s="40" t="s">
        <v>125</v>
      </c>
      <c r="B145" s="22" t="str">
        <f t="shared" si="227"/>
        <v>COM_PROJ</v>
      </c>
      <c r="C145" s="23" t="str">
        <f t="shared" si="228"/>
        <v>-</v>
      </c>
      <c r="D145" s="57" t="str">
        <f>ITEMS_TRA!C23</f>
        <v>TFHCV8</v>
      </c>
      <c r="E145" s="23" t="str">
        <f t="shared" si="229"/>
        <v>-</v>
      </c>
      <c r="F145" s="23" t="str">
        <f t="shared" si="229"/>
        <v>-</v>
      </c>
      <c r="G145" s="23" t="str">
        <f t="shared" si="229"/>
        <v>-</v>
      </c>
      <c r="H145" s="23" t="str">
        <f t="shared" si="229"/>
        <v>-</v>
      </c>
      <c r="I145" s="125">
        <f t="shared" si="230"/>
        <v>0</v>
      </c>
      <c r="J145" s="186">
        <f t="shared" ref="J145:AP145" si="239">INDEX($M119:$BA119,MATCH(J$132,$M$106:$BA$106,0))</f>
        <v>7.0701624395945725E-2</v>
      </c>
      <c r="K145" s="186">
        <f t="shared" si="239"/>
        <v>7.9286966804927639E-2</v>
      </c>
      <c r="L145" s="186">
        <f t="shared" si="239"/>
        <v>8.7872309213909552E-2</v>
      </c>
      <c r="M145" s="186">
        <f t="shared" si="239"/>
        <v>9.6457651622891244E-2</v>
      </c>
      <c r="N145" s="186">
        <f t="shared" si="239"/>
        <v>0.10933566523636412</v>
      </c>
      <c r="O145" s="186">
        <f t="shared" si="239"/>
        <v>0.122213678849837</v>
      </c>
      <c r="P145" s="186">
        <f t="shared" si="239"/>
        <v>0.12297430771519344</v>
      </c>
      <c r="Q145" s="186">
        <f t="shared" si="239"/>
        <v>0.12373493658054988</v>
      </c>
      <c r="R145" s="186">
        <f t="shared" si="239"/>
        <v>0.11660302875209383</v>
      </c>
      <c r="S145" s="186">
        <f t="shared" si="239"/>
        <v>0.11851362766236882</v>
      </c>
      <c r="T145" s="186">
        <f t="shared" si="239"/>
        <v>0.12000920622714026</v>
      </c>
      <c r="U145" s="186">
        <f t="shared" si="239"/>
        <v>0.12150478479191169</v>
      </c>
      <c r="V145" s="186">
        <f t="shared" si="239"/>
        <v>0.12300036335668313</v>
      </c>
      <c r="W145" s="186">
        <f t="shared" si="239"/>
        <v>0.12449594192145456</v>
      </c>
      <c r="X145" s="186">
        <f t="shared" si="239"/>
        <v>0.125991520486226</v>
      </c>
      <c r="Y145" s="186">
        <f t="shared" si="239"/>
        <v>0.12748709905099745</v>
      </c>
      <c r="Z145" s="186">
        <f t="shared" si="239"/>
        <v>0.1289826776157689</v>
      </c>
      <c r="AA145" s="186">
        <f t="shared" si="239"/>
        <v>0.13047825618054035</v>
      </c>
      <c r="AB145" s="186">
        <f t="shared" si="239"/>
        <v>0.1319738347453118</v>
      </c>
      <c r="AC145" s="186">
        <f t="shared" si="239"/>
        <v>0.13437849194522636</v>
      </c>
      <c r="AD145" s="186">
        <f t="shared" si="239"/>
        <v>0.13678314914514092</v>
      </c>
      <c r="AE145" s="186">
        <f t="shared" si="239"/>
        <v>0.13918780634505548</v>
      </c>
      <c r="AF145" s="186">
        <f t="shared" si="239"/>
        <v>0.14159246354497004</v>
      </c>
      <c r="AG145" s="186">
        <f t="shared" si="239"/>
        <v>0.1439971207448846</v>
      </c>
      <c r="AH145" s="186">
        <f t="shared" si="239"/>
        <v>0.14640177794479917</v>
      </c>
      <c r="AI145" s="186">
        <f t="shared" si="239"/>
        <v>0.14880643514471373</v>
      </c>
      <c r="AJ145" s="186">
        <f t="shared" si="239"/>
        <v>0.15121109234462829</v>
      </c>
      <c r="AK145" s="186">
        <f t="shared" si="239"/>
        <v>0.15361574954454285</v>
      </c>
      <c r="AL145" s="186">
        <f t="shared" si="239"/>
        <v>0.1560204067444573</v>
      </c>
      <c r="AM145" s="186">
        <f t="shared" si="239"/>
        <v>0.17318852501321796</v>
      </c>
      <c r="AN145" s="186">
        <f t="shared" si="239"/>
        <v>0.1903566432819786</v>
      </c>
      <c r="AO145" s="186">
        <f t="shared" si="239"/>
        <v>0.1903566432819786</v>
      </c>
      <c r="AP145" s="186">
        <f t="shared" si="239"/>
        <v>0.1903566432819786</v>
      </c>
    </row>
    <row r="146" spans="1:51">
      <c r="A146" s="40" t="s">
        <v>125</v>
      </c>
      <c r="B146" s="22" t="str">
        <f t="shared" si="227"/>
        <v>COM_PROJ</v>
      </c>
      <c r="C146" s="23" t="str">
        <f t="shared" si="228"/>
        <v>-</v>
      </c>
      <c r="D146" s="57" t="str">
        <f>ITEMS_TRA!C24</f>
        <v>TFHCV9</v>
      </c>
      <c r="E146" s="23" t="str">
        <f t="shared" si="229"/>
        <v>-</v>
      </c>
      <c r="F146" s="23" t="str">
        <f t="shared" si="229"/>
        <v>-</v>
      </c>
      <c r="G146" s="23" t="str">
        <f t="shared" si="229"/>
        <v>-</v>
      </c>
      <c r="H146" s="23" t="str">
        <f t="shared" si="229"/>
        <v>-</v>
      </c>
      <c r="I146" s="125">
        <f t="shared" si="230"/>
        <v>0</v>
      </c>
      <c r="J146" s="186">
        <f t="shared" ref="J146:AP146" si="240">INDEX($M120:$BA120,MATCH(J$132,$M$106:$BA$106,0))</f>
        <v>5.2818957554105039E-2</v>
      </c>
      <c r="K146" s="186">
        <f t="shared" si="240"/>
        <v>4.5016661085483405E-2</v>
      </c>
      <c r="L146" s="186">
        <f t="shared" si="240"/>
        <v>3.721436461686177E-2</v>
      </c>
      <c r="M146" s="186">
        <f t="shared" si="240"/>
        <v>2.9412068148240201E-2</v>
      </c>
      <c r="N146" s="186">
        <f t="shared" si="240"/>
        <v>2.9412068148240201E-2</v>
      </c>
      <c r="O146" s="186">
        <f t="shared" si="240"/>
        <v>2.9412068148240201E-2</v>
      </c>
      <c r="P146" s="186">
        <f t="shared" si="240"/>
        <v>2.9595121863944723E-2</v>
      </c>
      <c r="Q146" s="186">
        <f t="shared" si="240"/>
        <v>2.9778175579649249E-2</v>
      </c>
      <c r="R146" s="186">
        <f t="shared" si="240"/>
        <v>2.806180339405084E-2</v>
      </c>
      <c r="S146" s="186">
        <f t="shared" si="240"/>
        <v>2.8521610069390402E-2</v>
      </c>
      <c r="T146" s="186">
        <f t="shared" si="240"/>
        <v>2.8881537526628254E-2</v>
      </c>
      <c r="U146" s="186">
        <f t="shared" si="240"/>
        <v>2.9241464983866105E-2</v>
      </c>
      <c r="V146" s="186">
        <f t="shared" si="240"/>
        <v>2.9601392441103956E-2</v>
      </c>
      <c r="W146" s="186">
        <f t="shared" si="240"/>
        <v>2.9961319898341807E-2</v>
      </c>
      <c r="X146" s="186">
        <f t="shared" si="240"/>
        <v>3.0321247355579659E-2</v>
      </c>
      <c r="Y146" s="186">
        <f t="shared" si="240"/>
        <v>3.068117481281751E-2</v>
      </c>
      <c r="Z146" s="186">
        <f t="shared" si="240"/>
        <v>3.1041102270055361E-2</v>
      </c>
      <c r="AA146" s="186">
        <f t="shared" si="240"/>
        <v>3.1401029727293209E-2</v>
      </c>
      <c r="AB146" s="186">
        <f t="shared" si="240"/>
        <v>3.176095718453105E-2</v>
      </c>
      <c r="AC146" s="186">
        <f t="shared" si="240"/>
        <v>3.2339664429928215E-2</v>
      </c>
      <c r="AD146" s="186">
        <f t="shared" si="240"/>
        <v>3.2918371675325381E-2</v>
      </c>
      <c r="AE146" s="186">
        <f t="shared" si="240"/>
        <v>3.3497078920722546E-2</v>
      </c>
      <c r="AF146" s="186">
        <f t="shared" si="240"/>
        <v>3.4075786166119712E-2</v>
      </c>
      <c r="AG146" s="186">
        <f t="shared" si="240"/>
        <v>3.4654493411516878E-2</v>
      </c>
      <c r="AH146" s="186">
        <f t="shared" si="240"/>
        <v>3.5233200656914043E-2</v>
      </c>
      <c r="AI146" s="186">
        <f t="shared" si="240"/>
        <v>3.5811907902311209E-2</v>
      </c>
      <c r="AJ146" s="186">
        <f t="shared" si="240"/>
        <v>3.6390615147708374E-2</v>
      </c>
      <c r="AK146" s="186">
        <f t="shared" si="240"/>
        <v>3.696932239310554E-2</v>
      </c>
      <c r="AL146" s="186">
        <f t="shared" si="240"/>
        <v>3.754802963850272E-2</v>
      </c>
      <c r="AM146" s="186">
        <f t="shared" si="240"/>
        <v>4.1679726427683444E-2</v>
      </c>
      <c r="AN146" s="186">
        <f t="shared" si="240"/>
        <v>4.5811423216864169E-2</v>
      </c>
      <c r="AO146" s="186">
        <f t="shared" si="240"/>
        <v>4.5811423216864169E-2</v>
      </c>
      <c r="AP146" s="186">
        <f t="shared" si="240"/>
        <v>4.5811423216864169E-2</v>
      </c>
    </row>
    <row r="147" spans="1:51">
      <c r="A147" s="40" t="s">
        <v>125</v>
      </c>
      <c r="B147" s="22" t="str">
        <f t="shared" si="227"/>
        <v>COM_PROJ</v>
      </c>
      <c r="C147" s="23" t="str">
        <f t="shared" si="228"/>
        <v>-</v>
      </c>
      <c r="D147" s="57" t="str">
        <f>ITEMS_TRA!C25</f>
        <v>TFRCO</v>
      </c>
      <c r="E147" s="23" t="str">
        <f t="shared" si="229"/>
        <v>-</v>
      </c>
      <c r="F147" s="23" t="str">
        <f t="shared" si="229"/>
        <v>-</v>
      </c>
      <c r="G147" s="23" t="str">
        <f t="shared" si="229"/>
        <v>-</v>
      </c>
      <c r="H147" s="23" t="str">
        <f t="shared" si="229"/>
        <v>-</v>
      </c>
      <c r="I147" s="125">
        <f t="shared" si="230"/>
        <v>0</v>
      </c>
      <c r="J147" s="186">
        <f t="shared" ref="J147:AP147" si="241">INDEX($M121:$BA121,MATCH(J$132,$M$106:$BA$106,0))</f>
        <v>22</v>
      </c>
      <c r="K147" s="186">
        <f t="shared" si="241"/>
        <v>22.394471154794282</v>
      </c>
      <c r="L147" s="186">
        <f t="shared" si="241"/>
        <v>22.788942309588563</v>
      </c>
      <c r="M147" s="186">
        <f t="shared" si="241"/>
        <v>23.183413464382845</v>
      </c>
      <c r="N147" s="186">
        <f t="shared" si="241"/>
        <v>23.396576241140881</v>
      </c>
      <c r="O147" s="186">
        <f t="shared" si="241"/>
        <v>23.609739017898917</v>
      </c>
      <c r="P147" s="186">
        <f t="shared" si="241"/>
        <v>23.756680417335971</v>
      </c>
      <c r="Q147" s="186">
        <f t="shared" si="241"/>
        <v>23.903621816773025</v>
      </c>
      <c r="R147" s="186">
        <f t="shared" si="241"/>
        <v>22.525850653068453</v>
      </c>
      <c r="S147" s="186">
        <f t="shared" si="241"/>
        <v>22.894947975594018</v>
      </c>
      <c r="T147" s="186">
        <f t="shared" si="241"/>
        <v>23.183869968020112</v>
      </c>
      <c r="U147" s="186">
        <f t="shared" si="241"/>
        <v>23.472791960446205</v>
      </c>
      <c r="V147" s="186">
        <f t="shared" si="241"/>
        <v>23.761713952872299</v>
      </c>
      <c r="W147" s="186">
        <f t="shared" si="241"/>
        <v>24.050635945298392</v>
      </c>
      <c r="X147" s="186">
        <f t="shared" si="241"/>
        <v>24.339557937724486</v>
      </c>
      <c r="Y147" s="186">
        <f t="shared" si="241"/>
        <v>24.628479930150579</v>
      </c>
      <c r="Z147" s="186">
        <f t="shared" si="241"/>
        <v>24.917401922576673</v>
      </c>
      <c r="AA147" s="186">
        <f t="shared" si="241"/>
        <v>25.206323915002766</v>
      </c>
      <c r="AB147" s="186">
        <f t="shared" si="241"/>
        <v>25.49524590742886</v>
      </c>
      <c r="AC147" s="186">
        <f t="shared" si="241"/>
        <v>25.959787433809478</v>
      </c>
      <c r="AD147" s="186">
        <f t="shared" si="241"/>
        <v>26.424328960190095</v>
      </c>
      <c r="AE147" s="186">
        <f t="shared" si="241"/>
        <v>26.888870486570713</v>
      </c>
      <c r="AF147" s="186">
        <f t="shared" si="241"/>
        <v>27.353412012951331</v>
      </c>
      <c r="AG147" s="186">
        <f t="shared" si="241"/>
        <v>27.817953539331949</v>
      </c>
      <c r="AH147" s="186">
        <f t="shared" si="241"/>
        <v>28.282495065712567</v>
      </c>
      <c r="AI147" s="186">
        <f t="shared" si="241"/>
        <v>28.747036592093185</v>
      </c>
      <c r="AJ147" s="186">
        <f t="shared" si="241"/>
        <v>29.211578118473803</v>
      </c>
      <c r="AK147" s="186">
        <f t="shared" si="241"/>
        <v>29.67611964485442</v>
      </c>
      <c r="AL147" s="186">
        <f t="shared" si="241"/>
        <v>30.140661171235053</v>
      </c>
      <c r="AM147" s="186">
        <f t="shared" si="241"/>
        <v>33.457268572047312</v>
      </c>
      <c r="AN147" s="186">
        <f t="shared" si="241"/>
        <v>36.773875972859564</v>
      </c>
      <c r="AO147" s="186">
        <f t="shared" si="241"/>
        <v>36.773875972859564</v>
      </c>
      <c r="AP147" s="186">
        <f t="shared" si="241"/>
        <v>36.773875972859564</v>
      </c>
    </row>
    <row r="148" spans="1:51">
      <c r="A148" s="40"/>
      <c r="B148" s="22" t="str">
        <f t="shared" si="227"/>
        <v>COM_PROJ</v>
      </c>
      <c r="C148" s="23" t="str">
        <f t="shared" si="228"/>
        <v>-</v>
      </c>
      <c r="D148" s="57" t="str">
        <f>ITEMS_TRA!C26</f>
        <v>TFROT</v>
      </c>
      <c r="E148" s="23" t="str">
        <f t="shared" si="229"/>
        <v>-</v>
      </c>
      <c r="F148" s="23" t="str">
        <f t="shared" si="229"/>
        <v>-</v>
      </c>
      <c r="G148" s="23" t="str">
        <f t="shared" si="229"/>
        <v>-</v>
      </c>
      <c r="H148" s="23" t="str">
        <f t="shared" si="229"/>
        <v>-</v>
      </c>
      <c r="I148" s="125">
        <f t="shared" si="230"/>
        <v>0</v>
      </c>
      <c r="J148" s="186">
        <f t="shared" ref="J148:AP148" si="242">INDEX($M122:$BA122,MATCH(J$132,$M$106:$BA$106,0))</f>
        <v>25.1</v>
      </c>
      <c r="K148" s="186">
        <f t="shared" si="242"/>
        <v>25.550055726606203</v>
      </c>
      <c r="L148" s="186">
        <f t="shared" si="242"/>
        <v>26.000111453212405</v>
      </c>
      <c r="M148" s="186">
        <f t="shared" si="242"/>
        <v>26.450167179818607</v>
      </c>
      <c r="N148" s="186">
        <f t="shared" si="242"/>
        <v>26.693366529665273</v>
      </c>
      <c r="O148" s="186">
        <f t="shared" si="242"/>
        <v>26.936565879511939</v>
      </c>
      <c r="P148" s="186">
        <f t="shared" si="242"/>
        <v>27.104212657960581</v>
      </c>
      <c r="Q148" s="186">
        <f t="shared" si="242"/>
        <v>27.271859436409219</v>
      </c>
      <c r="R148" s="186">
        <f t="shared" si="242"/>
        <v>25.699947790546279</v>
      </c>
      <c r="S148" s="186">
        <f t="shared" si="242"/>
        <v>26.121054281245893</v>
      </c>
      <c r="T148" s="186">
        <f t="shared" si="242"/>
        <v>26.450688008968392</v>
      </c>
      <c r="U148" s="186">
        <f t="shared" si="242"/>
        <v>26.78032173669089</v>
      </c>
      <c r="V148" s="186">
        <f t="shared" si="242"/>
        <v>27.109955464413389</v>
      </c>
      <c r="W148" s="186">
        <f t="shared" si="242"/>
        <v>27.439589192135887</v>
      </c>
      <c r="X148" s="186">
        <f t="shared" si="242"/>
        <v>27.769222919858386</v>
      </c>
      <c r="Y148" s="186">
        <f t="shared" si="242"/>
        <v>28.098856647580885</v>
      </c>
      <c r="Z148" s="186">
        <f t="shared" si="242"/>
        <v>28.428490375303383</v>
      </c>
      <c r="AA148" s="186">
        <f t="shared" si="242"/>
        <v>28.758124103025882</v>
      </c>
      <c r="AB148" s="186">
        <f t="shared" si="242"/>
        <v>29.087757830748377</v>
      </c>
      <c r="AC148" s="186">
        <f t="shared" si="242"/>
        <v>29.61775748130081</v>
      </c>
      <c r="AD148" s="186">
        <f t="shared" si="242"/>
        <v>30.147757131853243</v>
      </c>
      <c r="AE148" s="186">
        <f t="shared" si="242"/>
        <v>30.677756782405677</v>
      </c>
      <c r="AF148" s="186">
        <f t="shared" si="242"/>
        <v>31.20775643295811</v>
      </c>
      <c r="AG148" s="186">
        <f t="shared" si="242"/>
        <v>31.737756083510543</v>
      </c>
      <c r="AH148" s="186">
        <f t="shared" si="242"/>
        <v>32.26775573406298</v>
      </c>
      <c r="AI148" s="186">
        <f t="shared" si="242"/>
        <v>32.797755384615414</v>
      </c>
      <c r="AJ148" s="186">
        <f t="shared" si="242"/>
        <v>33.327755035167847</v>
      </c>
      <c r="AK148" s="186">
        <f t="shared" si="242"/>
        <v>33.85775468572028</v>
      </c>
      <c r="AL148" s="186">
        <f t="shared" si="242"/>
        <v>34.387754336272714</v>
      </c>
      <c r="AM148" s="186">
        <f t="shared" si="242"/>
        <v>38.171701870835776</v>
      </c>
      <c r="AN148" s="186">
        <f t="shared" si="242"/>
        <v>41.955649405398859</v>
      </c>
      <c r="AO148" s="186">
        <f t="shared" si="242"/>
        <v>41.955649405398859</v>
      </c>
      <c r="AP148" s="186">
        <f t="shared" si="242"/>
        <v>41.955649405398859</v>
      </c>
    </row>
    <row r="149" spans="1:51">
      <c r="A149" s="40"/>
      <c r="B149" s="22" t="str">
        <f t="shared" si="227"/>
        <v>COM_PROJ</v>
      </c>
      <c r="C149" s="124" t="str">
        <f t="shared" si="228"/>
        <v>-</v>
      </c>
      <c r="D149" s="57" t="str">
        <f>ITEMS_TRA!C27</f>
        <v>TFREX</v>
      </c>
      <c r="E149" s="124" t="str">
        <f t="shared" si="229"/>
        <v>-</v>
      </c>
      <c r="F149" s="124" t="str">
        <f t="shared" si="229"/>
        <v>-</v>
      </c>
      <c r="G149" s="124" t="str">
        <f t="shared" si="229"/>
        <v>-</v>
      </c>
      <c r="H149" s="124" t="str">
        <f t="shared" si="229"/>
        <v>-</v>
      </c>
      <c r="I149" s="125">
        <f t="shared" si="230"/>
        <v>0</v>
      </c>
      <c r="J149" s="186">
        <f t="shared" ref="J149:AP149" si="243">INDEX($M123:$BA123,MATCH(J$132,$M$106:$BA$106,0))</f>
        <v>82</v>
      </c>
      <c r="K149" s="186">
        <f t="shared" si="243"/>
        <v>82</v>
      </c>
      <c r="L149" s="186">
        <f t="shared" si="243"/>
        <v>82</v>
      </c>
      <c r="M149" s="186">
        <f t="shared" si="243"/>
        <v>82</v>
      </c>
      <c r="N149" s="186">
        <f t="shared" si="243"/>
        <v>82</v>
      </c>
      <c r="O149" s="186">
        <f t="shared" si="243"/>
        <v>82</v>
      </c>
      <c r="P149" s="186">
        <f t="shared" si="243"/>
        <v>84.018400836522261</v>
      </c>
      <c r="Q149" s="186">
        <f t="shared" si="243"/>
        <v>86.036801673044508</v>
      </c>
      <c r="R149" s="186">
        <f t="shared" si="243"/>
        <v>76.525600127976475</v>
      </c>
      <c r="S149" s="186">
        <f t="shared" si="243"/>
        <v>81.267220992864438</v>
      </c>
      <c r="T149" s="186">
        <f t="shared" si="243"/>
        <v>81.927613477141207</v>
      </c>
      <c r="U149" s="186">
        <f t="shared" si="243"/>
        <v>82.588005961417977</v>
      </c>
      <c r="V149" s="186">
        <f t="shared" si="243"/>
        <v>83.248398445694747</v>
      </c>
      <c r="W149" s="186">
        <f t="shared" si="243"/>
        <v>83.908790929971516</v>
      </c>
      <c r="X149" s="186">
        <f t="shared" si="243"/>
        <v>84.569183414248286</v>
      </c>
      <c r="Y149" s="186">
        <f t="shared" si="243"/>
        <v>85.229575898525056</v>
      </c>
      <c r="Z149" s="186">
        <f t="shared" si="243"/>
        <v>85.889968382801825</v>
      </c>
      <c r="AA149" s="186">
        <f t="shared" si="243"/>
        <v>86.550360867078595</v>
      </c>
      <c r="AB149" s="186">
        <f t="shared" si="243"/>
        <v>87.210753351355379</v>
      </c>
      <c r="AC149" s="186">
        <f t="shared" si="243"/>
        <v>89.06334557029102</v>
      </c>
      <c r="AD149" s="186">
        <f t="shared" si="243"/>
        <v>90.91593778922666</v>
      </c>
      <c r="AE149" s="186">
        <f t="shared" si="243"/>
        <v>92.768530008162301</v>
      </c>
      <c r="AF149" s="186">
        <f t="shared" si="243"/>
        <v>94.621122227097942</v>
      </c>
      <c r="AG149" s="186">
        <f t="shared" si="243"/>
        <v>96.473714446033583</v>
      </c>
      <c r="AH149" s="186">
        <f t="shared" si="243"/>
        <v>98.326306664969223</v>
      </c>
      <c r="AI149" s="186">
        <f t="shared" si="243"/>
        <v>100.17889888390486</v>
      </c>
      <c r="AJ149" s="186">
        <f t="shared" si="243"/>
        <v>102.0314911028405</v>
      </c>
      <c r="AK149" s="186">
        <f t="shared" si="243"/>
        <v>103.88408332177615</v>
      </c>
      <c r="AL149" s="186">
        <f t="shared" si="243"/>
        <v>105.73667554071183</v>
      </c>
      <c r="AM149" s="186">
        <f t="shared" si="243"/>
        <v>107.99345485518191</v>
      </c>
      <c r="AN149" s="186">
        <f t="shared" si="243"/>
        <v>110.25023416965195</v>
      </c>
      <c r="AO149" s="186">
        <f t="shared" si="243"/>
        <v>110.25023416965195</v>
      </c>
      <c r="AP149" s="186">
        <f t="shared" si="243"/>
        <v>110.25023416965195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4">MATCH(J$132,$C$128:$K$128,$C171)</f>
        <v>1</v>
      </c>
      <c r="L171" s="191">
        <f t="shared" si="244"/>
        <v>1</v>
      </c>
      <c r="M171" s="191">
        <f t="shared" si="244"/>
        <v>1</v>
      </c>
      <c r="N171" s="191">
        <f t="shared" si="244"/>
        <v>2</v>
      </c>
      <c r="O171" s="191">
        <f t="shared" si="244"/>
        <v>2</v>
      </c>
      <c r="P171" s="191">
        <f t="shared" si="244"/>
        <v>3</v>
      </c>
      <c r="Q171" s="191">
        <f t="shared" si="244"/>
        <v>3</v>
      </c>
      <c r="R171" s="191">
        <f t="shared" si="244"/>
        <v>4</v>
      </c>
      <c r="S171" s="191">
        <f t="shared" si="244"/>
        <v>5</v>
      </c>
      <c r="T171" s="191">
        <f t="shared" si="244"/>
        <v>6</v>
      </c>
      <c r="U171" s="191">
        <f t="shared" si="244"/>
        <v>6</v>
      </c>
      <c r="V171" s="191">
        <f t="shared" si="244"/>
        <v>6</v>
      </c>
      <c r="W171" s="191">
        <f t="shared" si="244"/>
        <v>6</v>
      </c>
      <c r="X171" s="191">
        <f t="shared" si="244"/>
        <v>6</v>
      </c>
      <c r="Y171" s="191">
        <f t="shared" si="244"/>
        <v>6</v>
      </c>
      <c r="Z171" s="191">
        <f t="shared" si="244"/>
        <v>6</v>
      </c>
      <c r="AA171" s="191">
        <f t="shared" si="244"/>
        <v>6</v>
      </c>
      <c r="AB171" s="191">
        <f t="shared" si="244"/>
        <v>6</v>
      </c>
      <c r="AC171" s="191">
        <f t="shared" si="244"/>
        <v>7</v>
      </c>
      <c r="AD171" s="191">
        <f t="shared" si="244"/>
        <v>7</v>
      </c>
      <c r="AE171" s="191">
        <f t="shared" si="244"/>
        <v>7</v>
      </c>
      <c r="AF171" s="191">
        <f t="shared" si="244"/>
        <v>7</v>
      </c>
      <c r="AG171" s="191">
        <f t="shared" si="244"/>
        <v>7</v>
      </c>
      <c r="AH171" s="191">
        <f t="shared" si="244"/>
        <v>7</v>
      </c>
      <c r="AI171" s="191">
        <f t="shared" si="244"/>
        <v>7</v>
      </c>
      <c r="AJ171" s="191">
        <f t="shared" si="244"/>
        <v>7</v>
      </c>
      <c r="AK171" s="191">
        <f t="shared" si="244"/>
        <v>7</v>
      </c>
      <c r="AL171" s="191">
        <f t="shared" si="244"/>
        <v>7</v>
      </c>
      <c r="AM171" s="191">
        <f t="shared" si="244"/>
        <v>8</v>
      </c>
      <c r="AN171" s="191">
        <f t="shared" si="244"/>
        <v>8</v>
      </c>
      <c r="AO171" s="191">
        <f t="shared" si="244"/>
        <v>9</v>
      </c>
      <c r="AP171" s="191">
        <f t="shared" si="244"/>
        <v>9</v>
      </c>
      <c r="AQ171" s="191">
        <f t="shared" si="244"/>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5">MATCH(J$132,$C$128:$K$128,$C172)</f>
        <v>1</v>
      </c>
      <c r="L172" s="185" t="e">
        <f t="shared" si="245"/>
        <v>#N/A</v>
      </c>
      <c r="M172" s="185" t="e">
        <f t="shared" si="245"/>
        <v>#N/A</v>
      </c>
      <c r="N172" s="185">
        <f t="shared" si="245"/>
        <v>2</v>
      </c>
      <c r="O172" s="185" t="e">
        <f t="shared" si="245"/>
        <v>#N/A</v>
      </c>
      <c r="P172" s="185">
        <f t="shared" si="245"/>
        <v>3</v>
      </c>
      <c r="Q172" s="185" t="e">
        <f t="shared" si="245"/>
        <v>#N/A</v>
      </c>
      <c r="R172" s="185">
        <f t="shared" si="245"/>
        <v>4</v>
      </c>
      <c r="S172" s="185">
        <f t="shared" si="245"/>
        <v>5</v>
      </c>
      <c r="T172" s="185">
        <f t="shared" si="245"/>
        <v>6</v>
      </c>
      <c r="U172" s="185" t="e">
        <f t="shared" si="245"/>
        <v>#N/A</v>
      </c>
      <c r="V172" s="185" t="e">
        <f t="shared" si="245"/>
        <v>#N/A</v>
      </c>
      <c r="W172" s="185" t="e">
        <f t="shared" si="245"/>
        <v>#N/A</v>
      </c>
      <c r="X172" s="185" t="e">
        <f t="shared" si="245"/>
        <v>#N/A</v>
      </c>
      <c r="Y172" s="185" t="e">
        <f t="shared" si="245"/>
        <v>#N/A</v>
      </c>
      <c r="Z172" s="185" t="e">
        <f t="shared" si="245"/>
        <v>#N/A</v>
      </c>
      <c r="AA172" s="185" t="e">
        <f t="shared" si="245"/>
        <v>#N/A</v>
      </c>
      <c r="AB172" s="185" t="e">
        <f t="shared" si="245"/>
        <v>#N/A</v>
      </c>
      <c r="AC172" s="185">
        <f t="shared" si="245"/>
        <v>7</v>
      </c>
      <c r="AD172" s="185" t="e">
        <f t="shared" si="245"/>
        <v>#N/A</v>
      </c>
      <c r="AE172" s="185" t="e">
        <f t="shared" si="245"/>
        <v>#N/A</v>
      </c>
      <c r="AF172" s="185" t="e">
        <f t="shared" si="245"/>
        <v>#N/A</v>
      </c>
      <c r="AG172" s="185" t="e">
        <f t="shared" si="245"/>
        <v>#N/A</v>
      </c>
      <c r="AH172" s="185" t="e">
        <f t="shared" si="245"/>
        <v>#N/A</v>
      </c>
      <c r="AI172" s="185" t="e">
        <f t="shared" si="245"/>
        <v>#N/A</v>
      </c>
      <c r="AJ172" s="185" t="e">
        <f t="shared" si="245"/>
        <v>#N/A</v>
      </c>
      <c r="AK172" s="185" t="e">
        <f t="shared" si="245"/>
        <v>#N/A</v>
      </c>
      <c r="AL172" s="185" t="e">
        <f t="shared" si="245"/>
        <v>#N/A</v>
      </c>
      <c r="AM172" s="185">
        <f t="shared" si="245"/>
        <v>8</v>
      </c>
      <c r="AN172" s="185" t="e">
        <f t="shared" si="245"/>
        <v>#N/A</v>
      </c>
      <c r="AO172" s="185">
        <f t="shared" si="245"/>
        <v>9</v>
      </c>
      <c r="AP172" s="185" t="e">
        <f t="shared" si="245"/>
        <v>#N/A</v>
      </c>
      <c r="AQ172" s="185" t="e">
        <f t="shared" si="245"/>
        <v>#N/A</v>
      </c>
    </row>
    <row r="173" spans="1:78">
      <c r="A173" s="40" t="s">
        <v>16</v>
      </c>
      <c r="B173" s="185" t="s">
        <v>391</v>
      </c>
      <c r="C173" s="185">
        <v>-1</v>
      </c>
      <c r="D173" s="185">
        <v>0</v>
      </c>
      <c r="E173" s="185">
        <v>1</v>
      </c>
      <c r="F173" s="185">
        <v>2</v>
      </c>
      <c r="G173" s="185">
        <v>3</v>
      </c>
      <c r="I173" s="185">
        <v>4</v>
      </c>
      <c r="J173" s="185">
        <v>5</v>
      </c>
      <c r="K173" s="40">
        <f t="shared" ref="K173:AQ173" si="246">MATCH(J$132,$C$129:$K$129,$C173)</f>
        <v>9</v>
      </c>
      <c r="L173" s="185">
        <f t="shared" si="246"/>
        <v>8</v>
      </c>
      <c r="M173" s="185">
        <f t="shared" si="246"/>
        <v>8</v>
      </c>
      <c r="N173" s="185">
        <f t="shared" si="246"/>
        <v>8</v>
      </c>
      <c r="O173" s="185">
        <f t="shared" si="246"/>
        <v>7</v>
      </c>
      <c r="P173" s="185">
        <f t="shared" si="246"/>
        <v>7</v>
      </c>
      <c r="Q173" s="185">
        <f t="shared" si="246"/>
        <v>6</v>
      </c>
      <c r="R173" s="185">
        <f t="shared" si="246"/>
        <v>6</v>
      </c>
      <c r="S173" s="185">
        <f t="shared" si="246"/>
        <v>5</v>
      </c>
      <c r="T173" s="185">
        <f t="shared" si="246"/>
        <v>4</v>
      </c>
      <c r="U173" s="185">
        <f t="shared" si="246"/>
        <v>3</v>
      </c>
      <c r="V173" s="185">
        <f t="shared" si="246"/>
        <v>3</v>
      </c>
      <c r="W173" s="185">
        <f t="shared" si="246"/>
        <v>3</v>
      </c>
      <c r="X173" s="185">
        <f t="shared" si="246"/>
        <v>3</v>
      </c>
      <c r="Y173" s="185">
        <f t="shared" si="246"/>
        <v>3</v>
      </c>
      <c r="Z173" s="185">
        <f t="shared" si="246"/>
        <v>3</v>
      </c>
      <c r="AA173" s="185">
        <f t="shared" si="246"/>
        <v>3</v>
      </c>
      <c r="AB173" s="185">
        <f t="shared" si="246"/>
        <v>3</v>
      </c>
      <c r="AC173" s="185">
        <f t="shared" si="246"/>
        <v>3</v>
      </c>
      <c r="AD173" s="185">
        <f t="shared" si="246"/>
        <v>2</v>
      </c>
      <c r="AE173" s="185">
        <f t="shared" si="246"/>
        <v>2</v>
      </c>
      <c r="AF173" s="185">
        <f t="shared" si="246"/>
        <v>2</v>
      </c>
      <c r="AG173" s="185">
        <f t="shared" si="246"/>
        <v>2</v>
      </c>
      <c r="AH173" s="185">
        <f t="shared" si="246"/>
        <v>2</v>
      </c>
      <c r="AI173" s="185">
        <f t="shared" si="246"/>
        <v>2</v>
      </c>
      <c r="AJ173" s="185">
        <f t="shared" si="246"/>
        <v>2</v>
      </c>
      <c r="AK173" s="185">
        <f t="shared" si="246"/>
        <v>2</v>
      </c>
      <c r="AL173" s="185">
        <f t="shared" si="246"/>
        <v>2</v>
      </c>
      <c r="AM173" s="185">
        <f t="shared" si="246"/>
        <v>2</v>
      </c>
      <c r="AN173" s="185">
        <f t="shared" si="246"/>
        <v>1</v>
      </c>
      <c r="AO173" s="185">
        <f t="shared" si="246"/>
        <v>1</v>
      </c>
      <c r="AP173" s="185" t="e">
        <f t="shared" si="246"/>
        <v>#N/A</v>
      </c>
      <c r="AQ173" s="185" t="e">
        <f t="shared" si="246"/>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7">IF(ISNA(L171),-1,IF(ISNA(L173),99,IF(ISNA(L172),L171,0)))</f>
        <v>1</v>
      </c>
      <c r="M174" s="189">
        <f t="shared" si="247"/>
        <v>1</v>
      </c>
      <c r="N174" s="189">
        <f t="shared" si="247"/>
        <v>0</v>
      </c>
      <c r="O174" s="189">
        <f t="shared" si="247"/>
        <v>2</v>
      </c>
      <c r="P174" s="189">
        <f t="shared" si="247"/>
        <v>0</v>
      </c>
      <c r="Q174" s="189">
        <f t="shared" si="247"/>
        <v>3</v>
      </c>
      <c r="R174" s="189">
        <f t="shared" si="247"/>
        <v>0</v>
      </c>
      <c r="S174" s="189">
        <f t="shared" si="247"/>
        <v>0</v>
      </c>
      <c r="T174" s="189">
        <f t="shared" si="247"/>
        <v>0</v>
      </c>
      <c r="U174" s="189">
        <f t="shared" si="247"/>
        <v>6</v>
      </c>
      <c r="V174" s="189">
        <f t="shared" si="247"/>
        <v>6</v>
      </c>
      <c r="W174" s="189">
        <f t="shared" si="247"/>
        <v>6</v>
      </c>
      <c r="X174" s="189">
        <f t="shared" si="247"/>
        <v>6</v>
      </c>
      <c r="Y174" s="189">
        <f t="shared" si="247"/>
        <v>6</v>
      </c>
      <c r="Z174" s="189">
        <f t="shared" si="247"/>
        <v>6</v>
      </c>
      <c r="AA174" s="189">
        <f t="shared" si="247"/>
        <v>6</v>
      </c>
      <c r="AB174" s="189">
        <f t="shared" si="247"/>
        <v>6</v>
      </c>
      <c r="AC174" s="189">
        <f t="shared" si="247"/>
        <v>0</v>
      </c>
      <c r="AD174" s="189">
        <f t="shared" si="247"/>
        <v>7</v>
      </c>
      <c r="AE174" s="189">
        <f t="shared" si="247"/>
        <v>7</v>
      </c>
      <c r="AF174" s="189">
        <f t="shared" si="247"/>
        <v>7</v>
      </c>
      <c r="AG174" s="189">
        <f t="shared" si="247"/>
        <v>7</v>
      </c>
      <c r="AH174" s="189">
        <f t="shared" si="247"/>
        <v>7</v>
      </c>
      <c r="AI174" s="189">
        <f t="shared" si="247"/>
        <v>7</v>
      </c>
      <c r="AJ174" s="189">
        <f t="shared" si="247"/>
        <v>7</v>
      </c>
      <c r="AK174" s="189">
        <f t="shared" si="247"/>
        <v>7</v>
      </c>
      <c r="AL174" s="189">
        <f t="shared" si="247"/>
        <v>7</v>
      </c>
      <c r="AM174" s="189">
        <f t="shared" si="247"/>
        <v>0</v>
      </c>
      <c r="AN174" s="189">
        <f t="shared" si="247"/>
        <v>8</v>
      </c>
      <c r="AO174" s="189">
        <f t="shared" si="247"/>
        <v>0</v>
      </c>
      <c r="AP174" s="189">
        <f t="shared" si="247"/>
        <v>99</v>
      </c>
      <c r="AQ174" s="189">
        <f t="shared" si="247"/>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8">IF(A175="*","","COM_PROJ")</f>
        <v/>
      </c>
      <c r="C175" s="23" t="str">
        <f t="shared" ref="C175:C184" si="249">IF($A175="*","","-")</f>
        <v/>
      </c>
      <c r="D175" s="57"/>
      <c r="E175" s="23" t="str">
        <f t="shared" ref="E175:I184" si="250">IF($A175="*","","-")</f>
        <v/>
      </c>
      <c r="F175" s="23" t="str">
        <f t="shared" si="250"/>
        <v/>
      </c>
      <c r="G175" s="23" t="str">
        <f t="shared" si="250"/>
        <v/>
      </c>
      <c r="H175" s="23"/>
      <c r="I175" s="23" t="str">
        <f t="shared" si="250"/>
        <v/>
      </c>
      <c r="K175" s="23">
        <f>K170</f>
        <v>2012</v>
      </c>
      <c r="L175" s="23">
        <f t="shared" ref="L175:AQ175" si="251">L170</f>
        <v>2013</v>
      </c>
      <c r="M175" s="23">
        <f t="shared" si="251"/>
        <v>2014</v>
      </c>
      <c r="N175" s="23">
        <f t="shared" si="251"/>
        <v>2015</v>
      </c>
      <c r="O175" s="23">
        <f t="shared" si="251"/>
        <v>2016</v>
      </c>
      <c r="P175" s="23">
        <f t="shared" si="251"/>
        <v>2017</v>
      </c>
      <c r="Q175" s="23">
        <f t="shared" si="251"/>
        <v>2018</v>
      </c>
      <c r="R175" s="23">
        <f t="shared" si="251"/>
        <v>2019</v>
      </c>
      <c r="S175" s="23">
        <f t="shared" si="251"/>
        <v>2020</v>
      </c>
      <c r="T175" s="23">
        <f t="shared" si="251"/>
        <v>2021</v>
      </c>
      <c r="U175" s="23">
        <f t="shared" si="251"/>
        <v>2022</v>
      </c>
      <c r="V175" s="23">
        <f t="shared" si="251"/>
        <v>2023</v>
      </c>
      <c r="W175" s="23">
        <f t="shared" si="251"/>
        <v>2024</v>
      </c>
      <c r="X175" s="23">
        <f t="shared" si="251"/>
        <v>2025</v>
      </c>
      <c r="Y175" s="23">
        <f t="shared" si="251"/>
        <v>2026</v>
      </c>
      <c r="Z175" s="23">
        <f t="shared" si="251"/>
        <v>2027</v>
      </c>
      <c r="AA175" s="23">
        <f t="shared" si="251"/>
        <v>2028</v>
      </c>
      <c r="AB175" s="23">
        <f t="shared" si="251"/>
        <v>2029</v>
      </c>
      <c r="AC175" s="23">
        <f t="shared" si="251"/>
        <v>2030</v>
      </c>
      <c r="AD175" s="23">
        <f t="shared" si="251"/>
        <v>2031</v>
      </c>
      <c r="AE175" s="23">
        <f t="shared" si="251"/>
        <v>2032</v>
      </c>
      <c r="AF175" s="23">
        <f t="shared" si="251"/>
        <v>2033</v>
      </c>
      <c r="AG175" s="23">
        <f t="shared" si="251"/>
        <v>2034</v>
      </c>
      <c r="AH175" s="23">
        <f t="shared" si="251"/>
        <v>2035</v>
      </c>
      <c r="AI175" s="23">
        <f t="shared" si="251"/>
        <v>2036</v>
      </c>
      <c r="AJ175" s="23">
        <f t="shared" si="251"/>
        <v>2037</v>
      </c>
      <c r="AK175" s="23">
        <f t="shared" si="251"/>
        <v>2038</v>
      </c>
      <c r="AL175" s="23">
        <f t="shared" si="251"/>
        <v>2039</v>
      </c>
      <c r="AM175" s="23">
        <f t="shared" si="251"/>
        <v>2040</v>
      </c>
      <c r="AN175" s="23">
        <f t="shared" si="251"/>
        <v>2041</v>
      </c>
      <c r="AO175" s="23">
        <f t="shared" si="251"/>
        <v>2042</v>
      </c>
      <c r="AP175" s="23">
        <f t="shared" si="251"/>
        <v>2043</v>
      </c>
      <c r="AQ175" s="23">
        <f t="shared" si="251"/>
        <v>2044</v>
      </c>
    </row>
    <row r="176" spans="1:78">
      <c r="A176" s="185" t="s">
        <v>16</v>
      </c>
      <c r="B176" s="22" t="str">
        <f t="shared" si="248"/>
        <v/>
      </c>
      <c r="C176" s="23" t="str">
        <f t="shared" si="249"/>
        <v/>
      </c>
      <c r="D176" s="57"/>
      <c r="E176" s="23" t="str">
        <f t="shared" si="250"/>
        <v/>
      </c>
      <c r="F176" s="23" t="str">
        <f t="shared" si="250"/>
        <v/>
      </c>
      <c r="G176" s="23" t="str">
        <f t="shared" si="250"/>
        <v/>
      </c>
      <c r="H176" s="23"/>
      <c r="I176" s="23" t="str">
        <f t="shared" si="250"/>
        <v/>
      </c>
      <c r="J176" s="133" t="str">
        <f t="shared" ref="J176:J188" si="252">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18.357999640095333</v>
      </c>
      <c r="U176" s="186" cm="1">
        <f t="array" ref="U176">IF(U$174=-1,V176,IF(U$174=99,T176,IF(U$174=0,INDEX($F43:$N43,0,U$172),(INDEX($F43:$N43,0,U$174+1)-INDEX($F43:$N43,0,U$174))/(INDEX($F$4:$N$4,0,U$174+1)-INDEX($F$4:$N$4,0,U$174))+T176)))</f>
        <v>18.532416042525121</v>
      </c>
      <c r="V176" s="186" cm="1">
        <f t="array" ref="V176">IF(V$174=-1,W176,IF(V$174=99,U176,IF(V$174=0,INDEX($F43:$N43,0,V$172),(INDEX($F43:$N43,0,V$174+1)-INDEX($F43:$N43,0,V$174))/(INDEX($F$4:$N$4,0,V$174+1)-INDEX($F$4:$N$4,0,V$174))+U176)))</f>
        <v>18.706832444954909</v>
      </c>
      <c r="W176" s="186" cm="1">
        <f t="array" ref="W176">IF(W$174=-1,X176,IF(W$174=99,V176,IF(W$174=0,INDEX($F43:$N43,0,W$172),(INDEX($F43:$N43,0,W$174+1)-INDEX($F43:$N43,0,W$174))/(INDEX($F$4:$N$4,0,W$174+1)-INDEX($F$4:$N$4,0,W$174))+V176)))</f>
        <v>18.881248847384697</v>
      </c>
      <c r="X176" s="186" cm="1">
        <f t="array" ref="X176">IF(X$174=-1,Y176,IF(X$174=99,W176,IF(X$174=0,INDEX($F43:$N43,0,X$172),(INDEX($F43:$N43,0,X$174+1)-INDEX($F43:$N43,0,X$174))/(INDEX($F$4:$N$4,0,X$174+1)-INDEX($F$4:$N$4,0,X$174))+W176)))</f>
        <v>19.055665249814485</v>
      </c>
      <c r="Y176" s="186" cm="1">
        <f t="array" ref="Y176">IF(Y$174=-1,Z176,IF(Y$174=99,X176,IF(Y$174=0,INDEX($F43:$N43,0,Y$172),(INDEX($F43:$N43,0,Y$174+1)-INDEX($F43:$N43,0,Y$174))/(INDEX($F$4:$N$4,0,Y$174+1)-INDEX($F$4:$N$4,0,Y$174))+X176)))</f>
        <v>19.230081652244273</v>
      </c>
      <c r="Z176" s="186" cm="1">
        <f t="array" ref="Z176">IF(Z$174=-1,AA176,IF(Z$174=99,Y176,IF(Z$174=0,INDEX($F43:$N43,0,Z$172),(INDEX($F43:$N43,0,Z$174+1)-INDEX($F43:$N43,0,Z$174))/(INDEX($F$4:$N$4,0,Z$174+1)-INDEX($F$4:$N$4,0,Z$174))+Y176)))</f>
        <v>19.404498054674061</v>
      </c>
      <c r="AA176" s="186" cm="1">
        <f t="array" ref="AA176">IF(AA$174=-1,AB176,IF(AA$174=99,Z176,IF(AA$174=0,INDEX($F43:$N43,0,AA$172),(INDEX($F43:$N43,0,AA$174+1)-INDEX($F43:$N43,0,AA$174))/(INDEX($F$4:$N$4,0,AA$174+1)-INDEX($F$4:$N$4,0,AA$174))+Z176)))</f>
        <v>19.578914457103849</v>
      </c>
      <c r="AB176" s="186" cm="1">
        <f t="array" ref="AB176">IF(AB$174=-1,AC176,IF(AB$174=99,AA176,IF(AB$174=0,INDEX($F43:$N43,0,AB$172),(INDEX($F43:$N43,0,AB$174+1)-INDEX($F43:$N43,0,AB$174))/(INDEX($F$4:$N$4,0,AB$174+1)-INDEX($F$4:$N$4,0,AB$174))+AA176)))</f>
        <v>19.753330859533637</v>
      </c>
      <c r="AC176" s="186" cm="1">
        <f t="array" ref="AC176">IF(AC$174=-1,AD176,IF(AC$174=99,AB176,IF(AC$174=0,INDEX($F43:$N43,0,AC$172),(INDEX($F43:$N43,0,AC$174+1)-INDEX($F43:$N43,0,AC$174))/(INDEX($F$4:$N$4,0,AC$174+1)-INDEX($F$4:$N$4,0,AC$174))+AB176)))</f>
        <v>19.927747261963425</v>
      </c>
      <c r="AD176" s="186" cm="1">
        <f t="array" ref="AD176">IF(AD$174=-1,AE176,IF(AD$174=99,AC176,IF(AD$174=0,INDEX($F43:$N43,0,AD$172),(INDEX($F43:$N43,0,AD$174+1)-INDEX($F43:$N43,0,AD$174))/(INDEX($F$4:$N$4,0,AD$174+1)-INDEX($F$4:$N$4,0,AD$174))+AC176)))</f>
        <v>20.290845000420706</v>
      </c>
      <c r="AE176" s="186" cm="1">
        <f t="array" ref="AE176">IF(AE$174=-1,AF176,IF(AE$174=99,AD176,IF(AE$174=0,INDEX($F43:$N43,0,AE$172),(INDEX($F43:$N43,0,AE$174+1)-INDEX($F43:$N43,0,AE$174))/(INDEX($F$4:$N$4,0,AE$174+1)-INDEX($F$4:$N$4,0,AE$174))+AD176)))</f>
        <v>20.653942738877987</v>
      </c>
      <c r="AF176" s="186" cm="1">
        <f t="array" ref="AF176">IF(AF$174=-1,AG176,IF(AF$174=99,AE176,IF(AF$174=0,INDEX($F43:$N43,0,AF$172),(INDEX($F43:$N43,0,AF$174+1)-INDEX($F43:$N43,0,AF$174))/(INDEX($F$4:$N$4,0,AF$174+1)-INDEX($F$4:$N$4,0,AF$174))+AE176)))</f>
        <v>21.017040477335268</v>
      </c>
      <c r="AG176" s="186" cm="1">
        <f t="array" ref="AG176">IF(AG$174=-1,AH176,IF(AG$174=99,AF176,IF(AG$174=0,INDEX($F43:$N43,0,AG$172),(INDEX($F43:$N43,0,AG$174+1)-INDEX($F43:$N43,0,AG$174))/(INDEX($F$4:$N$4,0,AG$174+1)-INDEX($F$4:$N$4,0,AG$174))+AF176)))</f>
        <v>21.380138215792549</v>
      </c>
      <c r="AH176" s="186" cm="1">
        <f t="array" ref="AH176">IF(AH$174=-1,AI176,IF(AH$174=99,AG176,IF(AH$174=0,INDEX($F43:$N43,0,AH$172),(INDEX($F43:$N43,0,AH$174+1)-INDEX($F43:$N43,0,AH$174))/(INDEX($F$4:$N$4,0,AH$174+1)-INDEX($F$4:$N$4,0,AH$174))+AG176)))</f>
        <v>21.74323595424983</v>
      </c>
      <c r="AI176" s="186" cm="1">
        <f t="array" ref="AI176">IF(AI$174=-1,AJ176,IF(AI$174=99,AH176,IF(AI$174=0,INDEX($F43:$N43,0,AI$172),(INDEX($F43:$N43,0,AI$174+1)-INDEX($F43:$N43,0,AI$174))/(INDEX($F$4:$N$4,0,AI$174+1)-INDEX($F$4:$N$4,0,AI$174))+AH176)))</f>
        <v>22.106333692707111</v>
      </c>
      <c r="AJ176" s="186" cm="1">
        <f t="array" ref="AJ176">IF(AJ$174=-1,AK176,IF(AJ$174=99,AI176,IF(AJ$174=0,INDEX($F43:$N43,0,AJ$172),(INDEX($F43:$N43,0,AJ$174+1)-INDEX($F43:$N43,0,AJ$174))/(INDEX($F$4:$N$4,0,AJ$174+1)-INDEX($F$4:$N$4,0,AJ$174))+AI176)))</f>
        <v>22.469431431164391</v>
      </c>
      <c r="AK176" s="186" cm="1">
        <f t="array" ref="AK176">IF(AK$174=-1,AL176,IF(AK$174=99,AJ176,IF(AK$174=0,INDEX($F43:$N43,0,AK$172),(INDEX($F43:$N43,0,AK$174+1)-INDEX($F43:$N43,0,AK$174))/(INDEX($F$4:$N$4,0,AK$174+1)-INDEX($F$4:$N$4,0,AK$174))+AJ176)))</f>
        <v>22.832529169621672</v>
      </c>
      <c r="AL176" s="186" cm="1">
        <f t="array" ref="AL176">IF(AL$174=-1,AM176,IF(AL$174=99,AK176,IF(AL$174=0,INDEX($F43:$N43,0,AL$172),(INDEX($F43:$N43,0,AL$174+1)-INDEX($F43:$N43,0,AL$174))/(INDEX($F$4:$N$4,0,AL$174+1)-INDEX($F$4:$N$4,0,AL$174))+AK176)))</f>
        <v>23.195626908078953</v>
      </c>
      <c r="AM176" s="186" cm="1">
        <f t="array" ref="AM176">IF(AM$174=-1,AN176,IF(AM$174=99,AL176,IF(AM$174=0,INDEX($F43:$N43,0,AM$172),(INDEX($F43:$N43,0,AM$174+1)-INDEX($F43:$N43,0,AM$174))/(INDEX($F$4:$N$4,0,AM$174+1)-INDEX($F$4:$N$4,0,AM$174))+AL176)))</f>
        <v>23.558724646536248</v>
      </c>
      <c r="AN176" s="186" cm="1">
        <f t="array" ref="AN176">IF(AN$174=-1,AO176,IF(AN$174=99,AM176,IF(AN$174=0,INDEX($F43:$N43,0,AN$172),(INDEX($F43:$N43,0,AN$174+1)-INDEX($F43:$N43,0,AN$174))/(INDEX($F$4:$N$4,0,AN$174+1)-INDEX($F$4:$N$4,0,AN$174))+AM176)))</f>
        <v>24.07719396658533</v>
      </c>
      <c r="AO176" s="186" cm="1">
        <f t="array" ref="AO176">IF(AO$174=-1,AP176,IF(AO$174=99,AN176,IF(AO$174=0,INDEX($F43:$N43,0,AO$172),(INDEX($F43:$N43,0,AO$174+1)-INDEX($F43:$N43,0,AO$174))/(INDEX($F$4:$N$4,0,AO$174+1)-INDEX($F$4:$N$4,0,AO$174))+AN176)))</f>
        <v>28.743417847027079</v>
      </c>
      <c r="AP176" s="186" cm="1">
        <f t="array" ref="AP176">IF(AP$174=-1,AQ176,IF(AP$174=99,AO176,IF(AP$174=0,INDEX($F43:$N43,0,AP$172),(INDEX($F43:$N43,0,AP$174+1)-INDEX($F43:$N43,0,AP$174))/(INDEX($F$4:$N$4,0,AP$174+1)-INDEX($F$4:$N$4,0,AP$174))+AO176)))</f>
        <v>28.743417847027079</v>
      </c>
      <c r="AQ176" s="186" cm="1">
        <f t="array" ref="AQ176">IF(AQ$174=-1,AR176,IF(AQ$174=99,AP176,IF(AQ$174=0,INDEX($F43:$N43,0,AQ$172),(INDEX($F43:$N43,0,AQ$174+1)-INDEX($F43:$N43,0,AQ$174))/(INDEX($F$4:$N$4,0,AQ$174+1)-INDEX($F$4:$N$4,0,AQ$174))+AP176)))</f>
        <v>28.743417847027079</v>
      </c>
    </row>
    <row r="177" spans="1:57">
      <c r="A177" s="185" t="s">
        <v>16</v>
      </c>
      <c r="B177" s="22" t="str">
        <f t="shared" si="248"/>
        <v/>
      </c>
      <c r="C177" s="23" t="str">
        <f t="shared" si="249"/>
        <v/>
      </c>
      <c r="D177" s="57"/>
      <c r="E177" s="23" t="str">
        <f t="shared" si="250"/>
        <v/>
      </c>
      <c r="F177" s="23" t="str">
        <f t="shared" si="250"/>
        <v/>
      </c>
      <c r="G177" s="23" t="str">
        <f t="shared" si="250"/>
        <v/>
      </c>
      <c r="H177" s="23"/>
      <c r="I177" s="23" t="str">
        <f t="shared" si="250"/>
        <v/>
      </c>
      <c r="J177" s="133" t="str">
        <f t="shared" si="252"/>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5.6545414834782317</v>
      </c>
      <c r="U177" s="186" cm="1">
        <f t="array" ref="U177">IF(U$174=-1,V177,IF(U$174=99,T177,IF(U$174=0,INDEX($F46:$N46,0,U$172),(INDEX($F46:$N46,0,U$174+1)-INDEX($F46:$N46,0,U$174))/(INDEX($F$4:$N$4,0,U$174+1)-INDEX($F$4:$N$4,0,U$174))+T177)))</f>
        <v>5.725898771269585</v>
      </c>
      <c r="V177" s="186" cm="1">
        <f t="array" ref="V177">IF(V$174=-1,W177,IF(V$174=99,U177,IF(V$174=0,INDEX($F46:$N46,0,V$172),(INDEX($F46:$N46,0,V$174+1)-INDEX($F46:$N46,0,V$174))/(INDEX($F$4:$N$4,0,V$174+1)-INDEX($F$4:$N$4,0,V$174))+U177)))</f>
        <v>5.7972560590609383</v>
      </c>
      <c r="W177" s="186" cm="1">
        <f t="array" ref="W177">IF(W$174=-1,X177,IF(W$174=99,V177,IF(W$174=0,INDEX($F46:$N46,0,W$172),(INDEX($F46:$N46,0,W$174+1)-INDEX($F46:$N46,0,W$174))/(INDEX($F$4:$N$4,0,W$174+1)-INDEX($F$4:$N$4,0,W$174))+V177)))</f>
        <v>5.8686133468522916</v>
      </c>
      <c r="X177" s="186" cm="1">
        <f t="array" ref="X177">IF(X$174=-1,Y177,IF(X$174=99,W177,IF(X$174=0,INDEX($F46:$N46,0,X$172),(INDEX($F46:$N46,0,X$174+1)-INDEX($F46:$N46,0,X$174))/(INDEX($F$4:$N$4,0,X$174+1)-INDEX($F$4:$N$4,0,X$174))+W177)))</f>
        <v>5.9399706346436449</v>
      </c>
      <c r="Y177" s="186" cm="1">
        <f t="array" ref="Y177">IF(Y$174=-1,Z177,IF(Y$174=99,X177,IF(Y$174=0,INDEX($F46:$N46,0,Y$172),(INDEX($F46:$N46,0,Y$174+1)-INDEX($F46:$N46,0,Y$174))/(INDEX($F$4:$N$4,0,Y$174+1)-INDEX($F$4:$N$4,0,Y$174))+X177)))</f>
        <v>6.0113279224349982</v>
      </c>
      <c r="Z177" s="186" cm="1">
        <f t="array" ref="Z177">IF(Z$174=-1,AA177,IF(Z$174=99,Y177,IF(Z$174=0,INDEX($F46:$N46,0,Z$172),(INDEX($F46:$N46,0,Z$174+1)-INDEX($F46:$N46,0,Z$174))/(INDEX($F$4:$N$4,0,Z$174+1)-INDEX($F$4:$N$4,0,Z$174))+Y177)))</f>
        <v>6.0826852102263516</v>
      </c>
      <c r="AA177" s="186" cm="1">
        <f t="array" ref="AA177">IF(AA$174=-1,AB177,IF(AA$174=99,Z177,IF(AA$174=0,INDEX($F46:$N46,0,AA$172),(INDEX($F46:$N46,0,AA$174+1)-INDEX($F46:$N46,0,AA$174))/(INDEX($F$4:$N$4,0,AA$174+1)-INDEX($F$4:$N$4,0,AA$174))+Z177)))</f>
        <v>6.1540424980177049</v>
      </c>
      <c r="AB177" s="186" cm="1">
        <f t="array" ref="AB177">IF(AB$174=-1,AC177,IF(AB$174=99,AA177,IF(AB$174=0,INDEX($F46:$N46,0,AB$172),(INDEX($F46:$N46,0,AB$174+1)-INDEX($F46:$N46,0,AB$174))/(INDEX($F$4:$N$4,0,AB$174+1)-INDEX($F$4:$N$4,0,AB$174))+AA177)))</f>
        <v>6.2253997858090582</v>
      </c>
      <c r="AC177" s="186" cm="1">
        <f t="array" ref="AC177">IF(AC$174=-1,AD177,IF(AC$174=99,AB177,IF(AC$174=0,INDEX($F46:$N46,0,AC$172),(INDEX($F46:$N46,0,AC$174+1)-INDEX($F46:$N46,0,AC$174))/(INDEX($F$4:$N$4,0,AC$174+1)-INDEX($F$4:$N$4,0,AC$174))+AB177)))</f>
        <v>6.2967570736004141</v>
      </c>
      <c r="AD177" s="186" cm="1">
        <f t="array" ref="AD177">IF(AD$174=-1,AE177,IF(AD$174=99,AC177,IF(AD$174=0,INDEX($F46:$N46,0,AD$172),(INDEX($F46:$N46,0,AD$174+1)-INDEX($F46:$N46,0,AD$174))/(INDEX($F$4:$N$4,0,AD$174+1)-INDEX($F$4:$N$4,0,AD$174))+AC177)))</f>
        <v>6.4114884691256471</v>
      </c>
      <c r="AE177" s="186" cm="1">
        <f t="array" ref="AE177">IF(AE$174=-1,AF177,IF(AE$174=99,AD177,IF(AE$174=0,INDEX($F46:$N46,0,AE$172),(INDEX($F46:$N46,0,AE$174+1)-INDEX($F46:$N46,0,AE$174))/(INDEX($F$4:$N$4,0,AE$174+1)-INDEX($F$4:$N$4,0,AE$174))+AD177)))</f>
        <v>6.52621986465088</v>
      </c>
      <c r="AF177" s="186" cm="1">
        <f t="array" ref="AF177">IF(AF$174=-1,AG177,IF(AF$174=99,AE177,IF(AF$174=0,INDEX($F46:$N46,0,AF$172),(INDEX($F46:$N46,0,AF$174+1)-INDEX($F46:$N46,0,AF$174))/(INDEX($F$4:$N$4,0,AF$174+1)-INDEX($F$4:$N$4,0,AF$174))+AE177)))</f>
        <v>6.6409512601761129</v>
      </c>
      <c r="AG177" s="186" cm="1">
        <f t="array" ref="AG177">IF(AG$174=-1,AH177,IF(AG$174=99,AF177,IF(AG$174=0,INDEX($F46:$N46,0,AG$172),(INDEX($F46:$N46,0,AG$174+1)-INDEX($F46:$N46,0,AG$174))/(INDEX($F$4:$N$4,0,AG$174+1)-INDEX($F$4:$N$4,0,AG$174))+AF177)))</f>
        <v>6.7556826557013459</v>
      </c>
      <c r="AH177" s="186" cm="1">
        <f t="array" ref="AH177">IF(AH$174=-1,AI177,IF(AH$174=99,AG177,IF(AH$174=0,INDEX($F46:$N46,0,AH$172),(INDEX($F46:$N46,0,AH$174+1)-INDEX($F46:$N46,0,AH$174))/(INDEX($F$4:$N$4,0,AH$174+1)-INDEX($F$4:$N$4,0,AH$174))+AG177)))</f>
        <v>6.8704140512265788</v>
      </c>
      <c r="AI177" s="186" cm="1">
        <f t="array" ref="AI177">IF(AI$174=-1,AJ177,IF(AI$174=99,AH177,IF(AI$174=0,INDEX($F46:$N46,0,AI$172),(INDEX($F46:$N46,0,AI$174+1)-INDEX($F46:$N46,0,AI$174))/(INDEX($F$4:$N$4,0,AI$174+1)-INDEX($F$4:$N$4,0,AI$174))+AH177)))</f>
        <v>6.9851454467518117</v>
      </c>
      <c r="AJ177" s="186" cm="1">
        <f t="array" ref="AJ177">IF(AJ$174=-1,AK177,IF(AJ$174=99,AI177,IF(AJ$174=0,INDEX($F46:$N46,0,AJ$172),(INDEX($F46:$N46,0,AJ$174+1)-INDEX($F46:$N46,0,AJ$174))/(INDEX($F$4:$N$4,0,AJ$174+1)-INDEX($F$4:$N$4,0,AJ$174))+AI177)))</f>
        <v>7.0998768422770446</v>
      </c>
      <c r="AK177" s="186" cm="1">
        <f t="array" ref="AK177">IF(AK$174=-1,AL177,IF(AK$174=99,AJ177,IF(AK$174=0,INDEX($F46:$N46,0,AK$172),(INDEX($F46:$N46,0,AK$174+1)-INDEX($F46:$N46,0,AK$174))/(INDEX($F$4:$N$4,0,AK$174+1)-INDEX($F$4:$N$4,0,AK$174))+AJ177)))</f>
        <v>7.2146082378022776</v>
      </c>
      <c r="AL177" s="186" cm="1">
        <f t="array" ref="AL177">IF(AL$174=-1,AM177,IF(AL$174=99,AK177,IF(AL$174=0,INDEX($F46:$N46,0,AL$172),(INDEX($F46:$N46,0,AL$174+1)-INDEX($F46:$N46,0,AL$174))/(INDEX($F$4:$N$4,0,AL$174+1)-INDEX($F$4:$N$4,0,AL$174))+AK177)))</f>
        <v>7.3293396333275105</v>
      </c>
      <c r="AM177" s="186" cm="1">
        <f t="array" ref="AM177">IF(AM$174=-1,AN177,IF(AM$174=99,AL177,IF(AM$174=0,INDEX($F46:$N46,0,AM$172),(INDEX($F46:$N46,0,AM$174+1)-INDEX($F46:$N46,0,AM$174))/(INDEX($F$4:$N$4,0,AM$174+1)-INDEX($F$4:$N$4,0,AM$174))+AL177)))</f>
        <v>7.4440710288527452</v>
      </c>
      <c r="AN177" s="186" cm="1">
        <f t="array" ref="AN177">IF(AN$174=-1,AO177,IF(AN$174=99,AM177,IF(AN$174=0,INDEX($F46:$N46,0,AN$172),(INDEX($F46:$N46,0,AN$174+1)-INDEX($F46:$N46,0,AN$174))/(INDEX($F$4:$N$4,0,AN$174+1)-INDEX($F$4:$N$4,0,AN$174))+AM177)))</f>
        <v>7.6078966392214209</v>
      </c>
      <c r="AO177" s="186" cm="1">
        <f t="array" ref="AO177">IF(AO$174=-1,AP177,IF(AO$174=99,AN177,IF(AO$174=0,INDEX($F46:$N46,0,AO$172),(INDEX($F46:$N46,0,AO$174+1)-INDEX($F46:$N46,0,AO$174))/(INDEX($F$4:$N$4,0,AO$174+1)-INDEX($F$4:$N$4,0,AO$174))+AN177)))</f>
        <v>9.0823271325395005</v>
      </c>
      <c r="AP177" s="186" cm="1">
        <f t="array" ref="AP177">IF(AP$174=-1,AQ177,IF(AP$174=99,AO177,IF(AP$174=0,INDEX($F46:$N46,0,AP$172),(INDEX($F46:$N46,0,AP$174+1)-INDEX($F46:$N46,0,AP$174))/(INDEX($F$4:$N$4,0,AP$174+1)-INDEX($F$4:$N$4,0,AP$174))+AO177)))</f>
        <v>9.0823271325395005</v>
      </c>
      <c r="AQ177" s="186" cm="1">
        <f t="array" ref="AQ177">IF(AQ$174=-1,AR177,IF(AQ$174=99,AP177,IF(AQ$174=0,INDEX($F46:$N46,0,AQ$172),(INDEX($F46:$N46,0,AQ$174+1)-INDEX($F46:$N46,0,AQ$174))/(INDEX($F$4:$N$4,0,AQ$174+1)-INDEX($F$4:$N$4,0,AQ$174))+AP177)))</f>
        <v>9.0823271325395005</v>
      </c>
      <c r="AZ177" s="186"/>
      <c r="BA177" s="186"/>
      <c r="BB177" s="186"/>
      <c r="BC177" s="186"/>
      <c r="BD177" s="186"/>
      <c r="BE177" s="186"/>
    </row>
    <row r="178" spans="1:57">
      <c r="A178" s="185" t="s">
        <v>16</v>
      </c>
      <c r="B178" s="22" t="str">
        <f t="shared" si="248"/>
        <v/>
      </c>
      <c r="C178" s="23" t="str">
        <f t="shared" si="249"/>
        <v/>
      </c>
      <c r="D178" s="57"/>
      <c r="E178" s="23" t="str">
        <f t="shared" si="250"/>
        <v/>
      </c>
      <c r="F178" s="23" t="str">
        <f t="shared" si="250"/>
        <v/>
      </c>
      <c r="G178" s="23" t="str">
        <f t="shared" si="250"/>
        <v/>
      </c>
      <c r="H178" s="23"/>
      <c r="I178" s="23" t="str">
        <f t="shared" si="250"/>
        <v/>
      </c>
      <c r="J178" s="133" t="str">
        <f t="shared" si="252"/>
        <v>TFHCV2</v>
      </c>
      <c r="K178" s="186">
        <f t="shared" ref="K178:K185" si="253">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2.368916709921344</v>
      </c>
      <c r="U178" s="186" cm="1">
        <f t="array" ref="U178">IF(U$174=-1,V178,IF(U$174=99,T178,IF(U$174=0,INDEX($F51:$N51,0,U$172),(INDEX($F51:$N51,0,U$174+1)-INDEX($F51:$N51,0,U$174))/(INDEX($F$4:$N$4,0,U$174+1)-INDEX($F$4:$N$4,0,U$174))+T178)))</f>
        <v>2.3988111711995064</v>
      </c>
      <c r="V178" s="186" cm="1">
        <f t="array" ref="V178">IF(V$174=-1,W178,IF(V$174=99,U178,IF(V$174=0,INDEX($F51:$N51,0,V$172),(INDEX($F51:$N51,0,V$174+1)-INDEX($F51:$N51,0,V$174))/(INDEX($F$4:$N$4,0,V$174+1)-INDEX($F$4:$N$4,0,V$174))+U178)))</f>
        <v>2.4287056324776688</v>
      </c>
      <c r="W178" s="186" cm="1">
        <f t="array" ref="W178">IF(W$174=-1,X178,IF(W$174=99,V178,IF(W$174=0,INDEX($F51:$N51,0,W$172),(INDEX($F51:$N51,0,W$174+1)-INDEX($F51:$N51,0,W$174))/(INDEX($F$4:$N$4,0,W$174+1)-INDEX($F$4:$N$4,0,W$174))+V178)))</f>
        <v>2.4586000937558312</v>
      </c>
      <c r="X178" s="186" cm="1">
        <f t="array" ref="X178">IF(X$174=-1,Y178,IF(X$174=99,W178,IF(X$174=0,INDEX($F51:$N51,0,X$172),(INDEX($F51:$N51,0,X$174+1)-INDEX($F51:$N51,0,X$174))/(INDEX($F$4:$N$4,0,X$174+1)-INDEX($F$4:$N$4,0,X$174))+W178)))</f>
        <v>2.4884945550339936</v>
      </c>
      <c r="Y178" s="186" cm="1">
        <f t="array" ref="Y178">IF(Y$174=-1,Z178,IF(Y$174=99,X178,IF(Y$174=0,INDEX($F51:$N51,0,Y$172),(INDEX($F51:$N51,0,Y$174+1)-INDEX($F51:$N51,0,Y$174))/(INDEX($F$4:$N$4,0,Y$174+1)-INDEX($F$4:$N$4,0,Y$174))+X178)))</f>
        <v>2.5183890163121561</v>
      </c>
      <c r="Z178" s="186" cm="1">
        <f t="array" ref="Z178">IF(Z$174=-1,AA178,IF(Z$174=99,Y178,IF(Z$174=0,INDEX($F51:$N51,0,Z$172),(INDEX($F51:$N51,0,Z$174+1)-INDEX($F51:$N51,0,Z$174))/(INDEX($F$4:$N$4,0,Z$174+1)-INDEX($F$4:$N$4,0,Z$174))+Y178)))</f>
        <v>2.5482834775903185</v>
      </c>
      <c r="AA178" s="186" cm="1">
        <f t="array" ref="AA178">IF(AA$174=-1,AB178,IF(AA$174=99,Z178,IF(AA$174=0,INDEX($F51:$N51,0,AA$172),(INDEX($F51:$N51,0,AA$174+1)-INDEX($F51:$N51,0,AA$174))/(INDEX($F$4:$N$4,0,AA$174+1)-INDEX($F$4:$N$4,0,AA$174))+Z178)))</f>
        <v>2.5781779388684809</v>
      </c>
      <c r="AB178" s="186" cm="1">
        <f t="array" ref="AB178">IF(AB$174=-1,AC178,IF(AB$174=99,AA178,IF(AB$174=0,INDEX($F51:$N51,0,AB$172),(INDEX($F51:$N51,0,AB$174+1)-INDEX($F51:$N51,0,AB$174))/(INDEX($F$4:$N$4,0,AB$174+1)-INDEX($F$4:$N$4,0,AB$174))+AA178)))</f>
        <v>2.6080724001466433</v>
      </c>
      <c r="AC178" s="186" cm="1">
        <f t="array" ref="AC178">IF(AC$174=-1,AD178,IF(AC$174=99,AB178,IF(AC$174=0,INDEX($F51:$N51,0,AC$172),(INDEX($F51:$N51,0,AC$174+1)-INDEX($F51:$N51,0,AC$174))/(INDEX($F$4:$N$4,0,AC$174+1)-INDEX($F$4:$N$4,0,AC$174))+AB178)))</f>
        <v>2.6379668614248066</v>
      </c>
      <c r="AD178" s="186" cm="1">
        <f t="array" ref="AD178">IF(AD$174=-1,AE178,IF(AD$174=99,AC178,IF(AD$174=0,INDEX($F51:$N51,0,AD$172),(INDEX($F51:$N51,0,AD$174+1)-INDEX($F51:$N51,0,AD$174))/(INDEX($F$4:$N$4,0,AD$174+1)-INDEX($F$4:$N$4,0,AD$174))+AC178)))</f>
        <v>2.6860324951824595</v>
      </c>
      <c r="AE178" s="186" cm="1">
        <f t="array" ref="AE178">IF(AE$174=-1,AF178,IF(AE$174=99,AD178,IF(AE$174=0,INDEX($F51:$N51,0,AE$172),(INDEX($F51:$N51,0,AE$174+1)-INDEX($F51:$N51,0,AE$174))/(INDEX($F$4:$N$4,0,AE$174+1)-INDEX($F$4:$N$4,0,AE$174))+AD178)))</f>
        <v>2.7340981289401123</v>
      </c>
      <c r="AF178" s="186" cm="1">
        <f t="array" ref="AF178">IF(AF$174=-1,AG178,IF(AF$174=99,AE178,IF(AF$174=0,INDEX($F51:$N51,0,AF$172),(INDEX($F51:$N51,0,AF$174+1)-INDEX($F51:$N51,0,AF$174))/(INDEX($F$4:$N$4,0,AF$174+1)-INDEX($F$4:$N$4,0,AF$174))+AE178)))</f>
        <v>2.7821637626977651</v>
      </c>
      <c r="AG178" s="186" cm="1">
        <f t="array" ref="AG178">IF(AG$174=-1,AH178,IF(AG$174=99,AF178,IF(AG$174=0,INDEX($F51:$N51,0,AG$172),(INDEX($F51:$N51,0,AG$174+1)-INDEX($F51:$N51,0,AG$174))/(INDEX($F$4:$N$4,0,AG$174+1)-INDEX($F$4:$N$4,0,AG$174))+AF178)))</f>
        <v>2.8302293964554179</v>
      </c>
      <c r="AH178" s="186" cm="1">
        <f t="array" ref="AH178">IF(AH$174=-1,AI178,IF(AH$174=99,AG178,IF(AH$174=0,INDEX($F51:$N51,0,AH$172),(INDEX($F51:$N51,0,AH$174+1)-INDEX($F51:$N51,0,AH$174))/(INDEX($F$4:$N$4,0,AH$174+1)-INDEX($F$4:$N$4,0,AH$174))+AG178)))</f>
        <v>2.8782950302130708</v>
      </c>
      <c r="AI178" s="186" cm="1">
        <f t="array" ref="AI178">IF(AI$174=-1,AJ178,IF(AI$174=99,AH178,IF(AI$174=0,INDEX($F51:$N51,0,AI$172),(INDEX($F51:$N51,0,AI$174+1)-INDEX($F51:$N51,0,AI$174))/(INDEX($F$4:$N$4,0,AI$174+1)-INDEX($F$4:$N$4,0,AI$174))+AH178)))</f>
        <v>2.9263606639707236</v>
      </c>
      <c r="AJ178" s="186" cm="1">
        <f t="array" ref="AJ178">IF(AJ$174=-1,AK178,IF(AJ$174=99,AI178,IF(AJ$174=0,INDEX($F51:$N51,0,AJ$172),(INDEX($F51:$N51,0,AJ$174+1)-INDEX($F51:$N51,0,AJ$174))/(INDEX($F$4:$N$4,0,AJ$174+1)-INDEX($F$4:$N$4,0,AJ$174))+AI178)))</f>
        <v>2.9744262977283764</v>
      </c>
      <c r="AK178" s="186" cm="1">
        <f t="array" ref="AK178">IF(AK$174=-1,AL178,IF(AK$174=99,AJ178,IF(AK$174=0,INDEX($F51:$N51,0,AK$172),(INDEX($F51:$N51,0,AK$174+1)-INDEX($F51:$N51,0,AK$174))/(INDEX($F$4:$N$4,0,AK$174+1)-INDEX($F$4:$N$4,0,AK$174))+AJ178)))</f>
        <v>3.0224919314860292</v>
      </c>
      <c r="AL178" s="186" cm="1">
        <f t="array" ref="AL178">IF(AL$174=-1,AM178,IF(AL$174=99,AK178,IF(AL$174=0,INDEX($F51:$N51,0,AL$172),(INDEX($F51:$N51,0,AL$174+1)-INDEX($F51:$N51,0,AL$174))/(INDEX($F$4:$N$4,0,AL$174+1)-INDEX($F$4:$N$4,0,AL$174))+AK178)))</f>
        <v>3.0705575652436821</v>
      </c>
      <c r="AM178" s="186" cm="1">
        <f t="array" ref="AM178">IF(AM$174=-1,AN178,IF(AM$174=99,AL178,IF(AM$174=0,INDEX($F51:$N51,0,AM$172),(INDEX($F51:$N51,0,AM$174+1)-INDEX($F51:$N51,0,AM$174))/(INDEX($F$4:$N$4,0,AM$174+1)-INDEX($F$4:$N$4,0,AM$174))+AL178)))</f>
        <v>3.1186231990013344</v>
      </c>
      <c r="AN178" s="186" cm="1">
        <f t="array" ref="AN178">IF(AN$174=-1,AO178,IF(AN$174=99,AM178,IF(AN$174=0,INDEX($F51:$N51,0,AN$172),(INDEX($F51:$N51,0,AN$174+1)-INDEX($F51:$N51,0,AN$174))/(INDEX($F$4:$N$4,0,AN$174+1)-INDEX($F$4:$N$4,0,AN$174))+AM178)))</f>
        <v>3.1872563900477457</v>
      </c>
      <c r="AO178" s="186" cm="1">
        <f t="array" ref="AO178">IF(AO$174=-1,AP178,IF(AO$174=99,AN178,IF(AO$174=0,INDEX($F51:$N51,0,AO$172),(INDEX($F51:$N51,0,AO$174+1)-INDEX($F51:$N51,0,AO$174))/(INDEX($F$4:$N$4,0,AO$174+1)-INDEX($F$4:$N$4,0,AO$174))+AN178)))</f>
        <v>3.8049551094654466</v>
      </c>
      <c r="AP178" s="186" cm="1">
        <f t="array" ref="AP178">IF(AP$174=-1,AQ178,IF(AP$174=99,AO178,IF(AP$174=0,INDEX($F51:$N51,0,AP$172),(INDEX($F51:$N51,0,AP$174+1)-INDEX($F51:$N51,0,AP$174))/(INDEX($F$4:$N$4,0,AP$174+1)-INDEX($F$4:$N$4,0,AP$174))+AO178)))</f>
        <v>3.8049551094654466</v>
      </c>
      <c r="AQ178" s="186" cm="1">
        <f t="array" ref="AQ178">IF(AQ$174=-1,AR178,IF(AQ$174=99,AP178,IF(AQ$174=0,INDEX($F51:$N51,0,AQ$172),(INDEX($F51:$N51,0,AQ$174+1)-INDEX($F51:$N51,0,AQ$174))/(INDEX($F$4:$N$4,0,AQ$174+1)-INDEX($F$4:$N$4,0,AQ$174))+AP178)))</f>
        <v>3.8049551094654466</v>
      </c>
      <c r="AZ178" s="186"/>
      <c r="BA178" s="186"/>
      <c r="BB178" s="186"/>
      <c r="BC178" s="186"/>
      <c r="BD178" s="186"/>
      <c r="BE178" s="186"/>
    </row>
    <row r="179" spans="1:57">
      <c r="A179" s="185" t="s">
        <v>16</v>
      </c>
      <c r="B179" s="22" t="str">
        <f t="shared" si="248"/>
        <v/>
      </c>
      <c r="C179" s="23" t="str">
        <f t="shared" si="249"/>
        <v/>
      </c>
      <c r="D179" s="57"/>
      <c r="E179" s="23" t="str">
        <f t="shared" si="250"/>
        <v/>
      </c>
      <c r="F179" s="23" t="str">
        <f t="shared" si="250"/>
        <v/>
      </c>
      <c r="G179" s="23" t="str">
        <f t="shared" si="250"/>
        <v/>
      </c>
      <c r="H179" s="23"/>
      <c r="I179" s="23" t="str">
        <f t="shared" si="250"/>
        <v/>
      </c>
      <c r="J179" s="133" t="str">
        <f t="shared" si="252"/>
        <v>TFHCV3</v>
      </c>
      <c r="K179" s="186">
        <f t="shared" si="253"/>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15.853215416415631</v>
      </c>
      <c r="U179" s="186" cm="1">
        <f t="array" ref="U179">IF(U$174=-1,V179,IF(U$174=99,T179,IF(U$174=0,INDEX($F52:$N52,0,U$172),(INDEX($F52:$N52,0,U$174+1)-INDEX($F52:$N52,0,U$174))/(INDEX($F$4:$N$4,0,U$174+1)-INDEX($F$4:$N$4,0,U$174))+T179)))</f>
        <v>16.053274511957298</v>
      </c>
      <c r="V179" s="186" cm="1">
        <f t="array" ref="V179">IF(V$174=-1,W179,IF(V$174=99,U179,IF(V$174=0,INDEX($F52:$N52,0,V$172),(INDEX($F52:$N52,0,V$174+1)-INDEX($F52:$N52,0,V$174))/(INDEX($F$4:$N$4,0,V$174+1)-INDEX($F$4:$N$4,0,V$174))+U179)))</f>
        <v>16.253333607498966</v>
      </c>
      <c r="W179" s="186" cm="1">
        <f t="array" ref="W179">IF(W$174=-1,X179,IF(W$174=99,V179,IF(W$174=0,INDEX($F52:$N52,0,W$172),(INDEX($F52:$N52,0,W$174+1)-INDEX($F52:$N52,0,W$174))/(INDEX($F$4:$N$4,0,W$174+1)-INDEX($F$4:$N$4,0,W$174))+V179)))</f>
        <v>16.453392703040635</v>
      </c>
      <c r="X179" s="186" cm="1">
        <f t="array" ref="X179">IF(X$174=-1,Y179,IF(X$174=99,W179,IF(X$174=0,INDEX($F52:$N52,0,X$172),(INDEX($F52:$N52,0,X$174+1)-INDEX($F52:$N52,0,X$174))/(INDEX($F$4:$N$4,0,X$174+1)-INDEX($F$4:$N$4,0,X$174))+W179)))</f>
        <v>16.653451798582303</v>
      </c>
      <c r="Y179" s="186" cm="1">
        <f t="array" ref="Y179">IF(Y$174=-1,Z179,IF(Y$174=99,X179,IF(Y$174=0,INDEX($F52:$N52,0,Y$172),(INDEX($F52:$N52,0,Y$174+1)-INDEX($F52:$N52,0,Y$174))/(INDEX($F$4:$N$4,0,Y$174+1)-INDEX($F$4:$N$4,0,Y$174))+X179)))</f>
        <v>16.853510894123971</v>
      </c>
      <c r="Z179" s="186" cm="1">
        <f t="array" ref="Z179">IF(Z$174=-1,AA179,IF(Z$174=99,Y179,IF(Z$174=0,INDEX($F52:$N52,0,Z$172),(INDEX($F52:$N52,0,Z$174+1)-INDEX($F52:$N52,0,Z$174))/(INDEX($F$4:$N$4,0,Z$174+1)-INDEX($F$4:$N$4,0,Z$174))+Y179)))</f>
        <v>17.05356998966564</v>
      </c>
      <c r="AA179" s="186" cm="1">
        <f t="array" ref="AA179">IF(AA$174=-1,AB179,IF(AA$174=99,Z179,IF(AA$174=0,INDEX($F52:$N52,0,AA$172),(INDEX($F52:$N52,0,AA$174+1)-INDEX($F52:$N52,0,AA$174))/(INDEX($F$4:$N$4,0,AA$174+1)-INDEX($F$4:$N$4,0,AA$174))+Z179)))</f>
        <v>17.253629085207308</v>
      </c>
      <c r="AB179" s="186" cm="1">
        <f t="array" ref="AB179">IF(AB$174=-1,AC179,IF(AB$174=99,AA179,IF(AB$174=0,INDEX($F52:$N52,0,AB$172),(INDEX($F52:$N52,0,AB$174+1)-INDEX($F52:$N52,0,AB$174))/(INDEX($F$4:$N$4,0,AB$174+1)-INDEX($F$4:$N$4,0,AB$174))+AA179)))</f>
        <v>17.453688180748976</v>
      </c>
      <c r="AC179" s="186" cm="1">
        <f t="array" ref="AC179">IF(AC$174=-1,AD179,IF(AC$174=99,AB179,IF(AC$174=0,INDEX($F52:$N52,0,AC$172),(INDEX($F52:$N52,0,AC$174+1)-INDEX($F52:$N52,0,AC$174))/(INDEX($F$4:$N$4,0,AC$174+1)-INDEX($F$4:$N$4,0,AC$174))+AB179)))</f>
        <v>17.653747276290638</v>
      </c>
      <c r="AD179" s="186" cm="1">
        <f t="array" ref="AD179">IF(AD$174=-1,AE179,IF(AD$174=99,AC179,IF(AD$174=0,INDEX($F52:$N52,0,AD$172),(INDEX($F52:$N52,0,AD$174+1)-INDEX($F52:$N52,0,AD$174))/(INDEX($F$4:$N$4,0,AD$174+1)-INDEX($F$4:$N$4,0,AD$174))+AC179)))</f>
        <v>17.975411116515694</v>
      </c>
      <c r="AE179" s="186" cm="1">
        <f t="array" ref="AE179">IF(AE$174=-1,AF179,IF(AE$174=99,AD179,IF(AE$174=0,INDEX($F52:$N52,0,AE$172),(INDEX($F52:$N52,0,AE$174+1)-INDEX($F52:$N52,0,AE$174))/(INDEX($F$4:$N$4,0,AE$174+1)-INDEX($F$4:$N$4,0,AE$174))+AD179)))</f>
        <v>18.297074956740751</v>
      </c>
      <c r="AF179" s="186" cm="1">
        <f t="array" ref="AF179">IF(AF$174=-1,AG179,IF(AF$174=99,AE179,IF(AF$174=0,INDEX($F52:$N52,0,AF$172),(INDEX($F52:$N52,0,AF$174+1)-INDEX($F52:$N52,0,AF$174))/(INDEX($F$4:$N$4,0,AF$174+1)-INDEX($F$4:$N$4,0,AF$174))+AE179)))</f>
        <v>18.618738796965808</v>
      </c>
      <c r="AG179" s="186" cm="1">
        <f t="array" ref="AG179">IF(AG$174=-1,AH179,IF(AG$174=99,AF179,IF(AG$174=0,INDEX($F52:$N52,0,AG$172),(INDEX($F52:$N52,0,AG$174+1)-INDEX($F52:$N52,0,AG$174))/(INDEX($F$4:$N$4,0,AG$174+1)-INDEX($F$4:$N$4,0,AG$174))+AF179)))</f>
        <v>18.940402637190864</v>
      </c>
      <c r="AH179" s="186" cm="1">
        <f t="array" ref="AH179">IF(AH$174=-1,AI179,IF(AH$174=99,AG179,IF(AH$174=0,INDEX($F52:$N52,0,AH$172),(INDEX($F52:$N52,0,AH$174+1)-INDEX($F52:$N52,0,AH$174))/(INDEX($F$4:$N$4,0,AH$174+1)-INDEX($F$4:$N$4,0,AH$174))+AG179)))</f>
        <v>19.262066477415921</v>
      </c>
      <c r="AI179" s="186" cm="1">
        <f t="array" ref="AI179">IF(AI$174=-1,AJ179,IF(AI$174=99,AH179,IF(AI$174=0,INDEX($F52:$N52,0,AI$172),(INDEX($F52:$N52,0,AI$174+1)-INDEX($F52:$N52,0,AI$174))/(INDEX($F$4:$N$4,0,AI$174+1)-INDEX($F$4:$N$4,0,AI$174))+AH179)))</f>
        <v>19.583730317640978</v>
      </c>
      <c r="AJ179" s="186" cm="1">
        <f t="array" ref="AJ179">IF(AJ$174=-1,AK179,IF(AJ$174=99,AI179,IF(AJ$174=0,INDEX($F52:$N52,0,AJ$172),(INDEX($F52:$N52,0,AJ$174+1)-INDEX($F52:$N52,0,AJ$174))/(INDEX($F$4:$N$4,0,AJ$174+1)-INDEX($F$4:$N$4,0,AJ$174))+AI179)))</f>
        <v>19.905394157866034</v>
      </c>
      <c r="AK179" s="186" cm="1">
        <f t="array" ref="AK179">IF(AK$174=-1,AL179,IF(AK$174=99,AJ179,IF(AK$174=0,INDEX($F52:$N52,0,AK$172),(INDEX($F52:$N52,0,AK$174+1)-INDEX($F52:$N52,0,AK$174))/(INDEX($F$4:$N$4,0,AK$174+1)-INDEX($F$4:$N$4,0,AK$174))+AJ179)))</f>
        <v>20.227057998091091</v>
      </c>
      <c r="AL179" s="186" cm="1">
        <f t="array" ref="AL179">IF(AL$174=-1,AM179,IF(AL$174=99,AK179,IF(AL$174=0,INDEX($F52:$N52,0,AL$172),(INDEX($F52:$N52,0,AL$174+1)-INDEX($F52:$N52,0,AL$174))/(INDEX($F$4:$N$4,0,AL$174+1)-INDEX($F$4:$N$4,0,AL$174))+AK179)))</f>
        <v>20.548721838316148</v>
      </c>
      <c r="AM179" s="186" cm="1">
        <f t="array" ref="AM179">IF(AM$174=-1,AN179,IF(AM$174=99,AL179,IF(AM$174=0,INDEX($F52:$N52,0,AM$172),(INDEX($F52:$N52,0,AM$174+1)-INDEX($F52:$N52,0,AM$174))/(INDEX($F$4:$N$4,0,AM$174+1)-INDEX($F$4:$N$4,0,AM$174))+AL179)))</f>
        <v>20.870385678541215</v>
      </c>
      <c r="AN179" s="186" cm="1">
        <f t="array" ref="AN179">IF(AN$174=-1,AO179,IF(AN$174=99,AM179,IF(AN$174=0,INDEX($F52:$N52,0,AN$172),(INDEX($F52:$N52,0,AN$174+1)-INDEX($F52:$N52,0,AN$174))/(INDEX($F$4:$N$4,0,AN$174+1)-INDEX($F$4:$N$4,0,AN$174))+AM179)))</f>
        <v>21.329691300312483</v>
      </c>
      <c r="AO179" s="186" cm="1">
        <f t="array" ref="AO179">IF(AO$174=-1,AP179,IF(AO$174=99,AN179,IF(AO$174=0,INDEX($F52:$N52,0,AO$172),(INDEX($F52:$N52,0,AO$174+1)-INDEX($F52:$N52,0,AO$174))/(INDEX($F$4:$N$4,0,AO$174+1)-INDEX($F$4:$N$4,0,AO$174))+AN179)))</f>
        <v>25.46344189625388</v>
      </c>
      <c r="AP179" s="186" cm="1">
        <f t="array" ref="AP179">IF(AP$174=-1,AQ179,IF(AP$174=99,AO179,IF(AP$174=0,INDEX($F52:$N52,0,AP$172),(INDEX($F52:$N52,0,AP$174+1)-INDEX($F52:$N52,0,AP$174))/(INDEX($F$4:$N$4,0,AP$174+1)-INDEX($F$4:$N$4,0,AP$174))+AO179)))</f>
        <v>25.46344189625388</v>
      </c>
      <c r="AQ179" s="186" cm="1">
        <f t="array" ref="AQ179">IF(AQ$174=-1,AR179,IF(AQ$174=99,AP179,IF(AQ$174=0,INDEX($F52:$N52,0,AQ$172),(INDEX($F52:$N52,0,AQ$174+1)-INDEX($F52:$N52,0,AQ$174))/(INDEX($F$4:$N$4,0,AQ$174+1)-INDEX($F$4:$N$4,0,AQ$174))+AP179)))</f>
        <v>25.46344189625388</v>
      </c>
      <c r="AZ179" s="186"/>
      <c r="BA179" s="186"/>
      <c r="BB179" s="186"/>
      <c r="BC179" s="186"/>
      <c r="BD179" s="186"/>
      <c r="BE179" s="186"/>
    </row>
    <row r="180" spans="1:57">
      <c r="A180" s="185" t="s">
        <v>16</v>
      </c>
      <c r="B180" s="22" t="str">
        <f t="shared" si="248"/>
        <v/>
      </c>
      <c r="C180" s="23" t="str">
        <f t="shared" si="249"/>
        <v/>
      </c>
      <c r="D180" s="57"/>
      <c r="E180" s="23" t="str">
        <f t="shared" si="250"/>
        <v/>
      </c>
      <c r="F180" s="23" t="str">
        <f t="shared" si="250"/>
        <v/>
      </c>
      <c r="G180" s="23" t="str">
        <f t="shared" si="250"/>
        <v/>
      </c>
      <c r="H180" s="23"/>
      <c r="I180" s="23" t="str">
        <f t="shared" si="250"/>
        <v/>
      </c>
      <c r="J180" s="133" t="str">
        <f t="shared" si="252"/>
        <v>TFHCV4</v>
      </c>
      <c r="K180" s="186">
        <f t="shared" si="253"/>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5.2874502206231879</v>
      </c>
      <c r="U180" s="186" cm="1">
        <f t="array" ref="U180">IF(U$174=-1,V180,IF(U$174=99,T180,IF(U$174=0,INDEX($F53:$N53,0,U$172),(INDEX($F53:$N53,0,U$174+1)-INDEX($F53:$N53,0,U$174))/(INDEX($F$4:$N$4,0,U$174+1)-INDEX($F$4:$N$4,0,U$174))+T180)))</f>
        <v>5.3541750131068717</v>
      </c>
      <c r="V180" s="186" cm="1">
        <f t="array" ref="V180">IF(V$174=-1,W180,IF(V$174=99,U180,IF(V$174=0,INDEX($F53:$N53,0,V$172),(INDEX($F53:$N53,0,V$174+1)-INDEX($F53:$N53,0,V$174))/(INDEX($F$4:$N$4,0,V$174+1)-INDEX($F$4:$N$4,0,V$174))+U180)))</f>
        <v>5.4208998055905555</v>
      </c>
      <c r="W180" s="186" cm="1">
        <f t="array" ref="W180">IF(W$174=-1,X180,IF(W$174=99,V180,IF(W$174=0,INDEX($F53:$N53,0,W$172),(INDEX($F53:$N53,0,W$174+1)-INDEX($F53:$N53,0,W$174))/(INDEX($F$4:$N$4,0,W$174+1)-INDEX($F$4:$N$4,0,W$174))+V180)))</f>
        <v>5.4876245980742393</v>
      </c>
      <c r="X180" s="186" cm="1">
        <f t="array" ref="X180">IF(X$174=-1,Y180,IF(X$174=99,W180,IF(X$174=0,INDEX($F53:$N53,0,X$172),(INDEX($F53:$N53,0,X$174+1)-INDEX($F53:$N53,0,X$174))/(INDEX($F$4:$N$4,0,X$174+1)-INDEX($F$4:$N$4,0,X$174))+W180)))</f>
        <v>5.5543493905579231</v>
      </c>
      <c r="Y180" s="186" cm="1">
        <f t="array" ref="Y180">IF(Y$174=-1,Z180,IF(Y$174=99,X180,IF(Y$174=0,INDEX($F53:$N53,0,Y$172),(INDEX($F53:$N53,0,Y$174+1)-INDEX($F53:$N53,0,Y$174))/(INDEX($F$4:$N$4,0,Y$174+1)-INDEX($F$4:$N$4,0,Y$174))+X180)))</f>
        <v>5.6210741830416069</v>
      </c>
      <c r="Z180" s="186" cm="1">
        <f t="array" ref="Z180">IF(Z$174=-1,AA180,IF(Z$174=99,Y180,IF(Z$174=0,INDEX($F53:$N53,0,Z$172),(INDEX($F53:$N53,0,Z$174+1)-INDEX($F53:$N53,0,Z$174))/(INDEX($F$4:$N$4,0,Z$174+1)-INDEX($F$4:$N$4,0,Z$174))+Y180)))</f>
        <v>5.6877989755252907</v>
      </c>
      <c r="AA180" s="186" cm="1">
        <f t="array" ref="AA180">IF(AA$174=-1,AB180,IF(AA$174=99,Z180,IF(AA$174=0,INDEX($F53:$N53,0,AA$172),(INDEX($F53:$N53,0,AA$174+1)-INDEX($F53:$N53,0,AA$174))/(INDEX($F$4:$N$4,0,AA$174+1)-INDEX($F$4:$N$4,0,AA$174))+Z180)))</f>
        <v>5.7545237680089745</v>
      </c>
      <c r="AB180" s="186" cm="1">
        <f t="array" ref="AB180">IF(AB$174=-1,AC180,IF(AB$174=99,AA180,IF(AB$174=0,INDEX($F53:$N53,0,AB$172),(INDEX($F53:$N53,0,AB$174+1)-INDEX($F53:$N53,0,AB$174))/(INDEX($F$4:$N$4,0,AB$174+1)-INDEX($F$4:$N$4,0,AB$174))+AA180)))</f>
        <v>5.8212485604926583</v>
      </c>
      <c r="AC180" s="186" cm="1">
        <f t="array" ref="AC180">IF(AC$174=-1,AD180,IF(AC$174=99,AB180,IF(AC$174=0,INDEX($F53:$N53,0,AC$172),(INDEX($F53:$N53,0,AC$174+1)-INDEX($F53:$N53,0,AC$174))/(INDEX($F$4:$N$4,0,AC$174+1)-INDEX($F$4:$N$4,0,AC$174))+AB180)))</f>
        <v>5.8879733529763385</v>
      </c>
      <c r="AD180" s="186" cm="1">
        <f t="array" ref="AD180">IF(AD$174=-1,AE180,IF(AD$174=99,AC180,IF(AD$174=0,INDEX($F53:$N53,0,AD$172),(INDEX($F53:$N53,0,AD$174+1)-INDEX($F53:$N53,0,AD$174))/(INDEX($F$4:$N$4,0,AD$174+1)-INDEX($F$4:$N$4,0,AD$174))+AC180)))</f>
        <v>5.9952564181647015</v>
      </c>
      <c r="AE180" s="186" cm="1">
        <f t="array" ref="AE180">IF(AE$174=-1,AF180,IF(AE$174=99,AD180,IF(AE$174=0,INDEX($F53:$N53,0,AE$172),(INDEX($F53:$N53,0,AE$174+1)-INDEX($F53:$N53,0,AE$174))/(INDEX($F$4:$N$4,0,AE$174+1)-INDEX($F$4:$N$4,0,AE$174))+AD180)))</f>
        <v>6.1025394833530644</v>
      </c>
      <c r="AF180" s="186" cm="1">
        <f t="array" ref="AF180">IF(AF$174=-1,AG180,IF(AF$174=99,AE180,IF(AF$174=0,INDEX($F53:$N53,0,AF$172),(INDEX($F53:$N53,0,AF$174+1)-INDEX($F53:$N53,0,AF$174))/(INDEX($F$4:$N$4,0,AF$174+1)-INDEX($F$4:$N$4,0,AF$174))+AE180)))</f>
        <v>6.2098225485414273</v>
      </c>
      <c r="AG180" s="186" cm="1">
        <f t="array" ref="AG180">IF(AG$174=-1,AH180,IF(AG$174=99,AF180,IF(AG$174=0,INDEX($F53:$N53,0,AG$172),(INDEX($F53:$N53,0,AG$174+1)-INDEX($F53:$N53,0,AG$174))/(INDEX($F$4:$N$4,0,AG$174+1)-INDEX($F$4:$N$4,0,AG$174))+AF180)))</f>
        <v>6.3171056137297903</v>
      </c>
      <c r="AH180" s="186" cm="1">
        <f t="array" ref="AH180">IF(AH$174=-1,AI180,IF(AH$174=99,AG180,IF(AH$174=0,INDEX($F53:$N53,0,AH$172),(INDEX($F53:$N53,0,AH$174+1)-INDEX($F53:$N53,0,AH$174))/(INDEX($F$4:$N$4,0,AH$174+1)-INDEX($F$4:$N$4,0,AH$174))+AG180)))</f>
        <v>6.4243886789181532</v>
      </c>
      <c r="AI180" s="186" cm="1">
        <f t="array" ref="AI180">IF(AI$174=-1,AJ180,IF(AI$174=99,AH180,IF(AI$174=0,INDEX($F53:$N53,0,AI$172),(INDEX($F53:$N53,0,AI$174+1)-INDEX($F53:$N53,0,AI$174))/(INDEX($F$4:$N$4,0,AI$174+1)-INDEX($F$4:$N$4,0,AI$174))+AH180)))</f>
        <v>6.5316717441065162</v>
      </c>
      <c r="AJ180" s="186" cm="1">
        <f t="array" ref="AJ180">IF(AJ$174=-1,AK180,IF(AJ$174=99,AI180,IF(AJ$174=0,INDEX($F53:$N53,0,AJ$172),(INDEX($F53:$N53,0,AJ$174+1)-INDEX($F53:$N53,0,AJ$174))/(INDEX($F$4:$N$4,0,AJ$174+1)-INDEX($F$4:$N$4,0,AJ$174))+AI180)))</f>
        <v>6.6389548092948791</v>
      </c>
      <c r="AK180" s="186" cm="1">
        <f t="array" ref="AK180">IF(AK$174=-1,AL180,IF(AK$174=99,AJ180,IF(AK$174=0,INDEX($F53:$N53,0,AK$172),(INDEX($F53:$N53,0,AK$174+1)-INDEX($F53:$N53,0,AK$174))/(INDEX($F$4:$N$4,0,AK$174+1)-INDEX($F$4:$N$4,0,AK$174))+AJ180)))</f>
        <v>6.7462378744832421</v>
      </c>
      <c r="AL180" s="186" cm="1">
        <f t="array" ref="AL180">IF(AL$174=-1,AM180,IF(AL$174=99,AK180,IF(AL$174=0,INDEX($F53:$N53,0,AL$172),(INDEX($F53:$N53,0,AL$174+1)-INDEX($F53:$N53,0,AL$174))/(INDEX($F$4:$N$4,0,AL$174+1)-INDEX($F$4:$N$4,0,AL$174))+AK180)))</f>
        <v>6.853520939671605</v>
      </c>
      <c r="AM180" s="186" cm="1">
        <f t="array" ref="AM180">IF(AM$174=-1,AN180,IF(AM$174=99,AL180,IF(AM$174=0,INDEX($F53:$N53,0,AM$172),(INDEX($F53:$N53,0,AM$174+1)-INDEX($F53:$N53,0,AM$174))/(INDEX($F$4:$N$4,0,AM$174+1)-INDEX($F$4:$N$4,0,AM$174))+AL180)))</f>
        <v>6.9608040048599715</v>
      </c>
      <c r="AN180" s="186" cm="1">
        <f t="array" ref="AN180">IF(AN$174=-1,AO180,IF(AN$174=99,AM180,IF(AN$174=0,INDEX($F53:$N53,0,AN$172),(INDEX($F53:$N53,0,AN$174+1)-INDEX($F53:$N53,0,AN$174))/(INDEX($F$4:$N$4,0,AN$174+1)-INDEX($F$4:$N$4,0,AN$174))+AM180)))</f>
        <v>7.1139941020974851</v>
      </c>
      <c r="AO180" s="186" cm="1">
        <f t="array" ref="AO180">IF(AO$174=-1,AP180,IF(AO$174=99,AN180,IF(AO$174=0,INDEX($F53:$N53,0,AO$172),(INDEX($F53:$N53,0,AO$174+1)-INDEX($F53:$N53,0,AO$174))/(INDEX($F$4:$N$4,0,AO$174+1)-INDEX($F$4:$N$4,0,AO$174))+AN180)))</f>
        <v>8.4927049772351033</v>
      </c>
      <c r="AP180" s="186" cm="1">
        <f t="array" ref="AP180">IF(AP$174=-1,AQ180,IF(AP$174=99,AO180,IF(AP$174=0,INDEX($F53:$N53,0,AP$172),(INDEX($F53:$N53,0,AP$174+1)-INDEX($F53:$N53,0,AP$174))/(INDEX($F$4:$N$4,0,AP$174+1)-INDEX($F$4:$N$4,0,AP$174))+AO180)))</f>
        <v>8.4927049772351033</v>
      </c>
      <c r="AQ180" s="186" cm="1">
        <f t="array" ref="AQ180">IF(AQ$174=-1,AR180,IF(AQ$174=99,AP180,IF(AQ$174=0,INDEX($F53:$N53,0,AQ$172),(INDEX($F53:$N53,0,AQ$174+1)-INDEX($F53:$N53,0,AQ$174))/(INDEX($F$4:$N$4,0,AQ$174+1)-INDEX($F$4:$N$4,0,AQ$174))+AP180)))</f>
        <v>8.4927049772351033</v>
      </c>
      <c r="AZ180" s="186"/>
      <c r="BA180" s="186"/>
      <c r="BB180" s="186"/>
      <c r="BC180" s="186"/>
      <c r="BD180" s="186"/>
      <c r="BE180" s="186"/>
    </row>
    <row r="181" spans="1:57">
      <c r="A181" s="185" t="s">
        <v>16</v>
      </c>
      <c r="B181" s="22" t="str">
        <f t="shared" si="248"/>
        <v/>
      </c>
      <c r="C181" s="23" t="str">
        <f t="shared" si="249"/>
        <v/>
      </c>
      <c r="D181" s="57"/>
      <c r="E181" s="23" t="str">
        <f t="shared" si="250"/>
        <v/>
      </c>
      <c r="F181" s="23" t="str">
        <f t="shared" si="250"/>
        <v/>
      </c>
      <c r="G181" s="23" t="str">
        <f t="shared" si="250"/>
        <v/>
      </c>
      <c r="H181" s="23"/>
      <c r="I181" s="23" t="str">
        <f t="shared" si="250"/>
        <v/>
      </c>
      <c r="J181" s="133" t="str">
        <f t="shared" si="252"/>
        <v>TFHCV5</v>
      </c>
      <c r="K181" s="186">
        <f t="shared" si="253"/>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3.1873910802028207</v>
      </c>
      <c r="U181" s="186" cm="1">
        <f t="array" ref="U181">IF(U$174=-1,V181,IF(U$174=99,T181,IF(U$174=0,INDEX($F54:$N54,0,U$172),(INDEX($F54:$N54,0,U$174+1)-INDEX($F54:$N54,0,U$174))/(INDEX($F$4:$N$4,0,U$174+1)-INDEX($F$4:$N$4,0,U$174))+T181)))</f>
        <v>3.2276142500704719</v>
      </c>
      <c r="V181" s="186" cm="1">
        <f t="array" ref="V181">IF(V$174=-1,W181,IF(V$174=99,U181,IF(V$174=0,INDEX($F54:$N54,0,V$172),(INDEX($F54:$N54,0,V$174+1)-INDEX($F54:$N54,0,V$174))/(INDEX($F$4:$N$4,0,V$174+1)-INDEX($F$4:$N$4,0,V$174))+U181)))</f>
        <v>3.267837419938123</v>
      </c>
      <c r="W181" s="186" cm="1">
        <f t="array" ref="W181">IF(W$174=-1,X181,IF(W$174=99,V181,IF(W$174=0,INDEX($F54:$N54,0,W$172),(INDEX($F54:$N54,0,W$174+1)-INDEX($F54:$N54,0,W$174))/(INDEX($F$4:$N$4,0,W$174+1)-INDEX($F$4:$N$4,0,W$174))+V181)))</f>
        <v>3.3080605898057742</v>
      </c>
      <c r="X181" s="186" cm="1">
        <f t="array" ref="X181">IF(X$174=-1,Y181,IF(X$174=99,W181,IF(X$174=0,INDEX($F54:$N54,0,X$172),(INDEX($F54:$N54,0,X$174+1)-INDEX($F54:$N54,0,X$174))/(INDEX($F$4:$N$4,0,X$174+1)-INDEX($F$4:$N$4,0,X$174))+W181)))</f>
        <v>3.3482837596734254</v>
      </c>
      <c r="Y181" s="186" cm="1">
        <f t="array" ref="Y181">IF(Y$174=-1,Z181,IF(Y$174=99,X181,IF(Y$174=0,INDEX($F54:$N54,0,Y$172),(INDEX($F54:$N54,0,Y$174+1)-INDEX($F54:$N54,0,Y$174))/(INDEX($F$4:$N$4,0,Y$174+1)-INDEX($F$4:$N$4,0,Y$174))+X181)))</f>
        <v>3.3885069295410766</v>
      </c>
      <c r="Z181" s="186" cm="1">
        <f t="array" ref="Z181">IF(Z$174=-1,AA181,IF(Z$174=99,Y181,IF(Z$174=0,INDEX($F54:$N54,0,Z$172),(INDEX($F54:$N54,0,Z$174+1)-INDEX($F54:$N54,0,Z$174))/(INDEX($F$4:$N$4,0,Z$174+1)-INDEX($F$4:$N$4,0,Z$174))+Y181)))</f>
        <v>3.4287300994087277</v>
      </c>
      <c r="AA181" s="186" cm="1">
        <f t="array" ref="AA181">IF(AA$174=-1,AB181,IF(AA$174=99,Z181,IF(AA$174=0,INDEX($F54:$N54,0,AA$172),(INDEX($F54:$N54,0,AA$174+1)-INDEX($F54:$N54,0,AA$174))/(INDEX($F$4:$N$4,0,AA$174+1)-INDEX($F$4:$N$4,0,AA$174))+Z181)))</f>
        <v>3.4689532692763789</v>
      </c>
      <c r="AB181" s="186" cm="1">
        <f t="array" ref="AB181">IF(AB$174=-1,AC181,IF(AB$174=99,AA181,IF(AB$174=0,INDEX($F54:$N54,0,AB$172),(INDEX($F54:$N54,0,AB$174+1)-INDEX($F54:$N54,0,AB$174))/(INDEX($F$4:$N$4,0,AB$174+1)-INDEX($F$4:$N$4,0,AB$174))+AA181)))</f>
        <v>3.5091764391440301</v>
      </c>
      <c r="AC181" s="186" cm="1">
        <f t="array" ref="AC181">IF(AC$174=-1,AD181,IF(AC$174=99,AB181,IF(AC$174=0,INDEX($F54:$N54,0,AC$172),(INDEX($F54:$N54,0,AC$174+1)-INDEX($F54:$N54,0,AC$174))/(INDEX($F$4:$N$4,0,AC$174+1)-INDEX($F$4:$N$4,0,AC$174))+AB181)))</f>
        <v>3.5493996090116822</v>
      </c>
      <c r="AD181" s="186" cm="1">
        <f t="array" ref="AD181">IF(AD$174=-1,AE181,IF(AD$174=99,AC181,IF(AD$174=0,INDEX($F54:$N54,0,AD$172),(INDEX($F54:$N54,0,AD$174+1)-INDEX($F54:$N54,0,AD$174))/(INDEX($F$4:$N$4,0,AD$174+1)-INDEX($F$4:$N$4,0,AD$174))+AC181)))</f>
        <v>3.6140721961321152</v>
      </c>
      <c r="AE181" s="186" cm="1">
        <f t="array" ref="AE181">IF(AE$174=-1,AF181,IF(AE$174=99,AD181,IF(AE$174=0,INDEX($F54:$N54,0,AE$172),(INDEX($F54:$N54,0,AE$174+1)-INDEX($F54:$N54,0,AE$174))/(INDEX($F$4:$N$4,0,AE$174+1)-INDEX($F$4:$N$4,0,AE$174))+AD181)))</f>
        <v>3.6787447832525482</v>
      </c>
      <c r="AF181" s="186" cm="1">
        <f t="array" ref="AF181">IF(AF$174=-1,AG181,IF(AF$174=99,AE181,IF(AF$174=0,INDEX($F54:$N54,0,AF$172),(INDEX($F54:$N54,0,AF$174+1)-INDEX($F54:$N54,0,AF$174))/(INDEX($F$4:$N$4,0,AF$174+1)-INDEX($F$4:$N$4,0,AF$174))+AE181)))</f>
        <v>3.7434173703729812</v>
      </c>
      <c r="AG181" s="186" cm="1">
        <f t="array" ref="AG181">IF(AG$174=-1,AH181,IF(AG$174=99,AF181,IF(AG$174=0,INDEX($F54:$N54,0,AG$172),(INDEX($F54:$N54,0,AG$174+1)-INDEX($F54:$N54,0,AG$174))/(INDEX($F$4:$N$4,0,AG$174+1)-INDEX($F$4:$N$4,0,AG$174))+AF181)))</f>
        <v>3.8080899574934142</v>
      </c>
      <c r="AH181" s="186" cm="1">
        <f t="array" ref="AH181">IF(AH$174=-1,AI181,IF(AH$174=99,AG181,IF(AH$174=0,INDEX($F54:$N54,0,AH$172),(INDEX($F54:$N54,0,AH$174+1)-INDEX($F54:$N54,0,AH$174))/(INDEX($F$4:$N$4,0,AH$174+1)-INDEX($F$4:$N$4,0,AH$174))+AG181)))</f>
        <v>3.8727625446138472</v>
      </c>
      <c r="AI181" s="186" cm="1">
        <f t="array" ref="AI181">IF(AI$174=-1,AJ181,IF(AI$174=99,AH181,IF(AI$174=0,INDEX($F54:$N54,0,AI$172),(INDEX($F54:$N54,0,AI$174+1)-INDEX($F54:$N54,0,AI$174))/(INDEX($F$4:$N$4,0,AI$174+1)-INDEX($F$4:$N$4,0,AI$174))+AH181)))</f>
        <v>3.9374351317342802</v>
      </c>
      <c r="AJ181" s="186" cm="1">
        <f t="array" ref="AJ181">IF(AJ$174=-1,AK181,IF(AJ$174=99,AI181,IF(AJ$174=0,INDEX($F54:$N54,0,AJ$172),(INDEX($F54:$N54,0,AJ$174+1)-INDEX($F54:$N54,0,AJ$174))/(INDEX($F$4:$N$4,0,AJ$174+1)-INDEX($F$4:$N$4,0,AJ$174))+AI181)))</f>
        <v>4.0021077188547132</v>
      </c>
      <c r="AK181" s="186" cm="1">
        <f t="array" ref="AK181">IF(AK$174=-1,AL181,IF(AK$174=99,AJ181,IF(AK$174=0,INDEX($F54:$N54,0,AK$172),(INDEX($F54:$N54,0,AK$174+1)-INDEX($F54:$N54,0,AK$174))/(INDEX($F$4:$N$4,0,AK$174+1)-INDEX($F$4:$N$4,0,AK$174))+AJ181)))</f>
        <v>4.0667803059751462</v>
      </c>
      <c r="AL181" s="186" cm="1">
        <f t="array" ref="AL181">IF(AL$174=-1,AM181,IF(AL$174=99,AK181,IF(AL$174=0,INDEX($F54:$N54,0,AL$172),(INDEX($F54:$N54,0,AL$174+1)-INDEX($F54:$N54,0,AL$174))/(INDEX($F$4:$N$4,0,AL$174+1)-INDEX($F$4:$N$4,0,AL$174))+AK181)))</f>
        <v>4.1314528930955792</v>
      </c>
      <c r="AM181" s="186" cm="1">
        <f t="array" ref="AM181">IF(AM$174=-1,AN181,IF(AM$174=99,AL181,IF(AM$174=0,INDEX($F54:$N54,0,AM$172),(INDEX($F54:$N54,0,AM$174+1)-INDEX($F54:$N54,0,AM$174))/(INDEX($F$4:$N$4,0,AM$174+1)-INDEX($F$4:$N$4,0,AM$174))+AL181)))</f>
        <v>4.1961254802160139</v>
      </c>
      <c r="AN181" s="186" cm="1">
        <f t="array" ref="AN181">IF(AN$174=-1,AO181,IF(AN$174=99,AM181,IF(AN$174=0,INDEX($F54:$N54,0,AN$172),(INDEX($F54:$N54,0,AN$174+1)-INDEX($F54:$N54,0,AN$174))/(INDEX($F$4:$N$4,0,AN$174+1)-INDEX($F$4:$N$4,0,AN$174))+AM181)))</f>
        <v>4.2884718341553434</v>
      </c>
      <c r="AO181" s="186" cm="1">
        <f t="array" ref="AO181">IF(AO$174=-1,AP181,IF(AO$174=99,AN181,IF(AO$174=0,INDEX($F54:$N54,0,AO$172),(INDEX($F54:$N54,0,AO$174+1)-INDEX($F54:$N54,0,AO$174))/(INDEX($F$4:$N$4,0,AO$174+1)-INDEX($F$4:$N$4,0,AO$174))+AN181)))</f>
        <v>5.1195890196093039</v>
      </c>
      <c r="AP181" s="186" cm="1">
        <f t="array" ref="AP181">IF(AP$174=-1,AQ181,IF(AP$174=99,AO181,IF(AP$174=0,INDEX($F54:$N54,0,AP$172),(INDEX($F54:$N54,0,AP$174+1)-INDEX($F54:$N54,0,AP$174))/(INDEX($F$4:$N$4,0,AP$174+1)-INDEX($F$4:$N$4,0,AP$174))+AO181)))</f>
        <v>5.1195890196093039</v>
      </c>
      <c r="AQ181" s="186" cm="1">
        <f t="array" ref="AQ181">IF(AQ$174=-1,AR181,IF(AQ$174=99,AP181,IF(AQ$174=0,INDEX($F54:$N54,0,AQ$172),(INDEX($F54:$N54,0,AQ$174+1)-INDEX($F54:$N54,0,AQ$174))/(INDEX($F$4:$N$4,0,AQ$174+1)-INDEX($F$4:$N$4,0,AQ$174))+AP181)))</f>
        <v>5.1195890196093039</v>
      </c>
      <c r="AZ181" s="186"/>
      <c r="BA181" s="186"/>
      <c r="BB181" s="186"/>
      <c r="BC181" s="186"/>
      <c r="BD181" s="186"/>
      <c r="BE181" s="186"/>
    </row>
    <row r="182" spans="1:57">
      <c r="A182" s="185" t="s">
        <v>16</v>
      </c>
      <c r="B182" s="22" t="str">
        <f t="shared" si="248"/>
        <v/>
      </c>
      <c r="C182" s="23" t="str">
        <f t="shared" si="249"/>
        <v/>
      </c>
      <c r="D182" s="57"/>
      <c r="E182" s="23" t="str">
        <f t="shared" si="250"/>
        <v/>
      </c>
      <c r="F182" s="23" t="str">
        <f t="shared" si="250"/>
        <v/>
      </c>
      <c r="G182" s="23" t="str">
        <f t="shared" si="250"/>
        <v/>
      </c>
      <c r="H182" s="23"/>
      <c r="I182" s="23" t="str">
        <f t="shared" si="250"/>
        <v/>
      </c>
      <c r="J182" s="133" t="str">
        <f t="shared" si="252"/>
        <v>TFHCV6</v>
      </c>
      <c r="K182" s="186">
        <f t="shared" si="253"/>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104.70653740274945</v>
      </c>
      <c r="U182" s="186" cm="1">
        <f t="array" ref="U182">IF(U$174=-1,V182,IF(U$174=99,T182,IF(U$174=0,INDEX($F55:$N55,0,U$172),(INDEX($F55:$N55,0,U$174+1)-INDEX($F55:$N55,0,U$174))/(INDEX($F$4:$N$4,0,U$174+1)-INDEX($F$4:$N$4,0,U$174))+T182)))</f>
        <v>106.02787787658185</v>
      </c>
      <c r="V182" s="186" cm="1">
        <f t="array" ref="V182">IF(V$174=-1,W182,IF(V$174=99,U182,IF(V$174=0,INDEX($F55:$N55,0,V$172),(INDEX($F55:$N55,0,V$174+1)-INDEX($F55:$N55,0,V$174))/(INDEX($F$4:$N$4,0,V$174+1)-INDEX($F$4:$N$4,0,V$174))+U182)))</f>
        <v>107.34921835041426</v>
      </c>
      <c r="W182" s="186" cm="1">
        <f t="array" ref="W182">IF(W$174=-1,X182,IF(W$174=99,V182,IF(W$174=0,INDEX($F55:$N55,0,W$172),(INDEX($F55:$N55,0,W$174+1)-INDEX($F55:$N55,0,W$174))/(INDEX($F$4:$N$4,0,W$174+1)-INDEX($F$4:$N$4,0,W$174))+V182)))</f>
        <v>108.67055882424667</v>
      </c>
      <c r="X182" s="186" cm="1">
        <f t="array" ref="X182">IF(X$174=-1,Y182,IF(X$174=99,W182,IF(X$174=0,INDEX($F55:$N55,0,X$172),(INDEX($F55:$N55,0,X$174+1)-INDEX($F55:$N55,0,X$174))/(INDEX($F$4:$N$4,0,X$174+1)-INDEX($F$4:$N$4,0,X$174))+W182)))</f>
        <v>109.99189929807908</v>
      </c>
      <c r="Y182" s="186" cm="1">
        <f t="array" ref="Y182">IF(Y$174=-1,Z182,IF(Y$174=99,X182,IF(Y$174=0,INDEX($F55:$N55,0,Y$172),(INDEX($F55:$N55,0,Y$174+1)-INDEX($F55:$N55,0,Y$174))/(INDEX($F$4:$N$4,0,Y$174+1)-INDEX($F$4:$N$4,0,Y$174))+X182)))</f>
        <v>111.31323977191148</v>
      </c>
      <c r="Z182" s="186" cm="1">
        <f t="array" ref="Z182">IF(Z$174=-1,AA182,IF(Z$174=99,Y182,IF(Z$174=0,INDEX($F55:$N55,0,Z$172),(INDEX($F55:$N55,0,Z$174+1)-INDEX($F55:$N55,0,Z$174))/(INDEX($F$4:$N$4,0,Z$174+1)-INDEX($F$4:$N$4,0,Z$174))+Y182)))</f>
        <v>112.63458024574389</v>
      </c>
      <c r="AA182" s="186" cm="1">
        <f t="array" ref="AA182">IF(AA$174=-1,AB182,IF(AA$174=99,Z182,IF(AA$174=0,INDEX($F55:$N55,0,AA$172),(INDEX($F55:$N55,0,AA$174+1)-INDEX($F55:$N55,0,AA$174))/(INDEX($F$4:$N$4,0,AA$174+1)-INDEX($F$4:$N$4,0,AA$174))+Z182)))</f>
        <v>113.9559207195763</v>
      </c>
      <c r="AB182" s="186" cm="1">
        <f t="array" ref="AB182">IF(AB$174=-1,AC182,IF(AB$174=99,AA182,IF(AB$174=0,INDEX($F55:$N55,0,AB$172),(INDEX($F55:$N55,0,AB$174+1)-INDEX($F55:$N55,0,AB$174))/(INDEX($F$4:$N$4,0,AB$174+1)-INDEX($F$4:$N$4,0,AB$174))+AA182)))</f>
        <v>115.27726119340871</v>
      </c>
      <c r="AC182" s="186" cm="1">
        <f t="array" ref="AC182">IF(AC$174=-1,AD182,IF(AC$174=99,AB182,IF(AC$174=0,INDEX($F55:$N55,0,AC$172),(INDEX($F55:$N55,0,AC$174+1)-INDEX($F55:$N55,0,AC$174))/(INDEX($F$4:$N$4,0,AC$174+1)-INDEX($F$4:$N$4,0,AC$174))+AB182)))</f>
        <v>116.59860166724108</v>
      </c>
      <c r="AD182" s="186" cm="1">
        <f t="array" ref="AD182">IF(AD$174=-1,AE182,IF(AD$174=99,AC182,IF(AD$174=0,INDEX($F55:$N55,0,AD$172),(INDEX($F55:$N55,0,AD$174+1)-INDEX($F55:$N55,0,AD$174))/(INDEX($F$4:$N$4,0,AD$174+1)-INDEX($F$4:$N$4,0,AD$174))+AC182)))</f>
        <v>118.72311117732835</v>
      </c>
      <c r="AE182" s="186" cm="1">
        <f t="array" ref="AE182">IF(AE$174=-1,AF182,IF(AE$174=99,AD182,IF(AE$174=0,INDEX($F55:$N55,0,AE$172),(INDEX($F55:$N55,0,AE$174+1)-INDEX($F55:$N55,0,AE$174))/(INDEX($F$4:$N$4,0,AE$174+1)-INDEX($F$4:$N$4,0,AE$174))+AD182)))</f>
        <v>120.84762068741561</v>
      </c>
      <c r="AF182" s="186" cm="1">
        <f t="array" ref="AF182">IF(AF$174=-1,AG182,IF(AF$174=99,AE182,IF(AF$174=0,INDEX($F55:$N55,0,AF$172),(INDEX($F55:$N55,0,AF$174+1)-INDEX($F55:$N55,0,AF$174))/(INDEX($F$4:$N$4,0,AF$174+1)-INDEX($F$4:$N$4,0,AF$174))+AE182)))</f>
        <v>122.97213019750288</v>
      </c>
      <c r="AG182" s="186" cm="1">
        <f t="array" ref="AG182">IF(AG$174=-1,AH182,IF(AG$174=99,AF182,IF(AG$174=0,INDEX($F55:$N55,0,AG$172),(INDEX($F55:$N55,0,AG$174+1)-INDEX($F55:$N55,0,AG$174))/(INDEX($F$4:$N$4,0,AG$174+1)-INDEX($F$4:$N$4,0,AG$174))+AF182)))</f>
        <v>125.09663970759014</v>
      </c>
      <c r="AH182" s="186" cm="1">
        <f t="array" ref="AH182">IF(AH$174=-1,AI182,IF(AH$174=99,AG182,IF(AH$174=0,INDEX($F55:$N55,0,AH$172),(INDEX($F55:$N55,0,AH$174+1)-INDEX($F55:$N55,0,AH$174))/(INDEX($F$4:$N$4,0,AH$174+1)-INDEX($F$4:$N$4,0,AH$174))+AG182)))</f>
        <v>127.22114921767741</v>
      </c>
      <c r="AI182" s="186" cm="1">
        <f t="array" ref="AI182">IF(AI$174=-1,AJ182,IF(AI$174=99,AH182,IF(AI$174=0,INDEX($F55:$N55,0,AI$172),(INDEX($F55:$N55,0,AI$174+1)-INDEX($F55:$N55,0,AI$174))/(INDEX($F$4:$N$4,0,AI$174+1)-INDEX($F$4:$N$4,0,AI$174))+AH182)))</f>
        <v>129.34565872776466</v>
      </c>
      <c r="AJ182" s="186" cm="1">
        <f t="array" ref="AJ182">IF(AJ$174=-1,AK182,IF(AJ$174=99,AI182,IF(AJ$174=0,INDEX($F55:$N55,0,AJ$172),(INDEX($F55:$N55,0,AJ$174+1)-INDEX($F55:$N55,0,AJ$174))/(INDEX($F$4:$N$4,0,AJ$174+1)-INDEX($F$4:$N$4,0,AJ$174))+AI182)))</f>
        <v>131.47016823785191</v>
      </c>
      <c r="AK182" s="186" cm="1">
        <f t="array" ref="AK182">IF(AK$174=-1,AL182,IF(AK$174=99,AJ182,IF(AK$174=0,INDEX($F55:$N55,0,AK$172),(INDEX($F55:$N55,0,AK$174+1)-INDEX($F55:$N55,0,AK$174))/(INDEX($F$4:$N$4,0,AK$174+1)-INDEX($F$4:$N$4,0,AK$174))+AJ182)))</f>
        <v>133.59467774793916</v>
      </c>
      <c r="AL182" s="186" cm="1">
        <f t="array" ref="AL182">IF(AL$174=-1,AM182,IF(AL$174=99,AK182,IF(AL$174=0,INDEX($F55:$N55,0,AL$172),(INDEX($F55:$N55,0,AL$174+1)-INDEX($F55:$N55,0,AL$174))/(INDEX($F$4:$N$4,0,AL$174+1)-INDEX($F$4:$N$4,0,AL$174))+AK182)))</f>
        <v>135.71918725802641</v>
      </c>
      <c r="AM182" s="186" cm="1">
        <f t="array" ref="AM182">IF(AM$174=-1,AN182,IF(AM$174=99,AL182,IF(AM$174=0,INDEX($F55:$N55,0,AM$172),(INDEX($F55:$N55,0,AM$174+1)-INDEX($F55:$N55,0,AM$174))/(INDEX($F$4:$N$4,0,AM$174+1)-INDEX($F$4:$N$4,0,AM$174))+AL182)))</f>
        <v>137.84369676811372</v>
      </c>
      <c r="AN182" s="186" cm="1">
        <f t="array" ref="AN182">IF(AN$174=-1,AO182,IF(AN$174=99,AM182,IF(AN$174=0,INDEX($F55:$N55,0,AN$172),(INDEX($F55:$N55,0,AN$174+1)-INDEX($F55:$N55,0,AN$174))/(INDEX($F$4:$N$4,0,AN$174+1)-INDEX($F$4:$N$4,0,AN$174))+AM182)))</f>
        <v>140.87729594670608</v>
      </c>
      <c r="AO182" s="186" cm="1">
        <f t="array" ref="AO182">IF(AO$174=-1,AP182,IF(AO$174=99,AN182,IF(AO$174=0,INDEX($F55:$N55,0,AO$172),(INDEX($F55:$N55,0,AO$174+1)-INDEX($F55:$N55,0,AO$174))/(INDEX($F$4:$N$4,0,AO$174+1)-INDEX($F$4:$N$4,0,AO$174))+AN182)))</f>
        <v>168.17968855403731</v>
      </c>
      <c r="AP182" s="186" cm="1">
        <f t="array" ref="AP182">IF(AP$174=-1,AQ182,IF(AP$174=99,AO182,IF(AP$174=0,INDEX($F55:$N55,0,AP$172),(INDEX($F55:$N55,0,AP$174+1)-INDEX($F55:$N55,0,AP$174))/(INDEX($F$4:$N$4,0,AP$174+1)-INDEX($F$4:$N$4,0,AP$174))+AO182)))</f>
        <v>168.17968855403731</v>
      </c>
      <c r="AQ182" s="186" cm="1">
        <f t="array" ref="AQ182">IF(AQ$174=-1,AR182,IF(AQ$174=99,AP182,IF(AQ$174=0,INDEX($F55:$N55,0,AQ$172),(INDEX($F55:$N55,0,AQ$174+1)-INDEX($F55:$N55,0,AQ$174))/(INDEX($F$4:$N$4,0,AQ$174+1)-INDEX($F$4:$N$4,0,AQ$174))+AP182)))</f>
        <v>168.17968855403731</v>
      </c>
      <c r="AZ182" s="186"/>
      <c r="BA182" s="186"/>
      <c r="BB182" s="186"/>
      <c r="BC182" s="186"/>
      <c r="BD182" s="186"/>
      <c r="BE182" s="186"/>
    </row>
    <row r="183" spans="1:57">
      <c r="A183" s="185" t="s">
        <v>16</v>
      </c>
      <c r="B183" s="22" t="str">
        <f t="shared" si="248"/>
        <v/>
      </c>
      <c r="C183" s="23" t="str">
        <f t="shared" si="249"/>
        <v/>
      </c>
      <c r="D183" s="57"/>
      <c r="E183" s="23" t="str">
        <f t="shared" si="250"/>
        <v/>
      </c>
      <c r="F183" s="23" t="str">
        <f t="shared" si="250"/>
        <v/>
      </c>
      <c r="G183" s="23" t="str">
        <f t="shared" si="250"/>
        <v/>
      </c>
      <c r="H183" s="23"/>
      <c r="I183" s="23" t="str">
        <f t="shared" si="250"/>
        <v/>
      </c>
      <c r="J183" s="133" t="str">
        <f t="shared" si="252"/>
        <v>TFHCV7</v>
      </c>
      <c r="K183" s="186">
        <f t="shared" si="253"/>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36.791526127372229</v>
      </c>
      <c r="U183" s="186" cm="1">
        <f t="array" ref="U183">IF(U$174=-1,V183,IF(U$174=99,T183,IF(U$174=0,INDEX($F56:$N56,0,U$172),(INDEX($F56:$N56,0,U$174+1)-INDEX($F56:$N56,0,U$174))/(INDEX($F$4:$N$4,0,U$174+1)-INDEX($F$4:$N$4,0,U$174))+T183)))</f>
        <v>37.255815500051675</v>
      </c>
      <c r="V183" s="186" cm="1">
        <f t="array" ref="V183">IF(V$174=-1,W183,IF(V$174=99,U183,IF(V$174=0,INDEX($F56:$N56,0,V$172),(INDEX($F56:$N56,0,V$174+1)-INDEX($F56:$N56,0,V$174))/(INDEX($F$4:$N$4,0,V$174+1)-INDEX($F$4:$N$4,0,V$174))+U183)))</f>
        <v>37.72010487273112</v>
      </c>
      <c r="W183" s="186" cm="1">
        <f t="array" ref="W183">IF(W$174=-1,X183,IF(W$174=99,V183,IF(W$174=0,INDEX($F56:$N56,0,W$172),(INDEX($F56:$N56,0,W$174+1)-INDEX($F56:$N56,0,W$174))/(INDEX($F$4:$N$4,0,W$174+1)-INDEX($F$4:$N$4,0,W$174))+V183)))</f>
        <v>38.184394245410566</v>
      </c>
      <c r="X183" s="186" cm="1">
        <f t="array" ref="X183">IF(X$174=-1,Y183,IF(X$174=99,W183,IF(X$174=0,INDEX($F56:$N56,0,X$172),(INDEX($F56:$N56,0,X$174+1)-INDEX($F56:$N56,0,X$174))/(INDEX($F$4:$N$4,0,X$174+1)-INDEX($F$4:$N$4,0,X$174))+W183)))</f>
        <v>38.648683618090011</v>
      </c>
      <c r="Y183" s="186" cm="1">
        <f t="array" ref="Y183">IF(Y$174=-1,Z183,IF(Y$174=99,X183,IF(Y$174=0,INDEX($F56:$N56,0,Y$172),(INDEX($F56:$N56,0,Y$174+1)-INDEX($F56:$N56,0,Y$174))/(INDEX($F$4:$N$4,0,Y$174+1)-INDEX($F$4:$N$4,0,Y$174))+X183)))</f>
        <v>39.112972990769457</v>
      </c>
      <c r="Z183" s="186" cm="1">
        <f t="array" ref="Z183">IF(Z$174=-1,AA183,IF(Z$174=99,Y183,IF(Z$174=0,INDEX($F56:$N56,0,Z$172),(INDEX($F56:$N56,0,Z$174+1)-INDEX($F56:$N56,0,Z$174))/(INDEX($F$4:$N$4,0,Z$174+1)-INDEX($F$4:$N$4,0,Z$174))+Y183)))</f>
        <v>39.577262363448902</v>
      </c>
      <c r="AA183" s="186" cm="1">
        <f t="array" ref="AA183">IF(AA$174=-1,AB183,IF(AA$174=99,Z183,IF(AA$174=0,INDEX($F56:$N56,0,AA$172),(INDEX($F56:$N56,0,AA$174+1)-INDEX($F56:$N56,0,AA$174))/(INDEX($F$4:$N$4,0,AA$174+1)-INDEX($F$4:$N$4,0,AA$174))+Z183)))</f>
        <v>40.041551736128348</v>
      </c>
      <c r="AB183" s="186" cm="1">
        <f t="array" ref="AB183">IF(AB$174=-1,AC183,IF(AB$174=99,AA183,IF(AB$174=0,INDEX($F56:$N56,0,AB$172),(INDEX($F56:$N56,0,AB$174+1)-INDEX($F56:$N56,0,AB$174))/(INDEX($F$4:$N$4,0,AB$174+1)-INDEX($F$4:$N$4,0,AB$174))+AA183)))</f>
        <v>40.505841108807793</v>
      </c>
      <c r="AC183" s="186" cm="1">
        <f t="array" ref="AC183">IF(AC$174=-1,AD183,IF(AC$174=99,AB183,IF(AC$174=0,INDEX($F56:$N56,0,AC$172),(INDEX($F56:$N56,0,AC$174+1)-INDEX($F56:$N56,0,AC$174))/(INDEX($F$4:$N$4,0,AC$174+1)-INDEX($F$4:$N$4,0,AC$174))+AB183)))</f>
        <v>40.970130481487224</v>
      </c>
      <c r="AD183" s="186" cm="1">
        <f t="array" ref="AD183">IF(AD$174=-1,AE183,IF(AD$174=99,AC183,IF(AD$174=0,INDEX($F56:$N56,0,AD$172),(INDEX($F56:$N56,0,AD$174+1)-INDEX($F56:$N56,0,AD$174))/(INDEX($F$4:$N$4,0,AD$174+1)-INDEX($F$4:$N$4,0,AD$174))+AC183)))</f>
        <v>41.716635418877829</v>
      </c>
      <c r="AE183" s="186" cm="1">
        <f t="array" ref="AE183">IF(AE$174=-1,AF183,IF(AE$174=99,AD183,IF(AE$174=0,INDEX($F56:$N56,0,AE$172),(INDEX($F56:$N56,0,AE$174+1)-INDEX($F56:$N56,0,AE$174))/(INDEX($F$4:$N$4,0,AE$174+1)-INDEX($F$4:$N$4,0,AE$174))+AD183)))</f>
        <v>42.463140356268433</v>
      </c>
      <c r="AF183" s="186" cm="1">
        <f t="array" ref="AF183">IF(AF$174=-1,AG183,IF(AF$174=99,AE183,IF(AF$174=0,INDEX($F56:$N56,0,AF$172),(INDEX($F56:$N56,0,AF$174+1)-INDEX($F56:$N56,0,AF$174))/(INDEX($F$4:$N$4,0,AF$174+1)-INDEX($F$4:$N$4,0,AF$174))+AE183)))</f>
        <v>43.209645293659037</v>
      </c>
      <c r="AG183" s="186" cm="1">
        <f t="array" ref="AG183">IF(AG$174=-1,AH183,IF(AG$174=99,AF183,IF(AG$174=0,INDEX($F56:$N56,0,AG$172),(INDEX($F56:$N56,0,AG$174+1)-INDEX($F56:$N56,0,AG$174))/(INDEX($F$4:$N$4,0,AG$174+1)-INDEX($F$4:$N$4,0,AG$174))+AF183)))</f>
        <v>43.956150231049641</v>
      </c>
      <c r="AH183" s="186" cm="1">
        <f t="array" ref="AH183">IF(AH$174=-1,AI183,IF(AH$174=99,AG183,IF(AH$174=0,INDEX($F56:$N56,0,AH$172),(INDEX($F56:$N56,0,AH$174+1)-INDEX($F56:$N56,0,AH$174))/(INDEX($F$4:$N$4,0,AH$174+1)-INDEX($F$4:$N$4,0,AH$174))+AG183)))</f>
        <v>44.702655168440245</v>
      </c>
      <c r="AI183" s="186" cm="1">
        <f t="array" ref="AI183">IF(AI$174=-1,AJ183,IF(AI$174=99,AH183,IF(AI$174=0,INDEX($F56:$N56,0,AI$172),(INDEX($F56:$N56,0,AI$174+1)-INDEX($F56:$N56,0,AI$174))/(INDEX($F$4:$N$4,0,AI$174+1)-INDEX($F$4:$N$4,0,AI$174))+AH183)))</f>
        <v>45.449160105830849</v>
      </c>
      <c r="AJ183" s="186" cm="1">
        <f t="array" ref="AJ183">IF(AJ$174=-1,AK183,IF(AJ$174=99,AI183,IF(AJ$174=0,INDEX($F56:$N56,0,AJ$172),(INDEX($F56:$N56,0,AJ$174+1)-INDEX($F56:$N56,0,AJ$174))/(INDEX($F$4:$N$4,0,AJ$174+1)-INDEX($F$4:$N$4,0,AJ$174))+AI183)))</f>
        <v>46.195665043221453</v>
      </c>
      <c r="AK183" s="186" cm="1">
        <f t="array" ref="AK183">IF(AK$174=-1,AL183,IF(AK$174=99,AJ183,IF(AK$174=0,INDEX($F56:$N56,0,AK$172),(INDEX($F56:$N56,0,AK$174+1)-INDEX($F56:$N56,0,AK$174))/(INDEX($F$4:$N$4,0,AK$174+1)-INDEX($F$4:$N$4,0,AK$174))+AJ183)))</f>
        <v>46.942169980612057</v>
      </c>
      <c r="AL183" s="186" cm="1">
        <f t="array" ref="AL183">IF(AL$174=-1,AM183,IF(AL$174=99,AK183,IF(AL$174=0,INDEX($F56:$N56,0,AL$172),(INDEX($F56:$N56,0,AL$174+1)-INDEX($F56:$N56,0,AL$174))/(INDEX($F$4:$N$4,0,AL$174+1)-INDEX($F$4:$N$4,0,AL$174))+AK183)))</f>
        <v>47.688674918002661</v>
      </c>
      <c r="AM183" s="186" cm="1">
        <f t="array" ref="AM183">IF(AM$174=-1,AN183,IF(AM$174=99,AL183,IF(AM$174=0,INDEX($F56:$N56,0,AM$172),(INDEX($F56:$N56,0,AM$174+1)-INDEX($F56:$N56,0,AM$174))/(INDEX($F$4:$N$4,0,AM$174+1)-INDEX($F$4:$N$4,0,AM$174))+AL183)))</f>
        <v>48.435179855393258</v>
      </c>
      <c r="AN183" s="186" cm="1">
        <f t="array" ref="AN183">IF(AN$174=-1,AO183,IF(AN$174=99,AM183,IF(AN$174=0,INDEX($F56:$N56,0,AN$172),(INDEX($F56:$N56,0,AN$174+1)-INDEX($F56:$N56,0,AN$174))/(INDEX($F$4:$N$4,0,AN$174+1)-INDEX($F$4:$N$4,0,AN$174))+AM183)))</f>
        <v>49.501118489290107</v>
      </c>
      <c r="AO183" s="186" cm="1">
        <f t="array" ref="AO183">IF(AO$174=-1,AP183,IF(AO$174=99,AN183,IF(AO$174=0,INDEX($F56:$N56,0,AO$172),(INDEX($F56:$N56,0,AO$174+1)-INDEX($F56:$N56,0,AO$174))/(INDEX($F$4:$N$4,0,AO$174+1)-INDEX($F$4:$N$4,0,AO$174))+AN183)))</f>
        <v>59.094566194361718</v>
      </c>
      <c r="AP183" s="186" cm="1">
        <f t="array" ref="AP183">IF(AP$174=-1,AQ183,IF(AP$174=99,AO183,IF(AP$174=0,INDEX($F56:$N56,0,AP$172),(INDEX($F56:$N56,0,AP$174+1)-INDEX($F56:$N56,0,AP$174))/(INDEX($F$4:$N$4,0,AP$174+1)-INDEX($F$4:$N$4,0,AP$174))+AO183)))</f>
        <v>59.094566194361718</v>
      </c>
      <c r="AQ183" s="186" cm="1">
        <f t="array" ref="AQ183">IF(AQ$174=-1,AR183,IF(AQ$174=99,AP183,IF(AQ$174=0,INDEX($F56:$N56,0,AQ$172),(INDEX($F56:$N56,0,AQ$174+1)-INDEX($F56:$N56,0,AQ$174))/(INDEX($F$4:$N$4,0,AQ$174+1)-INDEX($F$4:$N$4,0,AQ$174))+AP183)))</f>
        <v>59.094566194361718</v>
      </c>
      <c r="AZ183" s="186"/>
      <c r="BA183" s="186"/>
      <c r="BB183" s="186"/>
      <c r="BC183" s="186"/>
      <c r="BD183" s="186"/>
      <c r="BE183" s="186"/>
    </row>
    <row r="184" spans="1:57">
      <c r="A184" s="185" t="s">
        <v>16</v>
      </c>
      <c r="B184" s="22" t="str">
        <f t="shared" si="248"/>
        <v/>
      </c>
      <c r="C184" s="23" t="str">
        <f t="shared" si="249"/>
        <v/>
      </c>
      <c r="D184" s="57"/>
      <c r="E184" s="23" t="str">
        <f t="shared" si="250"/>
        <v/>
      </c>
      <c r="F184" s="23" t="str">
        <f t="shared" si="250"/>
        <v/>
      </c>
      <c r="G184" s="23" t="str">
        <f t="shared" si="250"/>
        <v/>
      </c>
      <c r="H184" s="23"/>
      <c r="I184" s="23" t="str">
        <f t="shared" si="250"/>
        <v/>
      </c>
      <c r="J184" s="133" t="str">
        <f t="shared" si="252"/>
        <v>TFHCV8</v>
      </c>
      <c r="K184" s="186">
        <f t="shared" si="253"/>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1.3540491051823096</v>
      </c>
      <c r="U184" s="186" cm="1">
        <f t="array" ref="U184">IF(U$174=-1,V184,IF(U$174=99,T184,IF(U$174=0,INDEX($F57:$N57,0,U$172),(INDEX($F57:$N57,0,U$174+1)-INDEX($F57:$N57,0,U$174))/(INDEX($F$4:$N$4,0,U$174+1)-INDEX($F$4:$N$4,0,U$174))+T184)))</f>
        <v>1.3711364803416275</v>
      </c>
      <c r="V184" s="186" cm="1">
        <f t="array" ref="V184">IF(V$174=-1,W184,IF(V$174=99,U184,IF(V$174=0,INDEX($F57:$N57,0,V$172),(INDEX($F57:$N57,0,V$174+1)-INDEX($F57:$N57,0,V$174))/(INDEX($F$4:$N$4,0,V$174+1)-INDEX($F$4:$N$4,0,V$174))+U184)))</f>
        <v>1.3882238555009454</v>
      </c>
      <c r="W184" s="186" cm="1">
        <f t="array" ref="W184">IF(W$174=-1,X184,IF(W$174=99,V184,IF(W$174=0,INDEX($F57:$N57,0,W$172),(INDEX($F57:$N57,0,W$174+1)-INDEX($F57:$N57,0,W$174))/(INDEX($F$4:$N$4,0,W$174+1)-INDEX($F$4:$N$4,0,W$174))+V184)))</f>
        <v>1.4053112306602633</v>
      </c>
      <c r="X184" s="186" cm="1">
        <f t="array" ref="X184">IF(X$174=-1,Y184,IF(X$174=99,W184,IF(X$174=0,INDEX($F57:$N57,0,X$172),(INDEX($F57:$N57,0,X$174+1)-INDEX($F57:$N57,0,X$174))/(INDEX($F$4:$N$4,0,X$174+1)-INDEX($F$4:$N$4,0,X$174))+W184)))</f>
        <v>1.4223986058195812</v>
      </c>
      <c r="Y184" s="186" cm="1">
        <f t="array" ref="Y184">IF(Y$174=-1,Z184,IF(Y$174=99,X184,IF(Y$174=0,INDEX($F57:$N57,0,Y$172),(INDEX($F57:$N57,0,Y$174+1)-INDEX($F57:$N57,0,Y$174))/(INDEX($F$4:$N$4,0,Y$174+1)-INDEX($F$4:$N$4,0,Y$174))+X184)))</f>
        <v>1.4394859809788991</v>
      </c>
      <c r="Z184" s="186" cm="1">
        <f t="array" ref="Z184">IF(Z$174=-1,AA184,IF(Z$174=99,Y184,IF(Z$174=0,INDEX($F57:$N57,0,Z$172),(INDEX($F57:$N57,0,Z$174+1)-INDEX($F57:$N57,0,Z$174))/(INDEX($F$4:$N$4,0,Z$174+1)-INDEX($F$4:$N$4,0,Z$174))+Y184)))</f>
        <v>1.456573356138217</v>
      </c>
      <c r="AA184" s="186" cm="1">
        <f t="array" ref="AA184">IF(AA$174=-1,AB184,IF(AA$174=99,Z184,IF(AA$174=0,INDEX($F57:$N57,0,AA$172),(INDEX($F57:$N57,0,AA$174+1)-INDEX($F57:$N57,0,AA$174))/(INDEX($F$4:$N$4,0,AA$174+1)-INDEX($F$4:$N$4,0,AA$174))+Z184)))</f>
        <v>1.4736607312975349</v>
      </c>
      <c r="AB184" s="186" cm="1">
        <f t="array" ref="AB184">IF(AB$174=-1,AC184,IF(AB$174=99,AA184,IF(AB$174=0,INDEX($F57:$N57,0,AB$172),(INDEX($F57:$N57,0,AB$174+1)-INDEX($F57:$N57,0,AB$174))/(INDEX($F$4:$N$4,0,AB$174+1)-INDEX($F$4:$N$4,0,AB$174))+AA184)))</f>
        <v>1.4907481064568529</v>
      </c>
      <c r="AC184" s="186" cm="1">
        <f t="array" ref="AC184">IF(AC$174=-1,AD184,IF(AC$174=99,AB184,IF(AC$174=0,INDEX($F57:$N57,0,AC$172),(INDEX($F57:$N57,0,AC$174+1)-INDEX($F57:$N57,0,AC$174))/(INDEX($F$4:$N$4,0,AC$174+1)-INDEX($F$4:$N$4,0,AC$174))+AB184)))</f>
        <v>1.507835481616171</v>
      </c>
      <c r="AD184" s="186" cm="1">
        <f t="array" ref="AD184">IF(AD$174=-1,AE184,IF(AD$174=99,AC184,IF(AD$174=0,INDEX($F57:$N57,0,AD$172),(INDEX($F57:$N57,0,AD$174+1)-INDEX($F57:$N57,0,AD$174))/(INDEX($F$4:$N$4,0,AD$174+1)-INDEX($F$4:$N$4,0,AD$174))+AC184)))</f>
        <v>1.5353093172757335</v>
      </c>
      <c r="AE184" s="186" cm="1">
        <f t="array" ref="AE184">IF(AE$174=-1,AF184,IF(AE$174=99,AD184,IF(AE$174=0,INDEX($F57:$N57,0,AE$172),(INDEX($F57:$N57,0,AE$174+1)-INDEX($F57:$N57,0,AE$174))/(INDEX($F$4:$N$4,0,AE$174+1)-INDEX($F$4:$N$4,0,AE$174))+AD184)))</f>
        <v>1.562783152935296</v>
      </c>
      <c r="AF184" s="186" cm="1">
        <f t="array" ref="AF184">IF(AF$174=-1,AG184,IF(AF$174=99,AE184,IF(AF$174=0,INDEX($F57:$N57,0,AF$172),(INDEX($F57:$N57,0,AF$174+1)-INDEX($F57:$N57,0,AF$174))/(INDEX($F$4:$N$4,0,AF$174+1)-INDEX($F$4:$N$4,0,AF$174))+AE184)))</f>
        <v>1.5902569885948585</v>
      </c>
      <c r="AG184" s="186" cm="1">
        <f t="array" ref="AG184">IF(AG$174=-1,AH184,IF(AG$174=99,AF184,IF(AG$174=0,INDEX($F57:$N57,0,AG$172),(INDEX($F57:$N57,0,AG$174+1)-INDEX($F57:$N57,0,AG$174))/(INDEX($F$4:$N$4,0,AG$174+1)-INDEX($F$4:$N$4,0,AG$174))+AF184)))</f>
        <v>1.6177308242544211</v>
      </c>
      <c r="AH184" s="186" cm="1">
        <f t="array" ref="AH184">IF(AH$174=-1,AI184,IF(AH$174=99,AG184,IF(AH$174=0,INDEX($F57:$N57,0,AH$172),(INDEX($F57:$N57,0,AH$174+1)-INDEX($F57:$N57,0,AH$174))/(INDEX($F$4:$N$4,0,AH$174+1)-INDEX($F$4:$N$4,0,AH$174))+AG184)))</f>
        <v>1.6452046599139836</v>
      </c>
      <c r="AI184" s="186" cm="1">
        <f t="array" ref="AI184">IF(AI$174=-1,AJ184,IF(AI$174=99,AH184,IF(AI$174=0,INDEX($F57:$N57,0,AI$172),(INDEX($F57:$N57,0,AI$174+1)-INDEX($F57:$N57,0,AI$174))/(INDEX($F$4:$N$4,0,AI$174+1)-INDEX($F$4:$N$4,0,AI$174))+AH184)))</f>
        <v>1.6726784955735461</v>
      </c>
      <c r="AJ184" s="186" cm="1">
        <f t="array" ref="AJ184">IF(AJ$174=-1,AK184,IF(AJ$174=99,AI184,IF(AJ$174=0,INDEX($F57:$N57,0,AJ$172),(INDEX($F57:$N57,0,AJ$174+1)-INDEX($F57:$N57,0,AJ$174))/(INDEX($F$4:$N$4,0,AJ$174+1)-INDEX($F$4:$N$4,0,AJ$174))+AI184)))</f>
        <v>1.7001523312331086</v>
      </c>
      <c r="AK184" s="186" cm="1">
        <f t="array" ref="AK184">IF(AK$174=-1,AL184,IF(AK$174=99,AJ184,IF(AK$174=0,INDEX($F57:$N57,0,AK$172),(INDEX($F57:$N57,0,AK$174+1)-INDEX($F57:$N57,0,AK$174))/(INDEX($F$4:$N$4,0,AK$174+1)-INDEX($F$4:$N$4,0,AK$174))+AJ184)))</f>
        <v>1.7276261668926711</v>
      </c>
      <c r="AL184" s="186" cm="1">
        <f t="array" ref="AL184">IF(AL$174=-1,AM184,IF(AL$174=99,AK184,IF(AL$174=0,INDEX($F57:$N57,0,AL$172),(INDEX($F57:$N57,0,AL$174+1)-INDEX($F57:$N57,0,AL$174))/(INDEX($F$4:$N$4,0,AL$174+1)-INDEX($F$4:$N$4,0,AL$174))+AK184)))</f>
        <v>1.7551000025522336</v>
      </c>
      <c r="AM184" s="186" cm="1">
        <f t="array" ref="AM184">IF(AM$174=-1,AN184,IF(AM$174=99,AL184,IF(AM$174=0,INDEX($F57:$N57,0,AM$172),(INDEX($F57:$N57,0,AM$174+1)-INDEX($F57:$N57,0,AM$174))/(INDEX($F$4:$N$4,0,AM$174+1)-INDEX($F$4:$N$4,0,AM$174))+AL184)))</f>
        <v>1.7825738382117955</v>
      </c>
      <c r="AN184" s="186" cm="1">
        <f t="array" ref="AN184">IF(AN$174=-1,AO184,IF(AN$174=99,AM184,IF(AN$174=0,INDEX($F57:$N57,0,AN$172),(INDEX($F57:$N57,0,AN$174+1)-INDEX($F57:$N57,0,AN$174))/(INDEX($F$4:$N$4,0,AN$174+1)-INDEX($F$4:$N$4,0,AN$174))+AM184)))</f>
        <v>1.8218038839677246</v>
      </c>
      <c r="AO184" s="186" cm="1">
        <f t="array" ref="AO184">IF(AO$174=-1,AP184,IF(AO$174=99,AN184,IF(AO$174=0,INDEX($F57:$N57,0,AO$172),(INDEX($F57:$N57,0,AO$174+1)-INDEX($F57:$N57,0,AO$174))/(INDEX($F$4:$N$4,0,AO$174+1)-INDEX($F$4:$N$4,0,AO$174))+AN184)))</f>
        <v>2.1748742957710876</v>
      </c>
      <c r="AP184" s="186" cm="1">
        <f t="array" ref="AP184">IF(AP$174=-1,AQ184,IF(AP$174=99,AO184,IF(AP$174=0,INDEX($F57:$N57,0,AP$172),(INDEX($F57:$N57,0,AP$174+1)-INDEX($F57:$N57,0,AP$174))/(INDEX($F$4:$N$4,0,AP$174+1)-INDEX($F$4:$N$4,0,AP$174))+AO184)))</f>
        <v>2.1748742957710876</v>
      </c>
      <c r="AQ184" s="186" cm="1">
        <f t="array" ref="AQ184">IF(AQ$174=-1,AR184,IF(AQ$174=99,AP184,IF(AQ$174=0,INDEX($F57:$N57,0,AQ$172),(INDEX($F57:$N57,0,AQ$174+1)-INDEX($F57:$N57,0,AQ$174))/(INDEX($F$4:$N$4,0,AQ$174+1)-INDEX($F$4:$N$4,0,AQ$174))+AP184)))</f>
        <v>2.1748742957710876</v>
      </c>
      <c r="AZ184" s="186"/>
      <c r="BA184" s="186"/>
      <c r="BB184" s="186"/>
      <c r="BC184" s="186"/>
      <c r="BD184" s="186"/>
      <c r="BE184" s="186"/>
    </row>
    <row r="185" spans="1:57">
      <c r="A185" s="185" t="s">
        <v>16</v>
      </c>
      <c r="B185" s="22"/>
      <c r="C185" s="23"/>
      <c r="D185" s="57"/>
      <c r="E185" s="23"/>
      <c r="F185" s="23"/>
      <c r="G185" s="23"/>
      <c r="H185" s="23"/>
      <c r="I185" s="23"/>
      <c r="J185" s="133" t="str">
        <f t="shared" si="252"/>
        <v>TFHCV9</v>
      </c>
      <c r="K185" s="186">
        <f t="shared" si="253"/>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1.2041762343461639</v>
      </c>
      <c r="U185" s="186" cm="1">
        <f t="array" ref="U185">IF(U$174=-1,V185,IF(U$174=99,T185,IF(U$174=0,INDEX($F58:$N58,0,U$172),(INDEX($F58:$N58,0,U$174+1)-INDEX($F58:$N58,0,U$174))/(INDEX($F$4:$N$4,0,U$174+1)-INDEX($F$4:$N$4,0,U$174))+T185)))</f>
        <v>1.2193722940721052</v>
      </c>
      <c r="V185" s="186" cm="1">
        <f t="array" ref="V185">IF(V$174=-1,W185,IF(V$174=99,U185,IF(V$174=0,INDEX($F58:$N58,0,V$172),(INDEX($F58:$N58,0,V$174+1)-INDEX($F58:$N58,0,V$174))/(INDEX($F$4:$N$4,0,V$174+1)-INDEX($F$4:$N$4,0,V$174))+U185)))</f>
        <v>1.2345683537980465</v>
      </c>
      <c r="W185" s="186" cm="1">
        <f t="array" ref="W185">IF(W$174=-1,X185,IF(W$174=99,V185,IF(W$174=0,INDEX($F58:$N58,0,W$172),(INDEX($F58:$N58,0,W$174+1)-INDEX($F58:$N58,0,W$174))/(INDEX($F$4:$N$4,0,W$174+1)-INDEX($F$4:$N$4,0,W$174))+V185)))</f>
        <v>1.2497644135239878</v>
      </c>
      <c r="X185" s="186" cm="1">
        <f t="array" ref="X185">IF(X$174=-1,Y185,IF(X$174=99,W185,IF(X$174=0,INDEX($F58:$N58,0,X$172),(INDEX($F58:$N58,0,X$174+1)-INDEX($F58:$N58,0,X$174))/(INDEX($F$4:$N$4,0,X$174+1)-INDEX($F$4:$N$4,0,X$174))+W185)))</f>
        <v>1.2649604732499291</v>
      </c>
      <c r="Y185" s="186" cm="1">
        <f t="array" ref="Y185">IF(Y$174=-1,Z185,IF(Y$174=99,X185,IF(Y$174=0,INDEX($F58:$N58,0,Y$172),(INDEX($F58:$N58,0,Y$174+1)-INDEX($F58:$N58,0,Y$174))/(INDEX($F$4:$N$4,0,Y$174+1)-INDEX($F$4:$N$4,0,Y$174))+X185)))</f>
        <v>1.2801565329758704</v>
      </c>
      <c r="Z185" s="186" cm="1">
        <f t="array" ref="Z185">IF(Z$174=-1,AA185,IF(Z$174=99,Y185,IF(Z$174=0,INDEX($F58:$N58,0,Z$172),(INDEX($F58:$N58,0,Z$174+1)-INDEX($F58:$N58,0,Z$174))/(INDEX($F$4:$N$4,0,Z$174+1)-INDEX($F$4:$N$4,0,Z$174))+Y185)))</f>
        <v>1.2953525927018117</v>
      </c>
      <c r="AA185" s="186" cm="1">
        <f t="array" ref="AA185">IF(AA$174=-1,AB185,IF(AA$174=99,Z185,IF(AA$174=0,INDEX($F58:$N58,0,AA$172),(INDEX($F58:$N58,0,AA$174+1)-INDEX($F58:$N58,0,AA$174))/(INDEX($F$4:$N$4,0,AA$174+1)-INDEX($F$4:$N$4,0,AA$174))+Z185)))</f>
        <v>1.310548652427753</v>
      </c>
      <c r="AB185" s="186" cm="1">
        <f t="array" ref="AB185">IF(AB$174=-1,AC185,IF(AB$174=99,AA185,IF(AB$174=0,INDEX($F58:$N58,0,AB$172),(INDEX($F58:$N58,0,AB$174+1)-INDEX($F58:$N58,0,AB$174))/(INDEX($F$4:$N$4,0,AB$174+1)-INDEX($F$4:$N$4,0,AB$174))+AA185)))</f>
        <v>1.3257447121536943</v>
      </c>
      <c r="AC185" s="186" cm="1">
        <f t="array" ref="AC185">IF(AC$174=-1,AD185,IF(AC$174=99,AB185,IF(AC$174=0,INDEX($F58:$N58,0,AC$172),(INDEX($F58:$N58,0,AC$174+1)-INDEX($F58:$N58,0,AC$174))/(INDEX($F$4:$N$4,0,AC$174+1)-INDEX($F$4:$N$4,0,AC$174))+AB185)))</f>
        <v>1.3409407718796351</v>
      </c>
      <c r="AD185" s="186" cm="1">
        <f t="array" ref="AD185">IF(AD$174=-1,AE185,IF(AD$174=99,AC185,IF(AD$174=0,INDEX($F58:$N58,0,AD$172),(INDEX($F58:$N58,0,AD$174+1)-INDEX($F58:$N58,0,AD$174))/(INDEX($F$4:$N$4,0,AD$174+1)-INDEX($F$4:$N$4,0,AD$174))+AC185)))</f>
        <v>1.3653736671424128</v>
      </c>
      <c r="AE185" s="186" cm="1">
        <f t="array" ref="AE185">IF(AE$174=-1,AF185,IF(AE$174=99,AD185,IF(AE$174=0,INDEX($F58:$N58,0,AE$172),(INDEX($F58:$N58,0,AE$174+1)-INDEX($F58:$N58,0,AE$174))/(INDEX($F$4:$N$4,0,AE$174+1)-INDEX($F$4:$N$4,0,AE$174))+AD185)))</f>
        <v>1.3898065624051905</v>
      </c>
      <c r="AF185" s="186" cm="1">
        <f t="array" ref="AF185">IF(AF$174=-1,AG185,IF(AF$174=99,AE185,IF(AF$174=0,INDEX($F58:$N58,0,AF$172),(INDEX($F58:$N58,0,AF$174+1)-INDEX($F58:$N58,0,AF$174))/(INDEX($F$4:$N$4,0,AF$174+1)-INDEX($F$4:$N$4,0,AF$174))+AE185)))</f>
        <v>1.4142394576679682</v>
      </c>
      <c r="AG185" s="186" cm="1">
        <f t="array" ref="AG185">IF(AG$174=-1,AH185,IF(AG$174=99,AF185,IF(AG$174=0,INDEX($F58:$N58,0,AG$172),(INDEX($F58:$N58,0,AG$174+1)-INDEX($F58:$N58,0,AG$174))/(INDEX($F$4:$N$4,0,AG$174+1)-INDEX($F$4:$N$4,0,AG$174))+AF185)))</f>
        <v>1.4386723529307459</v>
      </c>
      <c r="AH185" s="186" cm="1">
        <f t="array" ref="AH185">IF(AH$174=-1,AI185,IF(AH$174=99,AG185,IF(AH$174=0,INDEX($F58:$N58,0,AH$172),(INDEX($F58:$N58,0,AH$174+1)-INDEX($F58:$N58,0,AH$174))/(INDEX($F$4:$N$4,0,AH$174+1)-INDEX($F$4:$N$4,0,AH$174))+AG185)))</f>
        <v>1.4631052481935236</v>
      </c>
      <c r="AI185" s="186" cm="1">
        <f t="array" ref="AI185">IF(AI$174=-1,AJ185,IF(AI$174=99,AH185,IF(AI$174=0,INDEX($F58:$N58,0,AI$172),(INDEX($F58:$N58,0,AI$174+1)-INDEX($F58:$N58,0,AI$174))/(INDEX($F$4:$N$4,0,AI$174+1)-INDEX($F$4:$N$4,0,AI$174))+AH185)))</f>
        <v>1.4875381434563013</v>
      </c>
      <c r="AJ185" s="186" cm="1">
        <f t="array" ref="AJ185">IF(AJ$174=-1,AK185,IF(AJ$174=99,AI185,IF(AJ$174=0,INDEX($F58:$N58,0,AJ$172),(INDEX($F58:$N58,0,AJ$174+1)-INDEX($F58:$N58,0,AJ$174))/(INDEX($F$4:$N$4,0,AJ$174+1)-INDEX($F$4:$N$4,0,AJ$174))+AI185)))</f>
        <v>1.511971038719079</v>
      </c>
      <c r="AK185" s="186" cm="1">
        <f t="array" ref="AK185">IF(AK$174=-1,AL185,IF(AK$174=99,AJ185,IF(AK$174=0,INDEX($F58:$N58,0,AK$172),(INDEX($F58:$N58,0,AK$174+1)-INDEX($F58:$N58,0,AK$174))/(INDEX($F$4:$N$4,0,AK$174+1)-INDEX($F$4:$N$4,0,AK$174))+AJ185)))</f>
        <v>1.5364039339818567</v>
      </c>
      <c r="AL185" s="186" cm="1">
        <f t="array" ref="AL185">IF(AL$174=-1,AM185,IF(AL$174=99,AK185,IF(AL$174=0,INDEX($F58:$N58,0,AL$172),(INDEX($F58:$N58,0,AL$174+1)-INDEX($F58:$N58,0,AL$174))/(INDEX($F$4:$N$4,0,AL$174+1)-INDEX($F$4:$N$4,0,AL$174))+AK185)))</f>
        <v>1.5608368292446344</v>
      </c>
      <c r="AM185" s="186" cm="1">
        <f t="array" ref="AM185">IF(AM$174=-1,AN185,IF(AM$174=99,AL185,IF(AM$174=0,INDEX($F58:$N58,0,AM$172),(INDEX($F58:$N58,0,AM$174+1)-INDEX($F58:$N58,0,AM$174))/(INDEX($F$4:$N$4,0,AM$174+1)-INDEX($F$4:$N$4,0,AM$174))+AL185)))</f>
        <v>1.5852697245074123</v>
      </c>
      <c r="AN185" s="186" cm="1">
        <f t="array" ref="AN185">IF(AN$174=-1,AO185,IF(AN$174=99,AM185,IF(AN$174=0,INDEX($F58:$N58,0,AN$172),(INDEX($F58:$N58,0,AN$174+1)-INDEX($F58:$N58,0,AN$174))/(INDEX($F$4:$N$4,0,AN$174+1)-INDEX($F$4:$N$4,0,AN$174))+AM185)))</f>
        <v>1.6201575942241033</v>
      </c>
      <c r="AO185" s="186" cm="1">
        <f t="array" ref="AO185">IF(AO$174=-1,AP185,IF(AO$174=99,AN185,IF(AO$174=0,INDEX($F58:$N58,0,AO$172),(INDEX($F58:$N58,0,AO$174+1)-INDEX($F58:$N58,0,AO$174))/(INDEX($F$4:$N$4,0,AO$174+1)-INDEX($F$4:$N$4,0,AO$174))+AN185)))</f>
        <v>1.934148421674323</v>
      </c>
      <c r="AP185" s="186" cm="1">
        <f t="array" ref="AP185">IF(AP$174=-1,AQ185,IF(AP$174=99,AO185,IF(AP$174=0,INDEX($F58:$N58,0,AP$172),(INDEX($F58:$N58,0,AP$174+1)-INDEX($F58:$N58,0,AP$174))/(INDEX($F$4:$N$4,0,AP$174+1)-INDEX($F$4:$N$4,0,AP$174))+AO185)))</f>
        <v>1.934148421674323</v>
      </c>
      <c r="AQ185" s="186" cm="1">
        <f t="array" ref="AQ185">IF(AQ$174=-1,AR185,IF(AQ$174=99,AP185,IF(AQ$174=0,INDEX($F58:$N58,0,AQ$172),(INDEX($F58:$N58,0,AQ$174+1)-INDEX($F58:$N58,0,AQ$174))/(INDEX($F$4:$N$4,0,AQ$174+1)-INDEX($F$4:$N$4,0,AQ$174))+AP185)))</f>
        <v>1.934148421674323</v>
      </c>
      <c r="AZ185" s="186"/>
      <c r="BA185" s="186"/>
      <c r="BB185" s="186"/>
      <c r="BC185" s="186"/>
      <c r="BD185" s="186"/>
      <c r="BE185" s="186"/>
    </row>
    <row r="186" spans="1:57">
      <c r="A186" s="185" t="s">
        <v>16</v>
      </c>
      <c r="B186" s="22"/>
      <c r="C186" s="23"/>
      <c r="D186" s="57"/>
      <c r="E186" s="23"/>
      <c r="F186" s="23"/>
      <c r="G186" s="23"/>
      <c r="H186" s="23"/>
      <c r="I186" s="23"/>
      <c r="J186" s="133" t="str">
        <f t="shared" si="252"/>
        <v>TFRCO</v>
      </c>
      <c r="K186" s="186">
        <f t="shared" ref="K186:AQ186" si="254">J147</f>
        <v>22</v>
      </c>
      <c r="L186" s="186">
        <f t="shared" si="254"/>
        <v>22.394471154794282</v>
      </c>
      <c r="M186" s="186">
        <f t="shared" si="254"/>
        <v>22.788942309588563</v>
      </c>
      <c r="N186" s="186">
        <f t="shared" si="254"/>
        <v>23.183413464382845</v>
      </c>
      <c r="O186" s="186">
        <f t="shared" si="254"/>
        <v>23.396576241140881</v>
      </c>
      <c r="P186" s="186">
        <f t="shared" si="254"/>
        <v>23.609739017898917</v>
      </c>
      <c r="Q186" s="186">
        <f t="shared" si="254"/>
        <v>23.756680417335971</v>
      </c>
      <c r="R186" s="186">
        <f t="shared" si="254"/>
        <v>23.903621816773025</v>
      </c>
      <c r="S186" s="186">
        <f t="shared" si="254"/>
        <v>22.525850653068453</v>
      </c>
      <c r="T186" s="186">
        <f t="shared" si="254"/>
        <v>22.894947975594018</v>
      </c>
      <c r="U186" s="186">
        <f t="shared" si="254"/>
        <v>23.183869968020112</v>
      </c>
      <c r="V186" s="186">
        <f t="shared" si="254"/>
        <v>23.472791960446205</v>
      </c>
      <c r="W186" s="186">
        <f t="shared" si="254"/>
        <v>23.761713952872299</v>
      </c>
      <c r="X186" s="186">
        <f t="shared" si="254"/>
        <v>24.050635945298392</v>
      </c>
      <c r="Y186" s="186">
        <f t="shared" si="254"/>
        <v>24.339557937724486</v>
      </c>
      <c r="Z186" s="186">
        <f t="shared" si="254"/>
        <v>24.628479930150579</v>
      </c>
      <c r="AA186" s="186">
        <f t="shared" si="254"/>
        <v>24.917401922576673</v>
      </c>
      <c r="AB186" s="186">
        <f t="shared" si="254"/>
        <v>25.206323915002766</v>
      </c>
      <c r="AC186" s="186">
        <f t="shared" si="254"/>
        <v>25.49524590742886</v>
      </c>
      <c r="AD186" s="186">
        <f t="shared" si="254"/>
        <v>25.959787433809478</v>
      </c>
      <c r="AE186" s="186">
        <f t="shared" si="254"/>
        <v>26.424328960190095</v>
      </c>
      <c r="AF186" s="186">
        <f t="shared" si="254"/>
        <v>26.888870486570713</v>
      </c>
      <c r="AG186" s="186">
        <f t="shared" si="254"/>
        <v>27.353412012951331</v>
      </c>
      <c r="AH186" s="186">
        <f t="shared" si="254"/>
        <v>27.817953539331949</v>
      </c>
      <c r="AI186" s="186">
        <f t="shared" si="254"/>
        <v>28.282495065712567</v>
      </c>
      <c r="AJ186" s="186">
        <f t="shared" si="254"/>
        <v>28.747036592093185</v>
      </c>
      <c r="AK186" s="186">
        <f t="shared" si="254"/>
        <v>29.211578118473803</v>
      </c>
      <c r="AL186" s="186">
        <f t="shared" si="254"/>
        <v>29.67611964485442</v>
      </c>
      <c r="AM186" s="186">
        <f t="shared" si="254"/>
        <v>30.140661171235053</v>
      </c>
      <c r="AN186" s="186">
        <f t="shared" si="254"/>
        <v>33.457268572047312</v>
      </c>
      <c r="AO186" s="186">
        <f t="shared" si="254"/>
        <v>36.773875972859564</v>
      </c>
      <c r="AP186" s="186">
        <f t="shared" si="254"/>
        <v>36.773875972859564</v>
      </c>
      <c r="AQ186" s="186">
        <f t="shared" si="254"/>
        <v>36.773875972859564</v>
      </c>
      <c r="AZ186" s="186"/>
      <c r="BA186" s="186"/>
      <c r="BB186" s="186"/>
      <c r="BC186" s="186"/>
      <c r="BD186" s="186"/>
      <c r="BE186" s="186"/>
    </row>
    <row r="187" spans="1:57">
      <c r="A187" s="185" t="s">
        <v>16</v>
      </c>
      <c r="B187" s="22"/>
      <c r="C187" s="23"/>
      <c r="D187" s="57"/>
      <c r="E187" s="23"/>
      <c r="F187" s="23"/>
      <c r="G187" s="23"/>
      <c r="H187" s="23"/>
      <c r="I187" s="23"/>
      <c r="J187" s="133" t="str">
        <f t="shared" si="252"/>
        <v>TFROT</v>
      </c>
      <c r="K187" s="186">
        <f t="shared" ref="K187:AQ187" si="255">J148</f>
        <v>25.1</v>
      </c>
      <c r="L187" s="186">
        <f t="shared" si="255"/>
        <v>25.550055726606203</v>
      </c>
      <c r="M187" s="186">
        <f t="shared" si="255"/>
        <v>26.000111453212405</v>
      </c>
      <c r="N187" s="186">
        <f t="shared" si="255"/>
        <v>26.450167179818607</v>
      </c>
      <c r="O187" s="186">
        <f t="shared" si="255"/>
        <v>26.693366529665273</v>
      </c>
      <c r="P187" s="186">
        <f t="shared" si="255"/>
        <v>26.936565879511939</v>
      </c>
      <c r="Q187" s="186">
        <f t="shared" si="255"/>
        <v>27.104212657960581</v>
      </c>
      <c r="R187" s="186">
        <f t="shared" si="255"/>
        <v>27.271859436409219</v>
      </c>
      <c r="S187" s="186">
        <f t="shared" si="255"/>
        <v>25.699947790546279</v>
      </c>
      <c r="T187" s="186">
        <f t="shared" si="255"/>
        <v>26.121054281245893</v>
      </c>
      <c r="U187" s="186">
        <f t="shared" si="255"/>
        <v>26.450688008968392</v>
      </c>
      <c r="V187" s="186">
        <f t="shared" si="255"/>
        <v>26.78032173669089</v>
      </c>
      <c r="W187" s="186">
        <f t="shared" si="255"/>
        <v>27.109955464413389</v>
      </c>
      <c r="X187" s="186">
        <f t="shared" si="255"/>
        <v>27.439589192135887</v>
      </c>
      <c r="Y187" s="186">
        <f t="shared" si="255"/>
        <v>27.769222919858386</v>
      </c>
      <c r="Z187" s="186">
        <f t="shared" si="255"/>
        <v>28.098856647580885</v>
      </c>
      <c r="AA187" s="186">
        <f t="shared" si="255"/>
        <v>28.428490375303383</v>
      </c>
      <c r="AB187" s="186">
        <f t="shared" si="255"/>
        <v>28.758124103025882</v>
      </c>
      <c r="AC187" s="186">
        <f t="shared" si="255"/>
        <v>29.087757830748377</v>
      </c>
      <c r="AD187" s="186">
        <f t="shared" si="255"/>
        <v>29.61775748130081</v>
      </c>
      <c r="AE187" s="186">
        <f t="shared" si="255"/>
        <v>30.147757131853243</v>
      </c>
      <c r="AF187" s="186">
        <f t="shared" si="255"/>
        <v>30.677756782405677</v>
      </c>
      <c r="AG187" s="186">
        <f t="shared" si="255"/>
        <v>31.20775643295811</v>
      </c>
      <c r="AH187" s="186">
        <f t="shared" si="255"/>
        <v>31.737756083510543</v>
      </c>
      <c r="AI187" s="186">
        <f t="shared" si="255"/>
        <v>32.26775573406298</v>
      </c>
      <c r="AJ187" s="186">
        <f t="shared" si="255"/>
        <v>32.797755384615414</v>
      </c>
      <c r="AK187" s="186">
        <f t="shared" si="255"/>
        <v>33.327755035167847</v>
      </c>
      <c r="AL187" s="186">
        <f t="shared" si="255"/>
        <v>33.85775468572028</v>
      </c>
      <c r="AM187" s="186">
        <f t="shared" si="255"/>
        <v>34.387754336272714</v>
      </c>
      <c r="AN187" s="186">
        <f t="shared" si="255"/>
        <v>38.171701870835776</v>
      </c>
      <c r="AO187" s="186">
        <f t="shared" si="255"/>
        <v>41.955649405398859</v>
      </c>
      <c r="AP187" s="186">
        <f t="shared" si="255"/>
        <v>41.955649405398859</v>
      </c>
      <c r="AQ187" s="186">
        <f t="shared" si="255"/>
        <v>41.955649405398859</v>
      </c>
      <c r="AZ187" s="186"/>
      <c r="BA187" s="186"/>
      <c r="BB187" s="186"/>
      <c r="BC187" s="186"/>
      <c r="BD187" s="186"/>
      <c r="BE187" s="186"/>
    </row>
    <row r="188" spans="1:57">
      <c r="A188" s="185" t="s">
        <v>16</v>
      </c>
      <c r="J188" s="133" t="str">
        <f t="shared" si="252"/>
        <v>TFREX</v>
      </c>
      <c r="K188" s="186">
        <f t="shared" ref="K188:AQ188" si="256">J149</f>
        <v>82</v>
      </c>
      <c r="L188" s="186">
        <f t="shared" si="256"/>
        <v>82</v>
      </c>
      <c r="M188" s="186">
        <f t="shared" si="256"/>
        <v>82</v>
      </c>
      <c r="N188" s="186">
        <f t="shared" si="256"/>
        <v>82</v>
      </c>
      <c r="O188" s="186">
        <f t="shared" si="256"/>
        <v>82</v>
      </c>
      <c r="P188" s="186">
        <f t="shared" si="256"/>
        <v>82</v>
      </c>
      <c r="Q188" s="186">
        <f t="shared" si="256"/>
        <v>84.018400836522261</v>
      </c>
      <c r="R188" s="186">
        <f t="shared" si="256"/>
        <v>86.036801673044508</v>
      </c>
      <c r="S188" s="186">
        <f t="shared" si="256"/>
        <v>76.525600127976475</v>
      </c>
      <c r="T188" s="186">
        <f t="shared" si="256"/>
        <v>81.267220992864438</v>
      </c>
      <c r="U188" s="186">
        <f t="shared" si="256"/>
        <v>81.927613477141207</v>
      </c>
      <c r="V188" s="186">
        <f t="shared" si="256"/>
        <v>82.588005961417977</v>
      </c>
      <c r="W188" s="186">
        <f t="shared" si="256"/>
        <v>83.248398445694747</v>
      </c>
      <c r="X188" s="186">
        <f t="shared" si="256"/>
        <v>83.908790929971516</v>
      </c>
      <c r="Y188" s="186">
        <f t="shared" si="256"/>
        <v>84.569183414248286</v>
      </c>
      <c r="Z188" s="186">
        <f t="shared" si="256"/>
        <v>85.229575898525056</v>
      </c>
      <c r="AA188" s="186">
        <f t="shared" si="256"/>
        <v>85.889968382801825</v>
      </c>
      <c r="AB188" s="186">
        <f t="shared" si="256"/>
        <v>86.550360867078595</v>
      </c>
      <c r="AC188" s="186">
        <f t="shared" si="256"/>
        <v>87.210753351355379</v>
      </c>
      <c r="AD188" s="186">
        <f t="shared" si="256"/>
        <v>89.06334557029102</v>
      </c>
      <c r="AE188" s="186">
        <f t="shared" si="256"/>
        <v>90.91593778922666</v>
      </c>
      <c r="AF188" s="186">
        <f t="shared" si="256"/>
        <v>92.768530008162301</v>
      </c>
      <c r="AG188" s="186">
        <f t="shared" si="256"/>
        <v>94.621122227097942</v>
      </c>
      <c r="AH188" s="186">
        <f t="shared" si="256"/>
        <v>96.473714446033583</v>
      </c>
      <c r="AI188" s="186">
        <f t="shared" si="256"/>
        <v>98.326306664969223</v>
      </c>
      <c r="AJ188" s="186">
        <f t="shared" si="256"/>
        <v>100.17889888390486</v>
      </c>
      <c r="AK188" s="186">
        <f t="shared" si="256"/>
        <v>102.0314911028405</v>
      </c>
      <c r="AL188" s="186">
        <f t="shared" si="256"/>
        <v>103.88408332177615</v>
      </c>
      <c r="AM188" s="186">
        <f t="shared" si="256"/>
        <v>105.73667554071183</v>
      </c>
      <c r="AN188" s="186">
        <f t="shared" si="256"/>
        <v>107.99345485518191</v>
      </c>
      <c r="AO188" s="186">
        <f t="shared" si="256"/>
        <v>110.25023416965195</v>
      </c>
      <c r="AP188" s="186">
        <f t="shared" si="256"/>
        <v>110.25023416965195</v>
      </c>
      <c r="AQ188" s="186">
        <f t="shared" si="256"/>
        <v>110.25023416965195</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9" t="s">
        <v>296</v>
      </c>
      <c r="C2" s="369"/>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31.884958043426654</v>
      </c>
      <c r="K13" s="186" cm="1">
        <f t="array" ref="K13">INDEX(Drivers!$C$34:$AG$36,1,K$11)</f>
        <v>32.254209131738634</v>
      </c>
      <c r="L13" s="186" cm="1">
        <f t="array" ref="L13">INDEX(Drivers!$C$34:$AG$36,1,L$11)</f>
        <v>28.341568490066454</v>
      </c>
      <c r="M13" s="186" cm="1">
        <f t="array" ref="M13">INDEX(Drivers!$C$34:$AG$36,1,M$11)</f>
        <v>25.704712769032056</v>
      </c>
      <c r="N13" s="40"/>
      <c r="O13" s="186">
        <f>F13</f>
        <v>25.676476665132281</v>
      </c>
      <c r="P13" s="186">
        <f t="shared" si="1"/>
        <v>25.755361891142741</v>
      </c>
      <c r="Q13" s="186">
        <f t="shared" si="1"/>
        <v>25.946710085536886</v>
      </c>
      <c r="R13" s="186">
        <f t="shared" si="1"/>
        <v>26.998265626975765</v>
      </c>
      <c r="S13" s="186">
        <f t="shared" si="1"/>
        <v>31.884958043426654</v>
      </c>
      <c r="T13" s="186">
        <f t="shared" ref="T13:V15" si="3">K13</f>
        <v>32.254209131738634</v>
      </c>
      <c r="U13" s="186">
        <f t="shared" si="3"/>
        <v>28.341568490066454</v>
      </c>
      <c r="V13" s="186">
        <f t="shared" si="3"/>
        <v>25.704712769032056</v>
      </c>
      <c r="X13" s="186">
        <f>F13</f>
        <v>25.676476665132281</v>
      </c>
      <c r="Y13" s="186">
        <f t="shared" ref="Y13:AE15" si="4">G13</f>
        <v>25.755361891142741</v>
      </c>
      <c r="Z13" s="186">
        <f t="shared" si="4"/>
        <v>25.946710085536886</v>
      </c>
      <c r="AA13" s="186">
        <f t="shared" si="4"/>
        <v>26.998265626975765</v>
      </c>
      <c r="AB13" s="186">
        <f t="shared" si="4"/>
        <v>31.884958043426654</v>
      </c>
      <c r="AC13" s="7">
        <f>T13</f>
        <v>32.254209131738634</v>
      </c>
      <c r="AD13" s="186">
        <f t="shared" si="4"/>
        <v>28.341568490066454</v>
      </c>
      <c r="AE13" s="186">
        <f t="shared" si="4"/>
        <v>25.704712769032056</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16.111377753807741</v>
      </c>
      <c r="K14" s="186" cm="1">
        <f t="array" ref="K14">INDEX(Drivers!$C$34:$AG$36,2,K$11)</f>
        <v>20.51403967599223</v>
      </c>
      <c r="L14" s="186" cm="1">
        <f t="array" ref="L14">INDEX(Drivers!$C$34:$AG$36,2,L$11)</f>
        <v>24.095250122402096</v>
      </c>
      <c r="M14" s="186" cm="1">
        <f t="array" ref="M14">INDEX(Drivers!$C$34:$AG$36,2,M$11)</f>
        <v>27.120422915830911</v>
      </c>
      <c r="N14" s="40"/>
      <c r="O14" s="186">
        <f t="shared" ref="O14:O15" si="5">F14</f>
        <v>16.65350655721161</v>
      </c>
      <c r="P14" s="186">
        <f t="shared" si="1"/>
        <v>17.422744808714206</v>
      </c>
      <c r="Q14" s="186">
        <f t="shared" si="1"/>
        <v>18.376375848815535</v>
      </c>
      <c r="R14" s="186">
        <f t="shared" si="1"/>
        <v>19.311259441517389</v>
      </c>
      <c r="S14" s="186">
        <f t="shared" si="1"/>
        <v>16.111377753807741</v>
      </c>
      <c r="T14" s="186">
        <f t="shared" si="3"/>
        <v>20.51403967599223</v>
      </c>
      <c r="U14" s="186">
        <f t="shared" si="3"/>
        <v>24.095250122402096</v>
      </c>
      <c r="V14" s="186">
        <f t="shared" si="3"/>
        <v>27.120422915830911</v>
      </c>
      <c r="X14" s="186">
        <f t="shared" ref="X14:X15" si="6">F14</f>
        <v>16.65350655721161</v>
      </c>
      <c r="Y14" s="186">
        <f t="shared" si="4"/>
        <v>17.422744808714206</v>
      </c>
      <c r="Z14" s="186">
        <f t="shared" si="4"/>
        <v>18.376375848815535</v>
      </c>
      <c r="AA14" s="186">
        <f t="shared" si="4"/>
        <v>19.311259441517389</v>
      </c>
      <c r="AB14" s="186">
        <f t="shared" si="4"/>
        <v>16.111377753807741</v>
      </c>
      <c r="AC14" s="7">
        <f>T14</f>
        <v>20.51403967599223</v>
      </c>
      <c r="AD14" s="186">
        <f t="shared" si="4"/>
        <v>24.095250122402096</v>
      </c>
      <c r="AE14" s="186">
        <f t="shared" si="4"/>
        <v>27.120422915830911</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11.858701524628286</v>
      </c>
      <c r="J15" s="186" cm="1">
        <f t="array" ref="J15">INDEX(Drivers!$C$34:$AG$36,3,J$11)</f>
        <v>11.995244651969873</v>
      </c>
      <c r="K15" s="186" cm="1">
        <f t="array" ref="K15">INDEX(Drivers!$C$34:$AG$36,3,K$11)</f>
        <v>13.187841192269136</v>
      </c>
      <c r="L15" s="186" cm="1">
        <f t="array" ref="L15">INDEX(Drivers!$C$34:$AG$36,3,L$11)</f>
        <v>18.938487387531445</v>
      </c>
      <c r="M15" s="186" cm="1">
        <f t="array" ref="M15">INDEX(Drivers!$C$34:$AG$36,3,M$11)</f>
        <v>22.692773315137032</v>
      </c>
      <c r="N15" s="40"/>
      <c r="O15" s="186">
        <f t="shared" si="5"/>
        <v>12.420508234977223</v>
      </c>
      <c r="P15" s="186">
        <f t="shared" si="1"/>
        <v>13.343841341791148</v>
      </c>
      <c r="Q15" s="186">
        <f t="shared" si="1"/>
        <v>14.041748987467024</v>
      </c>
      <c r="R15" s="186">
        <f t="shared" si="1"/>
        <v>11.858701524628286</v>
      </c>
      <c r="S15" s="186">
        <f t="shared" si="1"/>
        <v>11.995244651969873</v>
      </c>
      <c r="T15" s="186">
        <f t="shared" si="3"/>
        <v>13.187841192269136</v>
      </c>
      <c r="U15" s="186">
        <f t="shared" si="3"/>
        <v>18.938487387531445</v>
      </c>
      <c r="V15" s="186">
        <f t="shared" si="3"/>
        <v>22.692773315137032</v>
      </c>
      <c r="X15" s="186">
        <f t="shared" si="6"/>
        <v>12.420508234977223</v>
      </c>
      <c r="Y15" s="186">
        <f t="shared" si="4"/>
        <v>13.343841341791148</v>
      </c>
      <c r="Z15" s="186">
        <f t="shared" si="4"/>
        <v>14.041748987467024</v>
      </c>
      <c r="AA15" s="186">
        <f t="shared" si="4"/>
        <v>11.858701524628286</v>
      </c>
      <c r="AB15" s="186">
        <f t="shared" si="4"/>
        <v>11.995244651969873</v>
      </c>
      <c r="AC15" s="7">
        <f>T15</f>
        <v>13.187841192269136</v>
      </c>
      <c r="AD15" s="186">
        <f t="shared" si="4"/>
        <v>18.938487387531445</v>
      </c>
      <c r="AE15" s="186">
        <f t="shared" si="4"/>
        <v>22.692773315137032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75.517909000000003</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1.0342876495241162</v>
      </c>
      <c r="K21" s="10">
        <f>RES!G45</f>
        <v>1.0760003594837677</v>
      </c>
      <c r="L21" s="10">
        <f>RES!H45</f>
        <v>1.4965276715260003</v>
      </c>
      <c r="M21" s="10">
        <f>RES!I45</f>
        <v>1.7947694201308328</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0.41599756293850598</v>
      </c>
      <c r="K32" s="61">
        <f t="shared" si="40"/>
        <v>0.42019184721105818</v>
      </c>
      <c r="L32" s="61">
        <f t="shared" si="40"/>
        <v>0.46124716529071547</v>
      </c>
      <c r="M32" s="61">
        <f t="shared" si="40"/>
        <v>0.48422755578611015</v>
      </c>
      <c r="N32" s="42"/>
      <c r="O32" s="61">
        <f t="shared" si="44"/>
        <v>0.41283463855351005</v>
      </c>
      <c r="P32" s="61">
        <f t="shared" si="45"/>
        <v>0.41283463855351005</v>
      </c>
      <c r="Q32" s="61">
        <f t="shared" si="45"/>
        <v>0.41283463855351005</v>
      </c>
      <c r="R32" s="61">
        <f>Q32*(1+R21*(I21/F21-1))</f>
        <v>0.41206830801822453</v>
      </c>
      <c r="S32" s="61">
        <f>R32*(1+S21*(J21/G21-1))</f>
        <v>0.41599756293850598</v>
      </c>
      <c r="T32" s="46">
        <f>S32*(1+T21*(K21/J21-1))</f>
        <v>0.42019184721105818</v>
      </c>
      <c r="U32" s="46">
        <f t="shared" ref="U32:V32" si="53">T32*(1+U21*(L21/K21-1))</f>
        <v>0.46124716529071547</v>
      </c>
      <c r="V32" s="46">
        <f t="shared" si="53"/>
        <v>0.48422755578611015</v>
      </c>
      <c r="W32" s="229"/>
      <c r="X32" s="62">
        <f t="shared" si="47"/>
        <v>0.41283463855351005</v>
      </c>
      <c r="Y32" s="62">
        <f t="shared" si="48"/>
        <v>0.41283463855351005</v>
      </c>
      <c r="Z32" s="62">
        <f t="shared" si="49"/>
        <v>0.41283463855351005</v>
      </c>
      <c r="AA32" s="62">
        <f t="shared" si="50"/>
        <v>0.41206830801822453</v>
      </c>
      <c r="AB32" s="62">
        <f t="shared" si="51"/>
        <v>0.41599756293850598</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12.820910923508183</v>
      </c>
      <c r="J45" s="186">
        <f t="shared" si="92"/>
        <v>12.843751226987997</v>
      </c>
      <c r="K45" s="186">
        <f t="shared" si="92"/>
        <v>12.826530342356056</v>
      </c>
      <c r="L45" s="186">
        <f t="shared" si="92"/>
        <v>12.922317155116602</v>
      </c>
      <c r="M45" s="186">
        <f>SUMPRODUCT(M41:M44,M54:M57)/SUM(M54:M57)</f>
        <v>12.961445712571788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142.87415719814214</v>
      </c>
      <c r="K47" s="73">
        <f t="shared" si="93"/>
        <v>163.40515136382115</v>
      </c>
      <c r="L47" s="73">
        <f t="shared" si="93"/>
        <v>201.34653686176409</v>
      </c>
      <c r="M47" s="73">
        <f t="shared" si="93"/>
        <v>258.02489444107505</v>
      </c>
      <c r="N47" s="42"/>
      <c r="O47" s="305">
        <f>FTRA!G7</f>
        <v>145.137</v>
      </c>
      <c r="P47" s="305">
        <f>FTRA!H7</f>
        <v>148.477</v>
      </c>
      <c r="Q47" s="305">
        <f>FTRA!I7</f>
        <v>150.78899999999999</v>
      </c>
      <c r="R47" s="305">
        <f>FTRA!J7</f>
        <v>140.006</v>
      </c>
      <c r="S47" s="305">
        <f>FTRA!K7</f>
        <v>142.87415719814214</v>
      </c>
      <c r="T47" s="287">
        <f>FTRA!L7</f>
        <v>163.40515136382115</v>
      </c>
      <c r="U47" s="287">
        <f>FTRA!M7</f>
        <v>201.34653686176409</v>
      </c>
      <c r="V47" s="287">
        <f>FTRA!N7</f>
        <v>258.02489444107505</v>
      </c>
      <c r="W47" s="229"/>
      <c r="X47" s="186">
        <f>FTRA!G7</f>
        <v>145.137</v>
      </c>
      <c r="Y47" s="186">
        <f>FTRA!H7</f>
        <v>148.477</v>
      </c>
      <c r="Z47" s="186">
        <f>FTRA!I7</f>
        <v>150.78899999999999</v>
      </c>
      <c r="AA47" s="186">
        <f>FTRA!J7</f>
        <v>140.006</v>
      </c>
      <c r="AB47" s="186">
        <f>FTRA!K7</f>
        <v>142.87415719814214</v>
      </c>
      <c r="AC47" s="186">
        <f>FTRA!L7</f>
        <v>163.40515136382115</v>
      </c>
      <c r="AD47" s="186">
        <f>FTRA!M7</f>
        <v>201.34653686176409</v>
      </c>
      <c r="AE47" s="186">
        <f>FTRA!N7</f>
        <v>258.02489444107505</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0.51943951856705384</v>
      </c>
      <c r="K49" s="73">
        <f t="shared" si="93"/>
        <v>0.5567612075773809</v>
      </c>
      <c r="L49" s="73">
        <f t="shared" si="93"/>
        <v>0.62139898499958857</v>
      </c>
      <c r="M49" s="73">
        <f t="shared" si="93"/>
        <v>0.70885982346289922</v>
      </c>
      <c r="N49" s="42"/>
      <c r="O49" s="24">
        <f>E49*(1+(O48*(O47/E47-1)))</f>
        <v>0.52310039361040328</v>
      </c>
      <c r="P49" s="24">
        <f t="shared" ref="P49:V49" si="97">F49*(1+(P48*(P47/F47-1)))</f>
        <v>0.52911938020465121</v>
      </c>
      <c r="Q49" s="24">
        <f t="shared" si="97"/>
        <v>0.53323895430378154</v>
      </c>
      <c r="R49" s="73">
        <f t="shared" si="97"/>
        <v>0.51417285649738431</v>
      </c>
      <c r="S49" s="73">
        <f t="shared" si="97"/>
        <v>0.51943951856705384</v>
      </c>
      <c r="T49" s="46">
        <f t="shared" si="97"/>
        <v>0.5567612075773809</v>
      </c>
      <c r="U49" s="46">
        <f t="shared" si="97"/>
        <v>0.62139898499958857</v>
      </c>
      <c r="V49" s="46">
        <f t="shared" si="97"/>
        <v>0.70885982346289922</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0.51943951856705384</v>
      </c>
      <c r="AC49" s="46">
        <f>AA49*(1+(AC48*(AC47/AA47-1)))</f>
        <v>0.55713961683747892</v>
      </c>
      <c r="AD49" s="46">
        <f>AC49*(1+(AD48*(AD47/AC47-1)))</f>
        <v>0.60888498423178306</v>
      </c>
      <c r="AE49" s="46">
        <f>AD49*(1+(AE48*(AE47/AD47-1)))</f>
        <v>0.66030469285779581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7.0124335006552272</v>
      </c>
      <c r="K50" s="73">
        <f t="shared" si="93"/>
        <v>7.5162763022946422</v>
      </c>
      <c r="L50" s="73">
        <f t="shared" si="93"/>
        <v>8.3888862974944463</v>
      </c>
      <c r="M50" s="73">
        <f t="shared" si="93"/>
        <v>9.5696076167491402</v>
      </c>
      <c r="N50" s="42"/>
      <c r="O50" s="186">
        <f>O49*O44</f>
        <v>7.0618553137404447</v>
      </c>
      <c r="P50" s="186">
        <f t="shared" ref="P50:V50" si="104">P49*P44</f>
        <v>7.1431116327627917</v>
      </c>
      <c r="Q50" s="186">
        <f t="shared" si="104"/>
        <v>7.1987258831010505</v>
      </c>
      <c r="R50" s="73">
        <f t="shared" si="104"/>
        <v>6.9413335627146884</v>
      </c>
      <c r="S50" s="73">
        <f t="shared" si="104"/>
        <v>7.0124335006552272</v>
      </c>
      <c r="T50" s="46">
        <f t="shared" si="104"/>
        <v>7.5162763022946422</v>
      </c>
      <c r="U50" s="46">
        <f t="shared" si="104"/>
        <v>8.3888862974944463</v>
      </c>
      <c r="V50" s="46">
        <f t="shared" si="104"/>
        <v>9.5696076167491402</v>
      </c>
      <c r="W50" s="229"/>
      <c r="X50" s="73">
        <f t="shared" si="98"/>
        <v>7.0618553137404447</v>
      </c>
      <c r="Y50" s="73">
        <f t="shared" si="99"/>
        <v>7.1431116327627917</v>
      </c>
      <c r="Z50" s="73">
        <f t="shared" si="100"/>
        <v>7.1987258831010505</v>
      </c>
      <c r="AA50" s="73">
        <f t="shared" si="101"/>
        <v>6.9413335627146884</v>
      </c>
      <c r="AB50" s="73">
        <f t="shared" si="102"/>
        <v>7.0124335006552272</v>
      </c>
      <c r="AC50" s="46">
        <f>AC49*AC44</f>
        <v>7.1453155859406667</v>
      </c>
      <c r="AD50" s="46">
        <f>AD49*AD44</f>
        <v>7.4185024266339861</v>
      </c>
      <c r="AE50" s="46">
        <f>AE49*AE44</f>
        <v>7.642737936525859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9.8174069009173177</v>
      </c>
      <c r="K51" s="73">
        <f t="shared" si="93"/>
        <v>10.522786823212499</v>
      </c>
      <c r="L51" s="73">
        <f t="shared" si="93"/>
        <v>11.744440816492224</v>
      </c>
      <c r="M51" s="73">
        <f t="shared" si="93"/>
        <v>13.397450663448796</v>
      </c>
      <c r="N51" s="42"/>
      <c r="O51" s="186">
        <f>O50*O38</f>
        <v>9.8865974392366223</v>
      </c>
      <c r="P51" s="186">
        <f t="shared" ref="P51:V51" si="106">P50*P38</f>
        <v>10.000356285867907</v>
      </c>
      <c r="Q51" s="186">
        <f t="shared" si="106"/>
        <v>10.07821623634147</v>
      </c>
      <c r="R51" s="73">
        <f>R50*R38</f>
        <v>9.7178669878005639</v>
      </c>
      <c r="S51" s="73">
        <f t="shared" si="106"/>
        <v>9.8174069009173177</v>
      </c>
      <c r="T51" s="46">
        <f t="shared" si="106"/>
        <v>10.522786823212499</v>
      </c>
      <c r="U51" s="46">
        <f t="shared" si="106"/>
        <v>11.744440816492224</v>
      </c>
      <c r="V51" s="46">
        <f t="shared" si="106"/>
        <v>13.397450663448796</v>
      </c>
      <c r="W51" s="229"/>
      <c r="X51" s="73">
        <f t="shared" si="98"/>
        <v>9.8865974392366223</v>
      </c>
      <c r="Y51" s="73">
        <f t="shared" si="99"/>
        <v>10.000356285867907</v>
      </c>
      <c r="Z51" s="73">
        <f t="shared" si="100"/>
        <v>10.07821623634147</v>
      </c>
      <c r="AA51" s="73">
        <f t="shared" si="101"/>
        <v>9.7178669878005639</v>
      </c>
      <c r="AB51" s="73">
        <f t="shared" si="102"/>
        <v>9.8174069009173177</v>
      </c>
      <c r="AC51" s="46">
        <f>AC50*AC38</f>
        <v>10.003441820316933</v>
      </c>
      <c r="AD51" s="46">
        <f>AD50*AD38</f>
        <v>10.38590339728758</v>
      </c>
      <c r="AE51" s="46">
        <f>AE50*AE38</f>
        <v>10.699833111136202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0.15942479021713327</v>
      </c>
      <c r="K54" s="61">
        <f t="shared" ref="K54:K59" si="115">IF($D$4,AC54,T54)</f>
        <v>0.16127104565869319</v>
      </c>
      <c r="L54" s="61">
        <f t="shared" ref="L54:L59" si="116">IF($D$4,AD54,U54)</f>
        <v>0.14170784245033227</v>
      </c>
      <c r="M54" s="61">
        <f t="shared" ref="M54:M58" si="117">IF($D$4,AE54,V54)</f>
        <v>0.12852356384516028</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0.15942479021713327</v>
      </c>
      <c r="T54" s="46">
        <f t="shared" si="119"/>
        <v>0.16127104565869319</v>
      </c>
      <c r="U54" s="46">
        <f t="shared" si="119"/>
        <v>0.14170784245033227</v>
      </c>
      <c r="V54" s="46">
        <f t="shared" si="119"/>
        <v>0.12852356384516028</v>
      </c>
      <c r="W54" s="229"/>
      <c r="X54" s="186">
        <f t="shared" ref="X54:AB56" si="120">X30*X25*X13</f>
        <v>0.1283823833256614</v>
      </c>
      <c r="Y54" s="186">
        <f t="shared" si="120"/>
        <v>0.12877680945571371</v>
      </c>
      <c r="Z54" s="186">
        <f t="shared" si="120"/>
        <v>0.12973355042768442</v>
      </c>
      <c r="AA54" s="186">
        <f t="shared" si="120"/>
        <v>0.13499132813487882</v>
      </c>
      <c r="AB54" s="186">
        <f t="shared" si="120"/>
        <v>0.15942479021713327</v>
      </c>
      <c r="AC54" s="46">
        <f t="shared" ref="AC54" si="121">AC30*AC25*AC13</f>
        <v>0.3830187334393963</v>
      </c>
      <c r="AD54" s="46">
        <f t="shared" ref="AD54:AE56" si="122">AD30*AD25*AD13</f>
        <v>0.25578265562284974</v>
      </c>
      <c r="AE54" s="46">
        <f t="shared" si="122"/>
        <v>0.22038578110348858</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2.673710149429978</v>
      </c>
      <c r="K55" s="61">
        <f t="shared" si="115"/>
        <v>3.4043392766051208</v>
      </c>
      <c r="L55" s="61">
        <f t="shared" si="116"/>
        <v>3.9986471541885726</v>
      </c>
      <c r="M55" s="61">
        <f t="shared" si="117"/>
        <v>4.5006796510467915</v>
      </c>
      <c r="N55" s="42"/>
      <c r="O55" s="186">
        <f t="shared" si="118"/>
        <v>2.7636773332492934</v>
      </c>
      <c r="P55" s="186">
        <f t="shared" si="118"/>
        <v>2.8913337107360779</v>
      </c>
      <c r="Q55" s="186">
        <f t="shared" si="118"/>
        <v>3.0495903806306055</v>
      </c>
      <c r="R55" s="186">
        <f>R31*R26*R14</f>
        <v>3.2047358801985588</v>
      </c>
      <c r="S55" s="186">
        <f t="shared" ref="S55:V55" si="123">S31*S26*S14</f>
        <v>2.673710149429978</v>
      </c>
      <c r="T55" s="46">
        <f t="shared" si="123"/>
        <v>3.4043392766051208</v>
      </c>
      <c r="U55" s="46">
        <f t="shared" si="123"/>
        <v>3.9986471541885726</v>
      </c>
      <c r="V55" s="46">
        <f t="shared" si="123"/>
        <v>4.5006796510467915</v>
      </c>
      <c r="W55" s="229"/>
      <c r="X55" s="186">
        <f t="shared" si="120"/>
        <v>2.7636773332492934</v>
      </c>
      <c r="Y55" s="186">
        <f t="shared" si="120"/>
        <v>2.8913337107360779</v>
      </c>
      <c r="Z55" s="186">
        <f t="shared" si="120"/>
        <v>3.0495903806306055</v>
      </c>
      <c r="AA55" s="186">
        <f t="shared" si="120"/>
        <v>3.2047358801985588</v>
      </c>
      <c r="AB55" s="186">
        <f t="shared" si="120"/>
        <v>2.673710149429978</v>
      </c>
      <c r="AC55" s="46">
        <f t="shared" ref="AC55" si="124">AC31*AC26*AC14</f>
        <v>3.0724161971361208</v>
      </c>
      <c r="AD55" s="46">
        <f t="shared" si="122"/>
        <v>3.4283401038224262</v>
      </c>
      <c r="AE55" s="46">
        <f t="shared" si="122"/>
        <v>3.4825401197741574</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3.7534332962642623</v>
      </c>
      <c r="J56" s="61">
        <f t="shared" si="114"/>
        <v>3.8328537309634281</v>
      </c>
      <c r="K56" s="61">
        <f t="shared" si="115"/>
        <v>4.2564122065974761</v>
      </c>
      <c r="L56" s="61">
        <f t="shared" si="116"/>
        <v>6.7096729013082346</v>
      </c>
      <c r="M56" s="61">
        <f t="shared" si="117"/>
        <v>8.440329950400125</v>
      </c>
      <c r="N56" s="42"/>
      <c r="O56" s="186">
        <f t="shared" si="118"/>
        <v>3.9385634462472403</v>
      </c>
      <c r="P56" s="186">
        <f t="shared" si="118"/>
        <v>4.2313538823878662</v>
      </c>
      <c r="Q56" s="186">
        <f t="shared" si="118"/>
        <v>4.4526615366410756</v>
      </c>
      <c r="R56" s="186">
        <f t="shared" si="118"/>
        <v>3.7534332962642623</v>
      </c>
      <c r="S56" s="186">
        <f t="shared" ref="S56:V56" si="125">S32*S27*S15</f>
        <v>3.8328537309634281</v>
      </c>
      <c r="T56" s="46">
        <f t="shared" si="125"/>
        <v>4.2564122065974761</v>
      </c>
      <c r="U56" s="46">
        <f t="shared" si="125"/>
        <v>6.7096729013082346</v>
      </c>
      <c r="V56" s="46">
        <f t="shared" si="125"/>
        <v>8.440329950400125</v>
      </c>
      <c r="W56" s="229"/>
      <c r="X56" s="186">
        <f t="shared" si="120"/>
        <v>3.9385634462472403</v>
      </c>
      <c r="Y56" s="186">
        <f t="shared" si="120"/>
        <v>4.2313538823878662</v>
      </c>
      <c r="Z56" s="186">
        <f t="shared" si="120"/>
        <v>4.4526615366410756</v>
      </c>
      <c r="AA56" s="186">
        <f t="shared" si="120"/>
        <v>3.7534332962642623</v>
      </c>
      <c r="AB56" s="186">
        <f t="shared" si="120"/>
        <v>3.8328537309634281</v>
      </c>
      <c r="AC56" s="46">
        <f t="shared" ref="AC56" si="126">AC32*AC27*AC15</f>
        <v>3.9680259536624076</v>
      </c>
      <c r="AD56" s="46">
        <f t="shared" si="122"/>
        <v>5.4169560974689368</v>
      </c>
      <c r="AE56" s="46">
        <f t="shared" si="122"/>
        <v>6.1703078575291794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0.51943951856705384</v>
      </c>
      <c r="K57" s="61">
        <f t="shared" si="115"/>
        <v>0.5567612075773809</v>
      </c>
      <c r="L57" s="61">
        <f t="shared" si="116"/>
        <v>0.62139898499958857</v>
      </c>
      <c r="M57" s="61">
        <f t="shared" si="117"/>
        <v>0.70885982346289922</v>
      </c>
      <c r="N57" s="42"/>
      <c r="O57" s="186">
        <f>O49</f>
        <v>0.52310039361040328</v>
      </c>
      <c r="P57" s="186">
        <f t="shared" ref="P57:R57" si="127">P49</f>
        <v>0.52911938020465121</v>
      </c>
      <c r="Q57" s="186">
        <f t="shared" si="127"/>
        <v>0.53323895430378154</v>
      </c>
      <c r="R57" s="186">
        <f t="shared" si="127"/>
        <v>0.51417285649738431</v>
      </c>
      <c r="S57" s="186">
        <f>S49</f>
        <v>0.51943951856705384</v>
      </c>
      <c r="T57" s="46">
        <f t="shared" ref="T57:V57" si="128">T49</f>
        <v>0.5567612075773809</v>
      </c>
      <c r="U57" s="46">
        <f t="shared" si="128"/>
        <v>0.62139898499958857</v>
      </c>
      <c r="V57" s="46">
        <f t="shared" si="128"/>
        <v>0.70885982346289922</v>
      </c>
      <c r="W57" s="229"/>
      <c r="X57" s="186">
        <f>X49</f>
        <v>0.52310039361040328</v>
      </c>
      <c r="Y57" s="186">
        <f t="shared" ref="Y57:AB57" si="129">Y49</f>
        <v>0.52911938020465121</v>
      </c>
      <c r="Z57" s="186">
        <f t="shared" si="129"/>
        <v>0.53323895430378154</v>
      </c>
      <c r="AA57" s="186">
        <f t="shared" si="129"/>
        <v>0.51417285649738431</v>
      </c>
      <c r="AB57" s="186">
        <f t="shared" si="129"/>
        <v>0.51943951856705384</v>
      </c>
      <c r="AC57" s="46">
        <f t="shared" ref="AC57" si="130">AC49</f>
        <v>0.55713961683747892</v>
      </c>
      <c r="AD57" s="46">
        <f>AD49</f>
        <v>0.60888498423178306</v>
      </c>
      <c r="AE57" s="46">
        <f>AE49</f>
        <v>0.66030469285779581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7.6073333610950842</v>
      </c>
      <c r="J58" s="61">
        <f t="shared" si="114"/>
        <v>7.1854281891775926</v>
      </c>
      <c r="K58" s="61">
        <f t="shared" si="115"/>
        <v>8.3787837364386704</v>
      </c>
      <c r="L58" s="61">
        <f t="shared" si="116"/>
        <v>11.471426882946728</v>
      </c>
      <c r="M58" s="61">
        <f t="shared" si="117"/>
        <v>13.778392988754977</v>
      </c>
      <c r="N58" s="42"/>
      <c r="O58" s="186">
        <f>SUM(O54:O57)</f>
        <v>7.3537235564325982</v>
      </c>
      <c r="P58" s="186">
        <f t="shared" ref="P58:R58" si="131">SUM(P54:P57)</f>
        <v>7.7805837827843094</v>
      </c>
      <c r="Q58" s="186">
        <f t="shared" si="131"/>
        <v>8.1652244220031474</v>
      </c>
      <c r="R58" s="186">
        <f t="shared" si="131"/>
        <v>7.6073333610950842</v>
      </c>
      <c r="S58" s="186">
        <f>SUM(S54:S57)</f>
        <v>7.1854281891775926</v>
      </c>
      <c r="T58" s="46">
        <f t="shared" ref="T58" si="132">SUM(T54:T57)</f>
        <v>8.3787837364386704</v>
      </c>
      <c r="U58" s="46">
        <f t="shared" ref="U58" si="133">SUM(U54:U57)</f>
        <v>11.471426882946728</v>
      </c>
      <c r="V58" s="46">
        <f>SUM(V54:V57)</f>
        <v>13.778392988754977</v>
      </c>
      <c r="W58" s="229"/>
      <c r="X58" s="186">
        <f>SUM(X54:X57)</f>
        <v>7.3537235564325982</v>
      </c>
      <c r="Y58" s="186">
        <f t="shared" ref="Y58:AC58" si="134">SUM(Y54:Y57)</f>
        <v>7.7805837827843094</v>
      </c>
      <c r="Z58" s="186">
        <f t="shared" si="134"/>
        <v>8.1652244220031474</v>
      </c>
      <c r="AA58" s="186">
        <f t="shared" si="134"/>
        <v>7.6073333610950842</v>
      </c>
      <c r="AB58" s="186">
        <f t="shared" si="134"/>
        <v>7.1854281891775926</v>
      </c>
      <c r="AC58" s="46">
        <f t="shared" si="134"/>
        <v>7.9806005010754033</v>
      </c>
      <c r="AD58" s="46">
        <f>SUM(AD54:AD57)</f>
        <v>9.7099638411459974</v>
      </c>
      <c r="AE58" s="46">
        <f>SUM(AE54:AE57)</f>
        <v>10.533538451264622</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7.6463359540153064</v>
      </c>
      <c r="J59" s="61">
        <f t="shared" si="114"/>
        <v>8.3490613043160327</v>
      </c>
      <c r="K59" s="61">
        <f t="shared" si="115"/>
        <v>7.8717976349195125</v>
      </c>
      <c r="L59" s="61">
        <f t="shared" si="116"/>
        <v>6.2220076655072072</v>
      </c>
      <c r="M59" s="61">
        <f>IF($D$4,AE59,V59)</f>
        <v>5.4808938213355347</v>
      </c>
      <c r="N59" s="42"/>
      <c r="O59" s="47">
        <f>F16/O58</f>
        <v>7.4452746336145115</v>
      </c>
      <c r="P59" s="47">
        <f t="shared" ref="P59:R59" si="135">G16/P58</f>
        <v>7.2644867814046616</v>
      </c>
      <c r="Q59" s="47">
        <f t="shared" si="135"/>
        <v>7.1479768228465907</v>
      </c>
      <c r="R59" s="186">
        <f t="shared" si="135"/>
        <v>7.6463359540153064</v>
      </c>
      <c r="S59" s="186">
        <f>J16/S58</f>
        <v>8.3490613043160327</v>
      </c>
      <c r="T59" s="46">
        <f t="shared" ref="T59" si="136">K16/T58</f>
        <v>7.8717976349195125</v>
      </c>
      <c r="U59" s="46">
        <f t="shared" ref="U59" si="137">L16/U58</f>
        <v>6.2220076655072072</v>
      </c>
      <c r="V59" s="46">
        <f t="shared" ref="V59" si="138">M16/V58</f>
        <v>5.4808938213355347</v>
      </c>
      <c r="W59" s="229"/>
      <c r="X59" s="47">
        <f>X16/X58</f>
        <v>7.4452746336145115</v>
      </c>
      <c r="Y59" s="47">
        <f t="shared" ref="Y59:AC59" si="139">Y16/Y58</f>
        <v>7.2644867814046616</v>
      </c>
      <c r="Z59" s="47">
        <f t="shared" si="139"/>
        <v>7.1479768228465907</v>
      </c>
      <c r="AA59" s="47">
        <f t="shared" si="139"/>
        <v>7.6463359540153064</v>
      </c>
      <c r="AB59" s="47">
        <f t="shared" si="139"/>
        <v>8.3490613043160327</v>
      </c>
      <c r="AC59" s="46">
        <f t="shared" si="139"/>
        <v>8.2645522716131801</v>
      </c>
      <c r="AD59" s="46">
        <f>AD16/AD58</f>
        <v>7.3507283000938628</v>
      </c>
      <c r="AE59" s="46">
        <f>AE16/AE58</f>
        <v>7.1692821314886421</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130.78159343428689</v>
      </c>
      <c r="J60" s="186">
        <f t="shared" si="140"/>
        <v>119.77394386636637</v>
      </c>
      <c r="K60" s="186">
        <f t="shared" si="140"/>
        <v>127.03578602732014</v>
      </c>
      <c r="L60" s="186">
        <f t="shared" si="140"/>
        <v>160.71982770829354</v>
      </c>
      <c r="M60" s="186">
        <f t="shared" si="140"/>
        <v>182.45199279491408</v>
      </c>
      <c r="N60" s="40"/>
      <c r="O60" s="186">
        <f>1000/O59</f>
        <v>134.31337985641542</v>
      </c>
      <c r="P60" s="186">
        <f t="shared" ref="P60:R60" si="141">1000/P59</f>
        <v>137.65597351760064</v>
      </c>
      <c r="Q60" s="186">
        <f t="shared" si="141"/>
        <v>139.89972614401438</v>
      </c>
      <c r="R60" s="186">
        <f t="shared" si="141"/>
        <v>130.78159343428689</v>
      </c>
      <c r="S60" s="186">
        <f>1000/S59</f>
        <v>119.77394386636637</v>
      </c>
      <c r="T60" s="186">
        <f t="shared" ref="T60" si="142">1000/T59</f>
        <v>127.03578602732014</v>
      </c>
      <c r="U60" s="186">
        <f t="shared" ref="U60" si="143">1000/U59</f>
        <v>160.71982770829354</v>
      </c>
      <c r="V60" s="186">
        <f t="shared" ref="V60" si="144">1000/V59</f>
        <v>182.45199279491408</v>
      </c>
      <c r="X60" s="186">
        <f>1000/X59</f>
        <v>134.31337985641542</v>
      </c>
      <c r="Y60" s="186">
        <f t="shared" ref="Y60:AC60" si="145">1000/Y59</f>
        <v>137.65597351760064</v>
      </c>
      <c r="Z60" s="186">
        <f t="shared" si="145"/>
        <v>139.89972614401438</v>
      </c>
      <c r="AA60" s="186">
        <f t="shared" si="145"/>
        <v>130.78159343428689</v>
      </c>
      <c r="AB60" s="186">
        <f t="shared" si="145"/>
        <v>119.77394386636637</v>
      </c>
      <c r="AC60" s="186">
        <f t="shared" si="145"/>
        <v>120.99869020548978</v>
      </c>
      <c r="AD60" s="186">
        <f>1000/AD59</f>
        <v>136.04094168291201</v>
      </c>
      <c r="AE60" s="186">
        <f>1000/AE59</f>
        <v>139.48397924079998</v>
      </c>
    </row>
    <row r="61" spans="1:47">
      <c r="A61" s="185" t="s">
        <v>16</v>
      </c>
      <c r="C61" s="228" t="s">
        <v>167</v>
      </c>
      <c r="E61" s="232">
        <f>E57/E58</f>
        <v>7.7131877744829089E-2</v>
      </c>
      <c r="F61" s="232">
        <f t="shared" si="110"/>
        <v>7.1134084603007172E-2</v>
      </c>
      <c r="G61" s="232">
        <f t="shared" ref="G61" si="146">IF($D$4,AA61,R61)</f>
        <v>6.7589105418586329E-2</v>
      </c>
      <c r="H61" s="232">
        <f t="shared" ref="H61:J61" si="147">IF($D$4,AC61,T61)</f>
        <v>6.6448929234928247E-2</v>
      </c>
      <c r="I61" s="232">
        <f t="shared" si="147"/>
        <v>5.4169284374148093E-2</v>
      </c>
      <c r="J61" s="232">
        <f t="shared" si="147"/>
        <v>5.1447206074135367E-2</v>
      </c>
      <c r="K61" s="232">
        <f t="shared" ref="K61:M61" si="148">IF($D$4,AC61,T61)</f>
        <v>6.6448929234928247E-2</v>
      </c>
      <c r="L61" s="232">
        <f t="shared" si="148"/>
        <v>5.4169284374148093E-2</v>
      </c>
      <c r="M61" s="232">
        <f t="shared" si="148"/>
        <v>5.1447206074135367E-2</v>
      </c>
      <c r="N61" s="40"/>
      <c r="O61" s="232">
        <f>O57/O58</f>
        <v>7.1134084603007172E-2</v>
      </c>
      <c r="P61" s="232">
        <f t="shared" ref="P61:R61" si="149">P57/P58</f>
        <v>6.8005100256796402E-2</v>
      </c>
      <c r="Q61" s="232">
        <f>Q57/Q58</f>
        <v>6.5306098980799823E-2</v>
      </c>
      <c r="R61" s="232">
        <f t="shared" si="149"/>
        <v>6.7589105418586329E-2</v>
      </c>
      <c r="S61" s="232">
        <f>S57/S58</f>
        <v>7.2290683991444393E-2</v>
      </c>
      <c r="T61" s="232">
        <f t="shared" ref="T61:V61" si="150">T57/T58</f>
        <v>6.6448929234928247E-2</v>
      </c>
      <c r="U61" s="232">
        <f t="shared" si="150"/>
        <v>5.4169284374148093E-2</v>
      </c>
      <c r="V61" s="232">
        <f t="shared" si="150"/>
        <v>5.1447206074135367E-2</v>
      </c>
      <c r="W61" s="281"/>
      <c r="X61" s="232">
        <f>X57/X58</f>
        <v>7.1134084603007172E-2</v>
      </c>
      <c r="Y61" s="232">
        <f t="shared" ref="Y61:AB61" si="151">Y57/Y58</f>
        <v>6.8005100256796402E-2</v>
      </c>
      <c r="Z61" s="232">
        <f t="shared" si="151"/>
        <v>6.5306098980799823E-2</v>
      </c>
      <c r="AA61" s="232">
        <f t="shared" si="151"/>
        <v>6.7589105418586329E-2</v>
      </c>
      <c r="AB61" s="232">
        <f t="shared" si="151"/>
        <v>7.2290683991444393E-2</v>
      </c>
      <c r="AC61" s="232">
        <f t="shared" ref="AC61" si="152">AC57/AC58</f>
        <v>6.9811741204487451E-2</v>
      </c>
      <c r="AD61" s="232">
        <f>AD57/AD58</f>
        <v>6.2707234979767004E-2</v>
      </c>
      <c r="AE61" s="232">
        <f>AE57/AE58</f>
        <v>6.2685933688173115E-2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0.63769916086853307</v>
      </c>
      <c r="K75" s="61">
        <f t="shared" si="186"/>
        <v>0.64508418263477274</v>
      </c>
      <c r="L75" s="61">
        <f t="shared" si="186"/>
        <v>0.56683136980132909</v>
      </c>
      <c r="M75" s="61">
        <f t="shared" si="186"/>
        <v>0.51409425538064113</v>
      </c>
      <c r="N75" s="40"/>
      <c r="O75" s="186">
        <f t="shared" ref="O75:V75" si="187">O25*O13</f>
        <v>0.51352953330264561</v>
      </c>
      <c r="P75" s="186">
        <f t="shared" si="187"/>
        <v>0.51510723782285484</v>
      </c>
      <c r="Q75" s="186">
        <f>Q25*Q13</f>
        <v>0.51893420171073767</v>
      </c>
      <c r="R75" s="186">
        <f t="shared" si="187"/>
        <v>0.5399653125395153</v>
      </c>
      <c r="S75" s="186">
        <f t="shared" si="187"/>
        <v>0.63769916086853307</v>
      </c>
      <c r="T75" s="186">
        <f t="shared" si="187"/>
        <v>0.64508418263477274</v>
      </c>
      <c r="U75" s="186">
        <f t="shared" si="187"/>
        <v>0.56683136980132909</v>
      </c>
      <c r="V75" s="186">
        <f t="shared" si="187"/>
        <v>0.51409425538064113</v>
      </c>
      <c r="X75" s="186">
        <f>O75</f>
        <v>0.51352953330264561</v>
      </c>
      <c r="Y75" s="186">
        <f t="shared" ref="Y75:AB75" si="188">P75</f>
        <v>0.51510723782285484</v>
      </c>
      <c r="Z75" s="186">
        <f t="shared" si="188"/>
        <v>0.51893420171073767</v>
      </c>
      <c r="AA75" s="186">
        <f t="shared" si="188"/>
        <v>0.5399653125395153</v>
      </c>
      <c r="AB75" s="186">
        <f t="shared" si="188"/>
        <v>0.63769916086853307</v>
      </c>
      <c r="AC75" s="186">
        <f>AC25*AC13</f>
        <v>1.6127104565869317</v>
      </c>
      <c r="AD75" s="186">
        <f>AD25*AD13</f>
        <v>1.1336627396026582</v>
      </c>
      <c r="AE75" s="186">
        <f>AE25*AE13</f>
        <v>1.0281885107612823</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8.5390302095181028</v>
      </c>
      <c r="K81" s="186">
        <f t="shared" ref="K81:K84" si="216">IF($D$4,AC81,T81)</f>
        <v>10.872441028275881</v>
      </c>
      <c r="L81" s="186">
        <f t="shared" ref="L81:L84" si="217">IF($D$4,AD81,U81)</f>
        <v>12.770482564873111</v>
      </c>
      <c r="M81" s="186">
        <f t="shared" ref="M81:M84" si="218">IF($D$4,AE81,V81)</f>
        <v>14.373824145390383</v>
      </c>
      <c r="N81" s="40"/>
      <c r="O81" s="186">
        <f>O$26*O$14</f>
        <v>8.826358475322154</v>
      </c>
      <c r="P81" s="186">
        <f t="shared" ref="P81:V81" si="219">P$26*P$14</f>
        <v>9.2340547486185294</v>
      </c>
      <c r="Q81" s="186">
        <f t="shared" si="219"/>
        <v>9.7394791998722337</v>
      </c>
      <c r="R81" s="186">
        <f t="shared" si="219"/>
        <v>10.234967504004217</v>
      </c>
      <c r="S81" s="186">
        <f t="shared" si="219"/>
        <v>8.5390302095181028</v>
      </c>
      <c r="T81" s="291">
        <f t="shared" si="219"/>
        <v>10.872441028275881</v>
      </c>
      <c r="U81" s="291">
        <f t="shared" si="219"/>
        <v>12.770482564873111</v>
      </c>
      <c r="V81" s="291">
        <f t="shared" si="219"/>
        <v>14.373824145390383</v>
      </c>
      <c r="X81" s="62">
        <f t="shared" si="201"/>
        <v>8.826358475322154</v>
      </c>
      <c r="Y81" s="62">
        <f t="shared" si="202"/>
        <v>9.2340547486185294</v>
      </c>
      <c r="Z81" s="62">
        <f t="shared" si="203"/>
        <v>9.7394791998722337</v>
      </c>
      <c r="AA81" s="62">
        <f t="shared" si="204"/>
        <v>10.234967504004217</v>
      </c>
      <c r="AB81" s="62">
        <f t="shared" si="205"/>
        <v>8.5390302095181028</v>
      </c>
      <c r="AC81" s="186">
        <f>AC$26*AC$14</f>
        <v>10.328818976862086</v>
      </c>
      <c r="AD81" s="186">
        <f>AD$26*AD$14</f>
        <v>11.525360514797981</v>
      </c>
      <c r="AE81" s="186">
        <f>AE$26*AE$14</f>
        <v>12.323757476654077</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9.1087647927009687</v>
      </c>
      <c r="J86" s="186">
        <f t="shared" ref="J86:J89" si="233">IF($D$4,AB86,S86)</f>
        <v>9.2136446759184807</v>
      </c>
      <c r="K86" s="186">
        <f t="shared" ref="K86:K89" si="234">IF($D$4,AC86,T86)</f>
        <v>10.129687748224022</v>
      </c>
      <c r="L86" s="186">
        <f t="shared" ref="L86:L89" si="235">IF($D$4,AD86,U86)</f>
        <v>14.546805717666045</v>
      </c>
      <c r="M86" s="186">
        <f t="shared" ref="M86:M89" si="236">IF($D$4,AE86,V86)</f>
        <v>17.430503178816064</v>
      </c>
      <c r="N86" s="40"/>
      <c r="O86" s="186">
        <f>O$27*O$15</f>
        <v>9.5402930821095318</v>
      </c>
      <c r="P86" s="186">
        <f t="shared" ref="P86:V86" si="237">P$27*P$15</f>
        <v>10.249512727937956</v>
      </c>
      <c r="Q86" s="186">
        <f t="shared" si="237"/>
        <v>10.785581249292237</v>
      </c>
      <c r="R86" s="186">
        <f t="shared" si="237"/>
        <v>9.1087647927009687</v>
      </c>
      <c r="S86" s="186">
        <f t="shared" si="237"/>
        <v>9.2136446759184807</v>
      </c>
      <c r="T86" s="291">
        <f t="shared" si="237"/>
        <v>10.129687748224022</v>
      </c>
      <c r="U86" s="291">
        <f t="shared" si="237"/>
        <v>14.546805717666045</v>
      </c>
      <c r="V86" s="291">
        <f t="shared" si="237"/>
        <v>17.430503178816064</v>
      </c>
      <c r="X86" s="62">
        <f t="shared" si="201"/>
        <v>9.5402930821095318</v>
      </c>
      <c r="Y86" s="62">
        <f t="shared" si="202"/>
        <v>10.249512727937956</v>
      </c>
      <c r="Z86" s="62">
        <f t="shared" si="203"/>
        <v>10.785581249292237</v>
      </c>
      <c r="AA86" s="62">
        <f t="shared" si="204"/>
        <v>9.1087647927009687</v>
      </c>
      <c r="AB86" s="62">
        <f t="shared" si="205"/>
        <v>9.2136446759184807</v>
      </c>
      <c r="AC86" s="186">
        <f>AC$27*AC$15</f>
        <v>9.8764455545184209</v>
      </c>
      <c r="AD86" s="186">
        <f>AD$27*AD$15</f>
        <v>13.828557185356281</v>
      </c>
      <c r="AE86" s="186">
        <f>AE$27*AE$15</f>
        <v>16.15562528225297</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0.7022493976225278</v>
      </c>
      <c r="K87" s="62">
        <f t="shared" si="234"/>
        <v>0.70932980834188786</v>
      </c>
      <c r="L87" s="62">
        <f t="shared" si="235"/>
        <v>0.77863567683540702</v>
      </c>
      <c r="M87" s="62">
        <f t="shared" si="236"/>
        <v>0.81742909011534715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0.7022493976225278</v>
      </c>
      <c r="T87" s="289">
        <f t="shared" si="239"/>
        <v>0.70932980834188786</v>
      </c>
      <c r="U87" s="289">
        <f t="shared" si="239"/>
        <v>0.77863567683540702</v>
      </c>
      <c r="V87" s="289">
        <f>V$43*1000*V$37*V$32/V$67/V$64</f>
        <v>0.81742909011534715</v>
      </c>
      <c r="W87" s="240"/>
      <c r="X87" s="62">
        <f t="shared" si="201"/>
        <v>0.69691003522723105</v>
      </c>
      <c r="Y87" s="62">
        <f t="shared" si="202"/>
        <v>0.69691003522723105</v>
      </c>
      <c r="Z87" s="62">
        <f t="shared" si="203"/>
        <v>0.69691003522723105</v>
      </c>
      <c r="AA87" s="62">
        <f t="shared" si="204"/>
        <v>0.69561638544480764</v>
      </c>
      <c r="AB87" s="62">
        <f t="shared" si="205"/>
        <v>0.7022493976225278</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0.28775060237747219</v>
      </c>
      <c r="K90" s="33">
        <f t="shared" si="240"/>
        <v>0.25567019165811211</v>
      </c>
      <c r="L90" s="33">
        <f t="shared" si="240"/>
        <v>0.18136432316459294</v>
      </c>
      <c r="M90" s="33">
        <f t="shared" si="240"/>
        <v>0.13757090988465281</v>
      </c>
      <c r="N90" s="241"/>
      <c r="O90" s="33">
        <f t="shared" ref="O90:V90" si="241">1-SUM(O87:O89)</f>
        <v>0.29308996477276894</v>
      </c>
      <c r="P90" s="33">
        <f t="shared" si="241"/>
        <v>0.29308996477276894</v>
      </c>
      <c r="Q90" s="33">
        <f t="shared" si="241"/>
        <v>0.29308996477276894</v>
      </c>
      <c r="R90" s="33">
        <f t="shared" si="241"/>
        <v>0.29438361455519235</v>
      </c>
      <c r="S90" s="33">
        <f t="shared" si="241"/>
        <v>0.28775060237747219</v>
      </c>
      <c r="T90" s="33">
        <f t="shared" si="241"/>
        <v>0.25567019165811211</v>
      </c>
      <c r="U90" s="33">
        <f t="shared" si="241"/>
        <v>0.18136432316459294</v>
      </c>
      <c r="V90" s="33">
        <f t="shared" si="241"/>
        <v>0.13757090988465281</v>
      </c>
      <c r="W90" s="240"/>
      <c r="X90" s="62">
        <f t="shared" si="201"/>
        <v>0.29308996477276894</v>
      </c>
      <c r="Y90" s="62">
        <f t="shared" si="202"/>
        <v>0.29308996477276894</v>
      </c>
      <c r="Z90" s="62">
        <f t="shared" si="203"/>
        <v>0.29308996477276894</v>
      </c>
      <c r="AA90" s="62">
        <f t="shared" si="204"/>
        <v>0.29438361455519235</v>
      </c>
      <c r="AB90" s="62">
        <f t="shared" si="205"/>
        <v>0.28775060237747219</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31.247258882558121</v>
      </c>
      <c r="K93" s="186">
        <f t="shared" ref="K93:K95" si="248">IF($D$4,AC93,T93)</f>
        <v>31.609124949103862</v>
      </c>
      <c r="L93" s="186">
        <f t="shared" ref="L93:L95" si="249">IF($D$4,AD93,U93)</f>
        <v>27.774737120265126</v>
      </c>
      <c r="M93" s="186">
        <f t="shared" ref="M93:M95" si="250">IF($D$4,AE93,V93)</f>
        <v>25.190618513651415</v>
      </c>
      <c r="N93" s="40"/>
      <c r="O93" s="186">
        <f>(1-O$25)*O$13</f>
        <v>25.162947131829636</v>
      </c>
      <c r="P93" s="186">
        <f>(1-P$25)*P$13</f>
        <v>25.240254653319884</v>
      </c>
      <c r="Q93" s="186">
        <f t="shared" ref="Q93:V93" si="251">(1-Q$25)*Q$13</f>
        <v>25.427775883826147</v>
      </c>
      <c r="R93" s="186">
        <f t="shared" si="251"/>
        <v>26.458300314436251</v>
      </c>
      <c r="S93" s="186">
        <f t="shared" si="251"/>
        <v>31.247258882558121</v>
      </c>
      <c r="T93" s="186">
        <f t="shared" si="251"/>
        <v>31.609124949103862</v>
      </c>
      <c r="U93" s="186">
        <f t="shared" si="251"/>
        <v>27.774737120265126</v>
      </c>
      <c r="V93" s="186">
        <f t="shared" si="251"/>
        <v>25.190618513651415</v>
      </c>
      <c r="X93" s="186">
        <f>O93</f>
        <v>25.162947131829636</v>
      </c>
      <c r="Y93" s="186">
        <f t="shared" ref="Y93:AB93" si="252">P93</f>
        <v>25.240254653319884</v>
      </c>
      <c r="Z93" s="186">
        <f t="shared" si="252"/>
        <v>25.427775883826147</v>
      </c>
      <c r="AA93" s="186">
        <f t="shared" si="252"/>
        <v>26.458300314436251</v>
      </c>
      <c r="AB93" s="186">
        <f t="shared" si="252"/>
        <v>31.247258882558121</v>
      </c>
      <c r="AC93" s="186">
        <f>(1-AC$25)*AC$13</f>
        <v>30.641498675151702</v>
      </c>
      <c r="AD93" s="186">
        <f>(1-AD$25)*AD$13</f>
        <v>27.207905750463794</v>
      </c>
      <c r="AE93" s="186">
        <f>(1-AE$25)*AE$13</f>
        <v>24.676524258270774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7.572347544289638</v>
      </c>
      <c r="K97" s="186">
        <f t="shared" ref="K97:K99" si="266">IF($D$4,AC97,T97)</f>
        <v>9.6415986477163482</v>
      </c>
      <c r="L97" s="186">
        <f t="shared" ref="L97:L99" si="267">IF($D$4,AD97,U97)</f>
        <v>11.324767557528984</v>
      </c>
      <c r="M97" s="186">
        <f t="shared" ref="M97:M99" si="268">IF($D$4,AE97,V97)</f>
        <v>12.746598770440528</v>
      </c>
      <c r="N97" s="40"/>
      <c r="O97" s="186">
        <f>(1-O$26)*O$14</f>
        <v>7.8271480818894563</v>
      </c>
      <c r="P97" s="186">
        <f t="shared" ref="P97:V97" si="269">(1-P$26)*P$14</f>
        <v>8.1886900600956771</v>
      </c>
      <c r="Q97" s="186">
        <f t="shared" si="269"/>
        <v>8.636896648943301</v>
      </c>
      <c r="R97" s="186">
        <f t="shared" si="269"/>
        <v>9.0762919375131723</v>
      </c>
      <c r="S97" s="186">
        <f t="shared" si="269"/>
        <v>7.572347544289638</v>
      </c>
      <c r="T97" s="186">
        <f t="shared" si="269"/>
        <v>9.6415986477163482</v>
      </c>
      <c r="U97" s="186">
        <f t="shared" si="269"/>
        <v>11.324767557528984</v>
      </c>
      <c r="V97" s="186">
        <f t="shared" si="269"/>
        <v>12.746598770440528</v>
      </c>
      <c r="X97" s="186">
        <f t="shared" si="253"/>
        <v>7.8271480818894563</v>
      </c>
      <c r="Y97" s="186">
        <f t="shared" si="254"/>
        <v>8.1886900600956771</v>
      </c>
      <c r="Z97" s="186">
        <f t="shared" si="255"/>
        <v>8.636896648943301</v>
      </c>
      <c r="AA97" s="186">
        <f t="shared" si="256"/>
        <v>9.0762919375131723</v>
      </c>
      <c r="AB97" s="186">
        <f t="shared" si="257"/>
        <v>7.572347544289638</v>
      </c>
      <c r="AC97" s="186">
        <f>(1-AC$26)*AC$14</f>
        <v>10.185220699130143</v>
      </c>
      <c r="AD97" s="186">
        <f>(1-AD$26)*AD$14</f>
        <v>12.569889607604116</v>
      </c>
      <c r="AE97" s="186">
        <f>(1-AE$26)*AE$14</f>
        <v>14.796665439176834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2.7499367319273169</v>
      </c>
      <c r="J101" s="186">
        <f t="shared" ref="J101:J103" si="278">IF($D$4,AB101,S101)</f>
        <v>2.781599976051393</v>
      </c>
      <c r="K101" s="186">
        <f t="shared" ref="K101:K103" si="279">IF($D$4,AC101,T101)</f>
        <v>3.0581534440451144</v>
      </c>
      <c r="L101" s="186">
        <f t="shared" ref="L101:L103" si="280">IF($D$4,AD101,U101)</f>
        <v>4.3916816698654015</v>
      </c>
      <c r="M101" s="186">
        <f t="shared" ref="M101:M103" si="281">IF($D$4,AE101,V101)</f>
        <v>5.2622701363209679</v>
      </c>
      <c r="N101" s="40"/>
      <c r="O101" s="186">
        <f>(1-O$27)*O$15</f>
        <v>2.880215152867692</v>
      </c>
      <c r="P101" s="186">
        <f t="shared" ref="P101:V101" si="282">(1-P$27)*P$15</f>
        <v>3.0943286138531914</v>
      </c>
      <c r="Q101" s="186">
        <f t="shared" si="282"/>
        <v>3.2561677381747867</v>
      </c>
      <c r="R101" s="186">
        <f t="shared" si="282"/>
        <v>2.7499367319273169</v>
      </c>
      <c r="S101" s="186">
        <f t="shared" si="282"/>
        <v>2.781599976051393</v>
      </c>
      <c r="T101" s="186">
        <f t="shared" si="282"/>
        <v>3.0581534440451144</v>
      </c>
      <c r="U101" s="186">
        <f t="shared" si="282"/>
        <v>4.3916816698654015</v>
      </c>
      <c r="V101" s="186">
        <f t="shared" si="282"/>
        <v>5.2622701363209679</v>
      </c>
      <c r="X101" s="186">
        <f t="shared" si="253"/>
        <v>2.880215152867692</v>
      </c>
      <c r="Y101" s="186">
        <f t="shared" si="254"/>
        <v>3.0943286138531914</v>
      </c>
      <c r="Z101" s="186">
        <f t="shared" si="255"/>
        <v>3.2561677381747867</v>
      </c>
      <c r="AA101" s="186">
        <f t="shared" si="256"/>
        <v>2.7499367319273169</v>
      </c>
      <c r="AB101" s="186">
        <f t="shared" si="257"/>
        <v>2.781599976051393</v>
      </c>
      <c r="AC101" s="186">
        <f>(1-AC$27)*AC$15</f>
        <v>3.3113956377507154</v>
      </c>
      <c r="AD101" s="186">
        <f>(1-AD$27)*AD$15</f>
        <v>5.109930202175164</v>
      </c>
      <c r="AE101" s="186">
        <f>(1-AE$27)*AE$15</f>
        <v>6.5371480328840619</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1.177386993776302</v>
      </c>
      <c r="K107" s="186">
        <f t="shared" ref="K107:K108" si="293">IF($D$4,AC107,T107)</f>
        <v>1.1910219945884137</v>
      </c>
      <c r="L107" s="186">
        <f t="shared" ref="L107:L108" si="294">IF($D$4,AD107,U107)</f>
        <v>1.0465434540630925</v>
      </c>
      <c r="M107" s="186">
        <f t="shared" ref="M107:M108" si="295">IF($D$4,AE107,V107)</f>
        <v>0.94917466887660618</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1.177386993776302</v>
      </c>
      <c r="T107" s="303">
        <f t="shared" si="296"/>
        <v>1.1910219945884137</v>
      </c>
      <c r="U107" s="303">
        <f t="shared" si="296"/>
        <v>1.0465434540630925</v>
      </c>
      <c r="V107" s="303">
        <f t="shared" si="296"/>
        <v>0.94917466887660618</v>
      </c>
      <c r="X107" s="186">
        <f>O107</f>
        <v>0.94813201981803652</v>
      </c>
      <c r="Y107" s="186">
        <f t="shared" ref="Y107:AB107" si="297">P107</f>
        <v>0.95104494317767596</v>
      </c>
      <c r="Z107" s="186">
        <f t="shared" si="297"/>
        <v>0.95811068480591965</v>
      </c>
      <c r="AA107" s="186">
        <f t="shared" si="297"/>
        <v>0.99694052475857964</v>
      </c>
      <c r="AB107" s="186">
        <f t="shared" si="297"/>
        <v>1.177386993776302</v>
      </c>
      <c r="AC107" s="303">
        <f t="shared" ref="AC107:AE109" si="298">AC25*AC13*AC30*AC41</f>
        <v>2.6872433752901079</v>
      </c>
      <c r="AD107" s="303">
        <f t="shared" si="298"/>
        <v>1.7048323684619531</v>
      </c>
      <c r="AE107" s="303">
        <f t="shared" si="298"/>
        <v>1.3954612037557252</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33.005956010619592</v>
      </c>
      <c r="K108" s="186">
        <f t="shared" si="293"/>
        <v>42.02530047350438</v>
      </c>
      <c r="L108" s="186">
        <f t="shared" si="294"/>
        <v>49.361809881027888</v>
      </c>
      <c r="M108" s="186">
        <f t="shared" si="295"/>
        <v>55.559214080109285</v>
      </c>
      <c r="N108" s="40"/>
      <c r="O108" s="186">
        <f t="shared" si="296"/>
        <v>34.116567387912205</v>
      </c>
      <c r="P108" s="186">
        <f t="shared" si="296"/>
        <v>35.69243782424283</v>
      </c>
      <c r="Q108" s="186">
        <f t="shared" si="296"/>
        <v>37.646057473717377</v>
      </c>
      <c r="R108" s="186">
        <f t="shared" si="296"/>
        <v>39.561270884220072</v>
      </c>
      <c r="S108" s="186">
        <f t="shared" si="296"/>
        <v>33.005956010619592</v>
      </c>
      <c r="T108" s="303">
        <f t="shared" si="296"/>
        <v>42.02530047350438</v>
      </c>
      <c r="U108" s="303">
        <f t="shared" si="296"/>
        <v>49.361809881027888</v>
      </c>
      <c r="V108" s="303">
        <f t="shared" si="296"/>
        <v>55.559214080109285</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33.005956010619592</v>
      </c>
      <c r="AC108" s="303">
        <f t="shared" si="298"/>
        <v>36.031441993470814</v>
      </c>
      <c r="AD108" s="303">
        <f t="shared" si="298"/>
        <v>38.195227526438508</v>
      </c>
      <c r="AE108" s="303">
        <f t="shared" si="298"/>
        <v>36.859117767107435</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50.033398416338848</v>
      </c>
      <c r="J109" s="186">
        <f t="shared" ref="J109:J111" si="308">IF($D$4,AB109,S109)</f>
        <v>51.092075616132746</v>
      </c>
      <c r="K109" s="186">
        <f t="shared" ref="K109:K111" si="309">IF($D$4,AC109,T109)</f>
        <v>56.738125057082613</v>
      </c>
      <c r="L109" s="186">
        <f t="shared" ref="L109:L111" si="310">IF($D$4,AD109,U109)</f>
        <v>89.440176770582866</v>
      </c>
      <c r="M109" s="186">
        <f t="shared" ref="M109:M111" si="311">IF($D$4,AE109,V109)</f>
        <v>112.50989636449236</v>
      </c>
      <c r="N109" s="40"/>
      <c r="O109" s="186">
        <f t="shared" si="296"/>
        <v>52.501189854698488</v>
      </c>
      <c r="P109" s="186">
        <f t="shared" si="296"/>
        <v>56.404096710269307</v>
      </c>
      <c r="Q109" s="186">
        <f t="shared" si="296"/>
        <v>59.354135558397175</v>
      </c>
      <c r="R109" s="186">
        <f t="shared" si="296"/>
        <v>50.033398416338848</v>
      </c>
      <c r="S109" s="186">
        <f t="shared" si="296"/>
        <v>51.092075616132746</v>
      </c>
      <c r="T109" s="303">
        <f t="shared" si="296"/>
        <v>56.738125057082613</v>
      </c>
      <c r="U109" s="303">
        <f t="shared" si="296"/>
        <v>89.440176770582866</v>
      </c>
      <c r="V109" s="303">
        <f t="shared" si="296"/>
        <v>112.50989636449236</v>
      </c>
      <c r="X109" s="186">
        <f t="shared" si="299"/>
        <v>52.501189854698488</v>
      </c>
      <c r="Y109" s="186">
        <f t="shared" si="300"/>
        <v>56.404096710269307</v>
      </c>
      <c r="Z109" s="186">
        <f t="shared" si="301"/>
        <v>59.354135558397175</v>
      </c>
      <c r="AA109" s="186">
        <f t="shared" si="302"/>
        <v>50.033398416338848</v>
      </c>
      <c r="AB109" s="186">
        <f t="shared" si="303"/>
        <v>51.092075616132746</v>
      </c>
      <c r="AC109" s="303">
        <f t="shared" si="298"/>
        <v>51.571577966224403</v>
      </c>
      <c r="AD109" s="303">
        <f t="shared" si="298"/>
        <v>68.642935443965442</v>
      </c>
      <c r="AE109" s="303">
        <f t="shared" si="298"/>
        <v>76.234574437178566</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7.0124335006552272</v>
      </c>
      <c r="K110" s="186">
        <f t="shared" si="309"/>
        <v>7.5162763022946422</v>
      </c>
      <c r="L110" s="186">
        <f t="shared" si="310"/>
        <v>8.3888862974944463</v>
      </c>
      <c r="M110" s="186">
        <f t="shared" si="311"/>
        <v>9.5696076167491402</v>
      </c>
      <c r="N110" s="42"/>
      <c r="O110" s="186">
        <f>O50</f>
        <v>7.0618553137404447</v>
      </c>
      <c r="P110" s="186">
        <f t="shared" ref="P110:V110" si="313">P50</f>
        <v>7.1431116327627917</v>
      </c>
      <c r="Q110" s="186">
        <f t="shared" si="313"/>
        <v>7.1987258831010505</v>
      </c>
      <c r="R110" s="186">
        <f t="shared" si="313"/>
        <v>6.9413335627146884</v>
      </c>
      <c r="S110" s="186">
        <f t="shared" si="313"/>
        <v>7.0124335006552272</v>
      </c>
      <c r="T110" s="303">
        <f t="shared" si="313"/>
        <v>7.5162763022946422</v>
      </c>
      <c r="U110" s="303">
        <f t="shared" si="313"/>
        <v>8.3888862974944463</v>
      </c>
      <c r="V110" s="303">
        <f t="shared" si="313"/>
        <v>9.5696076167491402</v>
      </c>
      <c r="X110" s="186">
        <f t="shared" si="299"/>
        <v>7.0618553137404447</v>
      </c>
      <c r="Y110" s="186">
        <f t="shared" si="300"/>
        <v>7.1431116327627917</v>
      </c>
      <c r="Z110" s="186">
        <f t="shared" si="301"/>
        <v>7.1987258831010505</v>
      </c>
      <c r="AA110" s="186">
        <f t="shared" si="302"/>
        <v>6.9413335627146884</v>
      </c>
      <c r="AB110" s="186">
        <f t="shared" si="303"/>
        <v>7.0124335006552272</v>
      </c>
      <c r="AC110" s="303">
        <f>AC50</f>
        <v>7.1453155859406667</v>
      </c>
      <c r="AD110" s="303">
        <f>AD50</f>
        <v>7.4185024266339861</v>
      </c>
      <c r="AE110" s="303">
        <f>AE50</f>
        <v>7.642737936525859</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97.532943388032194</v>
      </c>
      <c r="J111" s="186">
        <f t="shared" si="308"/>
        <v>92.287852121183874</v>
      </c>
      <c r="K111" s="186">
        <f t="shared" si="309"/>
        <v>107.47072382747004</v>
      </c>
      <c r="L111" s="186">
        <f t="shared" si="310"/>
        <v>148.23741640316828</v>
      </c>
      <c r="M111" s="186">
        <f t="shared" si="311"/>
        <v>178.58789273022742</v>
      </c>
      <c r="N111" s="40"/>
      <c r="O111" s="186">
        <f>SUM(O107:O110)</f>
        <v>94.627744576169164</v>
      </c>
      <c r="P111" s="186">
        <f t="shared" ref="P111:V111" si="315">SUM(P107:P110)</f>
        <v>100.19069111045262</v>
      </c>
      <c r="Q111" s="186">
        <f t="shared" si="315"/>
        <v>105.15702960002152</v>
      </c>
      <c r="R111" s="186">
        <f t="shared" si="315"/>
        <v>97.532943388032194</v>
      </c>
      <c r="S111" s="186">
        <f t="shared" si="315"/>
        <v>92.287852121183874</v>
      </c>
      <c r="T111" s="303">
        <f t="shared" si="315"/>
        <v>107.47072382747004</v>
      </c>
      <c r="U111" s="303">
        <f t="shared" si="315"/>
        <v>148.23741640316828</v>
      </c>
      <c r="V111" s="303">
        <f t="shared" si="315"/>
        <v>178.58789273022742</v>
      </c>
      <c r="X111" s="186">
        <f t="shared" si="299"/>
        <v>94.627744576169164</v>
      </c>
      <c r="Y111" s="186">
        <f t="shared" si="300"/>
        <v>100.19069111045262</v>
      </c>
      <c r="Z111" s="186">
        <f t="shared" si="301"/>
        <v>105.15702960002152</v>
      </c>
      <c r="AA111" s="186">
        <f t="shared" si="302"/>
        <v>97.532943388032194</v>
      </c>
      <c r="AB111" s="186">
        <f t="shared" si="303"/>
        <v>92.287852121183874</v>
      </c>
      <c r="AC111" s="303">
        <f>SUM(AC107:AC110)</f>
        <v>97.435578920925991</v>
      </c>
      <c r="AD111" s="303">
        <f>SUM(AD107:AD110)</f>
        <v>115.96149776549989</v>
      </c>
      <c r="AE111" s="303">
        <f>SUM(AE107:AE110)</f>
        <v>122.13189134456758</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97.532943388032194</v>
      </c>
      <c r="J112" s="233">
        <f t="shared" si="316"/>
        <v>92.287852121183874</v>
      </c>
      <c r="K112" s="233">
        <f t="shared" si="316"/>
        <v>107.47072382747004</v>
      </c>
      <c r="L112" s="233">
        <f t="shared" si="316"/>
        <v>148.23741640316828</v>
      </c>
      <c r="M112" s="233">
        <f>SUM(M149:M151)</f>
        <v>178.5878927302274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4.5733964382072836</v>
      </c>
      <c r="K115" s="186">
        <f>K$64*(1-K$73)*K68*(K75*K78+K93*K94)/1000</f>
        <v>7.7234719654018882</v>
      </c>
      <c r="L115" s="186">
        <f>L$64*(1-L$73)*L68*(L75*L78+L93*L94)/1000</f>
        <v>13.573131419498951</v>
      </c>
      <c r="M115" s="186">
        <f>M$64*(1-M$73)*M68*(M75*M78+M93*M94)/1000</f>
        <v>18.465462380998595</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4.5733964382072836</v>
      </c>
      <c r="T115" s="303">
        <f>T$64*(1-T$73)*T68*(T75*T78+T93*T94)/1000</f>
        <v>7.7234719654018882</v>
      </c>
      <c r="U115" s="303">
        <f>U$64*(1-U$73)*U68*(U75*U78+U93*U94)/1000</f>
        <v>13.573131419498951</v>
      </c>
      <c r="V115" s="303">
        <f>V$64*(1-V$73)*V68*(V75*V78+V93*V94)/1000</f>
        <v>18.465462380998595</v>
      </c>
      <c r="W115" s="240"/>
      <c r="X115" s="186">
        <f>O115</f>
        <v>1.2296785630890161E-2</v>
      </c>
      <c r="Y115" s="186">
        <f t="shared" ref="Y115:AB117" si="321">P115</f>
        <v>0.61672823758459472</v>
      </c>
      <c r="Z115" s="186">
        <f t="shared" si="321"/>
        <v>1.2301941755901284</v>
      </c>
      <c r="AA115" s="186">
        <f t="shared" si="321"/>
        <v>1.2800508818208238</v>
      </c>
      <c r="AB115" s="186">
        <f t="shared" si="321"/>
        <v>4.5733964382072836</v>
      </c>
      <c r="AC115" s="303">
        <f>AC$64*(1-AC$73)*AC68*(AC75*AC78+AC93*AC94)/1000</f>
        <v>9.5555513618460566</v>
      </c>
      <c r="AD115" s="303">
        <f>AD$64*(1-AD$73)*AD68*(AD75*AD78+AD93*AD94)/1000</f>
        <v>23.749823441932573</v>
      </c>
      <c r="AE115" s="303">
        <f>AE$64*(1-AE$73)*AE68*(AE75*AE78+AE93*AE94)/1000</f>
        <v>42.862775622993951</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2.0360139958630084E-2</v>
      </c>
      <c r="K116" s="186">
        <f>K$64*(1-K$73)*K69*(K75*K79+K93*K95)/1000</f>
        <v>2.0595925241071705E-2</v>
      </c>
      <c r="L116" s="186">
        <f>L$64*(1-L$73)*L69*(L75*L79+L93*L95)/1000</f>
        <v>1.809750855933193E-2</v>
      </c>
      <c r="M116" s="186">
        <f>M$64*(1-M$73)*M69*(M75*M79+M93*M95)/1000</f>
        <v>1.6413744338665416E-2</v>
      </c>
      <c r="N116" s="241"/>
      <c r="O116" s="186">
        <f>O$64*(1-O$73)*O69*(O75*O79+O93*O95)/1000</f>
        <v>0</v>
      </c>
      <c r="P116" s="186">
        <f t="shared" ref="P116:S116" si="324">P$64*(1-P$73)*P69*(P75*P79+P93*P95)/1000</f>
        <v>0</v>
      </c>
      <c r="Q116" s="186">
        <f t="shared" si="324"/>
        <v>1.6568271725119574E-2</v>
      </c>
      <c r="R116" s="186">
        <f t="shared" si="324"/>
        <v>1.7239742516105373E-2</v>
      </c>
      <c r="S116" s="186">
        <f t="shared" si="324"/>
        <v>2.0360139958630084E-2</v>
      </c>
      <c r="T116" s="303">
        <f>T$64*(1-T$73)*T69*(T75*T79+T93*T95)/1000</f>
        <v>2.0595925241071705E-2</v>
      </c>
      <c r="U116" s="303">
        <f>U$64*(1-U$73)*U69*(U75*U79+U93*U95)/1000</f>
        <v>1.809750855933193E-2</v>
      </c>
      <c r="V116" s="303">
        <f>V$64*(1-V$73)*V69*(V75*V79+V93*V95)/1000</f>
        <v>1.6413744338665416E-2</v>
      </c>
      <c r="W116" s="240"/>
      <c r="X116" s="186">
        <f t="shared" ref="X116:X117" si="325">O116</f>
        <v>0</v>
      </c>
      <c r="Y116" s="186">
        <f t="shared" si="321"/>
        <v>0</v>
      </c>
      <c r="Z116" s="186">
        <f t="shared" si="321"/>
        <v>1.6568271725119574E-2</v>
      </c>
      <c r="AA116" s="186">
        <f t="shared" si="321"/>
        <v>1.7239742516105373E-2</v>
      </c>
      <c r="AB116" s="186">
        <f t="shared" si="321"/>
        <v>2.0360139958630084E-2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86.839312486964005</v>
      </c>
      <c r="K117" s="186">
        <f>K$64*(1-K$73)*K70*(K75*K80+K93*K96)/1000</f>
        <v>86.020319829364638</v>
      </c>
      <c r="L117" s="186">
        <f>L$64*(1-L$73)*L70*(L75*L80+L93*L96)/1000</f>
        <v>71.587221337517633</v>
      </c>
      <c r="M117" s="186">
        <f>M$64*(1-M$73)*M70*(M75*M80+M93*M96)/1000</f>
        <v>61.300564572145454</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86.839312486964005</v>
      </c>
      <c r="T117" s="303">
        <f>T$64*(1-T$73)*T70*(T75*T80+T93*T96)/1000</f>
        <v>86.020319829364638</v>
      </c>
      <c r="U117" s="303">
        <f>U$64*(1-U$73)*U70*(U75*U80+U93*U96)/1000</f>
        <v>71.587221337517633</v>
      </c>
      <c r="V117" s="303">
        <f>V$64*(1-V$73)*V70*(V75*V80+V93*V96)/1000</f>
        <v>61.300564572145454</v>
      </c>
      <c r="W117" s="240"/>
      <c r="X117" s="186">
        <f t="shared" si="325"/>
        <v>79.689643879259748</v>
      </c>
      <c r="Y117" s="186">
        <f t="shared" si="321"/>
        <v>71.965588674551967</v>
      </c>
      <c r="Z117" s="186">
        <f t="shared" si="321"/>
        <v>72.134210263454193</v>
      </c>
      <c r="AA117" s="186">
        <f t="shared" si="321"/>
        <v>75.057630160612362</v>
      </c>
      <c r="AB117" s="186">
        <f t="shared" si="321"/>
        <v>86.839312486964005</v>
      </c>
      <c r="AC117" s="303">
        <f>AC$64*(1-AC$73)*AC70*(AC75*AC80+AC93*AC96)/1000</f>
        <v>83.674695335346271</v>
      </c>
      <c r="AD117" s="303">
        <f>AD$64*(1-AD$73)*AD70*(AD75*AD80+AD93*AD96)/1000</f>
        <v>63.523360360782675</v>
      </c>
      <c r="AE117" s="303">
        <f>AE$64*(1-AE$73)*AE70*(AE75*AE80+AE93*AE96)/1000</f>
        <v>43.452046296058136</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2.3147820595561348</v>
      </c>
      <c r="K119" s="186">
        <f>K$64*(1-K$73)*K68*(K81*K83+K97*K98)/1000</f>
        <v>4.9122150131643139</v>
      </c>
      <c r="L119" s="186">
        <f>L$64*(1-L$73)*L68*(L81*L83+L97*L98)/1000</f>
        <v>11.539516474244893</v>
      </c>
      <c r="M119" s="186">
        <f>M$64*(1-M$73)*M68*(M81*M83+M97*M98)/1000</f>
        <v>19.482464309516804</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2.3147820595561348</v>
      </c>
      <c r="T119" s="303">
        <f>T$64*(1-T$73)*T68*(T81*T83+T97*T98)/1000</f>
        <v>4.9122150131643139</v>
      </c>
      <c r="U119" s="303">
        <f>U$64*(1-U$73)*U68*(U81*U83+U97*U98)/1000</f>
        <v>11.539516474244893</v>
      </c>
      <c r="V119" s="303">
        <f>V$64*(1-V$73)*V68*(V81*V83+V97*V98)/1000</f>
        <v>19.482464309516804</v>
      </c>
      <c r="W119" s="240"/>
      <c r="X119" s="186">
        <f>O119</f>
        <v>0.42270534033127205</v>
      </c>
      <c r="Y119" s="186">
        <f t="shared" ref="Y119:AB119" si="332">P119</f>
        <v>0.63831372590005553</v>
      </c>
      <c r="Z119" s="186">
        <f t="shared" si="332"/>
        <v>0.88006760986958676</v>
      </c>
      <c r="AA119" s="186">
        <f t="shared" si="332"/>
        <v>0.92484035372856965</v>
      </c>
      <c r="AB119" s="186">
        <f t="shared" si="332"/>
        <v>2.3147820595561348</v>
      </c>
      <c r="AC119" s="303">
        <f>AC$64*(1-AC$73)*AC68*(AC81*AC83+AC97*AC98)/1000</f>
        <v>6.0774381093102674</v>
      </c>
      <c r="AD119" s="303">
        <f>AD$64*(1-AD$73)*AD68*(AD81*AD83+AD97*AD98)/1000</f>
        <v>17.956514114169565</v>
      </c>
      <c r="AE119" s="303">
        <f>AE$64*(1-AE$73)*AE68*(AE81*AE83+AE97*AE98)/1000</f>
        <v>38.088580567124758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0.20575840529387865</v>
      </c>
      <c r="K120" s="186">
        <f>K$64*(1-K$73)*K69*(K81*K84+K97*K99)/1000</f>
        <v>0.26198480070209679</v>
      </c>
      <c r="L120" s="186">
        <f>L$64*(1-L$73)*L69*(L81*L84+L97*L99)/1000</f>
        <v>0.30772043931319709</v>
      </c>
      <c r="M120" s="186">
        <f>M$64*(1-M$73)*M69*(M81*M84+M97*M99)/1000</f>
        <v>0.34635492105807653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0.20575840529387865</v>
      </c>
      <c r="T120" s="303">
        <f>T$64*(1-T$73)*T69*(T81*T84+T97*T99)/1000</f>
        <v>0.26198480070209679</v>
      </c>
      <c r="U120" s="303">
        <f>U$64*(1-U$73)*U69*(U81*U84+U97*U99)/1000</f>
        <v>0.30772043931319709</v>
      </c>
      <c r="V120" s="303">
        <f>V$64*(1-V$73)*V69*(V81*V84+V97*V99)/1000</f>
        <v>0.34635492105807653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0.20575840529387865</v>
      </c>
      <c r="AC120" s="303">
        <f>AC$64*(1-AC$73)*AC69*(AC81*AC84+AC97*AC99)/1000</f>
        <v>1.1576072589162414</v>
      </c>
      <c r="AD120" s="303">
        <f>AD$64*(1-AD$73)*AD69*(AD81*AD84+AD97*AD99)/1000</f>
        <v>2.7193899288143006</v>
      </c>
      <c r="AE120" s="303">
        <f>AE$64*(1-AE$73)*AE69*(AE81*AE84+AE97*AE99)/1000</f>
        <v>4.5912163954210135</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32.210116811550158</v>
      </c>
      <c r="K121" s="186">
        <f>K$64*(1-K$73)*K70*(K81*K85+K97*K100)/1000</f>
        <v>39.854379694485132</v>
      </c>
      <c r="L121" s="186">
        <f>L$64*(1-L$73)*L70*(L81*L85+L97*L100)/1000</f>
        <v>43.412666162301818</v>
      </c>
      <c r="M121" s="186">
        <f>M$64*(1-M$73)*M70*(M81*M85+M97*M100)/1000</f>
        <v>45.037138213326209</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32.210116811550158</v>
      </c>
      <c r="T121" s="303">
        <f>T$64*(1-T$73)*T70*(T81*T85+T97*T100)/1000</f>
        <v>39.854379694485132</v>
      </c>
      <c r="U121" s="303">
        <f>U$64*(1-U$73)*U70*(U81*U85+U97*U100)/1000</f>
        <v>43.412666162301818</v>
      </c>
      <c r="V121" s="303">
        <f>V$64*(1-V$73)*V70*(V81*V85+V97*V100)/1000</f>
        <v>45.037138213326209</v>
      </c>
      <c r="W121" s="240"/>
      <c r="X121" s="186">
        <f t="shared" si="336"/>
        <v>38.081344183480468</v>
      </c>
      <c r="Y121" s="186">
        <f t="shared" si="337"/>
        <v>35.930509643817174</v>
      </c>
      <c r="Z121" s="186">
        <f t="shared" si="338"/>
        <v>37.775315095275261</v>
      </c>
      <c r="AA121" s="186">
        <f t="shared" si="339"/>
        <v>39.697104385081929</v>
      </c>
      <c r="AB121" s="186">
        <f t="shared" si="340"/>
        <v>32.210116811550158</v>
      </c>
      <c r="AC121" s="303">
        <f>AC$64*(1-AC$73)*AC70*(AC81*AC85+AC97*AC100)/1000</f>
        <v>40.3754156814353</v>
      </c>
      <c r="AD121" s="303">
        <f>AD$64*(1-AD$73)*AD70*(AD81*AD85+AD97*AD100)/1000</f>
        <v>41.006375981087004</v>
      </c>
      <c r="AE121" s="303">
        <f>AE$64*(1-AE$73)*AE70*(AE81*AE85+AE97*AE100)/1000</f>
        <v>35.6620201138916</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0.34981297345213419</v>
      </c>
      <c r="J123" s="186">
        <f t="shared" si="345"/>
        <v>0.48705507999893294</v>
      </c>
      <c r="K123" s="186">
        <f>K$64*(1-K$73)*K68*(K86*K88+K101*K102)/1000</f>
        <v>1.8947465984977774</v>
      </c>
      <c r="L123" s="186">
        <f>L$64*(1-L$73)*L68*(L86*L88+L101*L102)/1000</f>
        <v>3.0692958569574325</v>
      </c>
      <c r="M123" s="186">
        <f>M$64*(1-M$73)*M68*(M86*M88+M101*M102)/1000</f>
        <v>4.0951244254481436</v>
      </c>
      <c r="N123" s="241"/>
      <c r="O123" s="186">
        <f>O$64*(1-O$73)*O68*(O86*O88+O101*O102)/1000</f>
        <v>0.36638538447406388</v>
      </c>
      <c r="P123" s="186">
        <f t="shared" ref="P123:S123" si="346">P$64*(1-P$73)*P68*(P86*P88+P101*P102)/1000</f>
        <v>0.31952662083002764</v>
      </c>
      <c r="Q123" s="186">
        <f t="shared" si="346"/>
        <v>0.41420942719344656</v>
      </c>
      <c r="R123" s="186">
        <f t="shared" si="346"/>
        <v>0.34981297345213419</v>
      </c>
      <c r="S123" s="186">
        <f t="shared" si="346"/>
        <v>0.48705507999893294</v>
      </c>
      <c r="T123" s="303">
        <f>T$64*(1-T$73)*T68*(T86*T88+T101*T102)/1000</f>
        <v>1.8947465984977774</v>
      </c>
      <c r="U123" s="303">
        <f>U$64*(1-U$73)*U68*(U86*U88+U101*U102)/1000</f>
        <v>3.0692958569574325</v>
      </c>
      <c r="V123" s="303">
        <f>V$64*(1-V$73)*V68*(V86*V88+V101*V102)/1000</f>
        <v>4.0951244254481436</v>
      </c>
      <c r="W123" s="240"/>
      <c r="X123" s="186">
        <f>O123</f>
        <v>0.36638538447406388</v>
      </c>
      <c r="Y123" s="186">
        <f t="shared" ref="Y123:AB123" si="347">P123</f>
        <v>0.31952662083002764</v>
      </c>
      <c r="Z123" s="186">
        <f t="shared" si="347"/>
        <v>0.41420942719344656</v>
      </c>
      <c r="AA123" s="186">
        <f t="shared" si="347"/>
        <v>0.34981297345213419</v>
      </c>
      <c r="AB123" s="186">
        <f t="shared" si="347"/>
        <v>0.48705507999893294</v>
      </c>
      <c r="AC123" s="303">
        <f>AC$64*(1-AC$73)*AC68*(AC86*AC88+AC101*AC102)/1000</f>
        <v>2.2350133940942496</v>
      </c>
      <c r="AD123" s="303">
        <f>AD$64*(1-AD$73)*AD68*(AD86*AD88+AD101*AD102)/1000</f>
        <v>7.2515959770173719</v>
      </c>
      <c r="AE123" s="303">
        <f>AE$64*(1-AE$73)*AE68*(AE86*AE88+AE101*AE102)/1000</f>
        <v>17.904202414950941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0.37861869292756956</v>
      </c>
      <c r="J124" s="186">
        <f t="shared" si="349"/>
        <v>0.38297817362576814</v>
      </c>
      <c r="K124" s="186">
        <f>K$64*(1-K$73)*K69*(K86*K89+K101*K103)/1000</f>
        <v>0.42105479966617282</v>
      </c>
      <c r="L124" s="186">
        <f>L$64*(1-L$73)*L69*(L86*L89+L101*L103)/1000</f>
        <v>0.60465855606541019</v>
      </c>
      <c r="M124" s="186">
        <f>M$64*(1-M$73)*M69*(M86*M89+M101*M103)/1000</f>
        <v>0.72452352001903753</v>
      </c>
      <c r="N124" s="241"/>
      <c r="O124" s="186">
        <f>O$64*(1-O$73)*O69*(O86*O89+O101*O103)/1000</f>
        <v>0.39655577667223524</v>
      </c>
      <c r="P124" s="186">
        <f t="shared" ref="P124:S124" si="350">P$64*(1-P$73)*P69*(P86*P89+P101*P103)/1000</f>
        <v>0.42603549444003685</v>
      </c>
      <c r="Q124" s="186">
        <f t="shared" si="350"/>
        <v>0.44831794079735332</v>
      </c>
      <c r="R124" s="186">
        <f t="shared" si="350"/>
        <v>0.37861869292756956</v>
      </c>
      <c r="S124" s="186">
        <f t="shared" si="350"/>
        <v>0.38297817362576814</v>
      </c>
      <c r="T124" s="303">
        <f>T$64*(1-T$73)*T69*(T86*T89+T101*T103)/1000</f>
        <v>0.42105479966617282</v>
      </c>
      <c r="U124" s="303">
        <f>U$64*(1-U$73)*U69*(U86*U89+U101*U103)/1000</f>
        <v>0.60465855606541019</v>
      </c>
      <c r="V124" s="303">
        <f>V$64*(1-V$73)*V69*(V86*V89+V101*V103)/1000</f>
        <v>0.72452352001903753</v>
      </c>
      <c r="W124" s="240"/>
      <c r="X124" s="186">
        <f t="shared" ref="X124:X125" si="351">O124</f>
        <v>0.39655577667223524</v>
      </c>
      <c r="Y124" s="186">
        <f t="shared" ref="Y124:Y125" si="352">P124</f>
        <v>0.42603549444003685</v>
      </c>
      <c r="Z124" s="186">
        <f t="shared" ref="Z124:Z125" si="353">Q124</f>
        <v>0.44831794079735332</v>
      </c>
      <c r="AA124" s="186">
        <f t="shared" ref="AA124:AA125" si="354">R124</f>
        <v>0.37861869292756956</v>
      </c>
      <c r="AB124" s="186">
        <f t="shared" ref="AB124:AB125" si="355">S124</f>
        <v>0.38297817362576814</v>
      </c>
      <c r="AC124" s="303">
        <f>AC$64*(1-AC$73)*AC69*(AC86*AC89+AC101*AC103)/1000</f>
        <v>0.74418987847974727</v>
      </c>
      <c r="AD124" s="303">
        <f>AD$64*(1-AD$73)*AD69*(AD86*AD89+AD101*AD103)/1000</f>
        <v>3.2060965298351976</v>
      </c>
      <c r="AE124" s="303">
        <f>AE$64*(1-AE$73)*AE69*(AE86*AE89+AE101*AE103)/1000</f>
        <v>6.4027659908659134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15.208333011191298</v>
      </c>
      <c r="J125" s="186">
        <f t="shared" si="357"/>
        <v>15.132527763583498</v>
      </c>
      <c r="K125" s="186">
        <f>K$64*(1-K$73)*K70*(K86*K90+K101*K104)/1000</f>
        <v>15.633867399833509</v>
      </c>
      <c r="L125" s="186">
        <f>L$64*(1-L$73)*L70*(L86*L90+L101*L104)/1000</f>
        <v>19.401323531181191</v>
      </c>
      <c r="M125" s="186">
        <f>M$64*(1-M$73)*M70*(M86*M90+M101*M104)/1000</f>
        <v>21.093592866666565</v>
      </c>
      <c r="N125" s="241"/>
      <c r="O125" s="186">
        <f>O$64*(1-O$73)*O70*(O86*O90+O101*O104)/1000</f>
        <v>17.567059633334598</v>
      </c>
      <c r="P125" s="186">
        <f t="shared" ref="P125:S125" si="358">P$64*(1-P$73)*P70*(P86*P90+P101*P104)/1000</f>
        <v>17.11921044085512</v>
      </c>
      <c r="Q125" s="186">
        <f t="shared" si="358"/>
        <v>17.968640504716966</v>
      </c>
      <c r="R125" s="186">
        <f t="shared" si="358"/>
        <v>15.208333011191298</v>
      </c>
      <c r="S125" s="186">
        <f t="shared" si="358"/>
        <v>15.132527763583498</v>
      </c>
      <c r="T125" s="303">
        <f>T$64*(1-T$73)*T70*(T86*T90+T101*T104)/1000</f>
        <v>15.633867399833509</v>
      </c>
      <c r="U125" s="303">
        <f>U$64*(1-U$73)*U70*(U86*U90+U101*U104)/1000</f>
        <v>19.401323531181191</v>
      </c>
      <c r="V125" s="303">
        <f>V$64*(1-V$73)*V70*(V86*V90+V101*V104)/1000</f>
        <v>21.093592866666565</v>
      </c>
      <c r="W125" s="240"/>
      <c r="X125" s="186">
        <f t="shared" si="351"/>
        <v>17.567059633334598</v>
      </c>
      <c r="Y125" s="186">
        <f t="shared" si="352"/>
        <v>17.11921044085512</v>
      </c>
      <c r="Z125" s="186">
        <f t="shared" si="353"/>
        <v>17.968640504716966</v>
      </c>
      <c r="AA125" s="186">
        <f t="shared" si="354"/>
        <v>15.208333011191298</v>
      </c>
      <c r="AB125" s="186">
        <f t="shared" si="355"/>
        <v>15.132527763583498</v>
      </c>
      <c r="AC125" s="303">
        <f>AC$64*(1-AC$73)*AC70*(AC86*AC90+AC101*AC104)/1000</f>
        <v>16.920172495479502</v>
      </c>
      <c r="AD125" s="303">
        <f>AD$64*(1-AD$73)*AD70*(AD86*AD90+AD101*AD104)/1000</f>
        <v>22.470453677579847</v>
      </c>
      <c r="AE125" s="303">
        <f>AE$64*(1-AE$73)*AE70*(AE86*AE90+AE101*AE104)/1000</f>
        <v>21.650504476999366</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2.5547042090015273</v>
      </c>
      <c r="J127" s="186">
        <f t="shared" si="360"/>
        <v>7.3752335777623506</v>
      </c>
      <c r="K127" s="186">
        <f t="shared" ref="K127:M129" si="361">K115+K119+K123</f>
        <v>14.530433577063979</v>
      </c>
      <c r="L127" s="186">
        <f t="shared" si="361"/>
        <v>28.181943750701276</v>
      </c>
      <c r="M127" s="186">
        <f t="shared" si="361"/>
        <v>42.043051115963543</v>
      </c>
      <c r="N127" s="241"/>
      <c r="O127" s="186">
        <f t="shared" ref="O127:S129" si="362">O115+O119+O123</f>
        <v>0.80138751043622602</v>
      </c>
      <c r="P127" s="186">
        <f t="shared" si="362"/>
        <v>1.5745685843146777</v>
      </c>
      <c r="Q127" s="186">
        <f t="shared" si="362"/>
        <v>2.5244712126531619</v>
      </c>
      <c r="R127" s="186">
        <f t="shared" si="362"/>
        <v>2.5547042090015273</v>
      </c>
      <c r="S127" s="186">
        <f t="shared" si="362"/>
        <v>7.3752335777623506</v>
      </c>
      <c r="T127" s="303">
        <f t="shared" ref="T127:V129" si="363">T115+T119+T123</f>
        <v>14.530433577063979</v>
      </c>
      <c r="U127" s="303">
        <f t="shared" si="363"/>
        <v>28.181943750701276</v>
      </c>
      <c r="V127" s="303">
        <f t="shared" si="363"/>
        <v>42.043051115963543</v>
      </c>
      <c r="W127" s="240"/>
      <c r="X127" s="186">
        <f>O127</f>
        <v>0.80138751043622602</v>
      </c>
      <c r="Y127" s="186">
        <f t="shared" ref="Y127:AB127" si="364">P127</f>
        <v>1.5745685843146777</v>
      </c>
      <c r="Z127" s="186">
        <f t="shared" si="364"/>
        <v>2.5244712126531619</v>
      </c>
      <c r="AA127" s="186">
        <f t="shared" si="364"/>
        <v>2.5547042090015273</v>
      </c>
      <c r="AB127" s="186">
        <f t="shared" si="364"/>
        <v>7.3752335777623506</v>
      </c>
      <c r="AC127" s="303">
        <f t="shared" ref="AC127:AE129" si="365">AC115+AC119+AC123</f>
        <v>17.868002865250574</v>
      </c>
      <c r="AD127" s="303">
        <f t="shared" si="365"/>
        <v>48.957933533119515</v>
      </c>
      <c r="AE127" s="303">
        <f t="shared" si="365"/>
        <v>98.855558605069646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0.6424825297712935</v>
      </c>
      <c r="J128" s="186">
        <f t="shared" si="366"/>
        <v>0.60909671887827688</v>
      </c>
      <c r="K128" s="186">
        <f t="shared" si="361"/>
        <v>0.70363552560934139</v>
      </c>
      <c r="L128" s="186">
        <f t="shared" si="361"/>
        <v>0.93047650393793924</v>
      </c>
      <c r="M128" s="186">
        <f t="shared" si="361"/>
        <v>1.0872921854157795</v>
      </c>
      <c r="N128" s="241"/>
      <c r="O128" s="186">
        <f t="shared" si="362"/>
        <v>0.60923770891438467</v>
      </c>
      <c r="P128" s="186">
        <f t="shared" si="362"/>
        <v>0.64854136839212595</v>
      </c>
      <c r="Q128" s="186">
        <f t="shared" si="362"/>
        <v>0.6995709084876961</v>
      </c>
      <c r="R128" s="186">
        <f t="shared" si="362"/>
        <v>0.6424825297712935</v>
      </c>
      <c r="S128" s="186">
        <f t="shared" si="362"/>
        <v>0.60909671887827688</v>
      </c>
      <c r="T128" s="303">
        <f t="shared" si="363"/>
        <v>0.70363552560934139</v>
      </c>
      <c r="U128" s="303">
        <f t="shared" si="363"/>
        <v>0.93047650393793924</v>
      </c>
      <c r="V128" s="303">
        <f t="shared" si="363"/>
        <v>1.0872921854157795</v>
      </c>
      <c r="W128" s="240"/>
      <c r="X128" s="186">
        <f>O128</f>
        <v>0.60923770891438467</v>
      </c>
      <c r="Y128" s="186">
        <f t="shared" ref="Y128" si="367">P128</f>
        <v>0.64854136839212595</v>
      </c>
      <c r="Z128" s="186">
        <f t="shared" ref="Z128" si="368">Q128</f>
        <v>0.6995709084876961</v>
      </c>
      <c r="AA128" s="186">
        <f t="shared" ref="AA128" si="369">R128</f>
        <v>0.6424825297712935</v>
      </c>
      <c r="AB128" s="186">
        <f t="shared" ref="AB128" si="370">S128</f>
        <v>0.60909671887827688</v>
      </c>
      <c r="AC128" s="303">
        <f t="shared" si="365"/>
        <v>1.9017971373959885</v>
      </c>
      <c r="AD128" s="303">
        <f t="shared" si="365"/>
        <v>5.9254864586494982</v>
      </c>
      <c r="AE128" s="303">
        <f t="shared" si="365"/>
        <v>10.993982386286927</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129.96306755688559</v>
      </c>
      <c r="J129" s="186">
        <f t="shared" si="371"/>
        <v>134.18195706209767</v>
      </c>
      <c r="K129" s="186">
        <f t="shared" si="361"/>
        <v>141.50856692368328</v>
      </c>
      <c r="L129" s="186">
        <f t="shared" si="361"/>
        <v>134.40121103100063</v>
      </c>
      <c r="M129" s="186">
        <f t="shared" si="361"/>
        <v>127.43129565213823</v>
      </c>
      <c r="N129" s="241"/>
      <c r="O129" s="186">
        <f t="shared" si="362"/>
        <v>135.33804769607482</v>
      </c>
      <c r="P129" s="186">
        <f t="shared" si="362"/>
        <v>125.01530875922427</v>
      </c>
      <c r="Q129" s="186">
        <f t="shared" si="362"/>
        <v>127.87816586344641</v>
      </c>
      <c r="R129" s="186">
        <f t="shared" si="362"/>
        <v>129.96306755688559</v>
      </c>
      <c r="S129" s="186">
        <f t="shared" si="362"/>
        <v>134.18195706209767</v>
      </c>
      <c r="T129" s="303">
        <f t="shared" si="363"/>
        <v>141.50856692368328</v>
      </c>
      <c r="U129" s="303">
        <f t="shared" si="363"/>
        <v>134.40121103100063</v>
      </c>
      <c r="V129" s="303">
        <f t="shared" si="363"/>
        <v>127.43129565213823</v>
      </c>
      <c r="W129" s="240"/>
      <c r="X129" s="186">
        <f>X117+X121+X125</f>
        <v>135.33804769607482</v>
      </c>
      <c r="Y129" s="186">
        <f t="shared" ref="Y129:AB129" si="372">Y117+Y121+Y125</f>
        <v>125.01530875922427</v>
      </c>
      <c r="Z129" s="186">
        <f t="shared" si="372"/>
        <v>127.87816586344641</v>
      </c>
      <c r="AA129" s="186">
        <f t="shared" si="372"/>
        <v>129.96306755688559</v>
      </c>
      <c r="AB129" s="186">
        <f t="shared" si="372"/>
        <v>134.18195706209767</v>
      </c>
      <c r="AC129" s="303">
        <f t="shared" si="365"/>
        <v>140.97028351226106</v>
      </c>
      <c r="AD129" s="303">
        <f t="shared" si="365"/>
        <v>127.00019001944952</v>
      </c>
      <c r="AE129" s="303">
        <f t="shared" si="365"/>
        <v>100.76457088694912</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78.02635471042575</v>
      </c>
      <c r="J149" s="50">
        <f t="shared" ref="J149:J156" si="429">IF($D$4,AB149,S149)</f>
        <v>73.830281696947097</v>
      </c>
      <c r="K149" s="50">
        <f t="shared" ref="K149:K156" si="430">IF($D$4,AC149,T149)</f>
        <v>85.976579061976025</v>
      </c>
      <c r="L149" s="50">
        <f t="shared" ref="L149:L156" si="431">IF($D$4,AD149,U149)</f>
        <v>118.58993312253462</v>
      </c>
      <c r="M149" s="50">
        <f t="shared" ref="M149:M156" si="432">IF($D$4,AE149,V149)</f>
        <v>142.87031418418192</v>
      </c>
      <c r="N149" s="247" t="str">
        <f t="shared" ref="N149:N156" si="433">C149</f>
        <v>Car Priv.Veh. Vehicle km</v>
      </c>
      <c r="O149" s="229">
        <f>O132*O$111</f>
        <v>80.780869704812559</v>
      </c>
      <c r="P149" s="233">
        <f t="shared" ref="P149:S149" si="434">P132*P$111</f>
        <v>80.152552888362095</v>
      </c>
      <c r="Q149" s="233">
        <f>Q132*Q$111</f>
        <v>84.125623680017213</v>
      </c>
      <c r="R149" s="233">
        <f t="shared" si="434"/>
        <v>78.02635471042575</v>
      </c>
      <c r="S149" s="233">
        <f t="shared" si="434"/>
        <v>73.830281696947097</v>
      </c>
      <c r="T149" s="304">
        <f t="shared" ref="T149:V151" si="435">T132*T$111</f>
        <v>85.976579061976025</v>
      </c>
      <c r="U149" s="304">
        <f t="shared" si="435"/>
        <v>118.58993312253462</v>
      </c>
      <c r="V149" s="304">
        <f t="shared" si="435"/>
        <v>142.87031418418192</v>
      </c>
      <c r="W149" s="233"/>
      <c r="X149" s="233">
        <f>O149</f>
        <v>80.780869704812559</v>
      </c>
      <c r="Y149" s="233">
        <f t="shared" ref="Y149:AB149" si="436">P149</f>
        <v>80.152552888362095</v>
      </c>
      <c r="Z149" s="233">
        <f t="shared" si="436"/>
        <v>84.125623680017213</v>
      </c>
      <c r="AA149" s="233">
        <f t="shared" si="436"/>
        <v>78.02635471042575</v>
      </c>
      <c r="AB149" s="233">
        <f t="shared" si="436"/>
        <v>73.830281696947097</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16.580600375965474</v>
      </c>
      <c r="J150" s="50">
        <f t="shared" si="429"/>
        <v>15.688934860601259</v>
      </c>
      <c r="K150" s="50">
        <f t="shared" si="430"/>
        <v>18.270023050669909</v>
      </c>
      <c r="L150" s="50">
        <f t="shared" si="431"/>
        <v>25.20036078853861</v>
      </c>
      <c r="M150" s="50">
        <f t="shared" si="432"/>
        <v>30.359941764138664</v>
      </c>
      <c r="N150" s="247" t="str">
        <f t="shared" si="433"/>
        <v>SUV Priv.Veh. Vehicle km</v>
      </c>
      <c r="O150" s="233">
        <f>O133*O$111</f>
        <v>13.247884240663684</v>
      </c>
      <c r="P150" s="233">
        <f t="shared" ref="P150:S150" si="439">P133*P$111</f>
        <v>17.032417488776947</v>
      </c>
      <c r="Q150" s="233">
        <f t="shared" si="439"/>
        <v>17.87669503200366</v>
      </c>
      <c r="R150" s="233">
        <f t="shared" si="439"/>
        <v>16.580600375965474</v>
      </c>
      <c r="S150" s="233">
        <f t="shared" si="439"/>
        <v>15.688934860601259</v>
      </c>
      <c r="T150" s="304">
        <f t="shared" si="435"/>
        <v>18.270023050669909</v>
      </c>
      <c r="U150" s="304">
        <f t="shared" si="435"/>
        <v>25.20036078853861</v>
      </c>
      <c r="V150" s="304">
        <f t="shared" si="435"/>
        <v>30.359941764138664</v>
      </c>
      <c r="W150" s="233"/>
      <c r="X150" s="233">
        <f t="shared" ref="X150:X156" si="440">O150</f>
        <v>13.247884240663684</v>
      </c>
      <c r="Y150" s="233">
        <f t="shared" ref="Y150:Y156" si="441">P150</f>
        <v>17.032417488776947</v>
      </c>
      <c r="Z150" s="233">
        <f t="shared" ref="Z150:Z156" si="442">Q150</f>
        <v>17.87669503200366</v>
      </c>
      <c r="AA150" s="233">
        <f t="shared" ref="AA150:AA156" si="443">R150</f>
        <v>16.580600375965474</v>
      </c>
      <c r="AB150" s="233">
        <f t="shared" ref="AB150:AB156" si="444">S150</f>
        <v>15.688934860601259</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2.9259883016409658</v>
      </c>
      <c r="J151" s="50">
        <f t="shared" si="429"/>
        <v>2.7686355636355162</v>
      </c>
      <c r="K151" s="50">
        <f t="shared" si="430"/>
        <v>3.224121714824101</v>
      </c>
      <c r="L151" s="50">
        <f t="shared" si="431"/>
        <v>4.4471224920950485</v>
      </c>
      <c r="M151" s="50">
        <f t="shared" si="432"/>
        <v>5.3576367819068222</v>
      </c>
      <c r="N151" s="247" t="str">
        <f t="shared" si="433"/>
        <v>Motorbikes Priv.Veh. Vehicle km</v>
      </c>
      <c r="O151" s="233">
        <f>O134*O$111</f>
        <v>2.838832337285075</v>
      </c>
      <c r="P151" s="233">
        <f t="shared" ref="P151:S151" si="445">P134*P$111</f>
        <v>3.0057207333135785</v>
      </c>
      <c r="Q151" s="233">
        <f t="shared" si="445"/>
        <v>3.1547108880006456</v>
      </c>
      <c r="R151" s="233">
        <f t="shared" si="445"/>
        <v>2.9259883016409658</v>
      </c>
      <c r="S151" s="233">
        <f t="shared" si="445"/>
        <v>2.7686355636355162</v>
      </c>
      <c r="T151" s="304">
        <f t="shared" si="435"/>
        <v>3.224121714824101</v>
      </c>
      <c r="U151" s="304">
        <f t="shared" si="435"/>
        <v>4.4471224920950485</v>
      </c>
      <c r="V151" s="304">
        <f t="shared" si="435"/>
        <v>5.3576367819068222</v>
      </c>
      <c r="W151" s="233"/>
      <c r="X151" s="233">
        <f t="shared" si="440"/>
        <v>2.838832337285075</v>
      </c>
      <c r="Y151" s="233">
        <f t="shared" si="441"/>
        <v>3.0057207333135785</v>
      </c>
      <c r="Z151" s="233">
        <f t="shared" si="442"/>
        <v>3.1547108880006456</v>
      </c>
      <c r="AA151" s="233">
        <f t="shared" si="443"/>
        <v>2.9259883016409658</v>
      </c>
      <c r="AB151" s="233">
        <f t="shared" si="444"/>
        <v>2.7686355636355162</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0.76938135993676271</v>
      </c>
      <c r="J152" s="50">
        <f t="shared" si="429"/>
        <v>0.79435718580761816</v>
      </c>
      <c r="K152" s="50">
        <f t="shared" si="430"/>
        <v>0.83773071618820505</v>
      </c>
      <c r="L152" s="50">
        <f t="shared" si="431"/>
        <v>0.79565516930352387</v>
      </c>
      <c r="M152" s="50">
        <f t="shared" si="432"/>
        <v>0.75439327026065839</v>
      </c>
      <c r="N152" s="247" t="str">
        <f t="shared" si="433"/>
        <v>Bus vehicle km</v>
      </c>
      <c r="O152" s="233">
        <f>O137*O$129/O142</f>
        <v>1.1267099528419922</v>
      </c>
      <c r="P152" s="233">
        <f t="shared" ref="P152:S152" si="446">P137*P$129/P142</f>
        <v>0.74009062785460766</v>
      </c>
      <c r="Q152" s="233">
        <f t="shared" si="446"/>
        <v>0.7570387419116027</v>
      </c>
      <c r="R152" s="233">
        <f t="shared" si="446"/>
        <v>0.76938135993676271</v>
      </c>
      <c r="S152" s="233">
        <f t="shared" si="446"/>
        <v>0.79435718580761816</v>
      </c>
      <c r="T152" s="304">
        <f t="shared" ref="T152:V153" si="447">T137*T$129/T142</f>
        <v>0.83773071618820505</v>
      </c>
      <c r="U152" s="304">
        <f t="shared" si="447"/>
        <v>0.79565516930352387</v>
      </c>
      <c r="V152" s="304">
        <f t="shared" si="447"/>
        <v>0.75439327026065839</v>
      </c>
      <c r="W152" s="233"/>
      <c r="X152" s="233">
        <f t="shared" si="440"/>
        <v>1.1267099528419922</v>
      </c>
      <c r="Y152" s="233">
        <f t="shared" si="441"/>
        <v>0.74009062785460766</v>
      </c>
      <c r="Z152" s="233">
        <f t="shared" si="442"/>
        <v>0.7570387419116027</v>
      </c>
      <c r="AA152" s="233">
        <f t="shared" si="443"/>
        <v>0.76938135993676271</v>
      </c>
      <c r="AB152" s="233">
        <f t="shared" si="444"/>
        <v>0.79435718580761816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7.26864870693153</v>
      </c>
      <c r="J153" s="50">
        <f t="shared" si="429"/>
        <v>7.5046051699730336</v>
      </c>
      <c r="K153" s="50">
        <f t="shared" si="430"/>
        <v>7.914371992946001</v>
      </c>
      <c r="L153" s="50">
        <f t="shared" si="431"/>
        <v>7.5168677312338215</v>
      </c>
      <c r="M153" s="50">
        <f t="shared" si="432"/>
        <v>7.127050321116017</v>
      </c>
      <c r="N153" s="247" t="str">
        <f t="shared" si="433"/>
        <v>Minibus vehicle km</v>
      </c>
      <c r="O153" s="233">
        <f>O138*O$129/O143</f>
        <v>6.7748466130043186</v>
      </c>
      <c r="P153" s="233">
        <f t="shared" ref="P153:S153" si="450">P138*P$129/P143</f>
        <v>6.9919276256051859</v>
      </c>
      <c r="Q153" s="233">
        <f t="shared" si="450"/>
        <v>7.1520431336484673</v>
      </c>
      <c r="R153" s="233">
        <f t="shared" si="450"/>
        <v>7.26864870693153</v>
      </c>
      <c r="S153" s="233">
        <f t="shared" si="450"/>
        <v>7.5046051699730336</v>
      </c>
      <c r="T153" s="304">
        <f t="shared" si="447"/>
        <v>7.914371992946001</v>
      </c>
      <c r="U153" s="304">
        <f t="shared" si="447"/>
        <v>7.5168677312338215</v>
      </c>
      <c r="V153" s="304">
        <f t="shared" si="447"/>
        <v>7.127050321116017</v>
      </c>
      <c r="W153" s="233"/>
      <c r="X153" s="233">
        <f t="shared" si="440"/>
        <v>6.7748466130043186</v>
      </c>
      <c r="Y153" s="233">
        <f t="shared" si="441"/>
        <v>6.9919276256051859</v>
      </c>
      <c r="Z153" s="233">
        <f t="shared" si="442"/>
        <v>7.1520431336484673</v>
      </c>
      <c r="AA153" s="233">
        <f t="shared" si="443"/>
        <v>7.26864870693153</v>
      </c>
      <c r="AB153" s="233">
        <f t="shared" si="444"/>
        <v>7.5046051699730336</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0.10218816836006109</v>
      </c>
      <c r="J154" s="50">
        <f t="shared" si="429"/>
        <v>0.29500934311049404</v>
      </c>
      <c r="K154" s="50">
        <f t="shared" si="430"/>
        <v>0.58121734308255912</v>
      </c>
      <c r="L154" s="50">
        <f t="shared" si="431"/>
        <v>1.1272777500280511</v>
      </c>
      <c r="M154" s="50">
        <f t="shared" si="432"/>
        <v>1.6817220446385417</v>
      </c>
      <c r="N154" s="247" t="str">
        <f t="shared" si="433"/>
        <v>BRT vehicle km</v>
      </c>
      <c r="O154" s="233">
        <f>O$127/O144</f>
        <v>3.2055500417449041E-2</v>
      </c>
      <c r="P154" s="233">
        <f t="shared" ref="P154:S154" si="453">P$127/P144</f>
        <v>6.2982743372587108E-2</v>
      </c>
      <c r="Q154" s="233">
        <f t="shared" si="453"/>
        <v>0.10097884850612647</v>
      </c>
      <c r="R154" s="233">
        <f t="shared" si="453"/>
        <v>0.10218816836006109</v>
      </c>
      <c r="S154" s="233">
        <f t="shared" si="453"/>
        <v>0.29500934311049404</v>
      </c>
      <c r="T154" s="304">
        <f>T$127/T144</f>
        <v>0.58121734308255912</v>
      </c>
      <c r="U154" s="304">
        <f>U$127/U144</f>
        <v>1.1272777500280511</v>
      </c>
      <c r="V154" s="304">
        <f>V$127/V144</f>
        <v>1.6817220446385417</v>
      </c>
      <c r="W154" s="233"/>
      <c r="X154" s="233">
        <f t="shared" si="440"/>
        <v>3.2055500417449041E-2</v>
      </c>
      <c r="Y154" s="233">
        <f t="shared" si="441"/>
        <v>6.2982743372587108E-2</v>
      </c>
      <c r="Z154" s="233">
        <f t="shared" si="442"/>
        <v>0.10097884850612647</v>
      </c>
      <c r="AA154" s="233">
        <f t="shared" si="443"/>
        <v>0.10218816836006109</v>
      </c>
      <c r="AB154" s="233">
        <f t="shared" si="444"/>
        <v>0.29500934311049404</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8.9674516614251001</v>
      </c>
      <c r="J155" s="50">
        <f t="shared" si="429"/>
        <v>9.2585550372847329</v>
      </c>
      <c r="K155" s="50">
        <f t="shared" si="430"/>
        <v>9.7640911177341394</v>
      </c>
      <c r="L155" s="50">
        <f t="shared" si="431"/>
        <v>9.2736835611390358</v>
      </c>
      <c r="M155" s="50">
        <f t="shared" si="432"/>
        <v>8.7927593999975322</v>
      </c>
      <c r="N155" s="247" t="str">
        <f t="shared" si="433"/>
        <v>Metro Rail pkm</v>
      </c>
      <c r="O155" s="233">
        <f>O139*O$129</f>
        <v>12.322446292964566</v>
      </c>
      <c r="P155" s="233">
        <f t="shared" ref="P155:S155" si="455">P139*P$129</f>
        <v>8.6260563043864682</v>
      </c>
      <c r="Q155" s="233">
        <f t="shared" si="455"/>
        <v>8.8235934445777957</v>
      </c>
      <c r="R155" s="233">
        <f t="shared" si="455"/>
        <v>8.9674516614251001</v>
      </c>
      <c r="S155" s="233">
        <f t="shared" si="455"/>
        <v>9.2585550372847329</v>
      </c>
      <c r="T155" s="304">
        <f>T139*T$129</f>
        <v>9.7640911177341394</v>
      </c>
      <c r="U155" s="304">
        <f>U139*U$129</f>
        <v>9.2736835611390358</v>
      </c>
      <c r="V155" s="304">
        <f>V139*V$129</f>
        <v>8.7927593999975322</v>
      </c>
      <c r="W155" s="233"/>
      <c r="X155" s="233">
        <f t="shared" si="440"/>
        <v>12.322446292964566</v>
      </c>
      <c r="Y155" s="233">
        <f t="shared" si="441"/>
        <v>8.6260563043864682</v>
      </c>
      <c r="Z155" s="233">
        <f t="shared" si="442"/>
        <v>8.8235934445777957</v>
      </c>
      <c r="AA155" s="233">
        <f t="shared" si="443"/>
        <v>8.9674516614251001</v>
      </c>
      <c r="AB155" s="233">
        <f t="shared" si="444"/>
        <v>9.2585550372847329</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0.6424825297712935</v>
      </c>
      <c r="J156" s="50">
        <f t="shared" si="429"/>
        <v>0.60909671887827688</v>
      </c>
      <c r="K156" s="50">
        <f t="shared" si="430"/>
        <v>0.70363552560934139</v>
      </c>
      <c r="L156" s="50">
        <f t="shared" si="431"/>
        <v>0.93047650393793924</v>
      </c>
      <c r="M156" s="50">
        <f t="shared" si="432"/>
        <v>1.0872921854157795</v>
      </c>
      <c r="N156" s="247" t="str">
        <f t="shared" si="433"/>
        <v>Gautrain pkm</v>
      </c>
      <c r="O156" s="233">
        <f>O128</f>
        <v>0.60923770891438467</v>
      </c>
      <c r="P156" s="233">
        <f t="shared" ref="P156:S156" si="458">P128</f>
        <v>0.64854136839212595</v>
      </c>
      <c r="Q156" s="233">
        <f t="shared" si="458"/>
        <v>0.6995709084876961</v>
      </c>
      <c r="R156" s="233">
        <f t="shared" si="458"/>
        <v>0.6424825297712935</v>
      </c>
      <c r="S156" s="233">
        <f t="shared" si="458"/>
        <v>0.60909671887827688</v>
      </c>
      <c r="T156" s="304">
        <f>T128</f>
        <v>0.70363552560934139</v>
      </c>
      <c r="U156" s="304">
        <f>U128</f>
        <v>0.93047650393793924</v>
      </c>
      <c r="V156" s="304">
        <f>V128</f>
        <v>1.0872921854157795</v>
      </c>
      <c r="W156" s="233"/>
      <c r="X156" s="233">
        <f t="shared" si="440"/>
        <v>0.60923770891438467</v>
      </c>
      <c r="Y156" s="233">
        <f t="shared" si="441"/>
        <v>0.64854136839212595</v>
      </c>
      <c r="Z156" s="233">
        <f t="shared" si="442"/>
        <v>0.6995709084876961</v>
      </c>
      <c r="AA156" s="233">
        <f t="shared" si="443"/>
        <v>0.6424825297712935</v>
      </c>
      <c r="AB156" s="233">
        <f t="shared" si="444"/>
        <v>0.60909671887827688</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109.23689659459602</v>
      </c>
      <c r="J161" s="50">
        <f t="shared" ref="J161:J168" si="466">IF($D$4,AB161,S161)</f>
        <v>103.36239437572591</v>
      </c>
      <c r="K161" s="50">
        <f t="shared" ref="K161:K168" si="467">IF($D$4,AC161,T161)</f>
        <v>120.36721068676644</v>
      </c>
      <c r="L161" s="50">
        <f t="shared" ref="L161:L168" si="468">IF($D$4,AD161,U161)</f>
        <v>166.02590637154844</v>
      </c>
      <c r="M161" s="50">
        <f t="shared" ref="M161:M168" si="469">IF($D$4,AE161,V161)</f>
        <v>200.01843985785462</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109.23689659459602</v>
      </c>
      <c r="S161" s="10">
        <f t="shared" si="471"/>
        <v>103.36239437572591</v>
      </c>
      <c r="T161" s="306">
        <f t="shared" ref="T161:V163" si="472">SUMPRODUCT(T$35:T$38,T$41:T$44,T$54:T$57)*T132</f>
        <v>120.36721068676644</v>
      </c>
      <c r="U161" s="306">
        <f t="shared" si="472"/>
        <v>166.02590637154844</v>
      </c>
      <c r="V161" s="306">
        <f t="shared" si="472"/>
        <v>200.01843985785462</v>
      </c>
      <c r="X161" s="10">
        <f>O161</f>
        <v>113.09321758673757</v>
      </c>
      <c r="Y161" s="10">
        <f t="shared" ref="Y161:AB161" si="473">P161</f>
        <v>112.21357404370687</v>
      </c>
      <c r="Z161" s="10">
        <f t="shared" si="473"/>
        <v>117.77587315202406</v>
      </c>
      <c r="AA161" s="10">
        <f t="shared" si="473"/>
        <v>109.23689659459602</v>
      </c>
      <c r="AB161" s="10">
        <f t="shared" si="473"/>
        <v>103.36239437572591</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23.212840526351659</v>
      </c>
      <c r="J162" s="50">
        <f t="shared" si="466"/>
        <v>21.96450880484176</v>
      </c>
      <c r="K162" s="50">
        <f t="shared" si="467"/>
        <v>25.578032270937872</v>
      </c>
      <c r="L162" s="50">
        <f t="shared" si="468"/>
        <v>35.280505103954049</v>
      </c>
      <c r="M162" s="50">
        <f t="shared" si="469"/>
        <v>42.503918469794108</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23.212840526351659</v>
      </c>
      <c r="S162" s="10">
        <f t="shared" si="475"/>
        <v>21.96450880484176</v>
      </c>
      <c r="T162" s="306">
        <f t="shared" si="472"/>
        <v>25.578032270937872</v>
      </c>
      <c r="U162" s="306">
        <f t="shared" si="472"/>
        <v>35.280505103954049</v>
      </c>
      <c r="V162" s="306">
        <f>SUMPRODUCT(V$35:V$38,V$41:V$44,V$54:V$57)*V133</f>
        <v>42.503918469794108</v>
      </c>
      <c r="X162" s="10">
        <f t="shared" ref="X162:X168" si="476">O162</f>
        <v>18.547037936929154</v>
      </c>
      <c r="Y162" s="10">
        <f t="shared" ref="Y162:Y168" si="477">P162</f>
        <v>23.845384484287713</v>
      </c>
      <c r="Z162" s="10">
        <f t="shared" ref="Z162:Z168" si="478">Q162</f>
        <v>25.027373044805117</v>
      </c>
      <c r="AA162" s="10">
        <f t="shared" ref="AA162:AA168" si="479">R162</f>
        <v>23.212840526351659</v>
      </c>
      <c r="AB162" s="10">
        <f t="shared" ref="AB162:AB168" si="480">S162</f>
        <v>21.96450880484176</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4.0963836222973509</v>
      </c>
      <c r="J163" s="50">
        <f t="shared" si="466"/>
        <v>3.8760897890897219</v>
      </c>
      <c r="K163" s="50">
        <f t="shared" si="467"/>
        <v>4.5137704007537414</v>
      </c>
      <c r="L163" s="50">
        <f t="shared" si="468"/>
        <v>6.2259714889330668</v>
      </c>
      <c r="M163" s="50">
        <f t="shared" si="469"/>
        <v>7.5006914946695487</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4.0963836222973509</v>
      </c>
      <c r="S163" s="10">
        <f t="shared" si="484"/>
        <v>3.8760897890897219</v>
      </c>
      <c r="T163" s="306">
        <f t="shared" si="472"/>
        <v>4.5137704007537414</v>
      </c>
      <c r="U163" s="306">
        <f t="shared" si="472"/>
        <v>6.2259714889330668</v>
      </c>
      <c r="V163" s="306">
        <f t="shared" si="472"/>
        <v>7.5006914946695487</v>
      </c>
      <c r="X163" s="10">
        <f t="shared" si="476"/>
        <v>3.9743652721991038</v>
      </c>
      <c r="Y163" s="10">
        <f t="shared" si="477"/>
        <v>4.208009026639008</v>
      </c>
      <c r="Z163" s="10">
        <f t="shared" si="478"/>
        <v>4.4165952432009021</v>
      </c>
      <c r="AA163" s="10">
        <f t="shared" si="479"/>
        <v>4.0963836222973509</v>
      </c>
      <c r="AB163" s="10">
        <f t="shared" si="480"/>
        <v>3.8760897890897219</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19.234533998419067</v>
      </c>
      <c r="J164" s="50">
        <f t="shared" si="466"/>
        <v>19.858929645190454</v>
      </c>
      <c r="K164" s="50">
        <f t="shared" si="467"/>
        <v>20.943267904705127</v>
      </c>
      <c r="L164" s="50">
        <f t="shared" si="468"/>
        <v>19.891379232588097</v>
      </c>
      <c r="M164" s="50">
        <f t="shared" si="469"/>
        <v>18.85983175651646</v>
      </c>
      <c r="N164" s="185" t="str">
        <f t="shared" si="470"/>
        <v>Bus</v>
      </c>
      <c r="O164" s="10">
        <f>O152*O142</f>
        <v>28.167748821049805</v>
      </c>
      <c r="P164" s="10">
        <f t="shared" ref="P164:S164" si="486">P152*P142</f>
        <v>18.502265696365193</v>
      </c>
      <c r="Q164" s="10">
        <f t="shared" si="486"/>
        <v>18.925968547790067</v>
      </c>
      <c r="R164" s="10">
        <f t="shared" si="486"/>
        <v>19.234533998419067</v>
      </c>
      <c r="S164" s="10">
        <f t="shared" si="486"/>
        <v>19.858929645190454</v>
      </c>
      <c r="T164" s="306">
        <f t="shared" ref="T164:V166" si="487">T152*T142</f>
        <v>20.943267904705127</v>
      </c>
      <c r="U164" s="306">
        <f t="shared" si="487"/>
        <v>19.891379232588097</v>
      </c>
      <c r="V164" s="306">
        <f t="shared" si="487"/>
        <v>18.85983175651646</v>
      </c>
      <c r="X164" s="10">
        <f t="shared" si="476"/>
        <v>28.167748821049805</v>
      </c>
      <c r="Y164" s="10">
        <f t="shared" si="477"/>
        <v>18.502265696365193</v>
      </c>
      <c r="Z164" s="10">
        <f t="shared" si="478"/>
        <v>18.925968547790067</v>
      </c>
      <c r="AA164" s="10">
        <f t="shared" si="479"/>
        <v>19.234533998419067</v>
      </c>
      <c r="AB164" s="10">
        <f t="shared" si="480"/>
        <v>19.858929645190454</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3.9001134600881819</v>
      </c>
      <c r="AJ164" s="10">
        <f t="shared" si="488"/>
        <v>5.3795370721688309</v>
      </c>
      <c r="AK164" s="10">
        <f t="shared" si="488"/>
        <v>6.4809561100947182</v>
      </c>
      <c r="AL164" s="10"/>
      <c r="AM164" s="10">
        <f t="shared" ref="AM164:AO168" si="489">SUM(T$161:T$162)*(1-AM$161) *AM175</f>
        <v>1.3000378200293963</v>
      </c>
      <c r="AN164" s="10">
        <f t="shared" si="489"/>
        <v>3.5863580481125537</v>
      </c>
      <c r="AO164" s="10">
        <f t="shared" si="489"/>
        <v>6.4809561100947182</v>
      </c>
      <c r="AP164" s="10"/>
      <c r="AQ164" s="10">
        <f t="shared" ref="AQ164:AS168" si="490">SUM(T$161:T$162)*(1-AQ$161) *AQ175</f>
        <v>3.9001134600881819</v>
      </c>
      <c r="AR164" s="10">
        <f t="shared" si="490"/>
        <v>6.7244213402110393</v>
      </c>
      <c r="AS164" s="10">
        <f t="shared" si="490"/>
        <v>9.7214341651420817</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101.76108189704142</v>
      </c>
      <c r="J165" s="50">
        <f t="shared" si="466"/>
        <v>105.06447237962247</v>
      </c>
      <c r="K165" s="50">
        <f t="shared" si="467"/>
        <v>110.80120790124401</v>
      </c>
      <c r="L165" s="50">
        <f t="shared" si="468"/>
        <v>105.2361482372735</v>
      </c>
      <c r="M165" s="50">
        <f t="shared" si="469"/>
        <v>99.77870449562424</v>
      </c>
      <c r="N165" s="185" t="str">
        <f t="shared" si="470"/>
        <v>Minibus</v>
      </c>
      <c r="O165" s="10">
        <f>O153*O143</f>
        <v>94.847852582060455</v>
      </c>
      <c r="P165" s="10">
        <f t="shared" ref="P165:S165" si="491">P153*P143</f>
        <v>97.886986758472602</v>
      </c>
      <c r="Q165" s="10">
        <f t="shared" si="491"/>
        <v>100.12860387107854</v>
      </c>
      <c r="R165" s="10">
        <f t="shared" si="491"/>
        <v>101.76108189704142</v>
      </c>
      <c r="S165" s="10">
        <f t="shared" si="491"/>
        <v>105.06447237962247</v>
      </c>
      <c r="T165" s="306">
        <f t="shared" si="487"/>
        <v>110.80120790124401</v>
      </c>
      <c r="U165" s="306">
        <f t="shared" si="487"/>
        <v>105.2361482372735</v>
      </c>
      <c r="V165" s="306">
        <f t="shared" si="487"/>
        <v>99.77870449562424</v>
      </c>
      <c r="X165" s="10">
        <f t="shared" si="476"/>
        <v>94.847852582060455</v>
      </c>
      <c r="Y165" s="10">
        <f t="shared" si="477"/>
        <v>97.886986758472602</v>
      </c>
      <c r="Z165" s="10">
        <f t="shared" si="478"/>
        <v>100.12860387107854</v>
      </c>
      <c r="AA165" s="10">
        <f t="shared" si="479"/>
        <v>101.76108189704142</v>
      </c>
      <c r="AB165" s="10">
        <f t="shared" si="480"/>
        <v>105.06447237962247</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20.633708373304362</v>
      </c>
      <c r="AJ165" s="10">
        <f t="shared" si="488"/>
        <v>28.460658969649955</v>
      </c>
      <c r="AK165" s="10">
        <f t="shared" si="488"/>
        <v>34.287761041920021</v>
      </c>
      <c r="AL165" s="10"/>
      <c r="AM165" s="10">
        <f t="shared" si="489"/>
        <v>6.8779027911014667</v>
      </c>
      <c r="AN165" s="10">
        <f t="shared" si="489"/>
        <v>18.973772646433304</v>
      </c>
      <c r="AO165" s="10">
        <f t="shared" si="489"/>
        <v>34.287761041920021</v>
      </c>
      <c r="AP165" s="10"/>
      <c r="AQ165" s="10">
        <f t="shared" si="490"/>
        <v>20.633708373304362</v>
      </c>
      <c r="AR165" s="10">
        <f t="shared" si="490"/>
        <v>35.575823712062451</v>
      </c>
      <c r="AS165" s="10">
        <f t="shared" si="490"/>
        <v>51.431641562880053</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2.5547042090015273</v>
      </c>
      <c r="J166" s="50">
        <f t="shared" si="466"/>
        <v>7.3752335777623506</v>
      </c>
      <c r="K166" s="50">
        <f t="shared" si="467"/>
        <v>14.530433577063977</v>
      </c>
      <c r="L166" s="50">
        <f t="shared" si="468"/>
        <v>28.181943750701276</v>
      </c>
      <c r="M166" s="50">
        <f t="shared" si="469"/>
        <v>42.043051115963543</v>
      </c>
      <c r="N166" s="185" t="str">
        <f t="shared" si="470"/>
        <v>BRT</v>
      </c>
      <c r="O166" s="10">
        <f>O154*O144</f>
        <v>0.80138751043622602</v>
      </c>
      <c r="P166" s="10">
        <f t="shared" ref="P166:S166" si="492">P154*P144</f>
        <v>1.5745685843146777</v>
      </c>
      <c r="Q166" s="10">
        <f t="shared" si="492"/>
        <v>2.5244712126531619</v>
      </c>
      <c r="R166" s="10">
        <f t="shared" si="492"/>
        <v>2.5547042090015273</v>
      </c>
      <c r="S166" s="10">
        <f t="shared" si="492"/>
        <v>7.3752335777623506</v>
      </c>
      <c r="T166" s="306">
        <f t="shared" si="487"/>
        <v>14.530433577063977</v>
      </c>
      <c r="U166" s="306">
        <f t="shared" si="487"/>
        <v>28.181943750701276</v>
      </c>
      <c r="V166" s="306">
        <f t="shared" si="487"/>
        <v>42.043051115963543</v>
      </c>
      <c r="X166" s="10">
        <f t="shared" si="476"/>
        <v>0.80138751043622602</v>
      </c>
      <c r="Y166" s="10">
        <f t="shared" si="477"/>
        <v>1.5745685843146777</v>
      </c>
      <c r="Z166" s="10">
        <f t="shared" si="478"/>
        <v>2.5244712126531619</v>
      </c>
      <c r="AA166" s="10">
        <f t="shared" si="479"/>
        <v>2.5547042090015273</v>
      </c>
      <c r="AB166" s="10">
        <f t="shared" si="480"/>
        <v>7.3752335777623506</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2.7058976580294276</v>
      </c>
      <c r="AJ166" s="10">
        <f t="shared" si="488"/>
        <v>3.7323213577830119</v>
      </c>
      <c r="AK166" s="10">
        <f t="shared" si="488"/>
        <v>4.4964855867809286</v>
      </c>
      <c r="AL166" s="10"/>
      <c r="AM166" s="10">
        <f t="shared" si="489"/>
        <v>0.90196588600981076</v>
      </c>
      <c r="AN166" s="10">
        <f t="shared" si="489"/>
        <v>2.4882142385220076</v>
      </c>
      <c r="AO166" s="10">
        <f t="shared" si="489"/>
        <v>4.4964855867809286</v>
      </c>
      <c r="AP166" s="10"/>
      <c r="AQ166" s="10">
        <f t="shared" si="490"/>
        <v>2.7058976580294276</v>
      </c>
      <c r="AR166" s="10">
        <f t="shared" si="490"/>
        <v>4.6654016972287655</v>
      </c>
      <c r="AS166" s="10">
        <f t="shared" si="490"/>
        <v>6.744728380171396</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8.9674516614251001</v>
      </c>
      <c r="J167" s="50">
        <f t="shared" si="466"/>
        <v>9.2585550372847329</v>
      </c>
      <c r="K167" s="50">
        <f t="shared" si="467"/>
        <v>9.7640911177341394</v>
      </c>
      <c r="L167" s="50">
        <f t="shared" si="468"/>
        <v>9.2736835611390358</v>
      </c>
      <c r="M167" s="50">
        <f t="shared" si="469"/>
        <v>8.7927593999975322</v>
      </c>
      <c r="N167" s="185" t="str">
        <f t="shared" si="470"/>
        <v>Metro Rail</v>
      </c>
      <c r="O167" s="10">
        <f>O155</f>
        <v>12.322446292964566</v>
      </c>
      <c r="P167" s="10">
        <f t="shared" ref="P167:S167" si="494">P155</f>
        <v>8.6260563043864682</v>
      </c>
      <c r="Q167" s="10">
        <f t="shared" si="494"/>
        <v>8.8235934445777957</v>
      </c>
      <c r="R167" s="10">
        <f t="shared" si="494"/>
        <v>8.9674516614251001</v>
      </c>
      <c r="S167" s="10">
        <f t="shared" si="494"/>
        <v>9.2585550372847329</v>
      </c>
      <c r="T167" s="306">
        <f t="shared" ref="T167:V168" si="495">T155</f>
        <v>9.7640911177341394</v>
      </c>
      <c r="U167" s="306">
        <f t="shared" si="495"/>
        <v>9.2736835611390358</v>
      </c>
      <c r="V167" s="306">
        <f t="shared" si="495"/>
        <v>8.7927593999975322</v>
      </c>
      <c r="X167" s="10">
        <f t="shared" si="476"/>
        <v>12.322446292964566</v>
      </c>
      <c r="Y167" s="10">
        <f t="shared" si="477"/>
        <v>8.6260563043864682</v>
      </c>
      <c r="Z167" s="10">
        <f t="shared" si="478"/>
        <v>8.8235934445777957</v>
      </c>
      <c r="AA167" s="10">
        <f t="shared" si="479"/>
        <v>8.9674516614251001</v>
      </c>
      <c r="AB167" s="10">
        <f t="shared" si="480"/>
        <v>9.2585550372847329</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1.8182961401762452</v>
      </c>
      <c r="AJ167" s="10">
        <f t="shared" si="488"/>
        <v>2.508027418781412</v>
      </c>
      <c r="AK167" s="10">
        <f t="shared" si="488"/>
        <v>3.0215268351117239</v>
      </c>
      <c r="AL167" s="10"/>
      <c r="AM167" s="10">
        <f t="shared" si="489"/>
        <v>0.60609871339208288</v>
      </c>
      <c r="AN167" s="10">
        <f t="shared" si="489"/>
        <v>1.6720182791876079</v>
      </c>
      <c r="AO167" s="10">
        <f t="shared" si="489"/>
        <v>3.0215268351117239</v>
      </c>
      <c r="AP167" s="10"/>
      <c r="AQ167" s="10">
        <f t="shared" si="490"/>
        <v>1.8182961401762452</v>
      </c>
      <c r="AR167" s="10">
        <f t="shared" si="490"/>
        <v>3.1350342734767658</v>
      </c>
      <c r="AS167" s="10">
        <f t="shared" si="490"/>
        <v>4.5322902526675879</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0.6424825297712935</v>
      </c>
      <c r="J168" s="50">
        <f t="shared" si="466"/>
        <v>0.60909671887827688</v>
      </c>
      <c r="K168" s="50">
        <f t="shared" si="467"/>
        <v>0.70363552560934139</v>
      </c>
      <c r="L168" s="50">
        <f t="shared" si="468"/>
        <v>0.93047650393793924</v>
      </c>
      <c r="M168" s="50">
        <f t="shared" si="469"/>
        <v>1.0872921854157795</v>
      </c>
      <c r="N168" s="185" t="str">
        <f t="shared" si="470"/>
        <v>Gautrain</v>
      </c>
      <c r="O168" s="10">
        <f>O156</f>
        <v>0.60923770891438467</v>
      </c>
      <c r="P168" s="10">
        <f t="shared" ref="P168:S168" si="496">P156</f>
        <v>0.64854136839212595</v>
      </c>
      <c r="Q168" s="10">
        <f t="shared" si="496"/>
        <v>0.6995709084876961</v>
      </c>
      <c r="R168" s="10">
        <f t="shared" si="496"/>
        <v>0.6424825297712935</v>
      </c>
      <c r="S168" s="10">
        <f t="shared" si="496"/>
        <v>0.60909671887827688</v>
      </c>
      <c r="T168" s="306">
        <f t="shared" si="495"/>
        <v>0.70363552560934139</v>
      </c>
      <c r="U168" s="306">
        <f t="shared" si="495"/>
        <v>0.93047650393793924</v>
      </c>
      <c r="V168" s="306">
        <f t="shared" si="495"/>
        <v>1.0872921854157795</v>
      </c>
      <c r="X168" s="10">
        <f t="shared" si="476"/>
        <v>0.60923770891438467</v>
      </c>
      <c r="Y168" s="10">
        <f t="shared" si="477"/>
        <v>0.64854136839212595</v>
      </c>
      <c r="Z168" s="10">
        <f t="shared" si="478"/>
        <v>0.6995709084876961</v>
      </c>
      <c r="AA168" s="10">
        <f t="shared" si="479"/>
        <v>0.6424825297712935</v>
      </c>
      <c r="AB168" s="10">
        <f t="shared" si="480"/>
        <v>0.60909671887827688</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0.13103295994264044</v>
      </c>
      <c r="AJ168" s="10">
        <f t="shared" si="488"/>
        <v>0.18073747671728246</v>
      </c>
      <c r="AK168" s="10">
        <f t="shared" si="488"/>
        <v>0.21774209162234251</v>
      </c>
      <c r="AL168" s="10"/>
      <c r="AM168" s="10">
        <f t="shared" si="489"/>
        <v>4.3677653314213562E-2</v>
      </c>
      <c r="AN168" s="10">
        <f t="shared" si="489"/>
        <v>0.12049165114485497</v>
      </c>
      <c r="AO168" s="10">
        <f t="shared" si="489"/>
        <v>0.21774209162234251</v>
      </c>
      <c r="AP168" s="10"/>
      <c r="AQ168" s="10">
        <f t="shared" si="490"/>
        <v>0.13103295994264044</v>
      </c>
      <c r="AR168" s="10">
        <f t="shared" si="490"/>
        <v>0.22592184589660314</v>
      </c>
      <c r="AS168" s="10">
        <f t="shared" si="490"/>
        <v>0.32661313743351389</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269.70637503890345</v>
      </c>
      <c r="J169" s="10">
        <f t="shared" si="497"/>
        <v>271.36928032839569</v>
      </c>
      <c r="K169" s="10">
        <f t="shared" si="497"/>
        <v>307.20164938481469</v>
      </c>
      <c r="L169" s="10">
        <f t="shared" si="497"/>
        <v>371.04601425007542</v>
      </c>
      <c r="M169" s="10">
        <f t="shared" si="497"/>
        <v>420.58468877583584</v>
      </c>
      <c r="N169" s="39"/>
      <c r="O169" s="10">
        <f>SUM(O161:O168)</f>
        <v>272.36329371129125</v>
      </c>
      <c r="P169" s="10">
        <f t="shared" ref="P169:S169" si="498">SUM(P161:P168)</f>
        <v>267.50538626656464</v>
      </c>
      <c r="Q169" s="10">
        <f t="shared" si="498"/>
        <v>278.32204942461738</v>
      </c>
      <c r="R169" s="10">
        <f t="shared" si="498"/>
        <v>269.70637503890345</v>
      </c>
      <c r="S169" s="10">
        <f t="shared" si="498"/>
        <v>271.36928032839569</v>
      </c>
      <c r="T169" s="10">
        <f>SUM(T161:T168)</f>
        <v>307.20164938481469</v>
      </c>
      <c r="U169" s="10">
        <f>SUM(U161:U168)</f>
        <v>371.04601425007542</v>
      </c>
      <c r="V169" s="10">
        <f>SUM(V161:V168)</f>
        <v>420.58468877583584</v>
      </c>
      <c r="W169" s="281"/>
      <c r="X169" s="10">
        <f>SUM(X161:X168)</f>
        <v>272.36329371129125</v>
      </c>
      <c r="Y169" s="10">
        <f t="shared" ref="Y169:AB169" si="499">SUM(Y161:Y168)</f>
        <v>267.50538626656464</v>
      </c>
      <c r="Z169" s="10">
        <f t="shared" si="499"/>
        <v>278.32204942461738</v>
      </c>
      <c r="AA169" s="10">
        <f t="shared" si="499"/>
        <v>269.70637503890345</v>
      </c>
      <c r="AB169" s="10">
        <f t="shared" si="499"/>
        <v>271.36928032839569</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0.40502155938597773</v>
      </c>
      <c r="J172" s="240">
        <f t="shared" si="505"/>
        <v>0.38089202377897236</v>
      </c>
      <c r="K172" s="240">
        <f t="shared" ref="K172:M179" si="506">K161/K$169</f>
        <v>0.39181824357977008</v>
      </c>
      <c r="L172" s="240">
        <f t="shared" si="506"/>
        <v>0.44745368497517746</v>
      </c>
      <c r="M172" s="240">
        <f t="shared" si="506"/>
        <v>0.47557232870277139</v>
      </c>
      <c r="N172" s="40" t="str">
        <f>C172</f>
        <v>Car</v>
      </c>
      <c r="O172" s="240">
        <f t="shared" ref="O172:O179" si="507">O161/O$169</f>
        <v>0.41522929189796737</v>
      </c>
      <c r="P172" s="240">
        <f t="shared" ref="P172:S172" si="508">P161/P$169</f>
        <v>0.41948154992246744</v>
      </c>
      <c r="Q172" s="240">
        <f t="shared" si="508"/>
        <v>0.42316400513543673</v>
      </c>
      <c r="R172" s="240">
        <f t="shared" si="508"/>
        <v>0.40502155938597773</v>
      </c>
      <c r="S172" s="240">
        <f t="shared" si="508"/>
        <v>0.38089202377897236</v>
      </c>
      <c r="T172" s="307">
        <f t="shared" ref="T172:V179" si="509">T161/T$169</f>
        <v>0.39181824357977008</v>
      </c>
      <c r="U172" s="307">
        <f t="shared" si="509"/>
        <v>0.44745368497517746</v>
      </c>
      <c r="V172" s="307">
        <f t="shared" si="509"/>
        <v>0.47557232870277139</v>
      </c>
      <c r="W172" s="281"/>
      <c r="X172" s="240">
        <f>O172</f>
        <v>0.41522929189796737</v>
      </c>
      <c r="Y172" s="240">
        <f t="shared" ref="Y172:AB172" si="510">P172</f>
        <v>0.41948154992246744</v>
      </c>
      <c r="Z172" s="240">
        <f t="shared" si="510"/>
        <v>0.42316400513543673</v>
      </c>
      <c r="AA172" s="240">
        <f t="shared" si="510"/>
        <v>0.40502155938597773</v>
      </c>
      <c r="AB172" s="240">
        <f t="shared" si="510"/>
        <v>0.38089202377897236</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8.6067081369520293E-2</v>
      </c>
      <c r="J173" s="240">
        <f t="shared" si="512"/>
        <v>8.0939555053031645E-2</v>
      </c>
      <c r="K173" s="240">
        <f t="shared" si="506"/>
        <v>8.3261376760701153E-2</v>
      </c>
      <c r="L173" s="240">
        <f t="shared" si="506"/>
        <v>9.5083908057225219E-2</v>
      </c>
      <c r="M173" s="240">
        <f t="shared" si="506"/>
        <v>0.10105911984933894</v>
      </c>
      <c r="N173" s="40"/>
      <c r="O173" s="240">
        <f t="shared" si="507"/>
        <v>6.8096686907411483E-2</v>
      </c>
      <c r="P173" s="240">
        <f t="shared" ref="P173:S173" si="513">P162/P$169</f>
        <v>8.9139829358524339E-2</v>
      </c>
      <c r="Q173" s="240">
        <f t="shared" si="513"/>
        <v>8.9922351091280314E-2</v>
      </c>
      <c r="R173" s="240">
        <f t="shared" si="513"/>
        <v>8.6067081369520293E-2</v>
      </c>
      <c r="S173" s="240">
        <f t="shared" si="513"/>
        <v>8.0939555053031645E-2</v>
      </c>
      <c r="T173" s="307">
        <f t="shared" si="509"/>
        <v>8.3261376760701153E-2</v>
      </c>
      <c r="U173" s="307">
        <f t="shared" si="509"/>
        <v>9.5083908057225219E-2</v>
      </c>
      <c r="V173" s="307">
        <f t="shared" si="509"/>
        <v>0.10105911984933894</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8.6067081369520293E-2</v>
      </c>
      <c r="AB173" s="240">
        <f t="shared" ref="AB173:AB182" si="518">S173</f>
        <v>8.0939555053031645E-2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1.5188308476974166E-2</v>
      </c>
      <c r="J174" s="240">
        <f t="shared" si="519"/>
        <v>1.4283450891711465E-2</v>
      </c>
      <c r="K174" s="240">
        <f t="shared" si="506"/>
        <v>1.4693184134241376E-2</v>
      </c>
      <c r="L174" s="240">
        <f t="shared" si="506"/>
        <v>1.6779513186569155E-2</v>
      </c>
      <c r="M174" s="240">
        <f t="shared" si="506"/>
        <v>1.7833962326353928E-2</v>
      </c>
      <c r="N174" s="40"/>
      <c r="O174" s="240">
        <f t="shared" si="507"/>
        <v>1.4592147194445316E-2</v>
      </c>
      <c r="P174" s="240">
        <f t="shared" ref="P174:S174" si="520">P163/P$169</f>
        <v>1.5730558122092529E-2</v>
      </c>
      <c r="Q174" s="240">
        <f t="shared" si="520"/>
        <v>1.5868650192578878E-2</v>
      </c>
      <c r="R174" s="240">
        <f t="shared" si="520"/>
        <v>1.5188308476974166E-2</v>
      </c>
      <c r="S174" s="240">
        <f t="shared" si="520"/>
        <v>1.4283450891711465E-2</v>
      </c>
      <c r="T174" s="307">
        <f t="shared" si="509"/>
        <v>1.4693184134241376E-2</v>
      </c>
      <c r="U174" s="307">
        <f t="shared" si="509"/>
        <v>1.6779513186569155E-2</v>
      </c>
      <c r="V174" s="307">
        <f t="shared" si="509"/>
        <v>1.7833962326353928E-2</v>
      </c>
      <c r="W174" s="281"/>
      <c r="X174" s="240">
        <f t="shared" si="514"/>
        <v>1.4592147194445316E-2</v>
      </c>
      <c r="Y174" s="240">
        <f t="shared" si="515"/>
        <v>1.5730558122092529E-2</v>
      </c>
      <c r="Z174" s="240">
        <f t="shared" si="516"/>
        <v>1.5868650192578878E-2</v>
      </c>
      <c r="AA174" s="240">
        <f t="shared" si="517"/>
        <v>1.5188308476974166E-2</v>
      </c>
      <c r="AB174" s="240">
        <f t="shared" si="518"/>
        <v>1.4283450891711465E-2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7.1316571570266399E-2</v>
      </c>
      <c r="J175" s="240">
        <f t="shared" si="521"/>
        <v>7.3180463246091468E-2</v>
      </c>
      <c r="K175" s="240">
        <f t="shared" si="506"/>
        <v>6.8174334176411416E-2</v>
      </c>
      <c r="L175" s="240">
        <f t="shared" si="506"/>
        <v>5.3608928458080192E-2</v>
      </c>
      <c r="M175" s="240">
        <f t="shared" si="506"/>
        <v>4.4841936142303113E-2</v>
      </c>
      <c r="N175" s="40"/>
      <c r="O175" s="240">
        <f t="shared" si="507"/>
        <v>0.10341976863779595</v>
      </c>
      <c r="P175" s="240">
        <f t="shared" ref="P175:S175" si="522">P164/P$169</f>
        <v>6.9165955701273221E-2</v>
      </c>
      <c r="Q175" s="240">
        <f t="shared" si="522"/>
        <v>6.8000248585824333E-2</v>
      </c>
      <c r="R175" s="240">
        <f t="shared" si="522"/>
        <v>7.1316571570266399E-2</v>
      </c>
      <c r="S175" s="240">
        <f t="shared" si="522"/>
        <v>7.3180463246091468E-2</v>
      </c>
      <c r="T175" s="307">
        <f t="shared" si="509"/>
        <v>6.8174334176411416E-2</v>
      </c>
      <c r="U175" s="307">
        <f t="shared" si="509"/>
        <v>5.3608928458080192E-2</v>
      </c>
      <c r="V175" s="307">
        <f t="shared" si="509"/>
        <v>4.4841936142303113E-2</v>
      </c>
      <c r="W175" s="281"/>
      <c r="X175" s="240">
        <f t="shared" si="514"/>
        <v>0.10341976863779595</v>
      </c>
      <c r="Y175" s="240">
        <f t="shared" si="515"/>
        <v>6.9165955701273221E-2</v>
      </c>
      <c r="Z175" s="240">
        <f t="shared" si="516"/>
        <v>6.8000248585824333E-2</v>
      </c>
      <c r="AA175" s="240">
        <f t="shared" si="517"/>
        <v>7.1316571570266399E-2</v>
      </c>
      <c r="AB175" s="240">
        <f t="shared" si="518"/>
        <v>7.3180463246091468E-2</v>
      </c>
      <c r="AC175" s="307" t="e">
        <f t="shared" si="511"/>
        <v>#N/A</v>
      </c>
      <c r="AD175" s="307" t="e">
        <f t="shared" si="511"/>
        <v>#N/A</v>
      </c>
      <c r="AE175" s="307" t="e">
        <f t="shared" si="511"/>
        <v>#N/A</v>
      </c>
      <c r="AG175" s="255">
        <f>T175</f>
        <v>6.8174334176411416E-2</v>
      </c>
      <c r="AI175" s="308">
        <f>AG175/$AG$180</f>
        <v>0.13361564176567425</v>
      </c>
      <c r="AJ175" s="308">
        <f>AI175</f>
        <v>0.13361564176567425</v>
      </c>
      <c r="AK175" s="308">
        <f>AJ175</f>
        <v>0.13361564176567425</v>
      </c>
      <c r="AL175" s="309"/>
      <c r="AM175" s="308">
        <f>AI175</f>
        <v>0.13361564176567425</v>
      </c>
      <c r="AN175" s="308">
        <f t="shared" ref="AN175:AO179" si="523">AJ175</f>
        <v>0.13361564176567425</v>
      </c>
      <c r="AO175" s="308">
        <f t="shared" si="523"/>
        <v>0.13361564176567425</v>
      </c>
      <c r="AP175" s="309"/>
      <c r="AQ175" s="308">
        <f>AM175</f>
        <v>0.13361564176567425</v>
      </c>
      <c r="AR175" s="308">
        <f t="shared" ref="AR175:AS179" si="524">AN175</f>
        <v>0.13361564176567425</v>
      </c>
      <c r="AS175" s="308">
        <f t="shared" si="524"/>
        <v>0.13361564176567425</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0.37730321310485532</v>
      </c>
      <c r="J176" s="240">
        <f t="shared" si="525"/>
        <v>0.38716420757898395</v>
      </c>
      <c r="K176" s="240">
        <f t="shared" si="506"/>
        <v>0.36067907878466304</v>
      </c>
      <c r="L176" s="240">
        <f t="shared" si="506"/>
        <v>0.28362020934241072</v>
      </c>
      <c r="M176" s="240">
        <f t="shared" si="506"/>
        <v>0.23723808107718469</v>
      </c>
      <c r="N176" s="40"/>
      <c r="O176" s="240">
        <f t="shared" si="507"/>
        <v>0.34824021728346571</v>
      </c>
      <c r="P176" s="240">
        <f t="shared" ref="P176:S176" si="526">P165/P$169</f>
        <v>0.36592529266281709</v>
      </c>
      <c r="Q176" s="240">
        <f t="shared" si="526"/>
        <v>0.3597580719101382</v>
      </c>
      <c r="R176" s="240">
        <f t="shared" si="526"/>
        <v>0.37730321310485532</v>
      </c>
      <c r="S176" s="240">
        <f t="shared" si="526"/>
        <v>0.38716420757898395</v>
      </c>
      <c r="T176" s="307">
        <f t="shared" si="509"/>
        <v>0.36067907878466304</v>
      </c>
      <c r="U176" s="307">
        <f t="shared" si="509"/>
        <v>0.28362020934241072</v>
      </c>
      <c r="V176" s="307">
        <f t="shared" si="509"/>
        <v>0.23723808107718469</v>
      </c>
      <c r="W176" s="281"/>
      <c r="X176" s="240">
        <f t="shared" si="514"/>
        <v>0.34824021728346571</v>
      </c>
      <c r="Y176" s="240">
        <f t="shared" si="515"/>
        <v>0.36592529266281709</v>
      </c>
      <c r="Z176" s="240">
        <f t="shared" si="516"/>
        <v>0.3597580719101382</v>
      </c>
      <c r="AA176" s="240">
        <f t="shared" si="517"/>
        <v>0.37730321310485532</v>
      </c>
      <c r="AB176" s="240">
        <f t="shared" si="518"/>
        <v>0.38716420757898395</v>
      </c>
      <c r="AC176" s="307" t="e">
        <f t="shared" si="511"/>
        <v>#N/A</v>
      </c>
      <c r="AD176" s="307" t="e">
        <f t="shared" si="511"/>
        <v>#N/A</v>
      </c>
      <c r="AE176" s="307" t="e">
        <f t="shared" si="511"/>
        <v>#N/A</v>
      </c>
      <c r="AG176" s="255">
        <f>T176</f>
        <v>0.36067907878466304</v>
      </c>
      <c r="AI176" s="308">
        <f>1-SUM(AI177:AI179,AI175)</f>
        <v>0.70689896961164134</v>
      </c>
      <c r="AJ176" s="308">
        <f t="shared" ref="AJ176:AK176" si="527">1-SUM(AJ177:AJ179,AJ175)</f>
        <v>0.70689896961164134</v>
      </c>
      <c r="AK176" s="308">
        <f t="shared" si="527"/>
        <v>0.70689896961164134</v>
      </c>
      <c r="AL176" s="309"/>
      <c r="AM176" s="308">
        <f t="shared" ref="AM176:AM179" si="528">AI176</f>
        <v>0.70689896961164134</v>
      </c>
      <c r="AN176" s="308">
        <f t="shared" si="523"/>
        <v>0.70689896961164134</v>
      </c>
      <c r="AO176" s="308">
        <f t="shared" si="523"/>
        <v>0.70689896961164134</v>
      </c>
      <c r="AP176" s="309"/>
      <c r="AQ176" s="308">
        <f t="shared" ref="AQ176:AQ178" si="529">AM176</f>
        <v>0.70689896961164134</v>
      </c>
      <c r="AR176" s="308">
        <f t="shared" si="524"/>
        <v>0.70689896961164134</v>
      </c>
      <c r="AS176" s="308">
        <f t="shared" si="524"/>
        <v>0.70689896961164134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9.4721684225410954E-3</v>
      </c>
      <c r="J177" s="240">
        <f t="shared" si="530"/>
        <v>2.7177849935104158E-2</v>
      </c>
      <c r="K177" s="240">
        <f t="shared" si="506"/>
        <v>4.7299334512564739E-2</v>
      </c>
      <c r="L177" s="240">
        <f t="shared" si="506"/>
        <v>7.5952692303298472E-2</v>
      </c>
      <c r="M177" s="240">
        <f t="shared" si="506"/>
        <v>9.9963342075849421E-2</v>
      </c>
      <c r="N177" s="40"/>
      <c r="O177" s="240">
        <f t="shared" si="507"/>
        <v>2.9423476986062138E-3</v>
      </c>
      <c r="P177" s="240">
        <f t="shared" ref="P177:S177" si="531">P166/P$169</f>
        <v>5.886119177972912E-3</v>
      </c>
      <c r="Q177" s="240">
        <f t="shared" si="531"/>
        <v>9.0703241725622122E-3</v>
      </c>
      <c r="R177" s="240">
        <f t="shared" si="531"/>
        <v>9.4721684225410954E-3</v>
      </c>
      <c r="S177" s="240">
        <f t="shared" si="531"/>
        <v>2.7177849935104158E-2</v>
      </c>
      <c r="T177" s="307">
        <f t="shared" si="509"/>
        <v>4.7299334512564739E-2</v>
      </c>
      <c r="U177" s="307">
        <f t="shared" si="509"/>
        <v>7.5952692303298472E-2</v>
      </c>
      <c r="V177" s="307">
        <f t="shared" si="509"/>
        <v>9.9963342075849421E-2</v>
      </c>
      <c r="W177" s="281"/>
      <c r="X177" s="240">
        <f t="shared" si="514"/>
        <v>2.9423476986062138E-3</v>
      </c>
      <c r="Y177" s="240">
        <f t="shared" si="515"/>
        <v>5.886119177972912E-3</v>
      </c>
      <c r="Z177" s="240">
        <f t="shared" si="516"/>
        <v>9.0703241725622122E-3</v>
      </c>
      <c r="AA177" s="240">
        <f t="shared" si="517"/>
        <v>9.4721684225410954E-3</v>
      </c>
      <c r="AB177" s="240">
        <f t="shared" si="518"/>
        <v>2.7177849935104158E-2</v>
      </c>
      <c r="AC177" s="307" t="e">
        <f t="shared" si="511"/>
        <v>#N/A</v>
      </c>
      <c r="AD177" s="307" t="e">
        <f t="shared" si="511"/>
        <v>#N/A</v>
      </c>
      <c r="AE177" s="307" t="e">
        <f t="shared" si="511"/>
        <v>#N/A</v>
      </c>
      <c r="AG177" s="255">
        <f>T177</f>
        <v>4.7299334512564739E-2</v>
      </c>
      <c r="AI177" s="308">
        <f>AG177/$AG$180</f>
        <v>9.2702495922173056E-2</v>
      </c>
      <c r="AJ177" s="308">
        <f t="shared" ref="AJ177:AK177" si="532">AI177</f>
        <v>9.2702495922173056E-2</v>
      </c>
      <c r="AK177" s="308">
        <f t="shared" si="532"/>
        <v>9.2702495922173056E-2</v>
      </c>
      <c r="AL177" s="309"/>
      <c r="AM177" s="308">
        <f t="shared" si="528"/>
        <v>9.2702495922173056E-2</v>
      </c>
      <c r="AN177" s="308">
        <f t="shared" si="523"/>
        <v>9.2702495922173056E-2</v>
      </c>
      <c r="AO177" s="308">
        <f t="shared" si="523"/>
        <v>9.2702495922173056E-2</v>
      </c>
      <c r="AP177" s="309"/>
      <c r="AQ177" s="308">
        <f t="shared" si="529"/>
        <v>9.2702495922173056E-2</v>
      </c>
      <c r="AR177" s="308">
        <f t="shared" si="524"/>
        <v>9.2702495922173056E-2</v>
      </c>
      <c r="AS177" s="308">
        <f t="shared" si="524"/>
        <v>9.2702495922173056E-2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3.3248942151002554E-2</v>
      </c>
      <c r="J178" s="240">
        <f t="shared" si="533"/>
        <v>3.4117918675542626E-2</v>
      </c>
      <c r="K178" s="240">
        <f t="shared" si="506"/>
        <v>3.1783980122786375E-2</v>
      </c>
      <c r="L178" s="240">
        <f t="shared" si="506"/>
        <v>2.4993351781131958E-2</v>
      </c>
      <c r="M178" s="240">
        <f t="shared" si="506"/>
        <v>2.0906037796073734E-2</v>
      </c>
      <c r="N178" s="40"/>
      <c r="O178" s="240">
        <f t="shared" si="507"/>
        <v>4.5242683494738922E-2</v>
      </c>
      <c r="P178" s="240">
        <f t="shared" ref="P178:S178" si="534">P167/P$169</f>
        <v>3.2246290158026006E-2</v>
      </c>
      <c r="Q178" s="240">
        <f t="shared" si="534"/>
        <v>3.1702818597445108E-2</v>
      </c>
      <c r="R178" s="240">
        <f t="shared" si="534"/>
        <v>3.3248942151002554E-2</v>
      </c>
      <c r="S178" s="240">
        <f t="shared" si="534"/>
        <v>3.4117918675542626E-2</v>
      </c>
      <c r="T178" s="307">
        <f t="shared" si="509"/>
        <v>3.1783980122786375E-2</v>
      </c>
      <c r="U178" s="307">
        <f t="shared" si="509"/>
        <v>2.4993351781131958E-2</v>
      </c>
      <c r="V178" s="307">
        <f t="shared" si="509"/>
        <v>2.0906037796073734E-2</v>
      </c>
      <c r="W178" s="281"/>
      <c r="X178" s="240">
        <f t="shared" si="514"/>
        <v>4.5242683494738922E-2</v>
      </c>
      <c r="Y178" s="240">
        <f t="shared" si="515"/>
        <v>3.2246290158026006E-2</v>
      </c>
      <c r="Z178" s="240">
        <f t="shared" si="516"/>
        <v>3.1702818597445108E-2</v>
      </c>
      <c r="AA178" s="240">
        <f t="shared" si="517"/>
        <v>3.3248942151002554E-2</v>
      </c>
      <c r="AB178" s="240">
        <f t="shared" si="518"/>
        <v>3.4117918675542626E-2</v>
      </c>
      <c r="AC178" s="307" t="e">
        <f t="shared" si="511"/>
        <v>#N/A</v>
      </c>
      <c r="AD178" s="307" t="e">
        <f t="shared" si="511"/>
        <v>#N/A</v>
      </c>
      <c r="AE178" s="307" t="e">
        <f t="shared" si="511"/>
        <v>#N/A</v>
      </c>
      <c r="AG178" s="255">
        <f>T178</f>
        <v>3.1783980122786375E-2</v>
      </c>
      <c r="AI178" s="308">
        <f>AG178/$AG$180</f>
        <v>6.2293778931294022E-2</v>
      </c>
      <c r="AJ178" s="308">
        <f>AI178*(1+$D$178)</f>
        <v>6.2293778931294022E-2</v>
      </c>
      <c r="AK178" s="308">
        <f>AJ178*(1+$D$178)</f>
        <v>6.2293778931294022E-2</v>
      </c>
      <c r="AL178" s="309"/>
      <c r="AM178" s="308">
        <f>AI178</f>
        <v>6.2293778931294022E-2</v>
      </c>
      <c r="AN178" s="308">
        <f t="shared" si="523"/>
        <v>6.2293778931294022E-2</v>
      </c>
      <c r="AO178" s="308">
        <f>AK178</f>
        <v>6.2293778931294022E-2</v>
      </c>
      <c r="AP178" s="309"/>
      <c r="AQ178" s="308">
        <f t="shared" si="529"/>
        <v>6.2293778931294022E-2</v>
      </c>
      <c r="AR178" s="308">
        <f t="shared" si="524"/>
        <v>6.2293778931294022E-2</v>
      </c>
      <c r="AS178" s="308">
        <f>AO178</f>
        <v>6.2293778931294022E-2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2.3821555188623905E-3</v>
      </c>
      <c r="J179" s="240">
        <f t="shared" si="535"/>
        <v>2.2445308405622871E-3</v>
      </c>
      <c r="K179" s="240">
        <f t="shared" si="506"/>
        <v>2.2904679288617219E-3</v>
      </c>
      <c r="L179" s="240">
        <f t="shared" si="506"/>
        <v>2.5077118961068321E-3</v>
      </c>
      <c r="M179" s="240">
        <f t="shared" si="506"/>
        <v>2.585192030124727E-3</v>
      </c>
      <c r="N179" s="40"/>
      <c r="O179" s="240">
        <f t="shared" si="507"/>
        <v>2.2368568855691134E-3</v>
      </c>
      <c r="P179" s="240">
        <f t="shared" ref="P179:S179" si="536">P168/P$169</f>
        <v>2.4244048968265087E-3</v>
      </c>
      <c r="Q179" s="240">
        <f t="shared" si="536"/>
        <v>2.5135303147340925E-3</v>
      </c>
      <c r="R179" s="240">
        <f t="shared" si="536"/>
        <v>2.3821555188623905E-3</v>
      </c>
      <c r="S179" s="240">
        <f t="shared" si="536"/>
        <v>2.2445308405622871E-3</v>
      </c>
      <c r="T179" s="307">
        <f t="shared" si="509"/>
        <v>2.2904679288617219E-3</v>
      </c>
      <c r="U179" s="307">
        <f t="shared" si="509"/>
        <v>2.5077118961068321E-3</v>
      </c>
      <c r="V179" s="307">
        <f t="shared" si="509"/>
        <v>2.585192030124727E-3</v>
      </c>
      <c r="W179" s="281"/>
      <c r="X179" s="240">
        <f t="shared" si="514"/>
        <v>2.2368568855691134E-3</v>
      </c>
      <c r="Y179" s="240">
        <f t="shared" si="515"/>
        <v>2.4244048968265087E-3</v>
      </c>
      <c r="Z179" s="240">
        <f t="shared" si="516"/>
        <v>2.5135303147340925E-3</v>
      </c>
      <c r="AA179" s="240">
        <f t="shared" si="517"/>
        <v>2.3821555188623905E-3</v>
      </c>
      <c r="AB179" s="240">
        <f t="shared" si="518"/>
        <v>2.2445308405622871E-3</v>
      </c>
      <c r="AC179" s="307" t="e">
        <f t="shared" si="511"/>
        <v>#N/A</v>
      </c>
      <c r="AD179" s="307" t="e">
        <f t="shared" si="511"/>
        <v>#N/A</v>
      </c>
      <c r="AE179" s="307" t="e">
        <f t="shared" si="511"/>
        <v>#N/A</v>
      </c>
      <c r="AG179" s="255">
        <f>T179</f>
        <v>2.2904679288617219E-3</v>
      </c>
      <c r="AI179" s="308">
        <f>AG179/$AG$180</f>
        <v>4.4891137692173533E-3</v>
      </c>
      <c r="AJ179" s="308">
        <f t="shared" ref="AJ179:AK179" si="537">AI179</f>
        <v>4.4891137692173533E-3</v>
      </c>
      <c r="AK179" s="308">
        <f t="shared" si="537"/>
        <v>4.4891137692173533E-3</v>
      </c>
      <c r="AL179" s="309"/>
      <c r="AM179" s="308">
        <f t="shared" si="528"/>
        <v>4.4891137692173533E-3</v>
      </c>
      <c r="AN179" s="308">
        <f t="shared" si="523"/>
        <v>4.4891137692173533E-3</v>
      </c>
      <c r="AO179" s="308">
        <f t="shared" si="523"/>
        <v>4.4891137692173533E-3</v>
      </c>
      <c r="AP179" s="309"/>
      <c r="AQ179" s="308">
        <f>AM179</f>
        <v>4.4891137692173533E-3</v>
      </c>
      <c r="AR179" s="308">
        <f t="shared" si="524"/>
        <v>4.4891137692173533E-3</v>
      </c>
      <c r="AS179" s="308">
        <f t="shared" si="524"/>
        <v>4.4891137692173533E-3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0.51022719552528728</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0.50627694923247213</v>
      </c>
      <c r="J181" s="33">
        <f t="shared" si="539"/>
        <v>0.47611502972371544</v>
      </c>
      <c r="K181" s="33">
        <f>SUM(K172:K174)</f>
        <v>0.48977280447471261</v>
      </c>
      <c r="L181" s="33">
        <f>SUM(L172:L174)</f>
        <v>0.55931710621897179</v>
      </c>
      <c r="M181" s="33">
        <f>SUM(M172:M174)</f>
        <v>0.59446541087846427</v>
      </c>
      <c r="N181" s="40"/>
      <c r="O181" s="33">
        <f>SUM(O172:O174)</f>
        <v>0.49791812599982416</v>
      </c>
      <c r="P181" s="33">
        <f t="shared" ref="P181:S181" si="540">SUM(P172:P174)</f>
        <v>0.52435193740308439</v>
      </c>
      <c r="Q181" s="33">
        <f t="shared" si="540"/>
        <v>0.52895500641929594</v>
      </c>
      <c r="R181" s="33">
        <f t="shared" si="540"/>
        <v>0.50627694923247213</v>
      </c>
      <c r="S181" s="33">
        <f t="shared" si="540"/>
        <v>0.47611502972371544</v>
      </c>
      <c r="T181" s="33">
        <f>SUM(T172:T174)</f>
        <v>0.48977280447471261</v>
      </c>
      <c r="U181" s="33">
        <f>SUM(U172:U174)</f>
        <v>0.55931710621897179</v>
      </c>
      <c r="V181" s="33">
        <f>SUM(V172:V174)</f>
        <v>0.59446541087846427</v>
      </c>
      <c r="X181" s="240">
        <f t="shared" si="514"/>
        <v>0.49791812599982416</v>
      </c>
      <c r="Y181" s="240">
        <f t="shared" si="515"/>
        <v>0.52435193740308439</v>
      </c>
      <c r="Z181" s="240">
        <f t="shared" si="516"/>
        <v>0.52895500641929594</v>
      </c>
      <c r="AA181" s="240">
        <f t="shared" si="517"/>
        <v>0.50627694923247213</v>
      </c>
      <c r="AB181" s="240">
        <f t="shared" si="518"/>
        <v>0.47611502972371544</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0.49372305076752787</v>
      </c>
      <c r="J182" s="33">
        <f t="shared" si="542"/>
        <v>0.52388497027628456</v>
      </c>
      <c r="K182" s="33">
        <f>1-K181</f>
        <v>0.51022719552528739</v>
      </c>
      <c r="L182" s="33">
        <f>1-L181</f>
        <v>0.44068289378102821</v>
      </c>
      <c r="M182" s="33">
        <f>1-M181</f>
        <v>0.40553458912153573</v>
      </c>
      <c r="N182" s="40"/>
      <c r="O182" s="33">
        <f>1-O181</f>
        <v>0.50208187400017579</v>
      </c>
      <c r="P182" s="33">
        <f t="shared" ref="P182:S182" si="543">1-P181</f>
        <v>0.47564806259691561</v>
      </c>
      <c r="Q182" s="33">
        <f t="shared" si="543"/>
        <v>0.47104499358070406</v>
      </c>
      <c r="R182" s="33">
        <f t="shared" si="543"/>
        <v>0.49372305076752787</v>
      </c>
      <c r="S182" s="33">
        <f t="shared" si="543"/>
        <v>0.52388497027628456</v>
      </c>
      <c r="T182" s="33">
        <f>1-T181</f>
        <v>0.51022719552528739</v>
      </c>
      <c r="U182" s="33">
        <f>1-U181</f>
        <v>0.44068289378102821</v>
      </c>
      <c r="V182" s="33">
        <f>1-V181</f>
        <v>0.40553458912153573</v>
      </c>
      <c r="X182" s="240">
        <f t="shared" si="514"/>
        <v>0.50208187400017579</v>
      </c>
      <c r="Y182" s="240">
        <f t="shared" si="515"/>
        <v>0.47564806259691561</v>
      </c>
      <c r="Z182" s="240">
        <f t="shared" si="516"/>
        <v>0.47104499358070406</v>
      </c>
      <c r="AA182" s="240">
        <f t="shared" si="517"/>
        <v>0.49372305076752787</v>
      </c>
      <c r="AB182" s="240">
        <f t="shared" si="518"/>
        <v>0.52388497027628456</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78.02635471042575</v>
      </c>
      <c r="J186" s="186">
        <f t="shared" si="549"/>
        <v>73.830281696947097</v>
      </c>
      <c r="K186" s="10">
        <f t="shared" ref="K186:M193" si="550">K149</f>
        <v>85.976579061976025</v>
      </c>
      <c r="L186" s="10">
        <f t="shared" si="550"/>
        <v>118.58993312253462</v>
      </c>
      <c r="M186" s="10">
        <f t="shared" si="550"/>
        <v>142.87031418418192</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77.063286677023996</v>
      </c>
      <c r="Q186" s="233">
        <f t="shared" ref="Q186:V186" si="551">IF(Q$148&lt;=$I$148,($I186-$F186)/10,IF(AND(Q$148&gt;$I$148,Q$148&lt;=$K$148),($K186-$I186)/10,IF(AND(Q$148&gt;$K$148,Q$148&lt;=$L$148),($L186-$K186)/2,($M186-$L186)/2)))+P186</f>
        <v>76.787835177585322</v>
      </c>
      <c r="R186" s="233">
        <f t="shared" si="551"/>
        <v>76.512383678146648</v>
      </c>
      <c r="S186" s="233">
        <f t="shared" si="551"/>
        <v>77.307406113301681</v>
      </c>
      <c r="T186" s="304">
        <f t="shared" si="551"/>
        <v>78.102428548456714</v>
      </c>
      <c r="U186" s="304">
        <f t="shared" si="551"/>
        <v>94.409105578736018</v>
      </c>
      <c r="V186" s="304">
        <f t="shared" si="551"/>
        <v>106.54929610955966</v>
      </c>
      <c r="W186" s="233">
        <f>E186</f>
        <v>77.614189675901358</v>
      </c>
      <c r="X186" s="233">
        <f t="shared" ref="X186:X187" si="552">IF(X$148&lt;=$I$148,($I186-$F186)/10,IF(AND(X$148&gt;$I$148,X$148&lt;=$K$148),($K186-$I186)/10,IF(AND(X$148&gt;$K$148,X$148&lt;=$L$148),($L186-$K186)/2,($M186-$L186)/2)))+W186</f>
        <v>77.33873817646267</v>
      </c>
      <c r="Y186" s="233">
        <f t="shared" ref="Y186:AR186" si="553">IF(Y$148&lt;=$I$148,($I186-$F186)/10,IF(AND(Y$148&gt;$I$148,Y$148&lt;=$K$148),($K186-$I186)/10,IF(AND(Y$148&gt;$K$148,Y$148&lt;=$L$148),($L186-$K186)/2,($M186-$L186)/2)))+X186</f>
        <v>77.063286677023996</v>
      </c>
      <c r="Z186" s="233">
        <f t="shared" si="553"/>
        <v>76.787835177585322</v>
      </c>
      <c r="AA186" s="233">
        <f t="shared" si="553"/>
        <v>76.512383678146648</v>
      </c>
      <c r="AB186" s="233">
        <f t="shared" si="553"/>
        <v>77.307406113301681</v>
      </c>
      <c r="AC186" s="233">
        <f t="shared" si="553"/>
        <v>78.102428548456714</v>
      </c>
      <c r="AD186" s="233">
        <f t="shared" si="553"/>
        <v>94.409105578736018</v>
      </c>
      <c r="AE186" s="233">
        <f t="shared" si="553"/>
        <v>106.54929610955966</v>
      </c>
      <c r="AF186" s="233">
        <f t="shared" si="553"/>
        <v>106.27384461012099</v>
      </c>
      <c r="AG186" s="233">
        <f t="shared" si="553"/>
        <v>105.99839311068231</v>
      </c>
      <c r="AH186" s="233">
        <f t="shared" si="553"/>
        <v>105.72294161124364</v>
      </c>
      <c r="AI186" s="233">
        <f t="shared" si="553"/>
        <v>105.44749011180497</v>
      </c>
      <c r="AJ186" s="233">
        <f t="shared" si="553"/>
        <v>105.17203861236629</v>
      </c>
      <c r="AK186" s="233">
        <f t="shared" si="553"/>
        <v>104.89658711292762</v>
      </c>
      <c r="AL186" s="233">
        <f t="shared" si="553"/>
        <v>104.62113561348895</v>
      </c>
      <c r="AM186" s="233">
        <f t="shared" si="553"/>
        <v>104.34568411405027</v>
      </c>
      <c r="AN186" s="233">
        <f t="shared" si="553"/>
        <v>104.0702326146116</v>
      </c>
      <c r="AO186" s="233">
        <f t="shared" si="553"/>
        <v>103.79478111517292</v>
      </c>
      <c r="AP186" s="233">
        <f t="shared" si="553"/>
        <v>103.51932961573425</v>
      </c>
      <c r="AQ186" s="233">
        <f t="shared" si="553"/>
        <v>103.24387811629558</v>
      </c>
      <c r="AR186" s="233">
        <f t="shared" si="553"/>
        <v>102.9684266168569</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16.580600375965474</v>
      </c>
      <c r="J187" s="10">
        <f t="shared" si="555"/>
        <v>15.688934860601259</v>
      </c>
      <c r="K187" s="10">
        <f t="shared" si="550"/>
        <v>18.270023050669909</v>
      </c>
      <c r="L187" s="10">
        <f t="shared" si="550"/>
        <v>25.20036078853861</v>
      </c>
      <c r="M187" s="10">
        <f t="shared" si="550"/>
        <v>30.359941764138664</v>
      </c>
      <c r="N187" s="40"/>
      <c r="O187" s="233">
        <f t="shared" ref="O187:O193" si="556">IF(O$113&lt;=$I$148,($I187-$F187)/10,IF(AND(O$113&gt;$I$148,O$113&lt;=$K$148),($K187-$I187)/10,IF(AND(O$113&gt;$K$148,O$113&lt;=$L$148),($L187-$K187)/2,($M187-$L187)/2)))+E187</f>
        <v>10.272651297251485</v>
      </c>
      <c r="P187" s="233">
        <f t="shared" ref="P187:V193" si="557">IF(P$148&lt;=$I$148,($I187-$F187)/10,IF(AND(P$148&gt;$I$148,P$148&lt;=$K$148),($K187-$I187)/10,IF(AND(P$148&gt;$K$148,P$148&lt;=$L$148),($L187-$K187)/2,($M187-$L187)/2)))+O187</f>
        <v>10.605922910781665</v>
      </c>
      <c r="Q187" s="233">
        <f t="shared" si="557"/>
        <v>10.939194524311844</v>
      </c>
      <c r="R187" s="233">
        <f t="shared" si="557"/>
        <v>11.272466137842024</v>
      </c>
      <c r="S187" s="233">
        <f t="shared" si="557"/>
        <v>11.441408405312467</v>
      </c>
      <c r="T187" s="304">
        <f t="shared" si="557"/>
        <v>11.610350672782911</v>
      </c>
      <c r="U187" s="304">
        <f t="shared" si="557"/>
        <v>15.075519541717261</v>
      </c>
      <c r="V187" s="304">
        <f t="shared" si="557"/>
        <v>17.655310029517288</v>
      </c>
      <c r="W187" s="233">
        <f t="shared" ref="W187:W193" si="558">E187</f>
        <v>9.939379683721306</v>
      </c>
      <c r="X187" s="233">
        <f t="shared" si="552"/>
        <v>10.272651297251485</v>
      </c>
      <c r="Y187" s="233">
        <f t="shared" ref="Y187:AR187" si="559">IF(Y$148&lt;=$I$148,($I187-$F187)/10,IF(AND(Y$148&gt;$I$148,Y$148&lt;=$K$148),($K187-$I187)/10,IF(AND(Y$148&gt;$K$148,Y$148&lt;=$L$148),($L187-$K187)/2,($M187-$L187)/2)))+X187</f>
        <v>10.605922910781665</v>
      </c>
      <c r="Z187" s="233">
        <f t="shared" si="559"/>
        <v>10.939194524311844</v>
      </c>
      <c r="AA187" s="233">
        <f t="shared" si="559"/>
        <v>11.272466137842024</v>
      </c>
      <c r="AB187" s="233">
        <f t="shared" si="559"/>
        <v>11.441408405312467</v>
      </c>
      <c r="AC187" s="233">
        <f t="shared" si="559"/>
        <v>11.610350672782911</v>
      </c>
      <c r="AD187" s="233">
        <f t="shared" si="559"/>
        <v>15.075519541717261</v>
      </c>
      <c r="AE187" s="233">
        <f t="shared" si="559"/>
        <v>17.655310029517288</v>
      </c>
      <c r="AF187" s="233">
        <f t="shared" si="559"/>
        <v>17.988581643047468</v>
      </c>
      <c r="AG187" s="233">
        <f t="shared" si="559"/>
        <v>18.321853256577647</v>
      </c>
      <c r="AH187" s="233">
        <f t="shared" si="559"/>
        <v>18.655124870107826</v>
      </c>
      <c r="AI187" s="233">
        <f t="shared" si="559"/>
        <v>18.988396483638006</v>
      </c>
      <c r="AJ187" s="233">
        <f t="shared" si="559"/>
        <v>19.321668097168185</v>
      </c>
      <c r="AK187" s="233">
        <f t="shared" si="559"/>
        <v>19.654939710698365</v>
      </c>
      <c r="AL187" s="233">
        <f t="shared" si="559"/>
        <v>19.988211324228544</v>
      </c>
      <c r="AM187" s="233">
        <f t="shared" si="559"/>
        <v>20.321482937758724</v>
      </c>
      <c r="AN187" s="233">
        <f t="shared" si="559"/>
        <v>20.654754551288903</v>
      </c>
      <c r="AO187" s="233">
        <f t="shared" si="559"/>
        <v>20.988026164819082</v>
      </c>
      <c r="AP187" s="233">
        <f t="shared" si="559"/>
        <v>21.321297778349262</v>
      </c>
      <c r="AQ187" s="233">
        <f t="shared" si="559"/>
        <v>21.654569391879441</v>
      </c>
      <c r="AR187" s="233">
        <f t="shared" si="559"/>
        <v>21.987841005409621</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2.9259883016409658</v>
      </c>
      <c r="J188" s="10">
        <f t="shared" si="560"/>
        <v>2.7686355636355162</v>
      </c>
      <c r="K188" s="10">
        <f t="shared" si="550"/>
        <v>3.224121714824101</v>
      </c>
      <c r="L188" s="10">
        <f t="shared" si="550"/>
        <v>4.4471224920950485</v>
      </c>
      <c r="M188" s="10">
        <f t="shared" si="550"/>
        <v>5.3576367819068222</v>
      </c>
      <c r="N188" s="40"/>
      <c r="O188" s="233">
        <f t="shared" si="556"/>
        <v>3.3734013011055652</v>
      </c>
      <c r="P188" s="233">
        <f t="shared" si="557"/>
        <v>3.3821168975411542</v>
      </c>
      <c r="Q188" s="233">
        <f t="shared" si="557"/>
        <v>3.3908324939767431</v>
      </c>
      <c r="R188" s="233">
        <f t="shared" si="557"/>
        <v>3.3995480904123321</v>
      </c>
      <c r="S188" s="233">
        <f t="shared" si="557"/>
        <v>3.4293614317306456</v>
      </c>
      <c r="T188" s="304">
        <f t="shared" si="557"/>
        <v>3.459174773048959</v>
      </c>
      <c r="U188" s="304">
        <f t="shared" si="557"/>
        <v>4.0706751616844326</v>
      </c>
      <c r="V188" s="304">
        <f t="shared" si="557"/>
        <v>4.5259323065903194</v>
      </c>
      <c r="W188" s="233">
        <f t="shared" si="558"/>
        <v>3.3646857046699763</v>
      </c>
      <c r="X188" s="233">
        <f t="shared" ref="X188" si="561">IF(X$148&lt;=$I$148,($I188-$F188)/10,IF(AND(X$148&gt;$I$148,X$148&lt;=$K$148),($K188-$I188)/10,IF(AND(X$148&gt;$K$148,X$148&lt;=$L$148),($L188-$K188)/2,($M188-$L188)/2)))+W188</f>
        <v>3.3734013011055652</v>
      </c>
      <c r="Y188" s="233">
        <f t="shared" ref="Y188:AR188" si="562">IF(Y$148&lt;=$I$148,($I188-$F188)/10,IF(AND(Y$148&gt;$I$148,Y$148&lt;=$K$148),($K188-$I188)/10,IF(AND(Y$148&gt;$K$148,Y$148&lt;=$L$148),($L188-$K188)/2,($M188-$L188)/2)))+X188</f>
        <v>3.3821168975411542</v>
      </c>
      <c r="Z188" s="233">
        <f t="shared" si="562"/>
        <v>3.3908324939767431</v>
      </c>
      <c r="AA188" s="233">
        <f t="shared" si="562"/>
        <v>3.3995480904123321</v>
      </c>
      <c r="AB188" s="233">
        <f t="shared" si="562"/>
        <v>3.4293614317306456</v>
      </c>
      <c r="AC188" s="233">
        <f t="shared" si="562"/>
        <v>3.459174773048959</v>
      </c>
      <c r="AD188" s="233">
        <f t="shared" si="562"/>
        <v>4.0706751616844326</v>
      </c>
      <c r="AE188" s="233">
        <f t="shared" si="562"/>
        <v>4.5259323065903194</v>
      </c>
      <c r="AF188" s="233">
        <f t="shared" si="562"/>
        <v>4.5346479030259088</v>
      </c>
      <c r="AG188" s="233">
        <f t="shared" si="562"/>
        <v>4.5433634994614982</v>
      </c>
      <c r="AH188" s="233">
        <f t="shared" si="562"/>
        <v>4.5520790958970876</v>
      </c>
      <c r="AI188" s="233">
        <f t="shared" si="562"/>
        <v>4.560794692332677</v>
      </c>
      <c r="AJ188" s="233">
        <f t="shared" si="562"/>
        <v>4.5695102887682664</v>
      </c>
      <c r="AK188" s="233">
        <f t="shared" si="562"/>
        <v>4.5782258852038558</v>
      </c>
      <c r="AL188" s="233">
        <f t="shared" si="562"/>
        <v>4.5869414816394452</v>
      </c>
      <c r="AM188" s="233">
        <f t="shared" si="562"/>
        <v>4.5956570780750345</v>
      </c>
      <c r="AN188" s="233">
        <f t="shared" si="562"/>
        <v>4.6043726745106239</v>
      </c>
      <c r="AO188" s="233">
        <f t="shared" si="562"/>
        <v>4.6130882709462133</v>
      </c>
      <c r="AP188" s="233">
        <f t="shared" si="562"/>
        <v>4.6218038673818027</v>
      </c>
      <c r="AQ188" s="233">
        <f t="shared" si="562"/>
        <v>4.6305194638173921</v>
      </c>
      <c r="AR188" s="233">
        <f t="shared" si="562"/>
        <v>4.6392350602529815</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0.76938135993676271</v>
      </c>
      <c r="J189" s="10">
        <f t="shared" si="563"/>
        <v>0.79435718580761816</v>
      </c>
      <c r="K189" s="10">
        <f t="shared" si="550"/>
        <v>0.83773071618820505</v>
      </c>
      <c r="L189" s="10">
        <f t="shared" si="550"/>
        <v>0.79565516930352387</v>
      </c>
      <c r="M189" s="10">
        <f t="shared" si="550"/>
        <v>0.75439327026065839</v>
      </c>
      <c r="N189" s="40"/>
      <c r="O189" s="233">
        <f t="shared" si="556"/>
        <v>0.58225863042706605</v>
      </c>
      <c r="P189" s="233">
        <f t="shared" si="557"/>
        <v>0.5465257711365431</v>
      </c>
      <c r="Q189" s="233">
        <f t="shared" si="557"/>
        <v>0.51079291184602016</v>
      </c>
      <c r="R189" s="233">
        <f t="shared" si="557"/>
        <v>0.47506005255549721</v>
      </c>
      <c r="S189" s="233">
        <f t="shared" si="557"/>
        <v>0.48189498818064147</v>
      </c>
      <c r="T189" s="304">
        <f t="shared" si="557"/>
        <v>0.48872992380578573</v>
      </c>
      <c r="U189" s="304">
        <f t="shared" si="557"/>
        <v>0.46769215036344514</v>
      </c>
      <c r="V189" s="304">
        <f t="shared" si="557"/>
        <v>0.4470612008420124</v>
      </c>
      <c r="W189" s="233">
        <f t="shared" si="558"/>
        <v>0.61799148971758899</v>
      </c>
      <c r="X189" s="233">
        <f t="shared" ref="X189" si="564">IF(X$148&lt;=$I$148,($I189-$F189)/10,IF(AND(X$148&gt;$I$148,X$148&lt;=$K$148),($K189-$I189)/10,IF(AND(X$148&gt;$K$148,X$148&lt;=$L$148),($L189-$K189)/2,($M189-$L189)/2)))+W189</f>
        <v>0.58225863042706605</v>
      </c>
      <c r="Y189" s="233">
        <f t="shared" ref="Y189:AR189" si="565">IF(Y$148&lt;=$I$148,($I189-$F189)/10,IF(AND(Y$148&gt;$I$148,Y$148&lt;=$K$148),($K189-$I189)/10,IF(AND(Y$148&gt;$K$148,Y$148&lt;=$L$148),($L189-$K189)/2,($M189-$L189)/2)))+X189</f>
        <v>0.5465257711365431</v>
      </c>
      <c r="Z189" s="233">
        <f t="shared" si="565"/>
        <v>0.51079291184602016</v>
      </c>
      <c r="AA189" s="233">
        <f t="shared" si="565"/>
        <v>0.47506005255549721</v>
      </c>
      <c r="AB189" s="233">
        <f t="shared" si="565"/>
        <v>0.48189498818064147</v>
      </c>
      <c r="AC189" s="233">
        <f t="shared" si="565"/>
        <v>0.48872992380578573</v>
      </c>
      <c r="AD189" s="233">
        <f t="shared" si="565"/>
        <v>0.46769215036344514</v>
      </c>
      <c r="AE189" s="233">
        <f t="shared" si="565"/>
        <v>0.4470612008420124</v>
      </c>
      <c r="AF189" s="233">
        <f t="shared" si="565"/>
        <v>0.41132834155148945</v>
      </c>
      <c r="AG189" s="233">
        <f t="shared" si="565"/>
        <v>0.37559548226096651</v>
      </c>
      <c r="AH189" s="233">
        <f t="shared" si="565"/>
        <v>0.33986262297044356</v>
      </c>
      <c r="AI189" s="233">
        <f t="shared" si="565"/>
        <v>0.30412976367992062</v>
      </c>
      <c r="AJ189" s="233">
        <f t="shared" si="565"/>
        <v>0.26839690438939767</v>
      </c>
      <c r="AK189" s="233">
        <f t="shared" si="565"/>
        <v>0.23266404509887473</v>
      </c>
      <c r="AL189" s="233">
        <f t="shared" si="565"/>
        <v>0.19693118580835178</v>
      </c>
      <c r="AM189" s="233">
        <f t="shared" si="565"/>
        <v>0.16119832651782884</v>
      </c>
      <c r="AN189" s="233">
        <f t="shared" si="565"/>
        <v>0.12546546722730589</v>
      </c>
      <c r="AO189" s="233">
        <f t="shared" si="565"/>
        <v>8.9732607936782949E-2</v>
      </c>
      <c r="AP189" s="233">
        <f t="shared" si="565"/>
        <v>5.3999748646260004E-2</v>
      </c>
      <c r="AQ189" s="233">
        <f t="shared" si="565"/>
        <v>1.8266889355737059E-2</v>
      </c>
      <c r="AR189" s="233">
        <f t="shared" si="565"/>
        <v>-1.7465969934785885E-2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7.26864870693153</v>
      </c>
      <c r="J190" s="10">
        <f t="shared" si="566"/>
        <v>7.5046051699730336</v>
      </c>
      <c r="K190" s="10">
        <f t="shared" si="550"/>
        <v>7.914371992946001</v>
      </c>
      <c r="L190" s="10">
        <f t="shared" si="550"/>
        <v>7.5168677312338215</v>
      </c>
      <c r="M190" s="10">
        <f t="shared" si="550"/>
        <v>7.127050321116017</v>
      </c>
      <c r="N190" s="40"/>
      <c r="O190" s="233">
        <f t="shared" si="556"/>
        <v>5.919205829129659</v>
      </c>
      <c r="P190" s="233">
        <f t="shared" si="557"/>
        <v>5.9685860385223801</v>
      </c>
      <c r="Q190" s="233">
        <f t="shared" si="557"/>
        <v>6.0179662479151013</v>
      </c>
      <c r="R190" s="233">
        <f t="shared" si="557"/>
        <v>6.0673464573078224</v>
      </c>
      <c r="S190" s="233">
        <f t="shared" si="557"/>
        <v>6.1319187859092699</v>
      </c>
      <c r="T190" s="304">
        <f t="shared" si="557"/>
        <v>6.1964911145107173</v>
      </c>
      <c r="U190" s="304">
        <f t="shared" si="557"/>
        <v>5.997738983654628</v>
      </c>
      <c r="V190" s="304">
        <f t="shared" si="557"/>
        <v>5.8028302785957262</v>
      </c>
      <c r="W190" s="233">
        <f t="shared" si="558"/>
        <v>5.8698256197369378</v>
      </c>
      <c r="X190" s="233">
        <f t="shared" ref="X190" si="567">IF(X$148&lt;=$I$148,($I190-$F190)/10,IF(AND(X$148&gt;$I$148,X$148&lt;=$K$148),($K190-$I190)/10,IF(AND(X$148&gt;$K$148,X$148&lt;=$L$148),($L190-$K190)/2,($M190-$L190)/2)))+W190</f>
        <v>5.919205829129659</v>
      </c>
      <c r="Y190" s="233">
        <f t="shared" ref="Y190:AR190" si="568">IF(Y$148&lt;=$I$148,($I190-$F190)/10,IF(AND(Y$148&gt;$I$148,Y$148&lt;=$K$148),($K190-$I190)/10,IF(AND(Y$148&gt;$K$148,Y$148&lt;=$L$148),($L190-$K190)/2,($M190-$L190)/2)))+X190</f>
        <v>5.9685860385223801</v>
      </c>
      <c r="Z190" s="233">
        <f t="shared" si="568"/>
        <v>6.0179662479151013</v>
      </c>
      <c r="AA190" s="233">
        <f t="shared" si="568"/>
        <v>6.0673464573078224</v>
      </c>
      <c r="AB190" s="233">
        <f t="shared" si="568"/>
        <v>6.1319187859092699</v>
      </c>
      <c r="AC190" s="233">
        <f t="shared" si="568"/>
        <v>6.1964911145107173</v>
      </c>
      <c r="AD190" s="233">
        <f t="shared" si="568"/>
        <v>5.997738983654628</v>
      </c>
      <c r="AE190" s="233">
        <f t="shared" si="568"/>
        <v>5.8028302785957262</v>
      </c>
      <c r="AF190" s="233">
        <f t="shared" si="568"/>
        <v>5.8522104879884473</v>
      </c>
      <c r="AG190" s="233">
        <f t="shared" si="568"/>
        <v>5.9015906973811685</v>
      </c>
      <c r="AH190" s="233">
        <f t="shared" si="568"/>
        <v>5.9509709067738896</v>
      </c>
      <c r="AI190" s="233">
        <f t="shared" si="568"/>
        <v>6.0003511161666108</v>
      </c>
      <c r="AJ190" s="233">
        <f t="shared" si="568"/>
        <v>6.0497313255593319</v>
      </c>
      <c r="AK190" s="233">
        <f t="shared" si="568"/>
        <v>6.099111534952053</v>
      </c>
      <c r="AL190" s="233">
        <f t="shared" si="568"/>
        <v>6.1484917443447742</v>
      </c>
      <c r="AM190" s="233">
        <f t="shared" si="568"/>
        <v>6.1978719537374953</v>
      </c>
      <c r="AN190" s="233">
        <f t="shared" si="568"/>
        <v>6.2472521631302165</v>
      </c>
      <c r="AO190" s="233">
        <f t="shared" si="568"/>
        <v>6.2966323725229376</v>
      </c>
      <c r="AP190" s="233">
        <f t="shared" si="568"/>
        <v>6.3460125819156588</v>
      </c>
      <c r="AQ190" s="233">
        <f t="shared" si="568"/>
        <v>6.3953927913083799</v>
      </c>
      <c r="AR190" s="233">
        <f t="shared" si="568"/>
        <v>6.444773000701101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0.10218816836006109</v>
      </c>
      <c r="J191" s="10">
        <f t="shared" si="569"/>
        <v>0.29500934311049404</v>
      </c>
      <c r="K191" s="10">
        <f t="shared" si="550"/>
        <v>0.58121734308255912</v>
      </c>
      <c r="L191" s="10">
        <f t="shared" si="550"/>
        <v>1.1272777500280511</v>
      </c>
      <c r="M191" s="10">
        <f t="shared" si="550"/>
        <v>1.6817220446385417</v>
      </c>
      <c r="N191" s="40"/>
      <c r="O191" s="233">
        <f t="shared" si="556"/>
        <v>2.8101009644428344E-2</v>
      </c>
      <c r="P191" s="233">
        <f t="shared" si="557"/>
        <v>3.511427643868955E-2</v>
      </c>
      <c r="Q191" s="233">
        <f t="shared" si="557"/>
        <v>4.2127543232950752E-2</v>
      </c>
      <c r="R191" s="233">
        <f t="shared" si="557"/>
        <v>4.9140810027211955E-2</v>
      </c>
      <c r="S191" s="233">
        <f t="shared" si="557"/>
        <v>9.704372749946176E-2</v>
      </c>
      <c r="T191" s="304">
        <f t="shared" si="557"/>
        <v>0.14494664497171156</v>
      </c>
      <c r="U191" s="304">
        <f t="shared" si="557"/>
        <v>0.41797684844445754</v>
      </c>
      <c r="V191" s="304">
        <f t="shared" si="557"/>
        <v>0.6951989957497029</v>
      </c>
      <c r="W191" s="233">
        <f t="shared" si="558"/>
        <v>2.1087742850167138E-2</v>
      </c>
      <c r="X191" s="233">
        <f t="shared" ref="X191" si="570">IF(X$148&lt;=$I$148,($I191-$F191)/10,IF(AND(X$148&gt;$I$148,X$148&lt;=$K$148),($K191-$I191)/10,IF(AND(X$148&gt;$K$148,X$148&lt;=$L$148),($L191-$K191)/2,($M191-$L191)/2)))+W191</f>
        <v>2.8101009644428344E-2</v>
      </c>
      <c r="Y191" s="233">
        <f t="shared" ref="Y191:AR191" si="571">IF(Y$148&lt;=$I$148,($I191-$F191)/10,IF(AND(Y$148&gt;$I$148,Y$148&lt;=$K$148),($K191-$I191)/10,IF(AND(Y$148&gt;$K$148,Y$148&lt;=$L$148),($L191-$K191)/2,($M191-$L191)/2)))+X191</f>
        <v>3.511427643868955E-2</v>
      </c>
      <c r="Z191" s="233">
        <f t="shared" si="571"/>
        <v>4.2127543232950752E-2</v>
      </c>
      <c r="AA191" s="233">
        <f t="shared" si="571"/>
        <v>4.9140810027211955E-2</v>
      </c>
      <c r="AB191" s="233">
        <f t="shared" si="571"/>
        <v>9.704372749946176E-2</v>
      </c>
      <c r="AC191" s="233">
        <f t="shared" si="571"/>
        <v>0.14494664497171156</v>
      </c>
      <c r="AD191" s="233">
        <f t="shared" si="571"/>
        <v>0.41797684844445754</v>
      </c>
      <c r="AE191" s="233">
        <f t="shared" si="571"/>
        <v>0.6951989957497029</v>
      </c>
      <c r="AF191" s="233">
        <f t="shared" si="571"/>
        <v>0.70221226254396407</v>
      </c>
      <c r="AG191" s="233">
        <f t="shared" si="571"/>
        <v>0.70922552933822525</v>
      </c>
      <c r="AH191" s="233">
        <f t="shared" si="571"/>
        <v>0.71623879613248642</v>
      </c>
      <c r="AI191" s="233">
        <f t="shared" si="571"/>
        <v>0.7232520629267476</v>
      </c>
      <c r="AJ191" s="233">
        <f t="shared" si="571"/>
        <v>0.73026532972100877</v>
      </c>
      <c r="AK191" s="233">
        <f t="shared" si="571"/>
        <v>0.73727859651526995</v>
      </c>
      <c r="AL191" s="233">
        <f t="shared" si="571"/>
        <v>0.74429186330953112</v>
      </c>
      <c r="AM191" s="233">
        <f t="shared" si="571"/>
        <v>0.7513051301037923</v>
      </c>
      <c r="AN191" s="233">
        <f t="shared" si="571"/>
        <v>0.75831839689805347</v>
      </c>
      <c r="AO191" s="233">
        <f t="shared" si="571"/>
        <v>0.76533166369231465</v>
      </c>
      <c r="AP191" s="233">
        <f t="shared" si="571"/>
        <v>0.77234493048657582</v>
      </c>
      <c r="AQ191" s="233">
        <f t="shared" si="571"/>
        <v>0.779358197280837</v>
      </c>
      <c r="AR191" s="233">
        <f t="shared" si="571"/>
        <v>0.78637146407509817</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8.9674516614251001</v>
      </c>
      <c r="J192" s="10">
        <f t="shared" si="572"/>
        <v>9.2585550372847329</v>
      </c>
      <c r="K192" s="10">
        <f t="shared" si="550"/>
        <v>9.7640911177341394</v>
      </c>
      <c r="L192" s="10">
        <f t="shared" si="550"/>
        <v>9.2736835611390358</v>
      </c>
      <c r="M192" s="10">
        <f t="shared" si="550"/>
        <v>8.7927593999975322</v>
      </c>
      <c r="N192" s="40"/>
      <c r="O192" s="233">
        <f t="shared" si="556"/>
        <v>14.687983378660267</v>
      </c>
      <c r="P192" s="233">
        <f t="shared" si="557"/>
        <v>14.352483915506321</v>
      </c>
      <c r="Q192" s="233">
        <f t="shared" si="557"/>
        <v>14.016984452352375</v>
      </c>
      <c r="R192" s="233">
        <f t="shared" si="557"/>
        <v>13.681484989198429</v>
      </c>
      <c r="S192" s="233">
        <f t="shared" si="557"/>
        <v>13.761148934829333</v>
      </c>
      <c r="T192" s="304">
        <f t="shared" si="557"/>
        <v>13.840812880460236</v>
      </c>
      <c r="U192" s="304">
        <f t="shared" si="557"/>
        <v>13.595609102162683</v>
      </c>
      <c r="V192" s="304">
        <f t="shared" si="557"/>
        <v>13.355147021591932</v>
      </c>
      <c r="W192" s="233">
        <f t="shared" si="558"/>
        <v>15.023482841814213</v>
      </c>
      <c r="X192" s="233">
        <f t="shared" ref="X192" si="573">IF(X$148&lt;=$I$148,($I192-$F192)/10,IF(AND(X$148&gt;$I$148,X$148&lt;=$K$148),($K192-$I192)/10,IF(AND(X$148&gt;$K$148,X$148&lt;=$L$148),($L192-$K192)/2,($M192-$L192)/2)))+W192</f>
        <v>14.687983378660267</v>
      </c>
      <c r="Y192" s="233">
        <f t="shared" ref="Y192:AR192" si="574">IF(Y$148&lt;=$I$148,($I192-$F192)/10,IF(AND(Y$148&gt;$I$148,Y$148&lt;=$K$148),($K192-$I192)/10,IF(AND(Y$148&gt;$K$148,Y$148&lt;=$L$148),($L192-$K192)/2,($M192-$L192)/2)))+X192</f>
        <v>14.352483915506321</v>
      </c>
      <c r="Z192" s="233">
        <f t="shared" si="574"/>
        <v>14.016984452352375</v>
      </c>
      <c r="AA192" s="233">
        <f t="shared" si="574"/>
        <v>13.681484989198429</v>
      </c>
      <c r="AB192" s="233">
        <f t="shared" si="574"/>
        <v>13.761148934829333</v>
      </c>
      <c r="AC192" s="233">
        <f t="shared" si="574"/>
        <v>13.840812880460236</v>
      </c>
      <c r="AD192" s="233">
        <f t="shared" si="574"/>
        <v>13.595609102162683</v>
      </c>
      <c r="AE192" s="233">
        <f t="shared" si="574"/>
        <v>13.355147021591932</v>
      </c>
      <c r="AF192" s="233">
        <f t="shared" si="574"/>
        <v>13.019647558437986</v>
      </c>
      <c r="AG192" s="233">
        <f t="shared" si="574"/>
        <v>12.684148095284041</v>
      </c>
      <c r="AH192" s="233">
        <f t="shared" si="574"/>
        <v>12.348648632130095</v>
      </c>
      <c r="AI192" s="233">
        <f t="shared" si="574"/>
        <v>12.013149168976149</v>
      </c>
      <c r="AJ192" s="233">
        <f t="shared" si="574"/>
        <v>11.677649705822203</v>
      </c>
      <c r="AK192" s="233">
        <f t="shared" si="574"/>
        <v>11.342150242668257</v>
      </c>
      <c r="AL192" s="233">
        <f t="shared" si="574"/>
        <v>11.006650779514311</v>
      </c>
      <c r="AM192" s="233">
        <f t="shared" si="574"/>
        <v>10.671151316360366</v>
      </c>
      <c r="AN192" s="233">
        <f t="shared" si="574"/>
        <v>10.33565185320642</v>
      </c>
      <c r="AO192" s="233">
        <f t="shared" si="574"/>
        <v>10.000152390052474</v>
      </c>
      <c r="AP192" s="233">
        <f t="shared" si="574"/>
        <v>9.664652926898528</v>
      </c>
      <c r="AQ192" s="233">
        <f t="shared" si="574"/>
        <v>9.3291534637445821</v>
      </c>
      <c r="AR192" s="233">
        <f t="shared" si="574"/>
        <v>8.9936540005906362</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0.6424825297712935</v>
      </c>
      <c r="J193" s="10">
        <f t="shared" si="575"/>
        <v>0.60909671887827688</v>
      </c>
      <c r="K193" s="10">
        <f t="shared" si="550"/>
        <v>0.70363552560934139</v>
      </c>
      <c r="L193" s="10">
        <f t="shared" si="550"/>
        <v>0.93047650393793924</v>
      </c>
      <c r="M193" s="10">
        <f t="shared" si="550"/>
        <v>1.0872921854157795</v>
      </c>
      <c r="N193" s="40"/>
      <c r="O193" s="233">
        <f t="shared" si="556"/>
        <v>0.5379229647552245</v>
      </c>
      <c r="P193" s="233">
        <f t="shared" si="557"/>
        <v>0.54124744684091541</v>
      </c>
      <c r="Q193" s="233">
        <f t="shared" si="557"/>
        <v>0.54457192892660633</v>
      </c>
      <c r="R193" s="233">
        <f t="shared" si="557"/>
        <v>0.54789641101229725</v>
      </c>
      <c r="S193" s="233">
        <f t="shared" si="557"/>
        <v>0.55401171059610199</v>
      </c>
      <c r="T193" s="304">
        <f t="shared" si="557"/>
        <v>0.56012701017990674</v>
      </c>
      <c r="U193" s="304">
        <f t="shared" si="557"/>
        <v>0.67354749934420566</v>
      </c>
      <c r="V193" s="304">
        <f t="shared" si="557"/>
        <v>0.75195534008312581</v>
      </c>
      <c r="W193" s="233">
        <f t="shared" si="558"/>
        <v>0.53459848266953358</v>
      </c>
      <c r="X193" s="233">
        <f t="shared" ref="X193" si="576">IF(X$148&lt;=$I$148,($I193-$F193)/10,IF(AND(X$148&gt;$I$148,X$148&lt;=$K$148),($K193-$I193)/10,IF(AND(X$148&gt;$K$148,X$148&lt;=$L$148),($L193-$K193)/2,($M193-$L193)/2)))+W193</f>
        <v>0.5379229647552245</v>
      </c>
      <c r="Y193" s="233">
        <f t="shared" ref="Y193:AR193" si="577">IF(Y$148&lt;=$I$148,($I193-$F193)/10,IF(AND(Y$148&gt;$I$148,Y$148&lt;=$K$148),($K193-$I193)/10,IF(AND(Y$148&gt;$K$148,Y$148&lt;=$L$148),($L193-$K193)/2,($M193-$L193)/2)))+X193</f>
        <v>0.54124744684091541</v>
      </c>
      <c r="Z193" s="233">
        <f t="shared" si="577"/>
        <v>0.54457192892660633</v>
      </c>
      <c r="AA193" s="233">
        <f t="shared" si="577"/>
        <v>0.54789641101229725</v>
      </c>
      <c r="AB193" s="233">
        <f t="shared" si="577"/>
        <v>0.55401171059610199</v>
      </c>
      <c r="AC193" s="233">
        <f t="shared" si="577"/>
        <v>0.56012701017990674</v>
      </c>
      <c r="AD193" s="233">
        <f t="shared" si="577"/>
        <v>0.67354749934420566</v>
      </c>
      <c r="AE193" s="233">
        <f t="shared" si="577"/>
        <v>0.75195534008312581</v>
      </c>
      <c r="AF193" s="233">
        <f t="shared" si="577"/>
        <v>0.75527982216881673</v>
      </c>
      <c r="AG193" s="233">
        <f t="shared" si="577"/>
        <v>0.75860430425450764</v>
      </c>
      <c r="AH193" s="233">
        <f t="shared" si="577"/>
        <v>0.76192878634019856</v>
      </c>
      <c r="AI193" s="233">
        <f t="shared" si="577"/>
        <v>0.76525326842588948</v>
      </c>
      <c r="AJ193" s="233">
        <f t="shared" si="577"/>
        <v>0.76857775051158039</v>
      </c>
      <c r="AK193" s="233">
        <f t="shared" si="577"/>
        <v>0.77190223259727131</v>
      </c>
      <c r="AL193" s="233">
        <f t="shared" si="577"/>
        <v>0.77522671468296223</v>
      </c>
      <c r="AM193" s="233">
        <f t="shared" si="577"/>
        <v>0.77855119676865314</v>
      </c>
      <c r="AN193" s="233">
        <f t="shared" si="577"/>
        <v>0.78187567885434406</v>
      </c>
      <c r="AO193" s="233">
        <f t="shared" si="577"/>
        <v>0.78520016094003497</v>
      </c>
      <c r="AP193" s="233">
        <f t="shared" si="577"/>
        <v>0.78852464302572589</v>
      </c>
      <c r="AQ193" s="233">
        <f t="shared" si="577"/>
        <v>0.79184912511141681</v>
      </c>
      <c r="AR193" s="233">
        <f t="shared" si="577"/>
        <v>0.79517360719710772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78.02635471042575</v>
      </c>
      <c r="V200" s="186" cm="1">
        <f t="array" ref="V200">IF(V$199=-1,W200,IF(V$199=99,U200,IF(V$199=0,INDEX($E186:$M186,0,V$197),(INDEX($E186:$M186,0,V$199+1)-INDEX($E186:$M186,0,V$199))/(INDEX($E$185:$M$185,0,V$199+1)-INDEX($E$185:$M$185,0,V$199))+U200)))</f>
        <v>73.830281696947097</v>
      </c>
      <c r="W200" s="186" cm="1">
        <f t="array" ref="W200">IF(W$199=-1,X200,IF(W$199=99,V200,IF(W$199=0,INDEX($E186:$M186,0,W$197),(INDEX($E186:$M186,0,W$199+1)-INDEX($E186:$M186,0,W$199))/(INDEX($E$185:$M$185,0,W$199+1)-INDEX($E$185:$M$185,0,W$199))+V200)))</f>
        <v>75.179870293061427</v>
      </c>
      <c r="X200" s="186" cm="1">
        <f t="array" ref="X200">IF(X$199=-1,Y200,IF(X$199=99,W200,IF(X$199=0,INDEX($E186:$M186,0,X$197),(INDEX($E186:$M186,0,X$199+1)-INDEX($E186:$M186,0,X$199))/(INDEX($E$185:$M$185,0,X$199+1)-INDEX($E$185:$M$185,0,X$199))+W200)))</f>
        <v>76.529458889175757</v>
      </c>
      <c r="Y200" s="186" cm="1">
        <f t="array" ref="Y200">IF(Y$199=-1,Z200,IF(Y$199=99,X200,IF(Y$199=0,INDEX($E186:$M186,0,Y$197),(INDEX($E186:$M186,0,Y$199+1)-INDEX($E186:$M186,0,Y$199))/(INDEX($E$185:$M$185,0,Y$199+1)-INDEX($E$185:$M$185,0,Y$199))+X200)))</f>
        <v>77.879047485290087</v>
      </c>
      <c r="Z200" s="186" cm="1">
        <f t="array" ref="Z200">IF(Z$199=-1,AA200,IF(Z$199=99,Y200,IF(Z$199=0,INDEX($E186:$M186,0,Z$197),(INDEX($E186:$M186,0,Z$199+1)-INDEX($E186:$M186,0,Z$199))/(INDEX($E$185:$M$185,0,Z$199+1)-INDEX($E$185:$M$185,0,Z$199))+Y200)))</f>
        <v>79.228636081404417</v>
      </c>
      <c r="AA200" s="186" cm="1">
        <f t="array" ref="AA200">IF(AA$199=-1,AB200,IF(AA$199=99,Z200,IF(AA$199=0,INDEX($E186:$M186,0,AA$197),(INDEX($E186:$M186,0,AA$199+1)-INDEX($E186:$M186,0,AA$199))/(INDEX($E$185:$M$185,0,AA$199+1)-INDEX($E$185:$M$185,0,AA$199))+Z200)))</f>
        <v>80.578224677518747</v>
      </c>
      <c r="AB200" s="186" cm="1">
        <f t="array" ref="AB200">IF(AB$199=-1,AC200,IF(AB$199=99,AA200,IF(AB$199=0,INDEX($E186:$M186,0,AB$197),(INDEX($E186:$M186,0,AB$199+1)-INDEX($E186:$M186,0,AB$199))/(INDEX($E$185:$M$185,0,AB$199+1)-INDEX($E$185:$M$185,0,AB$199))+AA200)))</f>
        <v>81.927813273633078</v>
      </c>
      <c r="AC200" s="186" cm="1">
        <f t="array" ref="AC200">IF(AC$199=-1,AD200,IF(AC$199=99,AB200,IF(AC$199=0,INDEX($E186:$M186,0,AC$197),(INDEX($E186:$M186,0,AC$199+1)-INDEX($E186:$M186,0,AC$199))/(INDEX($E$185:$M$185,0,AC$199+1)-INDEX($E$185:$M$185,0,AC$199))+AB200)))</f>
        <v>83.277401869747408</v>
      </c>
      <c r="AD200" s="186" cm="1">
        <f t="array" ref="AD200">IF(AD$199=-1,AE200,IF(AD$199=99,AC200,IF(AD$199=0,INDEX($E186:$M186,0,AD$197),(INDEX($E186:$M186,0,AD$199+1)-INDEX($E186:$M186,0,AD$199))/(INDEX($E$185:$M$185,0,AD$199+1)-INDEX($E$185:$M$185,0,AD$199))+AC200)))</f>
        <v>84.626990465861738</v>
      </c>
      <c r="AE200" s="186" cm="1">
        <f t="array" ref="AE200">IF(AE$199=-1,AF200,IF(AE$199=99,AD200,IF(AE$199=0,INDEX($E186:$M186,0,AE$197),(INDEX($E186:$M186,0,AE$199+1)-INDEX($E186:$M186,0,AE$199))/(INDEX($E$185:$M$185,0,AE$199+1)-INDEX($E$185:$M$185,0,AE$199))+AD200)))</f>
        <v>85.976579061976025</v>
      </c>
      <c r="AF200" s="186" cm="1">
        <f t="array" ref="AF200">IF(AF$199=-1,AG200,IF(AF$199=99,AE200,IF(AF$199=0,INDEX($E186:$M186,0,AF$197),(INDEX($E186:$M186,0,AF$199+1)-INDEX($E186:$M186,0,AF$199))/(INDEX($E$185:$M$185,0,AF$199+1)-INDEX($E$185:$M$185,0,AF$199))+AE200)))</f>
        <v>89.237914468031889</v>
      </c>
      <c r="AG200" s="186" cm="1">
        <f t="array" ref="AG200">IF(AG$199=-1,AH200,IF(AG$199=99,AF200,IF(AG$199=0,INDEX($E186:$M186,0,AG$197),(INDEX($E186:$M186,0,AG$199+1)-INDEX($E186:$M186,0,AG$199))/(INDEX($E$185:$M$185,0,AG$199+1)-INDEX($E$185:$M$185,0,AG$199))+AF200)))</f>
        <v>92.499249874087752</v>
      </c>
      <c r="AH200" s="186" cm="1">
        <f t="array" ref="AH200">IF(AH$199=-1,AI200,IF(AH$199=99,AG200,IF(AH$199=0,INDEX($E186:$M186,0,AH$197),(INDEX($E186:$M186,0,AH$199+1)-INDEX($E186:$M186,0,AH$199))/(INDEX($E$185:$M$185,0,AH$199+1)-INDEX($E$185:$M$185,0,AH$199))+AG200)))</f>
        <v>95.760585280143616</v>
      </c>
      <c r="AI200" s="186" cm="1">
        <f t="array" ref="AI200">IF(AI$199=-1,AJ200,IF(AI$199=99,AH200,IF(AI$199=0,INDEX($E186:$M186,0,AI$197),(INDEX($E186:$M186,0,AI$199+1)-INDEX($E186:$M186,0,AI$199))/(INDEX($E$185:$M$185,0,AI$199+1)-INDEX($E$185:$M$185,0,AI$199))+AH200)))</f>
        <v>99.021920686199479</v>
      </c>
      <c r="AJ200" s="186" cm="1">
        <f t="array" ref="AJ200">IF(AJ$199=-1,AK200,IF(AJ$199=99,AI200,IF(AJ$199=0,INDEX($E186:$M186,0,AJ$197),(INDEX($E186:$M186,0,AJ$199+1)-INDEX($E186:$M186,0,AJ$199))/(INDEX($E$185:$M$185,0,AJ$199+1)-INDEX($E$185:$M$185,0,AJ$199))+AI200)))</f>
        <v>102.28325609225534</v>
      </c>
      <c r="AK200" s="186" cm="1">
        <f t="array" ref="AK200">IF(AK$199=-1,AL200,IF(AK$199=99,AJ200,IF(AK$199=0,INDEX($E186:$M186,0,AK$197),(INDEX($E186:$M186,0,AK$199+1)-INDEX($E186:$M186,0,AK$199))/(INDEX($E$185:$M$185,0,AK$199+1)-INDEX($E$185:$M$185,0,AK$199))+AJ200)))</f>
        <v>105.54459149831121</v>
      </c>
      <c r="AL200" s="186" cm="1">
        <f t="array" ref="AL200">IF(AL$199=-1,AM200,IF(AL$199=99,AK200,IF(AL$199=0,INDEX($E186:$M186,0,AL$197),(INDEX($E186:$M186,0,AL$199+1)-INDEX($E186:$M186,0,AL$199))/(INDEX($E$185:$M$185,0,AL$199+1)-INDEX($E$185:$M$185,0,AL$199))+AK200)))</f>
        <v>108.80592690436707</v>
      </c>
      <c r="AM200" s="186" cm="1">
        <f t="array" ref="AM200">IF(AM$199=-1,AN200,IF(AM$199=99,AL200,IF(AM$199=0,INDEX($E186:$M186,0,AM$197),(INDEX($E186:$M186,0,AM$199+1)-INDEX($E186:$M186,0,AM$199))/(INDEX($E$185:$M$185,0,AM$199+1)-INDEX($E$185:$M$185,0,AM$199))+AL200)))</f>
        <v>112.06726231042293</v>
      </c>
      <c r="AN200" s="186" cm="1">
        <f t="array" ref="AN200">IF(AN$199=-1,AO200,IF(AN$199=99,AM200,IF(AN$199=0,INDEX($E186:$M186,0,AN$197),(INDEX($E186:$M186,0,AN$199+1)-INDEX($E186:$M186,0,AN$199))/(INDEX($E$185:$M$185,0,AN$199+1)-INDEX($E$185:$M$185,0,AN$199))+AM200)))</f>
        <v>115.3285977164788</v>
      </c>
      <c r="AO200" s="186" cm="1">
        <f t="array" ref="AO200">IF(AO$199=-1,AP200,IF(AO$199=99,AN200,IF(AO$199=0,INDEX($E186:$M186,0,AO$197),(INDEX($E186:$M186,0,AO$199+1)-INDEX($E186:$M186,0,AO$199))/(INDEX($E$185:$M$185,0,AO$199+1)-INDEX($E$185:$M$185,0,AO$199))+AN200)))</f>
        <v>118.58993312253462</v>
      </c>
      <c r="AP200" s="186" cm="1">
        <f t="array" ref="AP200">IF(AP$199=-1,AQ200,IF(AP$199=99,AO200,IF(AP$199=0,INDEX($E186:$M186,0,AP$197),(INDEX($E186:$M186,0,AP$199+1)-INDEX($E186:$M186,0,AP$199))/(INDEX($E$185:$M$185,0,AP$199+1)-INDEX($E$185:$M$185,0,AP$199))+AO200)))</f>
        <v>121.01797122869935</v>
      </c>
      <c r="AQ200" s="186" cm="1">
        <f t="array" ref="AQ200">IF(AQ$199=-1,AR200,IF(AQ$199=99,AP200,IF(AQ$199=0,INDEX($E186:$M186,0,AQ$197),(INDEX($E186:$M186,0,AQ$199+1)-INDEX($E186:$M186,0,AQ$199))/(INDEX($E$185:$M$185,0,AQ$199+1)-INDEX($E$185:$M$185,0,AQ$199))+AP200)))</f>
        <v>142.87031418418192</v>
      </c>
      <c r="AR200" s="186" cm="1">
        <f t="array" ref="AR200">IF(AR$199=-1,AS200,IF(AR$199=99,AQ200,IF(AR$199=0,INDEX($E186:$M186,0,AR$197),(INDEX($E186:$M186,0,AR$199+1)-INDEX($E186:$M186,0,AR$199))/(INDEX($E$185:$M$185,0,AR$199+1)-INDEX($E$185:$M$185,0,AR$199))+AQ200)))</f>
        <v>142.87031418418192</v>
      </c>
      <c r="AS200" s="186" cm="1">
        <f t="array" ref="AS200">IF(AS$199=-1,#REF!,IF(AS$199=99,AR200,IF(AS$199=0,INDEX($E186:$M186,0,AS$197),(INDEX($E186:$M186,0,AS$199+1)-INDEX($E186:$M186,0,AS$199))/(INDEX($E$185:$M$185,0,AS$199+1)-INDEX($E$185:$M$185,0,AS$199))+AR200)))</f>
        <v>142.87031418418192</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16.580600375965474</v>
      </c>
      <c r="V201" s="186" cm="1">
        <f t="array" ref="V201">IF(V$199=-1,W201,IF(V$199=99,U201,IF(V$199=0,INDEX($E187:$M187,0,V$197),(INDEX($E187:$M187,0,V$199+1)-INDEX($E187:$M187,0,V$199))/(INDEX($E$185:$M$185,0,V$199+1)-INDEX($E$185:$M$185,0,V$199))+U201)))</f>
        <v>15.688934860601259</v>
      </c>
      <c r="W201" s="186" cm="1">
        <f t="array" ref="W201">IF(W$199=-1,X201,IF(W$199=99,V201,IF(W$199=0,INDEX($E187:$M187,0,W$197),(INDEX($E187:$M187,0,W$199+1)-INDEX($E187:$M187,0,W$199))/(INDEX($E$185:$M$185,0,W$199+1)-INDEX($E$185:$M$185,0,W$199))+V201)))</f>
        <v>15.975722437275554</v>
      </c>
      <c r="X201" s="186" cm="1">
        <f t="array" ref="X201">IF(X$199=-1,Y201,IF(X$199=99,W201,IF(X$199=0,INDEX($E187:$M187,0,X$197),(INDEX($E187:$M187,0,X$199+1)-INDEX($E187:$M187,0,X$199))/(INDEX($E$185:$M$185,0,X$199+1)-INDEX($E$185:$M$185,0,X$199))+W201)))</f>
        <v>16.26251001394985</v>
      </c>
      <c r="Y201" s="186" cm="1">
        <f t="array" ref="Y201">IF(Y$199=-1,Z201,IF(Y$199=99,X201,IF(Y$199=0,INDEX($E187:$M187,0,Y$197),(INDEX($E187:$M187,0,Y$199+1)-INDEX($E187:$M187,0,Y$199))/(INDEX($E$185:$M$185,0,Y$199+1)-INDEX($E$185:$M$185,0,Y$199))+X201)))</f>
        <v>16.549297590624143</v>
      </c>
      <c r="Z201" s="186" cm="1">
        <f t="array" ref="Z201">IF(Z$199=-1,AA201,IF(Z$199=99,Y201,IF(Z$199=0,INDEX($E187:$M187,0,Z$197),(INDEX($E187:$M187,0,Z$199+1)-INDEX($E187:$M187,0,Z$199))/(INDEX($E$185:$M$185,0,Z$199+1)-INDEX($E$185:$M$185,0,Z$199))+Y201)))</f>
        <v>16.836085167298435</v>
      </c>
      <c r="AA201" s="186" cm="1">
        <f t="array" ref="AA201">IF(AA$199=-1,AB201,IF(AA$199=99,Z201,IF(AA$199=0,INDEX($E187:$M187,0,AA$197),(INDEX($E187:$M187,0,AA$199+1)-INDEX($E187:$M187,0,AA$199))/(INDEX($E$185:$M$185,0,AA$199+1)-INDEX($E$185:$M$185,0,AA$199))+Z201)))</f>
        <v>17.122872743972728</v>
      </c>
      <c r="AB201" s="186" cm="1">
        <f t="array" ref="AB201">IF(AB$199=-1,AC201,IF(AB$199=99,AA201,IF(AB$199=0,INDEX($E187:$M187,0,AB$197),(INDEX($E187:$M187,0,AB$199+1)-INDEX($E187:$M187,0,AB$199))/(INDEX($E$185:$M$185,0,AB$199+1)-INDEX($E$185:$M$185,0,AB$199))+AA201)))</f>
        <v>17.409660320647021</v>
      </c>
      <c r="AC201" s="186" cm="1">
        <f t="array" ref="AC201">IF(AC$199=-1,AD201,IF(AC$199=99,AB201,IF(AC$199=0,INDEX($E187:$M187,0,AC$197),(INDEX($E187:$M187,0,AC$199+1)-INDEX($E187:$M187,0,AC$199))/(INDEX($E$185:$M$185,0,AC$199+1)-INDEX($E$185:$M$185,0,AC$199))+AB201)))</f>
        <v>17.696447897321313</v>
      </c>
      <c r="AD201" s="186" cm="1">
        <f t="array" ref="AD201">IF(AD$199=-1,AE201,IF(AD$199=99,AC201,IF(AD$199=0,INDEX($E187:$M187,0,AD$197),(INDEX($E187:$M187,0,AD$199+1)-INDEX($E187:$M187,0,AD$199))/(INDEX($E$185:$M$185,0,AD$199+1)-INDEX($E$185:$M$185,0,AD$199))+AC201)))</f>
        <v>17.983235473995606</v>
      </c>
      <c r="AE201" s="186" cm="1">
        <f t="array" ref="AE201">IF(AE$199=-1,AF201,IF(AE$199=99,AD201,IF(AE$199=0,INDEX($E187:$M187,0,AE$197),(INDEX($E187:$M187,0,AE$199+1)-INDEX($E187:$M187,0,AE$199))/(INDEX($E$185:$M$185,0,AE$199+1)-INDEX($E$185:$M$185,0,AE$199))+AD201)))</f>
        <v>18.270023050669909</v>
      </c>
      <c r="AF201" s="186" cm="1">
        <f t="array" ref="AF201">IF(AF$199=-1,AG201,IF(AF$199=99,AE201,IF(AF$199=0,INDEX($E187:$M187,0,AF$197),(INDEX($E187:$M187,0,AF$199+1)-INDEX($E187:$M187,0,AF$199))/(INDEX($E$185:$M$185,0,AF$199+1)-INDEX($E$185:$M$185,0,AF$199))+AE201)))</f>
        <v>18.963056824456778</v>
      </c>
      <c r="AG201" s="186" cm="1">
        <f t="array" ref="AG201">IF(AG$199=-1,AH201,IF(AG$199=99,AF201,IF(AG$199=0,INDEX($E187:$M187,0,AG$197),(INDEX($E187:$M187,0,AG$199+1)-INDEX($E187:$M187,0,AG$199))/(INDEX($E$185:$M$185,0,AG$199+1)-INDEX($E$185:$M$185,0,AG$199))+AF201)))</f>
        <v>19.656090598243647</v>
      </c>
      <c r="AH201" s="186" cm="1">
        <f t="array" ref="AH201">IF(AH$199=-1,AI201,IF(AH$199=99,AG201,IF(AH$199=0,INDEX($E187:$M187,0,AH$197),(INDEX($E187:$M187,0,AH$199+1)-INDEX($E187:$M187,0,AH$199))/(INDEX($E$185:$M$185,0,AH$199+1)-INDEX($E$185:$M$185,0,AH$199))+AG201)))</f>
        <v>20.349124372030516</v>
      </c>
      <c r="AI201" s="186" cm="1">
        <f t="array" ref="AI201">IF(AI$199=-1,AJ201,IF(AI$199=99,AH201,IF(AI$199=0,INDEX($E187:$M187,0,AI$197),(INDEX($E187:$M187,0,AI$199+1)-INDEX($E187:$M187,0,AI$199))/(INDEX($E$185:$M$185,0,AI$199+1)-INDEX($E$185:$M$185,0,AI$199))+AH201)))</f>
        <v>21.042158145817385</v>
      </c>
      <c r="AJ201" s="186" cm="1">
        <f t="array" ref="AJ201">IF(AJ$199=-1,AK201,IF(AJ$199=99,AI201,IF(AJ$199=0,INDEX($E187:$M187,0,AJ$197),(INDEX($E187:$M187,0,AJ$199+1)-INDEX($E187:$M187,0,AJ$199))/(INDEX($E$185:$M$185,0,AJ$199+1)-INDEX($E$185:$M$185,0,AJ$199))+AI201)))</f>
        <v>21.735191919604254</v>
      </c>
      <c r="AK201" s="186" cm="1">
        <f t="array" ref="AK201">IF(AK$199=-1,AL201,IF(AK$199=99,AJ201,IF(AK$199=0,INDEX($E187:$M187,0,AK$197),(INDEX($E187:$M187,0,AK$199+1)-INDEX($E187:$M187,0,AK$199))/(INDEX($E$185:$M$185,0,AK$199+1)-INDEX($E$185:$M$185,0,AK$199))+AJ201)))</f>
        <v>22.428225693391123</v>
      </c>
      <c r="AL201" s="186" cm="1">
        <f t="array" ref="AL201">IF(AL$199=-1,AM201,IF(AL$199=99,AK201,IF(AL$199=0,INDEX($E187:$M187,0,AL$197),(INDEX($E187:$M187,0,AL$199+1)-INDEX($E187:$M187,0,AL$199))/(INDEX($E$185:$M$185,0,AL$199+1)-INDEX($E$185:$M$185,0,AL$199))+AK201)))</f>
        <v>23.121259467177993</v>
      </c>
      <c r="AM201" s="186" cm="1">
        <f t="array" ref="AM201">IF(AM$199=-1,AN201,IF(AM$199=99,AL201,IF(AM$199=0,INDEX($E187:$M187,0,AM$197),(INDEX($E187:$M187,0,AM$199+1)-INDEX($E187:$M187,0,AM$199))/(INDEX($E$185:$M$185,0,AM$199+1)-INDEX($E$185:$M$185,0,AM$199))+AL201)))</f>
        <v>23.814293240964862</v>
      </c>
      <c r="AN201" s="186" cm="1">
        <f t="array" ref="AN201">IF(AN$199=-1,AO201,IF(AN$199=99,AM201,IF(AN$199=0,INDEX($E187:$M187,0,AN$197),(INDEX($E187:$M187,0,AN$199+1)-INDEX($E187:$M187,0,AN$199))/(INDEX($E$185:$M$185,0,AN$199+1)-INDEX($E$185:$M$185,0,AN$199))+AM201)))</f>
        <v>24.507327014751731</v>
      </c>
      <c r="AO201" s="186" cm="1">
        <f t="array" ref="AO201">IF(AO$199=-1,AP201,IF(AO$199=99,AN201,IF(AO$199=0,INDEX($E187:$M187,0,AO$197),(INDEX($E187:$M187,0,AO$199+1)-INDEX($E187:$M187,0,AO$199))/(INDEX($E$185:$M$185,0,AO$199+1)-INDEX($E$185:$M$185,0,AO$199))+AN201)))</f>
        <v>25.20036078853861</v>
      </c>
      <c r="AP201" s="186" cm="1">
        <f t="array" ref="AP201">IF(AP$199=-1,AQ201,IF(AP$199=99,AO201,IF(AP$199=0,INDEX($E187:$M187,0,AP$197),(INDEX($E187:$M187,0,AP$199+1)-INDEX($E187:$M187,0,AP$199))/(INDEX($E$185:$M$185,0,AP$199+1)-INDEX($E$185:$M$185,0,AP$199))+AO201)))</f>
        <v>25.716318886098616</v>
      </c>
      <c r="AQ201" s="186" cm="1">
        <f t="array" ref="AQ201">IF(AQ$199=-1,AR201,IF(AQ$199=99,AP201,IF(AQ$199=0,INDEX($E187:$M187,0,AQ$197),(INDEX($E187:$M187,0,AQ$199+1)-INDEX($E187:$M187,0,AQ$199))/(INDEX($E$185:$M$185,0,AQ$199+1)-INDEX($E$185:$M$185,0,AQ$199))+AP201)))</f>
        <v>30.359941764138664</v>
      </c>
      <c r="AR201" s="186" cm="1">
        <f t="array" ref="AR201">IF(AR$199=-1,AS201,IF(AR$199=99,AQ201,IF(AR$199=0,INDEX($E187:$M187,0,AR$197),(INDEX($E187:$M187,0,AR$199+1)-INDEX($E187:$M187,0,AR$199))/(INDEX($E$185:$M$185,0,AR$199+1)-INDEX($E$185:$M$185,0,AR$199))+AQ201)))</f>
        <v>30.359941764138664</v>
      </c>
      <c r="AS201" s="186" cm="1">
        <f t="array" ref="AS201">IF(AS$199=-1,#REF!,IF(AS$199=99,AR201,IF(AS$199=0,INDEX($E187:$M187,0,AS$197),(INDEX($E187:$M187,0,AS$199+1)-INDEX($E187:$M187,0,AS$199))/(INDEX($E$185:$M$185,0,AS$199+1)-INDEX($E$185:$M$185,0,AS$199))+AR201)))</f>
        <v>30.359941764138664</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2.9259883016409658</v>
      </c>
      <c r="V202" s="186" cm="1">
        <f t="array" ref="V202">IF(V$199=-1,W202,IF(V$199=99,U202,IF(V$199=0,INDEX($E188:$M188,0,V$197),(INDEX($E188:$M188,0,V$199+1)-INDEX($E188:$M188,0,V$199))/(INDEX($E$185:$M$185,0,V$199+1)-INDEX($E$185:$M$185,0,V$199))+U202)))</f>
        <v>2.7686355636355162</v>
      </c>
      <c r="W202" s="186" cm="1">
        <f t="array" ref="W202">IF(W$199=-1,X202,IF(W$199=99,V202,IF(W$199=0,INDEX($E188:$M188,0,W$197),(INDEX($E188:$M188,0,W$199+1)-INDEX($E188:$M188,0,W$199))/(INDEX($E$185:$M$185,0,W$199+1)-INDEX($E$185:$M$185,0,W$199))+V202)))</f>
        <v>2.8192451359898034</v>
      </c>
      <c r="X202" s="186" cm="1">
        <f t="array" ref="X202">IF(X$199=-1,Y202,IF(X$199=99,W202,IF(X$199=0,INDEX($E188:$M188,0,X$197),(INDEX($E188:$M188,0,X$199+1)-INDEX($E188:$M188,0,X$199))/(INDEX($E$185:$M$185,0,X$199+1)-INDEX($E$185:$M$185,0,X$199))+W202)))</f>
        <v>2.8698547083440906</v>
      </c>
      <c r="Y202" s="186" cm="1">
        <f t="array" ref="Y202">IF(Y$199=-1,Z202,IF(Y$199=99,X202,IF(Y$199=0,INDEX($E188:$M188,0,Y$197),(INDEX($E188:$M188,0,Y$199+1)-INDEX($E188:$M188,0,Y$199))/(INDEX($E$185:$M$185,0,Y$199+1)-INDEX($E$185:$M$185,0,Y$199))+X202)))</f>
        <v>2.9204642806983778</v>
      </c>
      <c r="Z202" s="186" cm="1">
        <f t="array" ref="Z202">IF(Z$199=-1,AA202,IF(Z$199=99,Y202,IF(Z$199=0,INDEX($E188:$M188,0,Z$197),(INDEX($E188:$M188,0,Z$199+1)-INDEX($E188:$M188,0,Z$199))/(INDEX($E$185:$M$185,0,Z$199+1)-INDEX($E$185:$M$185,0,Z$199))+Y202)))</f>
        <v>2.971073853052665</v>
      </c>
      <c r="AA202" s="186" cm="1">
        <f t="array" ref="AA202">IF(AA$199=-1,AB202,IF(AA$199=99,Z202,IF(AA$199=0,INDEX($E188:$M188,0,AA$197),(INDEX($E188:$M188,0,AA$199+1)-INDEX($E188:$M188,0,AA$199))/(INDEX($E$185:$M$185,0,AA$199+1)-INDEX($E$185:$M$185,0,AA$199))+Z202)))</f>
        <v>3.0216834254069522</v>
      </c>
      <c r="AB202" s="186" cm="1">
        <f t="array" ref="AB202">IF(AB$199=-1,AC202,IF(AB$199=99,AA202,IF(AB$199=0,INDEX($E188:$M188,0,AB$197),(INDEX($E188:$M188,0,AB$199+1)-INDEX($E188:$M188,0,AB$199))/(INDEX($E$185:$M$185,0,AB$199+1)-INDEX($E$185:$M$185,0,AB$199))+AA202)))</f>
        <v>3.0722929977612394</v>
      </c>
      <c r="AC202" s="186" cm="1">
        <f t="array" ref="AC202">IF(AC$199=-1,AD202,IF(AC$199=99,AB202,IF(AC$199=0,INDEX($E188:$M188,0,AC$197),(INDEX($E188:$M188,0,AC$199+1)-INDEX($E188:$M188,0,AC$199))/(INDEX($E$185:$M$185,0,AC$199+1)-INDEX($E$185:$M$185,0,AC$199))+AB202)))</f>
        <v>3.1229025701155266</v>
      </c>
      <c r="AD202" s="186" cm="1">
        <f t="array" ref="AD202">IF(AD$199=-1,AE202,IF(AD$199=99,AC202,IF(AD$199=0,INDEX($E188:$M188,0,AD$197),(INDEX($E188:$M188,0,AD$199+1)-INDEX($E188:$M188,0,AD$199))/(INDEX($E$185:$M$185,0,AD$199+1)-INDEX($E$185:$M$185,0,AD$199))+AC202)))</f>
        <v>3.1735121424698138</v>
      </c>
      <c r="AE202" s="186" cm="1">
        <f t="array" ref="AE202">IF(AE$199=-1,AF202,IF(AE$199=99,AD202,IF(AE$199=0,INDEX($E188:$M188,0,AE$197),(INDEX($E188:$M188,0,AE$199+1)-INDEX($E188:$M188,0,AE$199))/(INDEX($E$185:$M$185,0,AE$199+1)-INDEX($E$185:$M$185,0,AE$199))+AD202)))</f>
        <v>3.224121714824101</v>
      </c>
      <c r="AF202" s="186" cm="1">
        <f t="array" ref="AF202">IF(AF$199=-1,AG202,IF(AF$199=99,AE202,IF(AF$199=0,INDEX($E188:$M188,0,AF$197),(INDEX($E188:$M188,0,AF$199+1)-INDEX($E188:$M188,0,AF$199))/(INDEX($E$185:$M$185,0,AF$199+1)-INDEX($E$185:$M$185,0,AF$199))+AE202)))</f>
        <v>3.3464217925511957</v>
      </c>
      <c r="AG202" s="186" cm="1">
        <f t="array" ref="AG202">IF(AG$199=-1,AH202,IF(AG$199=99,AF202,IF(AG$199=0,INDEX($E188:$M188,0,AG$197),(INDEX($E188:$M188,0,AG$199+1)-INDEX($E188:$M188,0,AG$199))/(INDEX($E$185:$M$185,0,AG$199+1)-INDEX($E$185:$M$185,0,AG$199))+AF202)))</f>
        <v>3.4687218702782903</v>
      </c>
      <c r="AH202" s="186" cm="1">
        <f t="array" ref="AH202">IF(AH$199=-1,AI202,IF(AH$199=99,AG202,IF(AH$199=0,INDEX($E188:$M188,0,AH$197),(INDEX($E188:$M188,0,AH$199+1)-INDEX($E188:$M188,0,AH$199))/(INDEX($E$185:$M$185,0,AH$199+1)-INDEX($E$185:$M$185,0,AH$199))+AG202)))</f>
        <v>3.5910219480053849</v>
      </c>
      <c r="AI202" s="186" cm="1">
        <f t="array" ref="AI202">IF(AI$199=-1,AJ202,IF(AI$199=99,AH202,IF(AI$199=0,INDEX($E188:$M188,0,AI$197),(INDEX($E188:$M188,0,AI$199+1)-INDEX($E188:$M188,0,AI$199))/(INDEX($E$185:$M$185,0,AI$199+1)-INDEX($E$185:$M$185,0,AI$199))+AH202)))</f>
        <v>3.7133220257324795</v>
      </c>
      <c r="AJ202" s="186" cm="1">
        <f t="array" ref="AJ202">IF(AJ$199=-1,AK202,IF(AJ$199=99,AI202,IF(AJ$199=0,INDEX($E188:$M188,0,AJ$197),(INDEX($E188:$M188,0,AJ$199+1)-INDEX($E188:$M188,0,AJ$199))/(INDEX($E$185:$M$185,0,AJ$199+1)-INDEX($E$185:$M$185,0,AJ$199))+AI202)))</f>
        <v>3.8356221034595741</v>
      </c>
      <c r="AK202" s="186" cm="1">
        <f t="array" ref="AK202">IF(AK$199=-1,AL202,IF(AK$199=99,AJ202,IF(AK$199=0,INDEX($E188:$M188,0,AK$197),(INDEX($E188:$M188,0,AK$199+1)-INDEX($E188:$M188,0,AK$199))/(INDEX($E$185:$M$185,0,AK$199+1)-INDEX($E$185:$M$185,0,AK$199))+AJ202)))</f>
        <v>3.9579221811866687</v>
      </c>
      <c r="AL202" s="186" cm="1">
        <f t="array" ref="AL202">IF(AL$199=-1,AM202,IF(AL$199=99,AK202,IF(AL$199=0,INDEX($E188:$M188,0,AL$197),(INDEX($E188:$M188,0,AL$199+1)-INDEX($E188:$M188,0,AL$199))/(INDEX($E$185:$M$185,0,AL$199+1)-INDEX($E$185:$M$185,0,AL$199))+AK202)))</f>
        <v>4.0802222589137633</v>
      </c>
      <c r="AM202" s="186" cm="1">
        <f t="array" ref="AM202">IF(AM$199=-1,AN202,IF(AM$199=99,AL202,IF(AM$199=0,INDEX($E188:$M188,0,AM$197),(INDEX($E188:$M188,0,AM$199+1)-INDEX($E188:$M188,0,AM$199))/(INDEX($E$185:$M$185,0,AM$199+1)-INDEX($E$185:$M$185,0,AM$199))+AL202)))</f>
        <v>4.2025223366408584</v>
      </c>
      <c r="AN202" s="186" cm="1">
        <f t="array" ref="AN202">IF(AN$199=-1,AO202,IF(AN$199=99,AM202,IF(AN$199=0,INDEX($E188:$M188,0,AN$197),(INDEX($E188:$M188,0,AN$199+1)-INDEX($E188:$M188,0,AN$199))/(INDEX($E$185:$M$185,0,AN$199+1)-INDEX($E$185:$M$185,0,AN$199))+AM202)))</f>
        <v>4.3248224143679534</v>
      </c>
      <c r="AO202" s="186" cm="1">
        <f t="array" ref="AO202">IF(AO$199=-1,AP202,IF(AO$199=99,AN202,IF(AO$199=0,INDEX($E188:$M188,0,AO$197),(INDEX($E188:$M188,0,AO$199+1)-INDEX($E188:$M188,0,AO$199))/(INDEX($E$185:$M$185,0,AO$199+1)-INDEX($E$185:$M$185,0,AO$199))+AN202)))</f>
        <v>4.4471224920950485</v>
      </c>
      <c r="AP202" s="186" cm="1">
        <f t="array" ref="AP202">IF(AP$199=-1,AQ202,IF(AP$199=99,AO202,IF(AP$199=0,INDEX($E188:$M188,0,AP$197),(INDEX($E188:$M188,0,AP$199+1)-INDEX($E188:$M188,0,AP$199))/(INDEX($E$185:$M$185,0,AP$199+1)-INDEX($E$185:$M$185,0,AP$199))+AO202)))</f>
        <v>4.5381739210762255</v>
      </c>
      <c r="AQ202" s="186" cm="1">
        <f t="array" ref="AQ202">IF(AQ$199=-1,AR202,IF(AQ$199=99,AP202,IF(AQ$199=0,INDEX($E188:$M188,0,AQ$197),(INDEX($E188:$M188,0,AQ$199+1)-INDEX($E188:$M188,0,AQ$199))/(INDEX($E$185:$M$185,0,AQ$199+1)-INDEX($E$185:$M$185,0,AQ$199))+AP202)))</f>
        <v>5.3576367819068222</v>
      </c>
      <c r="AR202" s="186" cm="1">
        <f t="array" ref="AR202">IF(AR$199=-1,AS202,IF(AR$199=99,AQ202,IF(AR$199=0,INDEX($E188:$M188,0,AR$197),(INDEX($E188:$M188,0,AR$199+1)-INDEX($E188:$M188,0,AR$199))/(INDEX($E$185:$M$185,0,AR$199+1)-INDEX($E$185:$M$185,0,AR$199))+AQ202)))</f>
        <v>5.3576367819068222</v>
      </c>
      <c r="AS202" s="186" cm="1">
        <f t="array" ref="AS202">IF(AS$199=-1,#REF!,IF(AS$199=99,AR202,IF(AS$199=0,INDEX($E188:$M188,0,AS$197),(INDEX($E188:$M188,0,AS$199+1)-INDEX($E188:$M188,0,AS$199))/(INDEX($E$185:$M$185,0,AS$199+1)-INDEX($E$185:$M$185,0,AS$199))+AR202)))</f>
        <v>5.3576367819068222</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0.79435718580761816</v>
      </c>
      <c r="W203" s="186" cm="1">
        <f t="array" ref="W203">IF(W$199=-1,X203,IF(W$199=99,V203,IF(W$199=0,INDEX($E189:$M189,0,W$197),(INDEX($E189:$M189,0,W$199+1)-INDEX($E189:$M189,0,W$199))/(INDEX($E$185:$M$185,0,W$199+1)-INDEX($E$185:$M$185,0,W$199))+V203)))</f>
        <v>0.79917646696101674</v>
      </c>
      <c r="X203" s="186" cm="1">
        <f t="array" ref="X203">IF(X$199=-1,Y203,IF(X$199=99,W203,IF(X$199=0,INDEX($E189:$M189,0,X$197),(INDEX($E189:$M189,0,X$199+1)-INDEX($E189:$M189,0,X$199))/(INDEX($E$185:$M$185,0,X$199+1)-INDEX($E$185:$M$185,0,X$199))+W203)))</f>
        <v>0.80399574811441532</v>
      </c>
      <c r="Y203" s="186" cm="1">
        <f t="array" ref="Y203">IF(Y$199=-1,Z203,IF(Y$199=99,X203,IF(Y$199=0,INDEX($E189:$M189,0,Y$197),(INDEX($E189:$M189,0,Y$199+1)-INDEX($E189:$M189,0,Y$199))/(INDEX($E$185:$M$185,0,Y$199+1)-INDEX($E$185:$M$185,0,Y$199))+X203)))</f>
        <v>0.8088150292678139</v>
      </c>
      <c r="Z203" s="186" cm="1">
        <f t="array" ref="Z203">IF(Z$199=-1,AA203,IF(Z$199=99,Y203,IF(Z$199=0,INDEX($E189:$M189,0,Z$197),(INDEX($E189:$M189,0,Z$199+1)-INDEX($E189:$M189,0,Z$199))/(INDEX($E$185:$M$185,0,Z$199+1)-INDEX($E$185:$M$185,0,Z$199))+Y203)))</f>
        <v>0.81363431042121248</v>
      </c>
      <c r="AA203" s="186" cm="1">
        <f t="array" ref="AA203">IF(AA$199=-1,AB203,IF(AA$199=99,Z203,IF(AA$199=0,INDEX($E189:$M189,0,AA$197),(INDEX($E189:$M189,0,AA$199+1)-INDEX($E189:$M189,0,AA$199))/(INDEX($E$185:$M$185,0,AA$199+1)-INDEX($E$185:$M$185,0,AA$199))+Z203)))</f>
        <v>0.81845359157461106</v>
      </c>
      <c r="AB203" s="186" cm="1">
        <f t="array" ref="AB203">IF(AB$199=-1,AC203,IF(AB$199=99,AA203,IF(AB$199=0,INDEX($E189:$M189,0,AB$197),(INDEX($E189:$M189,0,AB$199+1)-INDEX($E189:$M189,0,AB$199))/(INDEX($E$185:$M$185,0,AB$199+1)-INDEX($E$185:$M$185,0,AB$199))+AA203)))</f>
        <v>0.82327287272800964</v>
      </c>
      <c r="AC203" s="186" cm="1">
        <f t="array" ref="AC203">IF(AC$199=-1,AD203,IF(AC$199=99,AB203,IF(AC$199=0,INDEX($E189:$M189,0,AC$197),(INDEX($E189:$M189,0,AC$199+1)-INDEX($E189:$M189,0,AC$199))/(INDEX($E$185:$M$185,0,AC$199+1)-INDEX($E$185:$M$185,0,AC$199))+AB203)))</f>
        <v>0.82809215388140822</v>
      </c>
      <c r="AD203" s="186" cm="1">
        <f t="array" ref="AD203">IF(AD$199=-1,AE203,IF(AD$199=99,AC203,IF(AD$199=0,INDEX($E189:$M189,0,AD$197),(INDEX($E189:$M189,0,AD$199+1)-INDEX($E189:$M189,0,AD$199))/(INDEX($E$185:$M$185,0,AD$199+1)-INDEX($E$185:$M$185,0,AD$199))+AC203)))</f>
        <v>0.8329114350348068</v>
      </c>
      <c r="AE203" s="186" cm="1">
        <f t="array" ref="AE203">IF(AE$199=-1,AF203,IF(AE$199=99,AD203,IF(AE$199=0,INDEX($E189:$M189,0,AE$197),(INDEX($E189:$M189,0,AE$199+1)-INDEX($E189:$M189,0,AE$199))/(INDEX($E$185:$M$185,0,AE$199+1)-INDEX($E$185:$M$185,0,AE$199))+AD203)))</f>
        <v>0.83773071618820505</v>
      </c>
      <c r="AF203" s="186" cm="1">
        <f t="array" ref="AF203">IF(AF$199=-1,AG203,IF(AF$199=99,AE203,IF(AF$199=0,INDEX($E189:$M189,0,AF$197),(INDEX($E189:$M189,0,AF$199+1)-INDEX($E189:$M189,0,AF$199))/(INDEX($E$185:$M$185,0,AF$199+1)-INDEX($E$185:$M$185,0,AF$199))+AE203)))</f>
        <v>0.83352316149973693</v>
      </c>
      <c r="AG203" s="186" cm="1">
        <f t="array" ref="AG203">IF(AG$199=-1,AH203,IF(AG$199=99,AF203,IF(AG$199=0,INDEX($E189:$M189,0,AG$197),(INDEX($E189:$M189,0,AG$199+1)-INDEX($E189:$M189,0,AG$199))/(INDEX($E$185:$M$185,0,AG$199+1)-INDEX($E$185:$M$185,0,AG$199))+AF203)))</f>
        <v>0.82931560681126881</v>
      </c>
      <c r="AH203" s="186" cm="1">
        <f t="array" ref="AH203">IF(AH$199=-1,AI203,IF(AH$199=99,AG203,IF(AH$199=0,INDEX($E189:$M189,0,AH$197),(INDEX($E189:$M189,0,AH$199+1)-INDEX($E189:$M189,0,AH$199))/(INDEX($E$185:$M$185,0,AH$199+1)-INDEX($E$185:$M$185,0,AH$199))+AG203)))</f>
        <v>0.82510805212280069</v>
      </c>
      <c r="AI203" s="186" cm="1">
        <f t="array" ref="AI203">IF(AI$199=-1,AJ203,IF(AI$199=99,AH203,IF(AI$199=0,INDEX($E189:$M189,0,AI$197),(INDEX($E189:$M189,0,AI$199+1)-INDEX($E189:$M189,0,AI$199))/(INDEX($E$185:$M$185,0,AI$199+1)-INDEX($E$185:$M$185,0,AI$199))+AH203)))</f>
        <v>0.82090049743433258</v>
      </c>
      <c r="AJ203" s="186" cm="1">
        <f t="array" ref="AJ203">IF(AJ$199=-1,AK203,IF(AJ$199=99,AI203,IF(AJ$199=0,INDEX($E189:$M189,0,AJ$197),(INDEX($E189:$M189,0,AJ$199+1)-INDEX($E189:$M189,0,AJ$199))/(INDEX($E$185:$M$185,0,AJ$199+1)-INDEX($E$185:$M$185,0,AJ$199))+AI203)))</f>
        <v>0.81669294274586446</v>
      </c>
      <c r="AK203" s="186" cm="1">
        <f t="array" ref="AK203">IF(AK$199=-1,AL203,IF(AK$199=99,AJ203,IF(AK$199=0,INDEX($E189:$M189,0,AK$197),(INDEX($E189:$M189,0,AK$199+1)-INDEX($E189:$M189,0,AK$199))/(INDEX($E$185:$M$185,0,AK$199+1)-INDEX($E$185:$M$185,0,AK$199))+AJ203)))</f>
        <v>0.81248538805739634</v>
      </c>
      <c r="AL203" s="186" cm="1">
        <f t="array" ref="AL203">IF(AL$199=-1,AM203,IF(AL$199=99,AK203,IF(AL$199=0,INDEX($E189:$M189,0,AL$197),(INDEX($E189:$M189,0,AL$199+1)-INDEX($E189:$M189,0,AL$199))/(INDEX($E$185:$M$185,0,AL$199+1)-INDEX($E$185:$M$185,0,AL$199))+AK203)))</f>
        <v>0.80827783336892822</v>
      </c>
      <c r="AM203" s="186" cm="1">
        <f t="array" ref="AM203">IF(AM$199=-1,AN203,IF(AM$199=99,AL203,IF(AM$199=0,INDEX($E189:$M189,0,AM$197),(INDEX($E189:$M189,0,AM$199+1)-INDEX($E189:$M189,0,AM$199))/(INDEX($E$185:$M$185,0,AM$199+1)-INDEX($E$185:$M$185,0,AM$199))+AL203)))</f>
        <v>0.8040702786804601</v>
      </c>
      <c r="AN203" s="186" cm="1">
        <f t="array" ref="AN203">IF(AN$199=-1,AO203,IF(AN$199=99,AM203,IF(AN$199=0,INDEX($E189:$M189,0,AN$197),(INDEX($E189:$M189,0,AN$199+1)-INDEX($E189:$M189,0,AN$199))/(INDEX($E$185:$M$185,0,AN$199+1)-INDEX($E$185:$M$185,0,AN$199))+AM203)))</f>
        <v>0.79986272399199199</v>
      </c>
      <c r="AO203" s="186" cm="1">
        <f t="array" ref="AO203">IF(AO$199=-1,AP203,IF(AO$199=99,AN203,IF(AO$199=0,INDEX($E189:$M189,0,AO$197),(INDEX($E189:$M189,0,AO$199+1)-INDEX($E189:$M189,0,AO$199))/(INDEX($E$185:$M$185,0,AO$199+1)-INDEX($E$185:$M$185,0,AO$199))+AN203)))</f>
        <v>0.79565516930352387</v>
      </c>
      <c r="AP203" s="186" cm="1">
        <f t="array" ref="AP203">IF(AP$199=-1,AQ203,IF(AP$199=99,AO203,IF(AP$199=0,INDEX($E189:$M189,0,AP$197),(INDEX($E189:$M189,0,AP$199+1)-INDEX($E189:$M189,0,AP$199))/(INDEX($E$185:$M$185,0,AP$199+1)-INDEX($E$185:$M$185,0,AP$199))+AO203)))</f>
        <v>0.79152897939923728</v>
      </c>
      <c r="AQ203" s="186" cm="1">
        <f t="array" ref="AQ203">IF(AQ$199=-1,AR203,IF(AQ$199=99,AP203,IF(AQ$199=0,INDEX($E189:$M189,0,AQ$197),(INDEX($E189:$M189,0,AQ$199+1)-INDEX($E189:$M189,0,AQ$199))/(INDEX($E$185:$M$185,0,AQ$199+1)-INDEX($E$185:$M$185,0,AQ$199))+AP203)))</f>
        <v>0.75439327026065839</v>
      </c>
      <c r="AR203" s="186" cm="1">
        <f t="array" ref="AR203">IF(AR$199=-1,AS203,IF(AR$199=99,AQ203,IF(AR$199=0,INDEX($E189:$M189,0,AR$197),(INDEX($E189:$M189,0,AR$199+1)-INDEX($E189:$M189,0,AR$199))/(INDEX($E$185:$M$185,0,AR$199+1)-INDEX($E$185:$M$185,0,AR$199))+AQ203)))</f>
        <v>0.75439327026065839</v>
      </c>
      <c r="AS203" s="186" cm="1">
        <f t="array" ref="AS203">IF(AS$199=-1,#REF!,IF(AS$199=99,AR203,IF(AS$199=0,INDEX($E189:$M189,0,AS$197),(INDEX($E189:$M189,0,AS$199+1)-INDEX($E189:$M189,0,AS$199))/(INDEX($E$185:$M$185,0,AS$199+1)-INDEX($E$185:$M$185,0,AS$199))+AR203)))</f>
        <v>0.75439327026065839</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7.5046051699730336</v>
      </c>
      <c r="W204" s="186" cm="1">
        <f t="array" ref="W204">IF(W$199=-1,X204,IF(W$199=99,V204,IF(W$199=0,INDEX($E190:$M190,0,W$197),(INDEX($E190:$M190,0,W$199+1)-INDEX($E190:$M190,0,W$199))/(INDEX($E$185:$M$185,0,W$199+1)-INDEX($E$185:$M$185,0,W$199))+V204)))</f>
        <v>7.5501348169700302</v>
      </c>
      <c r="X204" s="186" cm="1">
        <f t="array" ref="X204">IF(X$199=-1,Y204,IF(X$199=99,W204,IF(X$199=0,INDEX($E190:$M190,0,X$197),(INDEX($E190:$M190,0,X$199+1)-INDEX($E190:$M190,0,X$199))/(INDEX($E$185:$M$185,0,X$199+1)-INDEX($E$185:$M$185,0,X$199))+W204)))</f>
        <v>7.5956644639670268</v>
      </c>
      <c r="Y204" s="186" cm="1">
        <f t="array" ref="Y204">IF(Y$199=-1,Z204,IF(Y$199=99,X204,IF(Y$199=0,INDEX($E190:$M190,0,Y$197),(INDEX($E190:$M190,0,Y$199+1)-INDEX($E190:$M190,0,Y$199))/(INDEX($E$185:$M$185,0,Y$199+1)-INDEX($E$185:$M$185,0,Y$199))+X204)))</f>
        <v>7.6411941109640233</v>
      </c>
      <c r="Z204" s="186" cm="1">
        <f t="array" ref="Z204">IF(Z$199=-1,AA204,IF(Z$199=99,Y204,IF(Z$199=0,INDEX($E190:$M190,0,Z$197),(INDEX($E190:$M190,0,Z$199+1)-INDEX($E190:$M190,0,Z$199))/(INDEX($E$185:$M$185,0,Z$199+1)-INDEX($E$185:$M$185,0,Z$199))+Y204)))</f>
        <v>7.6867237579610199</v>
      </c>
      <c r="AA204" s="186" cm="1">
        <f t="array" ref="AA204">IF(AA$199=-1,AB204,IF(AA$199=99,Z204,IF(AA$199=0,INDEX($E190:$M190,0,AA$197),(INDEX($E190:$M190,0,AA$199+1)-INDEX($E190:$M190,0,AA$199))/(INDEX($E$185:$M$185,0,AA$199+1)-INDEX($E$185:$M$185,0,AA$199))+Z204)))</f>
        <v>7.7322534049580165</v>
      </c>
      <c r="AB204" s="186" cm="1">
        <f t="array" ref="AB204">IF(AB$199=-1,AC204,IF(AB$199=99,AA204,IF(AB$199=0,INDEX($E190:$M190,0,AB$197),(INDEX($E190:$M190,0,AB$199+1)-INDEX($E190:$M190,0,AB$199))/(INDEX($E$185:$M$185,0,AB$199+1)-INDEX($E$185:$M$185,0,AB$199))+AA204)))</f>
        <v>7.7777830519550131</v>
      </c>
      <c r="AC204" s="186" cm="1">
        <f t="array" ref="AC204">IF(AC$199=-1,AD204,IF(AC$199=99,AB204,IF(AC$199=0,INDEX($E190:$M190,0,AC$197),(INDEX($E190:$M190,0,AC$199+1)-INDEX($E190:$M190,0,AC$199))/(INDEX($E$185:$M$185,0,AC$199+1)-INDEX($E$185:$M$185,0,AC$199))+AB204)))</f>
        <v>7.8233126989520096</v>
      </c>
      <c r="AD204" s="186" cm="1">
        <f t="array" ref="AD204">IF(AD$199=-1,AE204,IF(AD$199=99,AC204,IF(AD$199=0,INDEX($E190:$M190,0,AD$197),(INDEX($E190:$M190,0,AD$199+1)-INDEX($E190:$M190,0,AD$199))/(INDEX($E$185:$M$185,0,AD$199+1)-INDEX($E$185:$M$185,0,AD$199))+AC204)))</f>
        <v>7.8688423459490062</v>
      </c>
      <c r="AE204" s="186" cm="1">
        <f t="array" ref="AE204">IF(AE$199=-1,AF204,IF(AE$199=99,AD204,IF(AE$199=0,INDEX($E190:$M190,0,AE$197),(INDEX($E190:$M190,0,AE$199+1)-INDEX($E190:$M190,0,AE$199))/(INDEX($E$185:$M$185,0,AE$199+1)-INDEX($E$185:$M$185,0,AE$199))+AD204)))</f>
        <v>7.914371992946001</v>
      </c>
      <c r="AF204" s="186" cm="1">
        <f t="array" ref="AF204">IF(AF$199=-1,AG204,IF(AF$199=99,AE204,IF(AF$199=0,INDEX($E190:$M190,0,AF$197),(INDEX($E190:$M190,0,AF$199+1)-INDEX($E190:$M190,0,AF$199))/(INDEX($E$185:$M$185,0,AF$199+1)-INDEX($E$185:$M$185,0,AF$199))+AE204)))</f>
        <v>7.874621566774783</v>
      </c>
      <c r="AG204" s="186" cm="1">
        <f t="array" ref="AG204">IF(AG$199=-1,AH204,IF(AG$199=99,AF204,IF(AG$199=0,INDEX($E190:$M190,0,AG$197),(INDEX($E190:$M190,0,AG$199+1)-INDEX($E190:$M190,0,AG$199))/(INDEX($E$185:$M$185,0,AG$199+1)-INDEX($E$185:$M$185,0,AG$199))+AF204)))</f>
        <v>7.8348711406035649</v>
      </c>
      <c r="AH204" s="186" cm="1">
        <f t="array" ref="AH204">IF(AH$199=-1,AI204,IF(AH$199=99,AG204,IF(AH$199=0,INDEX($E190:$M190,0,AH$197),(INDEX($E190:$M190,0,AH$199+1)-INDEX($E190:$M190,0,AH$199))/(INDEX($E$185:$M$185,0,AH$199+1)-INDEX($E$185:$M$185,0,AH$199))+AG204)))</f>
        <v>7.7951207144323469</v>
      </c>
      <c r="AI204" s="186" cm="1">
        <f t="array" ref="AI204">IF(AI$199=-1,AJ204,IF(AI$199=99,AH204,IF(AI$199=0,INDEX($E190:$M190,0,AI$197),(INDEX($E190:$M190,0,AI$199+1)-INDEX($E190:$M190,0,AI$199))/(INDEX($E$185:$M$185,0,AI$199+1)-INDEX($E$185:$M$185,0,AI$199))+AH204)))</f>
        <v>7.7553702882611288</v>
      </c>
      <c r="AJ204" s="186" cm="1">
        <f t="array" ref="AJ204">IF(AJ$199=-1,AK204,IF(AJ$199=99,AI204,IF(AJ$199=0,INDEX($E190:$M190,0,AJ$197),(INDEX($E190:$M190,0,AJ$199+1)-INDEX($E190:$M190,0,AJ$199))/(INDEX($E$185:$M$185,0,AJ$199+1)-INDEX($E$185:$M$185,0,AJ$199))+AI204)))</f>
        <v>7.7156198620899108</v>
      </c>
      <c r="AK204" s="186" cm="1">
        <f t="array" ref="AK204">IF(AK$199=-1,AL204,IF(AK$199=99,AJ204,IF(AK$199=0,INDEX($E190:$M190,0,AK$197),(INDEX($E190:$M190,0,AK$199+1)-INDEX($E190:$M190,0,AK$199))/(INDEX($E$185:$M$185,0,AK$199+1)-INDEX($E$185:$M$185,0,AK$199))+AJ204)))</f>
        <v>7.6758694359186928</v>
      </c>
      <c r="AL204" s="186" cm="1">
        <f t="array" ref="AL204">IF(AL$199=-1,AM204,IF(AL$199=99,AK204,IF(AL$199=0,INDEX($E190:$M190,0,AL$197),(INDEX($E190:$M190,0,AL$199+1)-INDEX($E190:$M190,0,AL$199))/(INDEX($E$185:$M$185,0,AL$199+1)-INDEX($E$185:$M$185,0,AL$199))+AK204)))</f>
        <v>7.6361190097474747</v>
      </c>
      <c r="AM204" s="186" cm="1">
        <f t="array" ref="AM204">IF(AM$199=-1,AN204,IF(AM$199=99,AL204,IF(AM$199=0,INDEX($E190:$M190,0,AM$197),(INDEX($E190:$M190,0,AM$199+1)-INDEX($E190:$M190,0,AM$199))/(INDEX($E$185:$M$185,0,AM$199+1)-INDEX($E$185:$M$185,0,AM$199))+AL204)))</f>
        <v>7.5963685835762567</v>
      </c>
      <c r="AN204" s="186" cm="1">
        <f t="array" ref="AN204">IF(AN$199=-1,AO204,IF(AN$199=99,AM204,IF(AN$199=0,INDEX($E190:$M190,0,AN$197),(INDEX($E190:$M190,0,AN$199+1)-INDEX($E190:$M190,0,AN$199))/(INDEX($E$185:$M$185,0,AN$199+1)-INDEX($E$185:$M$185,0,AN$199))+AM204)))</f>
        <v>7.5566181574050386</v>
      </c>
      <c r="AO204" s="186" cm="1">
        <f t="array" ref="AO204">IF(AO$199=-1,AP204,IF(AO$199=99,AN204,IF(AO$199=0,INDEX($E190:$M190,0,AO$197),(INDEX($E190:$M190,0,AO$199+1)-INDEX($E190:$M190,0,AO$199))/(INDEX($E$185:$M$185,0,AO$199+1)-INDEX($E$185:$M$185,0,AO$199))+AN204)))</f>
        <v>7.5168677312338215</v>
      </c>
      <c r="AP204" s="186" cm="1">
        <f t="array" ref="AP204">IF(AP$199=-1,AQ204,IF(AP$199=99,AO204,IF(AP$199=0,INDEX($E190:$M190,0,AP$197),(INDEX($E190:$M190,0,AP$199+1)-INDEX($E190:$M190,0,AP$199))/(INDEX($E$185:$M$185,0,AP$199+1)-INDEX($E$185:$M$185,0,AP$199))+AO204)))</f>
        <v>7.4778859902220409</v>
      </c>
      <c r="AQ204" s="186" cm="1">
        <f t="array" ref="AQ204">IF(AQ$199=-1,AR204,IF(AQ$199=99,AP204,IF(AQ$199=0,INDEX($E190:$M190,0,AQ$197),(INDEX($E190:$M190,0,AQ$199+1)-INDEX($E190:$M190,0,AQ$199))/(INDEX($E$185:$M$185,0,AQ$199+1)-INDEX($E$185:$M$185,0,AQ$199))+AP204)))</f>
        <v>7.127050321116017</v>
      </c>
      <c r="AR204" s="186" cm="1">
        <f t="array" ref="AR204">IF(AR$199=-1,AS204,IF(AR$199=99,AQ204,IF(AR$199=0,INDEX($E190:$M190,0,AR$197),(INDEX($E190:$M190,0,AR$199+1)-INDEX($E190:$M190,0,AR$199))/(INDEX($E$185:$M$185,0,AR$199+1)-INDEX($E$185:$M$185,0,AR$199))+AQ204)))</f>
        <v>7.127050321116017</v>
      </c>
      <c r="AS204" s="186" cm="1">
        <f t="array" ref="AS204">IF(AS$199=-1,#REF!,IF(AS$199=99,AR204,IF(AS$199=0,INDEX($E190:$M190,0,AS$197),(INDEX($E190:$M190,0,AS$199+1)-INDEX($E190:$M190,0,AS$199))/(INDEX($E$185:$M$185,0,AS$199+1)-INDEX($E$185:$M$185,0,AS$199))+AR204)))</f>
        <v>7.127050321116017</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0.29500934311049404</v>
      </c>
      <c r="W205" s="186" cm="1">
        <f t="array" ref="W205">IF(W$199=-1,X205,IF(W$199=99,V205,IF(W$199=0,INDEX($E191:$M191,0,W$197),(INDEX($E191:$M191,0,W$199+1)-INDEX($E191:$M191,0,W$199))/(INDEX($E$185:$M$185,0,W$199+1)-INDEX($E$185:$M$185,0,W$199))+V205)))</f>
        <v>0.32681023199627907</v>
      </c>
      <c r="X205" s="186" cm="1">
        <f t="array" ref="X205">IF(X$199=-1,Y205,IF(X$199=99,W205,IF(X$199=0,INDEX($E191:$M191,0,X$197),(INDEX($E191:$M191,0,X$199+1)-INDEX($E191:$M191,0,X$199))/(INDEX($E$185:$M$185,0,X$199+1)-INDEX($E$185:$M$185,0,X$199))+W205)))</f>
        <v>0.35861112088206409</v>
      </c>
      <c r="Y205" s="186" cm="1">
        <f t="array" ref="Y205">IF(Y$199=-1,Z205,IF(Y$199=99,X205,IF(Y$199=0,INDEX($E191:$M191,0,Y$197),(INDEX($E191:$M191,0,Y$199+1)-INDEX($E191:$M191,0,Y$199))/(INDEX($E$185:$M$185,0,Y$199+1)-INDEX($E$185:$M$185,0,Y$199))+X205)))</f>
        <v>0.39041200976784912</v>
      </c>
      <c r="Z205" s="186" cm="1">
        <f t="array" ref="Z205">IF(Z$199=-1,AA205,IF(Z$199=99,Y205,IF(Z$199=0,INDEX($E191:$M191,0,Z$197),(INDEX($E191:$M191,0,Z$199+1)-INDEX($E191:$M191,0,Z$199))/(INDEX($E$185:$M$185,0,Z$199+1)-INDEX($E$185:$M$185,0,Z$199))+Y205)))</f>
        <v>0.42221289865363415</v>
      </c>
      <c r="AA205" s="186" cm="1">
        <f t="array" ref="AA205">IF(AA$199=-1,AB205,IF(AA$199=99,Z205,IF(AA$199=0,INDEX($E191:$M191,0,AA$197),(INDEX($E191:$M191,0,AA$199+1)-INDEX($E191:$M191,0,AA$199))/(INDEX($E$185:$M$185,0,AA$199+1)-INDEX($E$185:$M$185,0,AA$199))+Z205)))</f>
        <v>0.45401378753941918</v>
      </c>
      <c r="AB205" s="186" cm="1">
        <f t="array" ref="AB205">IF(AB$199=-1,AC205,IF(AB$199=99,AA205,IF(AB$199=0,INDEX($E191:$M191,0,AB$197),(INDEX($E191:$M191,0,AB$199+1)-INDEX($E191:$M191,0,AB$199))/(INDEX($E$185:$M$185,0,AB$199+1)-INDEX($E$185:$M$185,0,AB$199))+AA205)))</f>
        <v>0.48581467642520421</v>
      </c>
      <c r="AC205" s="186" cm="1">
        <f t="array" ref="AC205">IF(AC$199=-1,AD205,IF(AC$199=99,AB205,IF(AC$199=0,INDEX($E191:$M191,0,AC$197),(INDEX($E191:$M191,0,AC$199+1)-INDEX($E191:$M191,0,AC$199))/(INDEX($E$185:$M$185,0,AC$199+1)-INDEX($E$185:$M$185,0,AC$199))+AB205)))</f>
        <v>0.51761556531098918</v>
      </c>
      <c r="AD205" s="186" cm="1">
        <f t="array" ref="AD205">IF(AD$199=-1,AE205,IF(AD$199=99,AC205,IF(AD$199=0,INDEX($E191:$M191,0,AD$197),(INDEX($E191:$M191,0,AD$199+1)-INDEX($E191:$M191,0,AD$199))/(INDEX($E$185:$M$185,0,AD$199+1)-INDEX($E$185:$M$185,0,AD$199))+AC205)))</f>
        <v>0.54941645419677421</v>
      </c>
      <c r="AE205" s="186" cm="1">
        <f t="array" ref="AE205">IF(AE$199=-1,AF205,IF(AE$199=99,AD205,IF(AE$199=0,INDEX($E191:$M191,0,AE$197),(INDEX($E191:$M191,0,AE$199+1)-INDEX($E191:$M191,0,AE$199))/(INDEX($E$185:$M$185,0,AE$199+1)-INDEX($E$185:$M$185,0,AE$199))+AD205)))</f>
        <v>0.58121734308255912</v>
      </c>
      <c r="AF205" s="186" cm="1">
        <f t="array" ref="AF205">IF(AF$199=-1,AG205,IF(AF$199=99,AE205,IF(AF$199=0,INDEX($E191:$M191,0,AF$197),(INDEX($E191:$M191,0,AF$199+1)-INDEX($E191:$M191,0,AF$199))/(INDEX($E$185:$M$185,0,AF$199+1)-INDEX($E$185:$M$185,0,AF$199))+AE205)))</f>
        <v>0.63582338377710834</v>
      </c>
      <c r="AG205" s="186" cm="1">
        <f t="array" ref="AG205">IF(AG$199=-1,AH205,IF(AG$199=99,AF205,IF(AG$199=0,INDEX($E191:$M191,0,AG$197),(INDEX($E191:$M191,0,AG$199+1)-INDEX($E191:$M191,0,AG$199))/(INDEX($E$185:$M$185,0,AG$199+1)-INDEX($E$185:$M$185,0,AG$199))+AF205)))</f>
        <v>0.69042942447165756</v>
      </c>
      <c r="AH205" s="186" cm="1">
        <f t="array" ref="AH205">IF(AH$199=-1,AI205,IF(AH$199=99,AG205,IF(AH$199=0,INDEX($E191:$M191,0,AH$197),(INDEX($E191:$M191,0,AH$199+1)-INDEX($E191:$M191,0,AH$199))/(INDEX($E$185:$M$185,0,AH$199+1)-INDEX($E$185:$M$185,0,AH$199))+AG205)))</f>
        <v>0.74503546516620678</v>
      </c>
      <c r="AI205" s="186" cm="1">
        <f t="array" ref="AI205">IF(AI$199=-1,AJ205,IF(AI$199=99,AH205,IF(AI$199=0,INDEX($E191:$M191,0,AI$197),(INDEX($E191:$M191,0,AI$199+1)-INDEX($E191:$M191,0,AI$199))/(INDEX($E$185:$M$185,0,AI$199+1)-INDEX($E$185:$M$185,0,AI$199))+AH205)))</f>
        <v>0.799641505860756</v>
      </c>
      <c r="AJ205" s="186" cm="1">
        <f t="array" ref="AJ205">IF(AJ$199=-1,AK205,IF(AJ$199=99,AI205,IF(AJ$199=0,INDEX($E191:$M191,0,AJ$197),(INDEX($E191:$M191,0,AJ$199+1)-INDEX($E191:$M191,0,AJ$199))/(INDEX($E$185:$M$185,0,AJ$199+1)-INDEX($E$185:$M$185,0,AJ$199))+AI205)))</f>
        <v>0.85424754655530521</v>
      </c>
      <c r="AK205" s="186" cm="1">
        <f t="array" ref="AK205">IF(AK$199=-1,AL205,IF(AK$199=99,AJ205,IF(AK$199=0,INDEX($E191:$M191,0,AK$197),(INDEX($E191:$M191,0,AK$199+1)-INDEX($E191:$M191,0,AK$199))/(INDEX($E$185:$M$185,0,AK$199+1)-INDEX($E$185:$M$185,0,AK$199))+AJ205)))</f>
        <v>0.90885358724985443</v>
      </c>
      <c r="AL205" s="186" cm="1">
        <f t="array" ref="AL205">IF(AL$199=-1,AM205,IF(AL$199=99,AK205,IF(AL$199=0,INDEX($E191:$M191,0,AL$197),(INDEX($E191:$M191,0,AL$199+1)-INDEX($E191:$M191,0,AL$199))/(INDEX($E$185:$M$185,0,AL$199+1)-INDEX($E$185:$M$185,0,AL$199))+AK205)))</f>
        <v>0.96345962794440365</v>
      </c>
      <c r="AM205" s="186" cm="1">
        <f t="array" ref="AM205">IF(AM$199=-1,AN205,IF(AM$199=99,AL205,IF(AM$199=0,INDEX($E191:$M191,0,AM$197),(INDEX($E191:$M191,0,AM$199+1)-INDEX($E191:$M191,0,AM$199))/(INDEX($E$185:$M$185,0,AM$199+1)-INDEX($E$185:$M$185,0,AM$199))+AL205)))</f>
        <v>1.0180656686389529</v>
      </c>
      <c r="AN205" s="186" cm="1">
        <f t="array" ref="AN205">IF(AN$199=-1,AO205,IF(AN$199=99,AM205,IF(AN$199=0,INDEX($E191:$M191,0,AN$197),(INDEX($E191:$M191,0,AN$199+1)-INDEX($E191:$M191,0,AN$199))/(INDEX($E$185:$M$185,0,AN$199+1)-INDEX($E$185:$M$185,0,AN$199))+AM205)))</f>
        <v>1.0726717093335021</v>
      </c>
      <c r="AO205" s="186" cm="1">
        <f t="array" ref="AO205">IF(AO$199=-1,AP205,IF(AO$199=99,AN205,IF(AO$199=0,INDEX($E191:$M191,0,AO$197),(INDEX($E191:$M191,0,AO$199+1)-INDEX($E191:$M191,0,AO$199))/(INDEX($E$185:$M$185,0,AO$199+1)-INDEX($E$185:$M$185,0,AO$199))+AN205)))</f>
        <v>1.1272777500280511</v>
      </c>
      <c r="AP205" s="186" cm="1">
        <f t="array" ref="AP205">IF(AP$199=-1,AQ205,IF(AP$199=99,AO205,IF(AP$199=0,INDEX($E191:$M191,0,AP$197),(INDEX($E191:$M191,0,AP$199+1)-INDEX($E191:$M191,0,AP$199))/(INDEX($E$185:$M$185,0,AP$199+1)-INDEX($E$185:$M$185,0,AP$199))+AO205)))</f>
        <v>1.1827221794891001</v>
      </c>
      <c r="AQ205" s="186" cm="1">
        <f t="array" ref="AQ205">IF(AQ$199=-1,AR205,IF(AQ$199=99,AP205,IF(AQ$199=0,INDEX($E191:$M191,0,AQ$197),(INDEX($E191:$M191,0,AQ$199+1)-INDEX($E191:$M191,0,AQ$199))/(INDEX($E$185:$M$185,0,AQ$199+1)-INDEX($E$185:$M$185,0,AQ$199))+AP205)))</f>
        <v>1.6817220446385417</v>
      </c>
      <c r="AR205" s="186" cm="1">
        <f t="array" ref="AR205">IF(AR$199=-1,AS205,IF(AR$199=99,AQ205,IF(AR$199=0,INDEX($E191:$M191,0,AR$197),(INDEX($E191:$M191,0,AR$199+1)-INDEX($E191:$M191,0,AR$199))/(INDEX($E$185:$M$185,0,AR$199+1)-INDEX($E$185:$M$185,0,AR$199))+AQ205)))</f>
        <v>1.6817220446385417</v>
      </c>
      <c r="AS205" s="186" cm="1">
        <f t="array" ref="AS205">IF(AS$199=-1,#REF!,IF(AS$199=99,AR205,IF(AS$199=0,INDEX($E191:$M191,0,AS$197),(INDEX($E191:$M191,0,AS$199+1)-INDEX($E191:$M191,0,AS$199))/(INDEX($E$185:$M$185,0,AS$199+1)-INDEX($E$185:$M$185,0,AS$199))+AR205)))</f>
        <v>1.6817220446385417</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9.2585550372847329</v>
      </c>
      <c r="W206" s="186" cm="1">
        <f t="array" ref="W206">IF(W$199=-1,X206,IF(W$199=99,V206,IF(W$199=0,INDEX($E192:$M192,0,W$197),(INDEX($E192:$M192,0,W$199+1)-INDEX($E192:$M192,0,W$199))/(INDEX($E$185:$M$185,0,W$199+1)-INDEX($E$185:$M$185,0,W$199))+V206)))</f>
        <v>9.3147257128902226</v>
      </c>
      <c r="X206" s="186" cm="1">
        <f t="array" ref="X206">IF(X$199=-1,Y206,IF(X$199=99,W206,IF(X$199=0,INDEX($E192:$M192,0,X$197),(INDEX($E192:$M192,0,X$199+1)-INDEX($E192:$M192,0,X$199))/(INDEX($E$185:$M$185,0,X$199+1)-INDEX($E$185:$M$185,0,X$199))+W206)))</f>
        <v>9.3708963884957122</v>
      </c>
      <c r="Y206" s="186" cm="1">
        <f t="array" ref="Y206">IF(Y$199=-1,Z206,IF(Y$199=99,X206,IF(Y$199=0,INDEX($E192:$M192,0,Y$197),(INDEX($E192:$M192,0,Y$199+1)-INDEX($E192:$M192,0,Y$199))/(INDEX($E$185:$M$185,0,Y$199+1)-INDEX($E$185:$M$185,0,Y$199))+X206)))</f>
        <v>9.4270670641012018</v>
      </c>
      <c r="Z206" s="186" cm="1">
        <f t="array" ref="Z206">IF(Z$199=-1,AA206,IF(Z$199=99,Y206,IF(Z$199=0,INDEX($E192:$M192,0,Z$197),(INDEX($E192:$M192,0,Z$199+1)-INDEX($E192:$M192,0,Z$199))/(INDEX($E$185:$M$185,0,Z$199+1)-INDEX($E$185:$M$185,0,Z$199))+Y206)))</f>
        <v>9.4832377397066914</v>
      </c>
      <c r="AA206" s="186" cm="1">
        <f t="array" ref="AA206">IF(AA$199=-1,AB206,IF(AA$199=99,Z206,IF(AA$199=0,INDEX($E192:$M192,0,AA$197),(INDEX($E192:$M192,0,AA$199+1)-INDEX($E192:$M192,0,AA$199))/(INDEX($E$185:$M$185,0,AA$199+1)-INDEX($E$185:$M$185,0,AA$199))+Z206)))</f>
        <v>9.539408415312181</v>
      </c>
      <c r="AB206" s="186" cm="1">
        <f t="array" ref="AB206">IF(AB$199=-1,AC206,IF(AB$199=99,AA206,IF(AB$199=0,INDEX($E192:$M192,0,AB$197),(INDEX($E192:$M192,0,AB$199+1)-INDEX($E192:$M192,0,AB$199))/(INDEX($E$185:$M$185,0,AB$199+1)-INDEX($E$185:$M$185,0,AB$199))+AA206)))</f>
        <v>9.5955790909176706</v>
      </c>
      <c r="AC206" s="186" cm="1">
        <f t="array" ref="AC206">IF(AC$199=-1,AD206,IF(AC$199=99,AB206,IF(AC$199=0,INDEX($E192:$M192,0,AC$197),(INDEX($E192:$M192,0,AC$199+1)-INDEX($E192:$M192,0,AC$199))/(INDEX($E$185:$M$185,0,AC$199+1)-INDEX($E$185:$M$185,0,AC$199))+AB206)))</f>
        <v>9.6517497665231602</v>
      </c>
      <c r="AD206" s="186" cm="1">
        <f t="array" ref="AD206">IF(AD$199=-1,AE206,IF(AD$199=99,AC206,IF(AD$199=0,INDEX($E192:$M192,0,AD$197),(INDEX($E192:$M192,0,AD$199+1)-INDEX($E192:$M192,0,AD$199))/(INDEX($E$185:$M$185,0,AD$199+1)-INDEX($E$185:$M$185,0,AD$199))+AC206)))</f>
        <v>9.7079204421286498</v>
      </c>
      <c r="AE206" s="186" cm="1">
        <f t="array" ref="AE206">IF(AE$199=-1,AF206,IF(AE$199=99,AD206,IF(AE$199=0,INDEX($E192:$M192,0,AE$197),(INDEX($E192:$M192,0,AE$199+1)-INDEX($E192:$M192,0,AE$199))/(INDEX($E$185:$M$185,0,AE$199+1)-INDEX($E$185:$M$185,0,AE$199))+AD206)))</f>
        <v>9.7640911177341394</v>
      </c>
      <c r="AF206" s="186" cm="1">
        <f t="array" ref="AF206">IF(AF$199=-1,AG206,IF(AF$199=99,AE206,IF(AF$199=0,INDEX($E192:$M192,0,AF$197),(INDEX($E192:$M192,0,AF$199+1)-INDEX($E192:$M192,0,AF$199))/(INDEX($E$185:$M$185,0,AF$199+1)-INDEX($E$185:$M$185,0,AF$199))+AE206)))</f>
        <v>9.7150503620746296</v>
      </c>
      <c r="AG206" s="186" cm="1">
        <f t="array" ref="AG206">IF(AG$199=-1,AH206,IF(AG$199=99,AF206,IF(AG$199=0,INDEX($E192:$M192,0,AG$197),(INDEX($E192:$M192,0,AG$199+1)-INDEX($E192:$M192,0,AG$199))/(INDEX($E$185:$M$185,0,AG$199+1)-INDEX($E$185:$M$185,0,AG$199))+AF206)))</f>
        <v>9.6660096064151197</v>
      </c>
      <c r="AH206" s="186" cm="1">
        <f t="array" ref="AH206">IF(AH$199=-1,AI206,IF(AH$199=99,AG206,IF(AH$199=0,INDEX($E192:$M192,0,AH$197),(INDEX($E192:$M192,0,AH$199+1)-INDEX($E192:$M192,0,AH$199))/(INDEX($E$185:$M$185,0,AH$199+1)-INDEX($E$185:$M$185,0,AH$199))+AG206)))</f>
        <v>9.6169688507556099</v>
      </c>
      <c r="AI206" s="186" cm="1">
        <f t="array" ref="AI206">IF(AI$199=-1,AJ206,IF(AI$199=99,AH206,IF(AI$199=0,INDEX($E192:$M192,0,AI$197),(INDEX($E192:$M192,0,AI$199+1)-INDEX($E192:$M192,0,AI$199))/(INDEX($E$185:$M$185,0,AI$199+1)-INDEX($E$185:$M$185,0,AI$199))+AH206)))</f>
        <v>9.5679280950961001</v>
      </c>
      <c r="AJ206" s="186" cm="1">
        <f t="array" ref="AJ206">IF(AJ$199=-1,AK206,IF(AJ$199=99,AI206,IF(AJ$199=0,INDEX($E192:$M192,0,AJ$197),(INDEX($E192:$M192,0,AJ$199+1)-INDEX($E192:$M192,0,AJ$199))/(INDEX($E$185:$M$185,0,AJ$199+1)-INDEX($E$185:$M$185,0,AJ$199))+AI206)))</f>
        <v>9.5188873394365903</v>
      </c>
      <c r="AK206" s="186" cm="1">
        <f t="array" ref="AK206">IF(AK$199=-1,AL206,IF(AK$199=99,AJ206,IF(AK$199=0,INDEX($E192:$M192,0,AK$197),(INDEX($E192:$M192,0,AK$199+1)-INDEX($E192:$M192,0,AK$199))/(INDEX($E$185:$M$185,0,AK$199+1)-INDEX($E$185:$M$185,0,AK$199))+AJ206)))</f>
        <v>9.4698465837770804</v>
      </c>
      <c r="AL206" s="186" cm="1">
        <f t="array" ref="AL206">IF(AL$199=-1,AM206,IF(AL$199=99,AK206,IF(AL$199=0,INDEX($E192:$M192,0,AL$197),(INDEX($E192:$M192,0,AL$199+1)-INDEX($E192:$M192,0,AL$199))/(INDEX($E$185:$M$185,0,AL$199+1)-INDEX($E$185:$M$185,0,AL$199))+AK206)))</f>
        <v>9.4208058281175706</v>
      </c>
      <c r="AM206" s="186" cm="1">
        <f t="array" ref="AM206">IF(AM$199=-1,AN206,IF(AM$199=99,AL206,IF(AM$199=0,INDEX($E192:$M192,0,AM$197),(INDEX($E192:$M192,0,AM$199+1)-INDEX($E192:$M192,0,AM$199))/(INDEX($E$185:$M$185,0,AM$199+1)-INDEX($E$185:$M$185,0,AM$199))+AL206)))</f>
        <v>9.3717650724580608</v>
      </c>
      <c r="AN206" s="186" cm="1">
        <f t="array" ref="AN206">IF(AN$199=-1,AO206,IF(AN$199=99,AM206,IF(AN$199=0,INDEX($E192:$M192,0,AN$197),(INDEX($E192:$M192,0,AN$199+1)-INDEX($E192:$M192,0,AN$199))/(INDEX($E$185:$M$185,0,AN$199+1)-INDEX($E$185:$M$185,0,AN$199))+AM206)))</f>
        <v>9.322724316798551</v>
      </c>
      <c r="AO206" s="186" cm="1">
        <f t="array" ref="AO206">IF(AO$199=-1,AP206,IF(AO$199=99,AN206,IF(AO$199=0,INDEX($E192:$M192,0,AO$197),(INDEX($E192:$M192,0,AO$199+1)-INDEX($E192:$M192,0,AO$199))/(INDEX($E$185:$M$185,0,AO$199+1)-INDEX($E$185:$M$185,0,AO$199))+AN206)))</f>
        <v>9.2736835611390358</v>
      </c>
      <c r="AP206" s="186" cm="1">
        <f t="array" ref="AP206">IF(AP$199=-1,AQ206,IF(AP$199=99,AO206,IF(AP$199=0,INDEX($E192:$M192,0,AP$197),(INDEX($E192:$M192,0,AP$199+1)-INDEX($E192:$M192,0,AP$199))/(INDEX($E$185:$M$185,0,AP$199+1)-INDEX($E$185:$M$185,0,AP$199))+AO206)))</f>
        <v>9.225591145024886</v>
      </c>
      <c r="AQ206" s="186" cm="1">
        <f t="array" ref="AQ206">IF(AQ$199=-1,AR206,IF(AQ$199=99,AP206,IF(AQ$199=0,INDEX($E192:$M192,0,AQ$197),(INDEX($E192:$M192,0,AQ$199+1)-INDEX($E192:$M192,0,AQ$199))/(INDEX($E$185:$M$185,0,AQ$199+1)-INDEX($E$185:$M$185,0,AQ$199))+AP206)))</f>
        <v>8.7927593999975322</v>
      </c>
      <c r="AR206" s="186" cm="1">
        <f t="array" ref="AR206">IF(AR$199=-1,AS206,IF(AR$199=99,AQ206,IF(AR$199=0,INDEX($E192:$M192,0,AR$197),(INDEX($E192:$M192,0,AR$199+1)-INDEX($E192:$M192,0,AR$199))/(INDEX($E$185:$M$185,0,AR$199+1)-INDEX($E$185:$M$185,0,AR$199))+AQ206)))</f>
        <v>8.7927593999975322</v>
      </c>
      <c r="AS206" s="186" cm="1">
        <f t="array" ref="AS206">IF(AS$199=-1,#REF!,IF(AS$199=99,AR206,IF(AS$199=0,INDEX($E192:$M192,0,AS$197),(INDEX($E192:$M192,0,AS$199+1)-INDEX($E192:$M192,0,AS$199))/(INDEX($E$185:$M$185,0,AS$199+1)-INDEX($E$185:$M$185,0,AS$199))+AR206)))</f>
        <v>8.7927593999975322</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0.6424825297712935</v>
      </c>
      <c r="V207" s="186" cm="1">
        <f t="array" ref="V207">IF(V$199=-1,W207,IF(V$199=99,U207,IF(V$199=0,INDEX($E193:$M193,0,V$197),(INDEX($E193:$M193,0,V$199+1)-INDEX($E193:$M193,0,V$199))/(INDEX($E$185:$M$185,0,V$199+1)-INDEX($E$185:$M$185,0,V$199))+U207)))</f>
        <v>0.60909671887827688</v>
      </c>
      <c r="W207" s="186" cm="1">
        <f t="array" ref="W207">IF(W$199=-1,X207,IF(W$199=99,V207,IF(W$199=0,INDEX($E193:$M193,0,W$197),(INDEX($E193:$M193,0,W$199+1)-INDEX($E193:$M193,0,W$199))/(INDEX($E$185:$M$185,0,W$199+1)-INDEX($E$185:$M$185,0,W$199))+V207)))</f>
        <v>0.61960103073728401</v>
      </c>
      <c r="X207" s="186" cm="1">
        <f t="array" ref="X207">IF(X$199=-1,Y207,IF(X$199=99,W207,IF(X$199=0,INDEX($E193:$M193,0,X$197),(INDEX($E193:$M193,0,X$199+1)-INDEX($E193:$M193,0,X$199))/(INDEX($E$185:$M$185,0,X$199+1)-INDEX($E$185:$M$185,0,X$199))+W207)))</f>
        <v>0.63010534259629114</v>
      </c>
      <c r="Y207" s="186" cm="1">
        <f t="array" ref="Y207">IF(Y$199=-1,Z207,IF(Y$199=99,X207,IF(Y$199=0,INDEX($E193:$M193,0,Y$197),(INDEX($E193:$M193,0,Y$199+1)-INDEX($E193:$M193,0,Y$199))/(INDEX($E$185:$M$185,0,Y$199+1)-INDEX($E$185:$M$185,0,Y$199))+X207)))</f>
        <v>0.64060965445529827</v>
      </c>
      <c r="Z207" s="186" cm="1">
        <f t="array" ref="Z207">IF(Z$199=-1,AA207,IF(Z$199=99,Y207,IF(Z$199=0,INDEX($E193:$M193,0,Z$197),(INDEX($E193:$M193,0,Z$199+1)-INDEX($E193:$M193,0,Z$199))/(INDEX($E$185:$M$185,0,Z$199+1)-INDEX($E$185:$M$185,0,Z$199))+Y207)))</f>
        <v>0.6511139663143054</v>
      </c>
      <c r="AA207" s="186" cm="1">
        <f t="array" ref="AA207">IF(AA$199=-1,AB207,IF(AA$199=99,Z207,IF(AA$199=0,INDEX($E193:$M193,0,AA$197),(INDEX($E193:$M193,0,AA$199+1)-INDEX($E193:$M193,0,AA$199))/(INDEX($E$185:$M$185,0,AA$199+1)-INDEX($E$185:$M$185,0,AA$199))+Z207)))</f>
        <v>0.66161827817331254</v>
      </c>
      <c r="AB207" s="186" cm="1">
        <f t="array" ref="AB207">IF(AB$199=-1,AC207,IF(AB$199=99,AA207,IF(AB$199=0,INDEX($E193:$M193,0,AB$197),(INDEX($E193:$M193,0,AB$199+1)-INDEX($E193:$M193,0,AB$199))/(INDEX($E$185:$M$185,0,AB$199+1)-INDEX($E$185:$M$185,0,AB$199))+AA207)))</f>
        <v>0.67212259003231967</v>
      </c>
      <c r="AC207" s="186" cm="1">
        <f t="array" ref="AC207">IF(AC$199=-1,AD207,IF(AC$199=99,AB207,IF(AC$199=0,INDEX($E193:$M193,0,AC$197),(INDEX($E193:$M193,0,AC$199+1)-INDEX($E193:$M193,0,AC$199))/(INDEX($E$185:$M$185,0,AC$199+1)-INDEX($E$185:$M$185,0,AC$199))+AB207)))</f>
        <v>0.6826269018913268</v>
      </c>
      <c r="AD207" s="186" cm="1">
        <f t="array" ref="AD207">IF(AD$199=-1,AE207,IF(AD$199=99,AC207,IF(AD$199=0,INDEX($E193:$M193,0,AD$197),(INDEX($E193:$M193,0,AD$199+1)-INDEX($E193:$M193,0,AD$199))/(INDEX($E$185:$M$185,0,AD$199+1)-INDEX($E$185:$M$185,0,AD$199))+AC207)))</f>
        <v>0.69313121375033393</v>
      </c>
      <c r="AE207" s="186" cm="1">
        <f t="array" ref="AE207">IF(AE$199=-1,AF207,IF(AE$199=99,AD207,IF(AE$199=0,INDEX($E193:$M193,0,AE$197),(INDEX($E193:$M193,0,AE$199+1)-INDEX($E193:$M193,0,AE$199))/(INDEX($E$185:$M$185,0,AE$199+1)-INDEX($E$185:$M$185,0,AE$199))+AD207)))</f>
        <v>0.70363552560934139</v>
      </c>
      <c r="AF207" s="186" cm="1">
        <f t="array" ref="AF207">IF(AF$199=-1,AG207,IF(AF$199=99,AE207,IF(AF$199=0,INDEX($E193:$M193,0,AF$197),(INDEX($E193:$M193,0,AF$199+1)-INDEX($E193:$M193,0,AF$199))/(INDEX($E$185:$M$185,0,AF$199+1)-INDEX($E$185:$M$185,0,AF$199))+AE207)))</f>
        <v>0.72631962344220113</v>
      </c>
      <c r="AG207" s="186" cm="1">
        <f t="array" ref="AG207">IF(AG$199=-1,AH207,IF(AG$199=99,AF207,IF(AG$199=0,INDEX($E193:$M193,0,AG$197),(INDEX($E193:$M193,0,AG$199+1)-INDEX($E193:$M193,0,AG$199))/(INDEX($E$185:$M$185,0,AG$199+1)-INDEX($E$185:$M$185,0,AG$199))+AF207)))</f>
        <v>0.74900372127506087</v>
      </c>
      <c r="AH207" s="186" cm="1">
        <f t="array" ref="AH207">IF(AH$199=-1,AI207,IF(AH$199=99,AG207,IF(AH$199=0,INDEX($E193:$M193,0,AH$197),(INDEX($E193:$M193,0,AH$199+1)-INDEX($E193:$M193,0,AH$199))/(INDEX($E$185:$M$185,0,AH$199+1)-INDEX($E$185:$M$185,0,AH$199))+AG207)))</f>
        <v>0.77168781910792061</v>
      </c>
      <c r="AI207" s="186" cm="1">
        <f t="array" ref="AI207">IF(AI$199=-1,AJ207,IF(AI$199=99,AH207,IF(AI$199=0,INDEX($E193:$M193,0,AI$197),(INDEX($E193:$M193,0,AI$199+1)-INDEX($E193:$M193,0,AI$199))/(INDEX($E$185:$M$185,0,AI$199+1)-INDEX($E$185:$M$185,0,AI$199))+AH207)))</f>
        <v>0.79437191694078035</v>
      </c>
      <c r="AJ207" s="186" cm="1">
        <f t="array" ref="AJ207">IF(AJ$199=-1,AK207,IF(AJ$199=99,AI207,IF(AJ$199=0,INDEX($E193:$M193,0,AJ$197),(INDEX($E193:$M193,0,AJ$199+1)-INDEX($E193:$M193,0,AJ$199))/(INDEX($E$185:$M$185,0,AJ$199+1)-INDEX($E$185:$M$185,0,AJ$199))+AI207)))</f>
        <v>0.81705601477364009</v>
      </c>
      <c r="AK207" s="186" cm="1">
        <f t="array" ref="AK207">IF(AK$199=-1,AL207,IF(AK$199=99,AJ207,IF(AK$199=0,INDEX($E193:$M193,0,AK$197),(INDEX($E193:$M193,0,AK$199+1)-INDEX($E193:$M193,0,AK$199))/(INDEX($E$185:$M$185,0,AK$199+1)-INDEX($E$185:$M$185,0,AK$199))+AJ207)))</f>
        <v>0.83974011260649983</v>
      </c>
      <c r="AL207" s="186" cm="1">
        <f t="array" ref="AL207">IF(AL$199=-1,AM207,IF(AL$199=99,AK207,IF(AL$199=0,INDEX($E193:$M193,0,AL$197),(INDEX($E193:$M193,0,AL$199+1)-INDEX($E193:$M193,0,AL$199))/(INDEX($E$185:$M$185,0,AL$199+1)-INDEX($E$185:$M$185,0,AL$199))+AK207)))</f>
        <v>0.86242421043935957</v>
      </c>
      <c r="AM207" s="186" cm="1">
        <f t="array" ref="AM207">IF(AM$199=-1,AN207,IF(AM$199=99,AL207,IF(AM$199=0,INDEX($E193:$M193,0,AM$197),(INDEX($E193:$M193,0,AM$199+1)-INDEX($E193:$M193,0,AM$199))/(INDEX($E$185:$M$185,0,AM$199+1)-INDEX($E$185:$M$185,0,AM$199))+AL207)))</f>
        <v>0.88510830827221931</v>
      </c>
      <c r="AN207" s="186" cm="1">
        <f t="array" ref="AN207">IF(AN$199=-1,AO207,IF(AN$199=99,AM207,IF(AN$199=0,INDEX($E193:$M193,0,AN$197),(INDEX($E193:$M193,0,AN$199+1)-INDEX($E193:$M193,0,AN$199))/(INDEX($E$185:$M$185,0,AN$199+1)-INDEX($E$185:$M$185,0,AN$199))+AM207)))</f>
        <v>0.90779240610507905</v>
      </c>
      <c r="AO207" s="186" cm="1">
        <f t="array" ref="AO207">IF(AO$199=-1,AP207,IF(AO$199=99,AN207,IF(AO$199=0,INDEX($E193:$M193,0,AO$197),(INDEX($E193:$M193,0,AO$199+1)-INDEX($E193:$M193,0,AO$199))/(INDEX($E$185:$M$185,0,AO$199+1)-INDEX($E$185:$M$185,0,AO$199))+AN207)))</f>
        <v>0.93047650393793924</v>
      </c>
      <c r="AP207" s="186" cm="1">
        <f t="array" ref="AP207">IF(AP$199=-1,AQ207,IF(AP$199=99,AO207,IF(AP$199=0,INDEX($E193:$M193,0,AP$197),(INDEX($E193:$M193,0,AP$199+1)-INDEX($E193:$M193,0,AP$199))/(INDEX($E$185:$M$185,0,AP$199+1)-INDEX($E$185:$M$185,0,AP$199))+AO207)))</f>
        <v>0.94615807208572322</v>
      </c>
      <c r="AQ207" s="186" cm="1">
        <f t="array" ref="AQ207">IF(AQ$199=-1,AR207,IF(AQ$199=99,AP207,IF(AQ$199=0,INDEX($E193:$M193,0,AQ$197),(INDEX($E193:$M193,0,AQ$199+1)-INDEX($E193:$M193,0,AQ$199))/(INDEX($E$185:$M$185,0,AQ$199+1)-INDEX($E$185:$M$185,0,AQ$199))+AP207)))</f>
        <v>1.0872921854157795</v>
      </c>
      <c r="AR207" s="186" cm="1">
        <f t="array" ref="AR207">IF(AR$199=-1,AS207,IF(AR$199=99,AQ207,IF(AR$199=0,INDEX($E193:$M193,0,AR$197),(INDEX($E193:$M193,0,AR$199+1)-INDEX($E193:$M193,0,AR$199))/(INDEX($E$185:$M$185,0,AR$199+1)-INDEX($E$185:$M$185,0,AR$199))+AQ207)))</f>
        <v>1.0872921854157795</v>
      </c>
      <c r="AS207" s="186" cm="1">
        <f t="array" ref="AS207">IF(AS$199=-1,#REF!,IF(AS$199=99,AR207,IF(AS$199=0,INDEX($E193:$M193,0,AS$197),(INDEX($E193:$M193,0,AS$199+1)-INDEX($E193:$M193,0,AS$199))/(INDEX($E$185:$M$185,0,AS$199+1)-INDEX($E$185:$M$185,0,AS$199))+AR207)))</f>
        <v>1.0872921854157795</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78.02635471042575</v>
      </c>
      <c r="S219" s="186" cm="1">
        <f t="array" ref="S219">IF(S$218=-1,T219,IF(S$218=99,R219,IF(S$218=0,INDEX($E186:$M186,0,S$216),(INDEX($E186:$M186,0,S$218+1)-INDEX($E186:$M186,0,S$218))/(INDEX($E$185:$M$185,0,S$218+1)-INDEX($E$185:$M$185,0,S$218))+R219)))</f>
        <v>73.830281696947097</v>
      </c>
      <c r="T219" s="186" cm="1">
        <f t="array" ref="T219">IF(T$218=-1,U219,IF(T$218=99,S219,IF(T$218=0,INDEX($E186:$M186,0,T$216),(INDEX($E186:$M186,0,T$218+1)-INDEX($E186:$M186,0,T$218))/(INDEX($E$185:$M$185,0,T$218+1)-INDEX($E$185:$M$185,0,T$218))+S219)))</f>
        <v>75.179870293061427</v>
      </c>
      <c r="U219" s="186" cm="1">
        <f t="array" ref="U219">IF(U$218=-1,V219,IF(U$218=99,T219,IF(U$218=0,INDEX($E186:$M186,0,U$216),(INDEX($E186:$M186,0,U$218+1)-INDEX($E186:$M186,0,U$218))/(INDEX($E$185:$M$185,0,U$218+1)-INDEX($E$185:$M$185,0,U$218))+T219)))</f>
        <v>76.529458889175757</v>
      </c>
      <c r="V219" s="186" cm="1">
        <f t="array" ref="V219">IF(V$218=-1,W219,IF(V$218=99,U219,IF(V$218=0,INDEX($E186:$M186,0,V$216),(INDEX($E186:$M186,0,V$218+1)-INDEX($E186:$M186,0,V$218))/(INDEX($E$185:$M$185,0,V$218+1)-INDEX($E$185:$M$185,0,V$218))+U219)))</f>
        <v>77.879047485290087</v>
      </c>
      <c r="W219" s="186" cm="1">
        <f t="array" ref="W219">IF(W$218=-1,X219,IF(W$218=99,V219,IF(W$218=0,INDEX($E186:$M186,0,W$216),(INDEX($E186:$M186,0,W$218+1)-INDEX($E186:$M186,0,W$218))/(INDEX($E$185:$M$185,0,W$218+1)-INDEX($E$185:$M$185,0,W$218))+V219)))</f>
        <v>79.228636081404417</v>
      </c>
      <c r="X219" s="186" cm="1">
        <f t="array" ref="X219">IF(X$218=-1,Y219,IF(X$218=99,W219,IF(X$218=0,INDEX($E186:$M186,0,X$216),(INDEX($E186:$M186,0,X$218+1)-INDEX($E186:$M186,0,X$218))/(INDEX($E$185:$M$185,0,X$218+1)-INDEX($E$185:$M$185,0,X$218))+W219)))</f>
        <v>80.578224677518747</v>
      </c>
      <c r="Y219" s="186" cm="1">
        <f t="array" ref="Y219">IF(Y$218=-1,Z219,IF(Y$218=99,X219,IF(Y$218=0,INDEX($E186:$M186,0,Y$216),(INDEX($E186:$M186,0,Y$218+1)-INDEX($E186:$M186,0,Y$218))/(INDEX($E$185:$M$185,0,Y$218+1)-INDEX($E$185:$M$185,0,Y$218))+X219)))</f>
        <v>81.927813273633078</v>
      </c>
      <c r="Z219" s="186" cm="1">
        <f t="array" ref="Z219">IF(Z$218=-1,AA219,IF(Z$218=99,Y219,IF(Z$218=0,INDEX($E186:$M186,0,Z$216),(INDEX($E186:$M186,0,Z$218+1)-INDEX($E186:$M186,0,Z$218))/(INDEX($E$185:$M$185,0,Z$218+1)-INDEX($E$185:$M$185,0,Z$218))+Y219)))</f>
        <v>83.277401869747408</v>
      </c>
      <c r="AA219" s="186" cm="1">
        <f t="array" ref="AA219">IF(AA$218=-1,AB219,IF(AA$218=99,Z219,IF(AA$218=0,INDEX($E186:$M186,0,AA$216),(INDEX($E186:$M186,0,AA$218+1)-INDEX($E186:$M186,0,AA$218))/(INDEX($E$185:$M$185,0,AA$218+1)-INDEX($E$185:$M$185,0,AA$218))+Z219)))</f>
        <v>84.626990465861738</v>
      </c>
      <c r="AB219" s="186" cm="1">
        <f t="array" ref="AB219">IF(AB$218=-1,AC219,IF(AB$218=99,AA219,IF(AB$218=0,INDEX($E186:$M186,0,AB$216),(INDEX($E186:$M186,0,AB$218+1)-INDEX($E186:$M186,0,AB$218))/(INDEX($E$185:$M$185,0,AB$218+1)-INDEX($E$185:$M$185,0,AB$218))+AA219)))</f>
        <v>85.976579061976025</v>
      </c>
      <c r="AC219" s="186" cm="1">
        <f t="array" ref="AC219">IF(AC$218=-1,AD219,IF(AC$218=99,AB219,IF(AC$218=0,INDEX($E186:$M186,0,AC$216),(INDEX($E186:$M186,0,AC$218+1)-INDEX($E186:$M186,0,AC$218))/(INDEX($E$185:$M$185,0,AC$218+1)-INDEX($E$185:$M$185,0,AC$218))+AB219)))</f>
        <v>89.237914468031889</v>
      </c>
      <c r="AD219" s="186" cm="1">
        <f t="array" ref="AD219">IF(AD$218=-1,AE219,IF(AD$218=99,AC219,IF(AD$218=0,INDEX($E186:$M186,0,AD$216),(INDEX($E186:$M186,0,AD$218+1)-INDEX($E186:$M186,0,AD$218))/(INDEX($E$185:$M$185,0,AD$218+1)-INDEX($E$185:$M$185,0,AD$218))+AC219)))</f>
        <v>92.499249874087752</v>
      </c>
      <c r="AE219" s="186" cm="1">
        <f t="array" ref="AE219">IF(AE$218=-1,AF219,IF(AE$218=99,AD219,IF(AE$218=0,INDEX($E186:$M186,0,AE$216),(INDEX($E186:$M186,0,AE$218+1)-INDEX($E186:$M186,0,AE$218))/(INDEX($E$185:$M$185,0,AE$218+1)-INDEX($E$185:$M$185,0,AE$218))+AD219)))</f>
        <v>95.760585280143616</v>
      </c>
      <c r="AF219" s="186" cm="1">
        <f t="array" ref="AF219">IF(AF$218=-1,AG219,IF(AF$218=99,AE219,IF(AF$218=0,INDEX($E186:$M186,0,AF$216),(INDEX($E186:$M186,0,AF$218+1)-INDEX($E186:$M186,0,AF$218))/(INDEX($E$185:$M$185,0,AF$218+1)-INDEX($E$185:$M$185,0,AF$218))+AE219)))</f>
        <v>99.021920686199479</v>
      </c>
      <c r="AG219" s="186" cm="1">
        <f t="array" ref="AG219">IF(AG$218=-1,AH219,IF(AG$218=99,AF219,IF(AG$218=0,INDEX($E186:$M186,0,AG$216),(INDEX($E186:$M186,0,AG$218+1)-INDEX($E186:$M186,0,AG$218))/(INDEX($E$185:$M$185,0,AG$218+1)-INDEX($E$185:$M$185,0,AG$218))+AF219)))</f>
        <v>102.28325609225534</v>
      </c>
      <c r="AH219" s="186" cm="1">
        <f t="array" ref="AH219">IF(AH$218=-1,AI219,IF(AH$218=99,AG219,IF(AH$218=0,INDEX($E186:$M186,0,AH$216),(INDEX($E186:$M186,0,AH$218+1)-INDEX($E186:$M186,0,AH$218))/(INDEX($E$185:$M$185,0,AH$218+1)-INDEX($E$185:$M$185,0,AH$218))+AG219)))</f>
        <v>105.54459149831121</v>
      </c>
      <c r="AI219" s="186" cm="1">
        <f t="array" ref="AI219">IF(AI$218=-1,AJ219,IF(AI$218=99,AH219,IF(AI$218=0,INDEX($E186:$M186,0,AI$216),(INDEX($E186:$M186,0,AI$218+1)-INDEX($E186:$M186,0,AI$218))/(INDEX($E$185:$M$185,0,AI$218+1)-INDEX($E$185:$M$185,0,AI$218))+AH219)))</f>
        <v>108.80592690436707</v>
      </c>
      <c r="AJ219" s="186" cm="1">
        <f t="array" ref="AJ219">IF(AJ$218=-1,AK219,IF(AJ$218=99,AI219,IF(AJ$218=0,INDEX($E186:$M186,0,AJ$216),(INDEX($E186:$M186,0,AJ$218+1)-INDEX($E186:$M186,0,AJ$218))/(INDEX($E$185:$M$185,0,AJ$218+1)-INDEX($E$185:$M$185,0,AJ$218))+AI219)))</f>
        <v>112.06726231042293</v>
      </c>
      <c r="AK219" s="186" cm="1">
        <f t="array" ref="AK219">IF(AK$218=-1,AL219,IF(AK$218=99,AJ219,IF(AK$218=0,INDEX($E186:$M186,0,AK$216),(INDEX($E186:$M186,0,AK$218+1)-INDEX($E186:$M186,0,AK$218))/(INDEX($E$185:$M$185,0,AK$218+1)-INDEX($E$185:$M$185,0,AK$218))+AJ219)))</f>
        <v>115.3285977164788</v>
      </c>
      <c r="AL219" s="186" cm="1">
        <f t="array" ref="AL219">IF(AL$218=-1,AM219,IF(AL$218=99,AK219,IF(AL$218=0,INDEX($E186:$M186,0,AL$216),(INDEX($E186:$M186,0,AL$218+1)-INDEX($E186:$M186,0,AL$218))/(INDEX($E$185:$M$185,0,AL$218+1)-INDEX($E$185:$M$185,0,AL$218))+AK219)))</f>
        <v>118.58993312253462</v>
      </c>
      <c r="AM219" s="299">
        <f>(AL219+AN219)/2</f>
        <v>130.73012365335828</v>
      </c>
      <c r="AN219" s="186" cm="1">
        <f t="array" ref="AN219">IF(AN$218=-1,AO219,IF(AN$218=99,AM219,IF(AN$218=0,INDEX($E186:$M186,0,AN$216),(INDEX($E186:$M186,0,AN$218+1)-INDEX($E186:$M186,0,AN$218))/(INDEX($E$185:$M$185,0,AN$218+1)-INDEX($E$185:$M$185,0,AN$218))+AM219)))</f>
        <v>142.87031418418192</v>
      </c>
      <c r="AO219" s="186" cm="1">
        <f t="array" ref="AO219">IF(AO$218=-1,AP219,IF(AO$218=99,AN219,IF(AO$218=0,INDEX($E186:$M186,0,AO$216),(INDEX($E186:$M186,0,AO$218+1)-INDEX($E186:$M186,0,AO$218))/(INDEX($E$185:$M$185,0,AO$218+1)-INDEX($E$185:$M$185,0,AO$218))+AN219)))</f>
        <v>142.87031418418192</v>
      </c>
      <c r="AP219" s="186" cm="1">
        <f t="array" ref="AP219">IF(AP$218=-1,#REF!,IF(AP$218=99,AO219,IF(AP$218=0,INDEX($E186:$M186,0,AP$216),(INDEX($E186:$M186,0,AP$218+1)-INDEX($E186:$M186,0,AP$218))/(INDEX($E$185:$M$185,0,AP$218+1)-INDEX($E$185:$M$185,0,AP$218))+AO219)))</f>
        <v>142.87031418418192</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16.580600375965474</v>
      </c>
      <c r="S220" s="186" cm="1">
        <f t="array" ref="S220">IF(S$218=-1,T220,IF(S$218=99,R220,IF(S$218=0,INDEX($E187:$M187,0,S$216),(INDEX($E187:$M187,0,S$218+1)-INDEX($E187:$M187,0,S$218))/(INDEX($E$185:$M$185,0,S$218+1)-INDEX($E$185:$M$185,0,S$218))+R220)))</f>
        <v>15.688934860601259</v>
      </c>
      <c r="T220" s="186" cm="1">
        <f t="array" ref="T220">IF(T$218=-1,U220,IF(T$218=99,S220,IF(T$218=0,INDEX($E187:$M187,0,T$216),(INDEX($E187:$M187,0,T$218+1)-INDEX($E187:$M187,0,T$218))/(INDEX($E$185:$M$185,0,T$218+1)-INDEX($E$185:$M$185,0,T$218))+S220)))</f>
        <v>15.975722437275554</v>
      </c>
      <c r="U220" s="186" cm="1">
        <f t="array" ref="U220">IF(U$218=-1,V220,IF(U$218=99,T220,IF(U$218=0,INDEX($E187:$M187,0,U$216),(INDEX($E187:$M187,0,U$218+1)-INDEX($E187:$M187,0,U$218))/(INDEX($E$185:$M$185,0,U$218+1)-INDEX($E$185:$M$185,0,U$218))+T220)))</f>
        <v>16.26251001394985</v>
      </c>
      <c r="V220" s="186" cm="1">
        <f t="array" ref="V220">IF(V$218=-1,W220,IF(V$218=99,U220,IF(V$218=0,INDEX($E187:$M187,0,V$216),(INDEX($E187:$M187,0,V$218+1)-INDEX($E187:$M187,0,V$218))/(INDEX($E$185:$M$185,0,V$218+1)-INDEX($E$185:$M$185,0,V$218))+U220)))</f>
        <v>16.549297590624143</v>
      </c>
      <c r="W220" s="186" cm="1">
        <f t="array" ref="W220">IF(W$218=-1,X220,IF(W$218=99,V220,IF(W$218=0,INDEX($E187:$M187,0,W$216),(INDEX($E187:$M187,0,W$218+1)-INDEX($E187:$M187,0,W$218))/(INDEX($E$185:$M$185,0,W$218+1)-INDEX($E$185:$M$185,0,W$218))+V220)))</f>
        <v>16.836085167298435</v>
      </c>
      <c r="X220" s="186" cm="1">
        <f t="array" ref="X220">IF(X$218=-1,Y220,IF(X$218=99,W220,IF(X$218=0,INDEX($E187:$M187,0,X$216),(INDEX($E187:$M187,0,X$218+1)-INDEX($E187:$M187,0,X$218))/(INDEX($E$185:$M$185,0,X$218+1)-INDEX($E$185:$M$185,0,X$218))+W220)))</f>
        <v>17.122872743972728</v>
      </c>
      <c r="Y220" s="186" cm="1">
        <f t="array" ref="Y220">IF(Y$218=-1,Z220,IF(Y$218=99,X220,IF(Y$218=0,INDEX($E187:$M187,0,Y$216),(INDEX($E187:$M187,0,Y$218+1)-INDEX($E187:$M187,0,Y$218))/(INDEX($E$185:$M$185,0,Y$218+1)-INDEX($E$185:$M$185,0,Y$218))+X220)))</f>
        <v>17.409660320647021</v>
      </c>
      <c r="Z220" s="186" cm="1">
        <f t="array" ref="Z220">IF(Z$218=-1,AA220,IF(Z$218=99,Y220,IF(Z$218=0,INDEX($E187:$M187,0,Z$216),(INDEX($E187:$M187,0,Z$218+1)-INDEX($E187:$M187,0,Z$218))/(INDEX($E$185:$M$185,0,Z$218+1)-INDEX($E$185:$M$185,0,Z$218))+Y220)))</f>
        <v>17.696447897321313</v>
      </c>
      <c r="AA220" s="186" cm="1">
        <f t="array" ref="AA220">IF(AA$218=-1,AB220,IF(AA$218=99,Z220,IF(AA$218=0,INDEX($E187:$M187,0,AA$216),(INDEX($E187:$M187,0,AA$218+1)-INDEX($E187:$M187,0,AA$218))/(INDEX($E$185:$M$185,0,AA$218+1)-INDEX($E$185:$M$185,0,AA$218))+Z220)))</f>
        <v>17.983235473995606</v>
      </c>
      <c r="AB220" s="186" cm="1">
        <f t="array" ref="AB220">IF(AB$218=-1,AC220,IF(AB$218=99,AA220,IF(AB$218=0,INDEX($E187:$M187,0,AB$216),(INDEX($E187:$M187,0,AB$218+1)-INDEX($E187:$M187,0,AB$218))/(INDEX($E$185:$M$185,0,AB$218+1)-INDEX($E$185:$M$185,0,AB$218))+AA220)))</f>
        <v>18.270023050669909</v>
      </c>
      <c r="AC220" s="186" cm="1">
        <f t="array" ref="AC220">IF(AC$218=-1,AD220,IF(AC$218=99,AB220,IF(AC$218=0,INDEX($E187:$M187,0,AC$216),(INDEX($E187:$M187,0,AC$218+1)-INDEX($E187:$M187,0,AC$218))/(INDEX($E$185:$M$185,0,AC$218+1)-INDEX($E$185:$M$185,0,AC$218))+AB220)))</f>
        <v>18.963056824456778</v>
      </c>
      <c r="AD220" s="186" cm="1">
        <f t="array" ref="AD220">IF(AD$218=-1,AE220,IF(AD$218=99,AC220,IF(AD$218=0,INDEX($E187:$M187,0,AD$216),(INDEX($E187:$M187,0,AD$218+1)-INDEX($E187:$M187,0,AD$218))/(INDEX($E$185:$M$185,0,AD$218+1)-INDEX($E$185:$M$185,0,AD$218))+AC220)))</f>
        <v>19.656090598243647</v>
      </c>
      <c r="AE220" s="186" cm="1">
        <f t="array" ref="AE220">IF(AE$218=-1,AF220,IF(AE$218=99,AD220,IF(AE$218=0,INDEX($E187:$M187,0,AE$216),(INDEX($E187:$M187,0,AE$218+1)-INDEX($E187:$M187,0,AE$218))/(INDEX($E$185:$M$185,0,AE$218+1)-INDEX($E$185:$M$185,0,AE$218))+AD220)))</f>
        <v>20.349124372030516</v>
      </c>
      <c r="AF220" s="186" cm="1">
        <f t="array" ref="AF220">IF(AF$218=-1,AG220,IF(AF$218=99,AE220,IF(AF$218=0,INDEX($E187:$M187,0,AF$216),(INDEX($E187:$M187,0,AF$218+1)-INDEX($E187:$M187,0,AF$218))/(INDEX($E$185:$M$185,0,AF$218+1)-INDEX($E$185:$M$185,0,AF$218))+AE220)))</f>
        <v>21.042158145817385</v>
      </c>
      <c r="AG220" s="186" cm="1">
        <f t="array" ref="AG220">IF(AG$218=-1,AH220,IF(AG$218=99,AF220,IF(AG$218=0,INDEX($E187:$M187,0,AG$216),(INDEX($E187:$M187,0,AG$218+1)-INDEX($E187:$M187,0,AG$218))/(INDEX($E$185:$M$185,0,AG$218+1)-INDEX($E$185:$M$185,0,AG$218))+AF220)))</f>
        <v>21.735191919604254</v>
      </c>
      <c r="AH220" s="186" cm="1">
        <f t="array" ref="AH220">IF(AH$218=-1,AI220,IF(AH$218=99,AG220,IF(AH$218=0,INDEX($E187:$M187,0,AH$216),(INDEX($E187:$M187,0,AH$218+1)-INDEX($E187:$M187,0,AH$218))/(INDEX($E$185:$M$185,0,AH$218+1)-INDEX($E$185:$M$185,0,AH$218))+AG220)))</f>
        <v>22.428225693391123</v>
      </c>
      <c r="AI220" s="186" cm="1">
        <f t="array" ref="AI220">IF(AI$218=-1,AJ220,IF(AI$218=99,AH220,IF(AI$218=0,INDEX($E187:$M187,0,AI$216),(INDEX($E187:$M187,0,AI$218+1)-INDEX($E187:$M187,0,AI$218))/(INDEX($E$185:$M$185,0,AI$218+1)-INDEX($E$185:$M$185,0,AI$218))+AH220)))</f>
        <v>23.121259467177993</v>
      </c>
      <c r="AJ220" s="186" cm="1">
        <f t="array" ref="AJ220">IF(AJ$218=-1,AK220,IF(AJ$218=99,AI220,IF(AJ$218=0,INDEX($E187:$M187,0,AJ$216),(INDEX($E187:$M187,0,AJ$218+1)-INDEX($E187:$M187,0,AJ$218))/(INDEX($E$185:$M$185,0,AJ$218+1)-INDEX($E$185:$M$185,0,AJ$218))+AI220)))</f>
        <v>23.814293240964862</v>
      </c>
      <c r="AK220" s="186" cm="1">
        <f t="array" ref="AK220">IF(AK$218=-1,AL220,IF(AK$218=99,AJ220,IF(AK$218=0,INDEX($E187:$M187,0,AK$216),(INDEX($E187:$M187,0,AK$218+1)-INDEX($E187:$M187,0,AK$218))/(INDEX($E$185:$M$185,0,AK$218+1)-INDEX($E$185:$M$185,0,AK$218))+AJ220)))</f>
        <v>24.507327014751731</v>
      </c>
      <c r="AL220" s="186" cm="1">
        <f t="array" ref="AL220">IF(AL$218=-1,AM220,IF(AL$218=99,AK220,IF(AL$218=0,INDEX($E187:$M187,0,AL$216),(INDEX($E187:$M187,0,AL$218+1)-INDEX($E187:$M187,0,AL$218))/(INDEX($E$185:$M$185,0,AL$218+1)-INDEX($E$185:$M$185,0,AL$218))+AK220)))</f>
        <v>25.20036078853861</v>
      </c>
      <c r="AM220" s="299">
        <f t="shared" ref="AM220:AM226" si="605">(AL220+AN220)/2</f>
        <v>27.780151276338636</v>
      </c>
      <c r="AN220" s="186" cm="1">
        <f t="array" ref="AN220">IF(AN$218=-1,AO220,IF(AN$218=99,AM220,IF(AN$218=0,INDEX($E187:$M187,0,AN$216),(INDEX($E187:$M187,0,AN$218+1)-INDEX($E187:$M187,0,AN$218))/(INDEX($E$185:$M$185,0,AN$218+1)-INDEX($E$185:$M$185,0,AN$218))+AM220)))</f>
        <v>30.359941764138664</v>
      </c>
      <c r="AO220" s="186" cm="1">
        <f t="array" ref="AO220">IF(AO$218=-1,AP220,IF(AO$218=99,AN220,IF(AO$218=0,INDEX($E187:$M187,0,AO$216),(INDEX($E187:$M187,0,AO$218+1)-INDEX($E187:$M187,0,AO$218))/(INDEX($E$185:$M$185,0,AO$218+1)-INDEX($E$185:$M$185,0,AO$218))+AN220)))</f>
        <v>30.359941764138664</v>
      </c>
      <c r="AP220" s="186" cm="1">
        <f t="array" ref="AP220">IF(AP$218=-1,#REF!,IF(AP$218=99,AO220,IF(AP$218=0,INDEX($E187:$M187,0,AP$216),(INDEX($E187:$M187,0,AP$218+1)-INDEX($E187:$M187,0,AP$218))/(INDEX($E$185:$M$185,0,AP$218+1)-INDEX($E$185:$M$185,0,AP$218))+AO220)))</f>
        <v>30.359941764138664</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2.9259883016409658</v>
      </c>
      <c r="S221" s="186" cm="1">
        <f t="array" ref="S221">IF(S$218=-1,T221,IF(S$218=99,R221,IF(S$218=0,INDEX($E188:$M188,0,S$216),(INDEX($E188:$M188,0,S$218+1)-INDEX($E188:$M188,0,S$218))/(INDEX($E$185:$M$185,0,S$218+1)-INDEX($E$185:$M$185,0,S$218))+R221)))</f>
        <v>2.7686355636355162</v>
      </c>
      <c r="T221" s="186" cm="1">
        <f t="array" ref="T221">IF(T$218=-1,U221,IF(T$218=99,S221,IF(T$218=0,INDEX($E188:$M188,0,T$216),(INDEX($E188:$M188,0,T$218+1)-INDEX($E188:$M188,0,T$218))/(INDEX($E$185:$M$185,0,T$218+1)-INDEX($E$185:$M$185,0,T$218))+S221)))</f>
        <v>2.8192451359898034</v>
      </c>
      <c r="U221" s="186" cm="1">
        <f t="array" ref="U221">IF(U$218=-1,V221,IF(U$218=99,T221,IF(U$218=0,INDEX($E188:$M188,0,U$216),(INDEX($E188:$M188,0,U$218+1)-INDEX($E188:$M188,0,U$218))/(INDEX($E$185:$M$185,0,U$218+1)-INDEX($E$185:$M$185,0,U$218))+T221)))</f>
        <v>2.8698547083440906</v>
      </c>
      <c r="V221" s="186" cm="1">
        <f t="array" ref="V221">IF(V$218=-1,W221,IF(V$218=99,U221,IF(V$218=0,INDEX($E188:$M188,0,V$216),(INDEX($E188:$M188,0,V$218+1)-INDEX($E188:$M188,0,V$218))/(INDEX($E$185:$M$185,0,V$218+1)-INDEX($E$185:$M$185,0,V$218))+U221)))</f>
        <v>2.9204642806983778</v>
      </c>
      <c r="W221" s="186" cm="1">
        <f t="array" ref="W221">IF(W$218=-1,X221,IF(W$218=99,V221,IF(W$218=0,INDEX($E188:$M188,0,W$216),(INDEX($E188:$M188,0,W$218+1)-INDEX($E188:$M188,0,W$218))/(INDEX($E$185:$M$185,0,W$218+1)-INDEX($E$185:$M$185,0,W$218))+V221)))</f>
        <v>2.971073853052665</v>
      </c>
      <c r="X221" s="186" cm="1">
        <f t="array" ref="X221">IF(X$218=-1,Y221,IF(X$218=99,W221,IF(X$218=0,INDEX($E188:$M188,0,X$216),(INDEX($E188:$M188,0,X$218+1)-INDEX($E188:$M188,0,X$218))/(INDEX($E$185:$M$185,0,X$218+1)-INDEX($E$185:$M$185,0,X$218))+W221)))</f>
        <v>3.0216834254069522</v>
      </c>
      <c r="Y221" s="186" cm="1">
        <f t="array" ref="Y221">IF(Y$218=-1,Z221,IF(Y$218=99,X221,IF(Y$218=0,INDEX($E188:$M188,0,Y$216),(INDEX($E188:$M188,0,Y$218+1)-INDEX($E188:$M188,0,Y$218))/(INDEX($E$185:$M$185,0,Y$218+1)-INDEX($E$185:$M$185,0,Y$218))+X221)))</f>
        <v>3.0722929977612394</v>
      </c>
      <c r="Z221" s="186" cm="1">
        <f t="array" ref="Z221">IF(Z$218=-1,AA221,IF(Z$218=99,Y221,IF(Z$218=0,INDEX($E188:$M188,0,Z$216),(INDEX($E188:$M188,0,Z$218+1)-INDEX($E188:$M188,0,Z$218))/(INDEX($E$185:$M$185,0,Z$218+1)-INDEX($E$185:$M$185,0,Z$218))+Y221)))</f>
        <v>3.1229025701155266</v>
      </c>
      <c r="AA221" s="186" cm="1">
        <f t="array" ref="AA221">IF(AA$218=-1,AB221,IF(AA$218=99,Z221,IF(AA$218=0,INDEX($E188:$M188,0,AA$216),(INDEX($E188:$M188,0,AA$218+1)-INDEX($E188:$M188,0,AA$218))/(INDEX($E$185:$M$185,0,AA$218+1)-INDEX($E$185:$M$185,0,AA$218))+Z221)))</f>
        <v>3.1735121424698138</v>
      </c>
      <c r="AB221" s="186" cm="1">
        <f t="array" ref="AB221">IF(AB$218=-1,AC221,IF(AB$218=99,AA221,IF(AB$218=0,INDEX($E188:$M188,0,AB$216),(INDEX($E188:$M188,0,AB$218+1)-INDEX($E188:$M188,0,AB$218))/(INDEX($E$185:$M$185,0,AB$218+1)-INDEX($E$185:$M$185,0,AB$218))+AA221)))</f>
        <v>3.224121714824101</v>
      </c>
      <c r="AC221" s="186" cm="1">
        <f t="array" ref="AC221">IF(AC$218=-1,AD221,IF(AC$218=99,AB221,IF(AC$218=0,INDEX($E188:$M188,0,AC$216),(INDEX($E188:$M188,0,AC$218+1)-INDEX($E188:$M188,0,AC$218))/(INDEX($E$185:$M$185,0,AC$218+1)-INDEX($E$185:$M$185,0,AC$218))+AB221)))</f>
        <v>3.3464217925511957</v>
      </c>
      <c r="AD221" s="186" cm="1">
        <f t="array" ref="AD221">IF(AD$218=-1,AE221,IF(AD$218=99,AC221,IF(AD$218=0,INDEX($E188:$M188,0,AD$216),(INDEX($E188:$M188,0,AD$218+1)-INDEX($E188:$M188,0,AD$218))/(INDEX($E$185:$M$185,0,AD$218+1)-INDEX($E$185:$M$185,0,AD$218))+AC221)))</f>
        <v>3.4687218702782903</v>
      </c>
      <c r="AE221" s="186" cm="1">
        <f t="array" ref="AE221">IF(AE$218=-1,AF221,IF(AE$218=99,AD221,IF(AE$218=0,INDEX($E188:$M188,0,AE$216),(INDEX($E188:$M188,0,AE$218+1)-INDEX($E188:$M188,0,AE$218))/(INDEX($E$185:$M$185,0,AE$218+1)-INDEX($E$185:$M$185,0,AE$218))+AD221)))</f>
        <v>3.5910219480053849</v>
      </c>
      <c r="AF221" s="186" cm="1">
        <f t="array" ref="AF221">IF(AF$218=-1,AG221,IF(AF$218=99,AE221,IF(AF$218=0,INDEX($E188:$M188,0,AF$216),(INDEX($E188:$M188,0,AF$218+1)-INDEX($E188:$M188,0,AF$218))/(INDEX($E$185:$M$185,0,AF$218+1)-INDEX($E$185:$M$185,0,AF$218))+AE221)))</f>
        <v>3.7133220257324795</v>
      </c>
      <c r="AG221" s="186" cm="1">
        <f t="array" ref="AG221">IF(AG$218=-1,AH221,IF(AG$218=99,AF221,IF(AG$218=0,INDEX($E188:$M188,0,AG$216),(INDEX($E188:$M188,0,AG$218+1)-INDEX($E188:$M188,0,AG$218))/(INDEX($E$185:$M$185,0,AG$218+1)-INDEX($E$185:$M$185,0,AG$218))+AF221)))</f>
        <v>3.8356221034595741</v>
      </c>
      <c r="AH221" s="186" cm="1">
        <f t="array" ref="AH221">IF(AH$218=-1,AI221,IF(AH$218=99,AG221,IF(AH$218=0,INDEX($E188:$M188,0,AH$216),(INDEX($E188:$M188,0,AH$218+1)-INDEX($E188:$M188,0,AH$218))/(INDEX($E$185:$M$185,0,AH$218+1)-INDEX($E$185:$M$185,0,AH$218))+AG221)))</f>
        <v>3.9579221811866687</v>
      </c>
      <c r="AI221" s="186" cm="1">
        <f t="array" ref="AI221">IF(AI$218=-1,AJ221,IF(AI$218=99,AH221,IF(AI$218=0,INDEX($E188:$M188,0,AI$216),(INDEX($E188:$M188,0,AI$218+1)-INDEX($E188:$M188,0,AI$218))/(INDEX($E$185:$M$185,0,AI$218+1)-INDEX($E$185:$M$185,0,AI$218))+AH221)))</f>
        <v>4.0802222589137633</v>
      </c>
      <c r="AJ221" s="186" cm="1">
        <f t="array" ref="AJ221">IF(AJ$218=-1,AK221,IF(AJ$218=99,AI221,IF(AJ$218=0,INDEX($E188:$M188,0,AJ$216),(INDEX($E188:$M188,0,AJ$218+1)-INDEX($E188:$M188,0,AJ$218))/(INDEX($E$185:$M$185,0,AJ$218+1)-INDEX($E$185:$M$185,0,AJ$218))+AI221)))</f>
        <v>4.2025223366408584</v>
      </c>
      <c r="AK221" s="186" cm="1">
        <f t="array" ref="AK221">IF(AK$218=-1,AL221,IF(AK$218=99,AJ221,IF(AK$218=0,INDEX($E188:$M188,0,AK$216),(INDEX($E188:$M188,0,AK$218+1)-INDEX($E188:$M188,0,AK$218))/(INDEX($E$185:$M$185,0,AK$218+1)-INDEX($E$185:$M$185,0,AK$218))+AJ221)))</f>
        <v>4.3248224143679534</v>
      </c>
      <c r="AL221" s="186" cm="1">
        <f t="array" ref="AL221">IF(AL$218=-1,AM221,IF(AL$218=99,AK221,IF(AL$218=0,INDEX($E188:$M188,0,AL$216),(INDEX($E188:$M188,0,AL$218+1)-INDEX($E188:$M188,0,AL$218))/(INDEX($E$185:$M$185,0,AL$218+1)-INDEX($E$185:$M$185,0,AL$218))+AK221)))</f>
        <v>4.4471224920950485</v>
      </c>
      <c r="AM221" s="299">
        <f t="shared" si="605"/>
        <v>4.9023796370009354</v>
      </c>
      <c r="AN221" s="186" cm="1">
        <f t="array" ref="AN221">IF(AN$218=-1,AO221,IF(AN$218=99,AM221,IF(AN$218=0,INDEX($E188:$M188,0,AN$216),(INDEX($E188:$M188,0,AN$218+1)-INDEX($E188:$M188,0,AN$218))/(INDEX($E$185:$M$185,0,AN$218+1)-INDEX($E$185:$M$185,0,AN$218))+AM221)))</f>
        <v>5.3576367819068222</v>
      </c>
      <c r="AO221" s="186" cm="1">
        <f t="array" ref="AO221">IF(AO$218=-1,AP221,IF(AO$218=99,AN221,IF(AO$218=0,INDEX($E188:$M188,0,AO$216),(INDEX($E188:$M188,0,AO$218+1)-INDEX($E188:$M188,0,AO$218))/(INDEX($E$185:$M$185,0,AO$218+1)-INDEX($E$185:$M$185,0,AO$218))+AN221)))</f>
        <v>5.3576367819068222</v>
      </c>
      <c r="AP221" s="186" cm="1">
        <f t="array" ref="AP221">IF(AP$218=-1,#REF!,IF(AP$218=99,AO221,IF(AP$218=0,INDEX($E188:$M188,0,AP$216),(INDEX($E188:$M188,0,AP$218+1)-INDEX($E188:$M188,0,AP$218))/(INDEX($E$185:$M$185,0,AP$218+1)-INDEX($E$185:$M$185,0,AP$218))+AO221)))</f>
        <v>5.3576367819068222</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0.79435718580761816</v>
      </c>
      <c r="T222" s="186" cm="1">
        <f t="array" ref="T222">IF(T$218=-1,U222,IF(T$218=99,S222,IF(T$218=0,INDEX($E189:$M189,0,T$216),(INDEX($E189:$M189,0,T$218+1)-INDEX($E189:$M189,0,T$218))/(INDEX($E$185:$M$185,0,T$218+1)-INDEX($E$185:$M$185,0,T$218))+S222)))</f>
        <v>0.79917646696101674</v>
      </c>
      <c r="U222" s="186" cm="1">
        <f t="array" ref="U222">IF(U$218=-1,V222,IF(U$218=99,T222,IF(U$218=0,INDEX($E189:$M189,0,U$216),(INDEX($E189:$M189,0,U$218+1)-INDEX($E189:$M189,0,U$218))/(INDEX($E$185:$M$185,0,U$218+1)-INDEX($E$185:$M$185,0,U$218))+T222)))</f>
        <v>0.80399574811441532</v>
      </c>
      <c r="V222" s="186" cm="1">
        <f t="array" ref="V222">IF(V$218=-1,W222,IF(V$218=99,U222,IF(V$218=0,INDEX($E189:$M189,0,V$216),(INDEX($E189:$M189,0,V$218+1)-INDEX($E189:$M189,0,V$218))/(INDEX($E$185:$M$185,0,V$218+1)-INDEX($E$185:$M$185,0,V$218))+U222)))</f>
        <v>0.8088150292678139</v>
      </c>
      <c r="W222" s="186" cm="1">
        <f t="array" ref="W222">IF(W$218=-1,X222,IF(W$218=99,V222,IF(W$218=0,INDEX($E189:$M189,0,W$216),(INDEX($E189:$M189,0,W$218+1)-INDEX($E189:$M189,0,W$218))/(INDEX($E$185:$M$185,0,W$218+1)-INDEX($E$185:$M$185,0,W$218))+V222)))</f>
        <v>0.81363431042121248</v>
      </c>
      <c r="X222" s="186" cm="1">
        <f t="array" ref="X222">IF(X$218=-1,Y222,IF(X$218=99,W222,IF(X$218=0,INDEX($E189:$M189,0,X$216),(INDEX($E189:$M189,0,X$218+1)-INDEX($E189:$M189,0,X$218))/(INDEX($E$185:$M$185,0,X$218+1)-INDEX($E$185:$M$185,0,X$218))+W222)))</f>
        <v>0.81845359157461106</v>
      </c>
      <c r="Y222" s="186" cm="1">
        <f t="array" ref="Y222">IF(Y$218=-1,Z222,IF(Y$218=99,X222,IF(Y$218=0,INDEX($E189:$M189,0,Y$216),(INDEX($E189:$M189,0,Y$218+1)-INDEX($E189:$M189,0,Y$218))/(INDEX($E$185:$M$185,0,Y$218+1)-INDEX($E$185:$M$185,0,Y$218))+X222)))</f>
        <v>0.82327287272800964</v>
      </c>
      <c r="Z222" s="186" cm="1">
        <f t="array" ref="Z222">IF(Z$218=-1,AA222,IF(Z$218=99,Y222,IF(Z$218=0,INDEX($E189:$M189,0,Z$216),(INDEX($E189:$M189,0,Z$218+1)-INDEX($E189:$M189,0,Z$218))/(INDEX($E$185:$M$185,0,Z$218+1)-INDEX($E$185:$M$185,0,Z$218))+Y222)))</f>
        <v>0.82809215388140822</v>
      </c>
      <c r="AA222" s="186" cm="1">
        <f t="array" ref="AA222">IF(AA$218=-1,AB222,IF(AA$218=99,Z222,IF(AA$218=0,INDEX($E189:$M189,0,AA$216),(INDEX($E189:$M189,0,AA$218+1)-INDEX($E189:$M189,0,AA$218))/(INDEX($E$185:$M$185,0,AA$218+1)-INDEX($E$185:$M$185,0,AA$218))+Z222)))</f>
        <v>0.8329114350348068</v>
      </c>
      <c r="AB222" s="186" cm="1">
        <f t="array" ref="AB222">IF(AB$218=-1,AC222,IF(AB$218=99,AA222,IF(AB$218=0,INDEX($E189:$M189,0,AB$216),(INDEX($E189:$M189,0,AB$218+1)-INDEX($E189:$M189,0,AB$218))/(INDEX($E$185:$M$185,0,AB$218+1)-INDEX($E$185:$M$185,0,AB$218))+AA222)))</f>
        <v>0.83773071618820505</v>
      </c>
      <c r="AC222" s="186" cm="1">
        <f t="array" ref="AC222">IF(AC$218=-1,AD222,IF(AC$218=99,AB222,IF(AC$218=0,INDEX($E189:$M189,0,AC$216),(INDEX($E189:$M189,0,AC$218+1)-INDEX($E189:$M189,0,AC$218))/(INDEX($E$185:$M$185,0,AC$218+1)-INDEX($E$185:$M$185,0,AC$218))+AB222)))</f>
        <v>0.83352316149973693</v>
      </c>
      <c r="AD222" s="186" cm="1">
        <f t="array" ref="AD222">IF(AD$218=-1,AE222,IF(AD$218=99,AC222,IF(AD$218=0,INDEX($E189:$M189,0,AD$216),(INDEX($E189:$M189,0,AD$218+1)-INDEX($E189:$M189,0,AD$218))/(INDEX($E$185:$M$185,0,AD$218+1)-INDEX($E$185:$M$185,0,AD$218))+AC222)))</f>
        <v>0.82931560681126881</v>
      </c>
      <c r="AE222" s="186" cm="1">
        <f t="array" ref="AE222">IF(AE$218=-1,AF222,IF(AE$218=99,AD222,IF(AE$218=0,INDEX($E189:$M189,0,AE$216),(INDEX($E189:$M189,0,AE$218+1)-INDEX($E189:$M189,0,AE$218))/(INDEX($E$185:$M$185,0,AE$218+1)-INDEX($E$185:$M$185,0,AE$218))+AD222)))</f>
        <v>0.82510805212280069</v>
      </c>
      <c r="AF222" s="186" cm="1">
        <f t="array" ref="AF222">IF(AF$218=-1,AG222,IF(AF$218=99,AE222,IF(AF$218=0,INDEX($E189:$M189,0,AF$216),(INDEX($E189:$M189,0,AF$218+1)-INDEX($E189:$M189,0,AF$218))/(INDEX($E$185:$M$185,0,AF$218+1)-INDEX($E$185:$M$185,0,AF$218))+AE222)))</f>
        <v>0.82090049743433258</v>
      </c>
      <c r="AG222" s="186" cm="1">
        <f t="array" ref="AG222">IF(AG$218=-1,AH222,IF(AG$218=99,AF222,IF(AG$218=0,INDEX($E189:$M189,0,AG$216),(INDEX($E189:$M189,0,AG$218+1)-INDEX($E189:$M189,0,AG$218))/(INDEX($E$185:$M$185,0,AG$218+1)-INDEX($E$185:$M$185,0,AG$218))+AF222)))</f>
        <v>0.81669294274586446</v>
      </c>
      <c r="AH222" s="186" cm="1">
        <f t="array" ref="AH222">IF(AH$218=-1,AI222,IF(AH$218=99,AG222,IF(AH$218=0,INDEX($E189:$M189,0,AH$216),(INDEX($E189:$M189,0,AH$218+1)-INDEX($E189:$M189,0,AH$218))/(INDEX($E$185:$M$185,0,AH$218+1)-INDEX($E$185:$M$185,0,AH$218))+AG222)))</f>
        <v>0.81248538805739634</v>
      </c>
      <c r="AI222" s="186" cm="1">
        <f t="array" ref="AI222">IF(AI$218=-1,AJ222,IF(AI$218=99,AH222,IF(AI$218=0,INDEX($E189:$M189,0,AI$216),(INDEX($E189:$M189,0,AI$218+1)-INDEX($E189:$M189,0,AI$218))/(INDEX($E$185:$M$185,0,AI$218+1)-INDEX($E$185:$M$185,0,AI$218))+AH222)))</f>
        <v>0.80827783336892822</v>
      </c>
      <c r="AJ222" s="186" cm="1">
        <f t="array" ref="AJ222">IF(AJ$218=-1,AK222,IF(AJ$218=99,AI222,IF(AJ$218=0,INDEX($E189:$M189,0,AJ$216),(INDEX($E189:$M189,0,AJ$218+1)-INDEX($E189:$M189,0,AJ$218))/(INDEX($E$185:$M$185,0,AJ$218+1)-INDEX($E$185:$M$185,0,AJ$218))+AI222)))</f>
        <v>0.8040702786804601</v>
      </c>
      <c r="AK222" s="186" cm="1">
        <f t="array" ref="AK222">IF(AK$218=-1,AL222,IF(AK$218=99,AJ222,IF(AK$218=0,INDEX($E189:$M189,0,AK$216),(INDEX($E189:$M189,0,AK$218+1)-INDEX($E189:$M189,0,AK$218))/(INDEX($E$185:$M$185,0,AK$218+1)-INDEX($E$185:$M$185,0,AK$218))+AJ222)))</f>
        <v>0.79986272399199199</v>
      </c>
      <c r="AL222" s="186" cm="1">
        <f t="array" ref="AL222">IF(AL$218=-1,AM222,IF(AL$218=99,AK222,IF(AL$218=0,INDEX($E189:$M189,0,AL$216),(INDEX($E189:$M189,0,AL$218+1)-INDEX($E189:$M189,0,AL$218))/(INDEX($E$185:$M$185,0,AL$218+1)-INDEX($E$185:$M$185,0,AL$218))+AK222)))</f>
        <v>0.79565516930352387</v>
      </c>
      <c r="AM222" s="299">
        <f t="shared" si="605"/>
        <v>0.77502421978209113</v>
      </c>
      <c r="AN222" s="186" cm="1">
        <f t="array" ref="AN222">IF(AN$218=-1,AO222,IF(AN$218=99,AM222,IF(AN$218=0,INDEX($E189:$M189,0,AN$216),(INDEX($E189:$M189,0,AN$218+1)-INDEX($E189:$M189,0,AN$218))/(INDEX($E$185:$M$185,0,AN$218+1)-INDEX($E$185:$M$185,0,AN$218))+AM222)))</f>
        <v>0.75439327026065839</v>
      </c>
      <c r="AO222" s="186" cm="1">
        <f t="array" ref="AO222">IF(AO$218=-1,AP222,IF(AO$218=99,AN222,IF(AO$218=0,INDEX($E189:$M189,0,AO$216),(INDEX($E189:$M189,0,AO$218+1)-INDEX($E189:$M189,0,AO$218))/(INDEX($E$185:$M$185,0,AO$218+1)-INDEX($E$185:$M$185,0,AO$218))+AN222)))</f>
        <v>0.75439327026065839</v>
      </c>
      <c r="AP222" s="186" cm="1">
        <f t="array" ref="AP222">IF(AP$218=-1,#REF!,IF(AP$218=99,AO222,IF(AP$218=0,INDEX($E189:$M189,0,AP$216),(INDEX($E189:$M189,0,AP$218+1)-INDEX($E189:$M189,0,AP$218))/(INDEX($E$185:$M$185,0,AP$218+1)-INDEX($E$185:$M$185,0,AP$218))+AO222)))</f>
        <v>0.75439327026065839</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7.5046051699730336</v>
      </c>
      <c r="T223" s="186" cm="1">
        <f t="array" ref="T223">IF(T$218=-1,U223,IF(T$218=99,S223,IF(T$218=0,INDEX($E190:$M190,0,T$216),(INDEX($E190:$M190,0,T$218+1)-INDEX($E190:$M190,0,T$218))/(INDEX($E$185:$M$185,0,T$218+1)-INDEX($E$185:$M$185,0,T$218))+S223)))</f>
        <v>7.5501348169700302</v>
      </c>
      <c r="U223" s="186" cm="1">
        <f t="array" ref="U223">IF(U$218=-1,V223,IF(U$218=99,T223,IF(U$218=0,INDEX($E190:$M190,0,U$216),(INDEX($E190:$M190,0,U$218+1)-INDEX($E190:$M190,0,U$218))/(INDEX($E$185:$M$185,0,U$218+1)-INDEX($E$185:$M$185,0,U$218))+T223)))</f>
        <v>7.5956644639670268</v>
      </c>
      <c r="V223" s="186" cm="1">
        <f t="array" ref="V223">IF(V$218=-1,W223,IF(V$218=99,U223,IF(V$218=0,INDEX($E190:$M190,0,V$216),(INDEX($E190:$M190,0,V$218+1)-INDEX($E190:$M190,0,V$218))/(INDEX($E$185:$M$185,0,V$218+1)-INDEX($E$185:$M$185,0,V$218))+U223)))</f>
        <v>7.6411941109640233</v>
      </c>
      <c r="W223" s="186" cm="1">
        <f t="array" ref="W223">IF(W$218=-1,X223,IF(W$218=99,V223,IF(W$218=0,INDEX($E190:$M190,0,W$216),(INDEX($E190:$M190,0,W$218+1)-INDEX($E190:$M190,0,W$218))/(INDEX($E$185:$M$185,0,W$218+1)-INDEX($E$185:$M$185,0,W$218))+V223)))</f>
        <v>7.6867237579610199</v>
      </c>
      <c r="X223" s="186" cm="1">
        <f t="array" ref="X223">IF(X$218=-1,Y223,IF(X$218=99,W223,IF(X$218=0,INDEX($E190:$M190,0,X$216),(INDEX($E190:$M190,0,X$218+1)-INDEX($E190:$M190,0,X$218))/(INDEX($E$185:$M$185,0,X$218+1)-INDEX($E$185:$M$185,0,X$218))+W223)))</f>
        <v>7.7322534049580165</v>
      </c>
      <c r="Y223" s="186" cm="1">
        <f t="array" ref="Y223">IF(Y$218=-1,Z223,IF(Y$218=99,X223,IF(Y$218=0,INDEX($E190:$M190,0,Y$216),(INDEX($E190:$M190,0,Y$218+1)-INDEX($E190:$M190,0,Y$218))/(INDEX($E$185:$M$185,0,Y$218+1)-INDEX($E$185:$M$185,0,Y$218))+X223)))</f>
        <v>7.7777830519550131</v>
      </c>
      <c r="Z223" s="186" cm="1">
        <f t="array" ref="Z223">IF(Z$218=-1,AA223,IF(Z$218=99,Y223,IF(Z$218=0,INDEX($E190:$M190,0,Z$216),(INDEX($E190:$M190,0,Z$218+1)-INDEX($E190:$M190,0,Z$218))/(INDEX($E$185:$M$185,0,Z$218+1)-INDEX($E$185:$M$185,0,Z$218))+Y223)))</f>
        <v>7.8233126989520096</v>
      </c>
      <c r="AA223" s="186" cm="1">
        <f t="array" ref="AA223">IF(AA$218=-1,AB223,IF(AA$218=99,Z223,IF(AA$218=0,INDEX($E190:$M190,0,AA$216),(INDEX($E190:$M190,0,AA$218+1)-INDEX($E190:$M190,0,AA$218))/(INDEX($E$185:$M$185,0,AA$218+1)-INDEX($E$185:$M$185,0,AA$218))+Z223)))</f>
        <v>7.8688423459490062</v>
      </c>
      <c r="AB223" s="186" cm="1">
        <f t="array" ref="AB223">IF(AB$218=-1,AC223,IF(AB$218=99,AA223,IF(AB$218=0,INDEX($E190:$M190,0,AB$216),(INDEX($E190:$M190,0,AB$218+1)-INDEX($E190:$M190,0,AB$218))/(INDEX($E$185:$M$185,0,AB$218+1)-INDEX($E$185:$M$185,0,AB$218))+AA223)))</f>
        <v>7.914371992946001</v>
      </c>
      <c r="AC223" s="186" cm="1">
        <f t="array" ref="AC223">IF(AC$218=-1,AD223,IF(AC$218=99,AB223,IF(AC$218=0,INDEX($E190:$M190,0,AC$216),(INDEX($E190:$M190,0,AC$218+1)-INDEX($E190:$M190,0,AC$218))/(INDEX($E$185:$M$185,0,AC$218+1)-INDEX($E$185:$M$185,0,AC$218))+AB223)))</f>
        <v>7.874621566774783</v>
      </c>
      <c r="AD223" s="186" cm="1">
        <f t="array" ref="AD223">IF(AD$218=-1,AE223,IF(AD$218=99,AC223,IF(AD$218=0,INDEX($E190:$M190,0,AD$216),(INDEX($E190:$M190,0,AD$218+1)-INDEX($E190:$M190,0,AD$218))/(INDEX($E$185:$M$185,0,AD$218+1)-INDEX($E$185:$M$185,0,AD$218))+AC223)))</f>
        <v>7.8348711406035649</v>
      </c>
      <c r="AE223" s="186" cm="1">
        <f t="array" ref="AE223">IF(AE$218=-1,AF223,IF(AE$218=99,AD223,IF(AE$218=0,INDEX($E190:$M190,0,AE$216),(INDEX($E190:$M190,0,AE$218+1)-INDEX($E190:$M190,0,AE$218))/(INDEX($E$185:$M$185,0,AE$218+1)-INDEX($E$185:$M$185,0,AE$218))+AD223)))</f>
        <v>7.7951207144323469</v>
      </c>
      <c r="AF223" s="186" cm="1">
        <f t="array" ref="AF223">IF(AF$218=-1,AG223,IF(AF$218=99,AE223,IF(AF$218=0,INDEX($E190:$M190,0,AF$216),(INDEX($E190:$M190,0,AF$218+1)-INDEX($E190:$M190,0,AF$218))/(INDEX($E$185:$M$185,0,AF$218+1)-INDEX($E$185:$M$185,0,AF$218))+AE223)))</f>
        <v>7.7553702882611288</v>
      </c>
      <c r="AG223" s="186" cm="1">
        <f t="array" ref="AG223">IF(AG$218=-1,AH223,IF(AG$218=99,AF223,IF(AG$218=0,INDEX($E190:$M190,0,AG$216),(INDEX($E190:$M190,0,AG$218+1)-INDEX($E190:$M190,0,AG$218))/(INDEX($E$185:$M$185,0,AG$218+1)-INDEX($E$185:$M$185,0,AG$218))+AF223)))</f>
        <v>7.7156198620899108</v>
      </c>
      <c r="AH223" s="186" cm="1">
        <f t="array" ref="AH223">IF(AH$218=-1,AI223,IF(AH$218=99,AG223,IF(AH$218=0,INDEX($E190:$M190,0,AH$216),(INDEX($E190:$M190,0,AH$218+1)-INDEX($E190:$M190,0,AH$218))/(INDEX($E$185:$M$185,0,AH$218+1)-INDEX($E$185:$M$185,0,AH$218))+AG223)))</f>
        <v>7.6758694359186928</v>
      </c>
      <c r="AI223" s="186" cm="1">
        <f t="array" ref="AI223">IF(AI$218=-1,AJ223,IF(AI$218=99,AH223,IF(AI$218=0,INDEX($E190:$M190,0,AI$216),(INDEX($E190:$M190,0,AI$218+1)-INDEX($E190:$M190,0,AI$218))/(INDEX($E$185:$M$185,0,AI$218+1)-INDEX($E$185:$M$185,0,AI$218))+AH223)))</f>
        <v>7.6361190097474747</v>
      </c>
      <c r="AJ223" s="186" cm="1">
        <f t="array" ref="AJ223">IF(AJ$218=-1,AK223,IF(AJ$218=99,AI223,IF(AJ$218=0,INDEX($E190:$M190,0,AJ$216),(INDEX($E190:$M190,0,AJ$218+1)-INDEX($E190:$M190,0,AJ$218))/(INDEX($E$185:$M$185,0,AJ$218+1)-INDEX($E$185:$M$185,0,AJ$218))+AI223)))</f>
        <v>7.5963685835762567</v>
      </c>
      <c r="AK223" s="186" cm="1">
        <f t="array" ref="AK223">IF(AK$218=-1,AL223,IF(AK$218=99,AJ223,IF(AK$218=0,INDEX($E190:$M190,0,AK$216),(INDEX($E190:$M190,0,AK$218+1)-INDEX($E190:$M190,0,AK$218))/(INDEX($E$185:$M$185,0,AK$218+1)-INDEX($E$185:$M$185,0,AK$218))+AJ223)))</f>
        <v>7.5566181574050386</v>
      </c>
      <c r="AL223" s="186" cm="1">
        <f t="array" ref="AL223">IF(AL$218=-1,AM223,IF(AL$218=99,AK223,IF(AL$218=0,INDEX($E190:$M190,0,AL$216),(INDEX($E190:$M190,0,AL$218+1)-INDEX($E190:$M190,0,AL$218))/(INDEX($E$185:$M$185,0,AL$218+1)-INDEX($E$185:$M$185,0,AL$218))+AK223)))</f>
        <v>7.5168677312338215</v>
      </c>
      <c r="AM223" s="299">
        <f t="shared" si="605"/>
        <v>7.3219590261749197</v>
      </c>
      <c r="AN223" s="186" cm="1">
        <f t="array" ref="AN223">IF(AN$218=-1,AO223,IF(AN$218=99,AM223,IF(AN$218=0,INDEX($E190:$M190,0,AN$216),(INDEX($E190:$M190,0,AN$218+1)-INDEX($E190:$M190,0,AN$218))/(INDEX($E$185:$M$185,0,AN$218+1)-INDEX($E$185:$M$185,0,AN$218))+AM223)))</f>
        <v>7.127050321116017</v>
      </c>
      <c r="AO223" s="186" cm="1">
        <f t="array" ref="AO223">IF(AO$218=-1,AP223,IF(AO$218=99,AN223,IF(AO$218=0,INDEX($E190:$M190,0,AO$216),(INDEX($E190:$M190,0,AO$218+1)-INDEX($E190:$M190,0,AO$218))/(INDEX($E$185:$M$185,0,AO$218+1)-INDEX($E$185:$M$185,0,AO$218))+AN223)))</f>
        <v>7.127050321116017</v>
      </c>
      <c r="AP223" s="186" cm="1">
        <f t="array" ref="AP223">IF(AP$218=-1,#REF!,IF(AP$218=99,AO223,IF(AP$218=0,INDEX($E190:$M190,0,AP$216),(INDEX($E190:$M190,0,AP$218+1)-INDEX($E190:$M190,0,AP$218))/(INDEX($E$185:$M$185,0,AP$218+1)-INDEX($E$185:$M$185,0,AP$218))+AO223)))</f>
        <v>7.127050321116017</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0.29500934311049404</v>
      </c>
      <c r="T224" s="186" cm="1">
        <f t="array" ref="T224">IF(T$218=-1,U224,IF(T$218=99,S224,IF(T$218=0,INDEX($E191:$M191,0,T$216),(INDEX($E191:$M191,0,T$218+1)-INDEX($E191:$M191,0,T$218))/(INDEX($E$185:$M$185,0,T$218+1)-INDEX($E$185:$M$185,0,T$218))+S224)))</f>
        <v>0.32681023199627907</v>
      </c>
      <c r="U224" s="186" cm="1">
        <f t="array" ref="U224">IF(U$218=-1,V224,IF(U$218=99,T224,IF(U$218=0,INDEX($E191:$M191,0,U$216),(INDEX($E191:$M191,0,U$218+1)-INDEX($E191:$M191,0,U$218))/(INDEX($E$185:$M$185,0,U$218+1)-INDEX($E$185:$M$185,0,U$218))+T224)))</f>
        <v>0.35861112088206409</v>
      </c>
      <c r="V224" s="186" cm="1">
        <f t="array" ref="V224">IF(V$218=-1,W224,IF(V$218=99,U224,IF(V$218=0,INDEX($E191:$M191,0,V$216),(INDEX($E191:$M191,0,V$218+1)-INDEX($E191:$M191,0,V$218))/(INDEX($E$185:$M$185,0,V$218+1)-INDEX($E$185:$M$185,0,V$218))+U224)))</f>
        <v>0.39041200976784912</v>
      </c>
      <c r="W224" s="186" cm="1">
        <f t="array" ref="W224">IF(W$218=-1,X224,IF(W$218=99,V224,IF(W$218=0,INDEX($E191:$M191,0,W$216),(INDEX($E191:$M191,0,W$218+1)-INDEX($E191:$M191,0,W$218))/(INDEX($E$185:$M$185,0,W$218+1)-INDEX($E$185:$M$185,0,W$218))+V224)))</f>
        <v>0.42221289865363415</v>
      </c>
      <c r="X224" s="186" cm="1">
        <f t="array" ref="X224">IF(X$218=-1,Y224,IF(X$218=99,W224,IF(X$218=0,INDEX($E191:$M191,0,X$216),(INDEX($E191:$M191,0,X$218+1)-INDEX($E191:$M191,0,X$218))/(INDEX($E$185:$M$185,0,X$218+1)-INDEX($E$185:$M$185,0,X$218))+W224)))</f>
        <v>0.45401378753941918</v>
      </c>
      <c r="Y224" s="186" cm="1">
        <f t="array" ref="Y224">IF(Y$218=-1,Z224,IF(Y$218=99,X224,IF(Y$218=0,INDEX($E191:$M191,0,Y$216),(INDEX($E191:$M191,0,Y$218+1)-INDEX($E191:$M191,0,Y$218))/(INDEX($E$185:$M$185,0,Y$218+1)-INDEX($E$185:$M$185,0,Y$218))+X224)))</f>
        <v>0.48581467642520421</v>
      </c>
      <c r="Z224" s="186" cm="1">
        <f t="array" ref="Z224">IF(Z$218=-1,AA224,IF(Z$218=99,Y224,IF(Z$218=0,INDEX($E191:$M191,0,Z$216),(INDEX($E191:$M191,0,Z$218+1)-INDEX($E191:$M191,0,Z$218))/(INDEX($E$185:$M$185,0,Z$218+1)-INDEX($E$185:$M$185,0,Z$218))+Y224)))</f>
        <v>0.51761556531098918</v>
      </c>
      <c r="AA224" s="186" cm="1">
        <f t="array" ref="AA224">IF(AA$218=-1,AB224,IF(AA$218=99,Z224,IF(AA$218=0,INDEX($E191:$M191,0,AA$216),(INDEX($E191:$M191,0,AA$218+1)-INDEX($E191:$M191,0,AA$218))/(INDEX($E$185:$M$185,0,AA$218+1)-INDEX($E$185:$M$185,0,AA$218))+Z224)))</f>
        <v>0.54941645419677421</v>
      </c>
      <c r="AB224" s="186" cm="1">
        <f t="array" ref="AB224">IF(AB$218=-1,AC224,IF(AB$218=99,AA224,IF(AB$218=0,INDEX($E191:$M191,0,AB$216),(INDEX($E191:$M191,0,AB$218+1)-INDEX($E191:$M191,0,AB$218))/(INDEX($E$185:$M$185,0,AB$218+1)-INDEX($E$185:$M$185,0,AB$218))+AA224)))</f>
        <v>0.58121734308255912</v>
      </c>
      <c r="AC224" s="186" cm="1">
        <f t="array" ref="AC224">IF(AC$218=-1,AD224,IF(AC$218=99,AB224,IF(AC$218=0,INDEX($E191:$M191,0,AC$216),(INDEX($E191:$M191,0,AC$218+1)-INDEX($E191:$M191,0,AC$218))/(INDEX($E$185:$M$185,0,AC$218+1)-INDEX($E$185:$M$185,0,AC$218))+AB224)))</f>
        <v>0.63582338377710834</v>
      </c>
      <c r="AD224" s="186" cm="1">
        <f t="array" ref="AD224">IF(AD$218=-1,AE224,IF(AD$218=99,AC224,IF(AD$218=0,INDEX($E191:$M191,0,AD$216),(INDEX($E191:$M191,0,AD$218+1)-INDEX($E191:$M191,0,AD$218))/(INDEX($E$185:$M$185,0,AD$218+1)-INDEX($E$185:$M$185,0,AD$218))+AC224)))</f>
        <v>0.69042942447165756</v>
      </c>
      <c r="AE224" s="186" cm="1">
        <f t="array" ref="AE224">IF(AE$218=-1,AF224,IF(AE$218=99,AD224,IF(AE$218=0,INDEX($E191:$M191,0,AE$216),(INDEX($E191:$M191,0,AE$218+1)-INDEX($E191:$M191,0,AE$218))/(INDEX($E$185:$M$185,0,AE$218+1)-INDEX($E$185:$M$185,0,AE$218))+AD224)))</f>
        <v>0.74503546516620678</v>
      </c>
      <c r="AF224" s="186" cm="1">
        <f t="array" ref="AF224">IF(AF$218=-1,AG224,IF(AF$218=99,AE224,IF(AF$218=0,INDEX($E191:$M191,0,AF$216),(INDEX($E191:$M191,0,AF$218+1)-INDEX($E191:$M191,0,AF$218))/(INDEX($E$185:$M$185,0,AF$218+1)-INDEX($E$185:$M$185,0,AF$218))+AE224)))</f>
        <v>0.799641505860756</v>
      </c>
      <c r="AG224" s="186" cm="1">
        <f t="array" ref="AG224">IF(AG$218=-1,AH224,IF(AG$218=99,AF224,IF(AG$218=0,INDEX($E191:$M191,0,AG$216),(INDEX($E191:$M191,0,AG$218+1)-INDEX($E191:$M191,0,AG$218))/(INDEX($E$185:$M$185,0,AG$218+1)-INDEX($E$185:$M$185,0,AG$218))+AF224)))</f>
        <v>0.85424754655530521</v>
      </c>
      <c r="AH224" s="186" cm="1">
        <f t="array" ref="AH224">IF(AH$218=-1,AI224,IF(AH$218=99,AG224,IF(AH$218=0,INDEX($E191:$M191,0,AH$216),(INDEX($E191:$M191,0,AH$218+1)-INDEX($E191:$M191,0,AH$218))/(INDEX($E$185:$M$185,0,AH$218+1)-INDEX($E$185:$M$185,0,AH$218))+AG224)))</f>
        <v>0.90885358724985443</v>
      </c>
      <c r="AI224" s="186" cm="1">
        <f t="array" ref="AI224">IF(AI$218=-1,AJ224,IF(AI$218=99,AH224,IF(AI$218=0,INDEX($E191:$M191,0,AI$216),(INDEX($E191:$M191,0,AI$218+1)-INDEX($E191:$M191,0,AI$218))/(INDEX($E$185:$M$185,0,AI$218+1)-INDEX($E$185:$M$185,0,AI$218))+AH224)))</f>
        <v>0.96345962794440365</v>
      </c>
      <c r="AJ224" s="186" cm="1">
        <f t="array" ref="AJ224">IF(AJ$218=-1,AK224,IF(AJ$218=99,AI224,IF(AJ$218=0,INDEX($E191:$M191,0,AJ$216),(INDEX($E191:$M191,0,AJ$218+1)-INDEX($E191:$M191,0,AJ$218))/(INDEX($E$185:$M$185,0,AJ$218+1)-INDEX($E$185:$M$185,0,AJ$218))+AI224)))</f>
        <v>1.0180656686389529</v>
      </c>
      <c r="AK224" s="186" cm="1">
        <f t="array" ref="AK224">IF(AK$218=-1,AL224,IF(AK$218=99,AJ224,IF(AK$218=0,INDEX($E191:$M191,0,AK$216),(INDEX($E191:$M191,0,AK$218+1)-INDEX($E191:$M191,0,AK$218))/(INDEX($E$185:$M$185,0,AK$218+1)-INDEX($E$185:$M$185,0,AK$218))+AJ224)))</f>
        <v>1.0726717093335021</v>
      </c>
      <c r="AL224" s="186" cm="1">
        <f t="array" ref="AL224">IF(AL$218=-1,AM224,IF(AL$218=99,AK224,IF(AL$218=0,INDEX($E191:$M191,0,AL$216),(INDEX($E191:$M191,0,AL$218+1)-INDEX($E191:$M191,0,AL$218))/(INDEX($E$185:$M$185,0,AL$218+1)-INDEX($E$185:$M$185,0,AL$218))+AK224)))</f>
        <v>1.1272777500280511</v>
      </c>
      <c r="AM224" s="299">
        <f t="shared" si="605"/>
        <v>1.4044998973332965</v>
      </c>
      <c r="AN224" s="186" cm="1">
        <f t="array" ref="AN224">IF(AN$218=-1,AO224,IF(AN$218=99,AM224,IF(AN$218=0,INDEX($E191:$M191,0,AN$216),(INDEX($E191:$M191,0,AN$218+1)-INDEX($E191:$M191,0,AN$218))/(INDEX($E$185:$M$185,0,AN$218+1)-INDEX($E$185:$M$185,0,AN$218))+AM224)))</f>
        <v>1.6817220446385417</v>
      </c>
      <c r="AO224" s="186" cm="1">
        <f t="array" ref="AO224">IF(AO$218=-1,AP224,IF(AO$218=99,AN224,IF(AO$218=0,INDEX($E191:$M191,0,AO$216),(INDEX($E191:$M191,0,AO$218+1)-INDEX($E191:$M191,0,AO$218))/(INDEX($E$185:$M$185,0,AO$218+1)-INDEX($E$185:$M$185,0,AO$218))+AN224)))</f>
        <v>1.6817220446385417</v>
      </c>
      <c r="AP224" s="186" cm="1">
        <f t="array" ref="AP224">IF(AP$218=-1,#REF!,IF(AP$218=99,AO224,IF(AP$218=0,INDEX($E191:$M191,0,AP$216),(INDEX($E191:$M191,0,AP$218+1)-INDEX($E191:$M191,0,AP$218))/(INDEX($E$185:$M$185,0,AP$218+1)-INDEX($E$185:$M$185,0,AP$218))+AO224)))</f>
        <v>1.6817220446385417</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9.2585550372847329</v>
      </c>
      <c r="T225" s="186" cm="1">
        <f t="array" ref="T225">IF(T$218=-1,U225,IF(T$218=99,S225,IF(T$218=0,INDEX($E192:$M192,0,T$216),(INDEX($E192:$M192,0,T$218+1)-INDEX($E192:$M192,0,T$218))/(INDEX($E$185:$M$185,0,T$218+1)-INDEX($E$185:$M$185,0,T$218))+S225)))</f>
        <v>9.3147257128902226</v>
      </c>
      <c r="U225" s="186" cm="1">
        <f t="array" ref="U225">IF(U$218=-1,V225,IF(U$218=99,T225,IF(U$218=0,INDEX($E192:$M192,0,U$216),(INDEX($E192:$M192,0,U$218+1)-INDEX($E192:$M192,0,U$218))/(INDEX($E$185:$M$185,0,U$218+1)-INDEX($E$185:$M$185,0,U$218))+T225)))</f>
        <v>9.3708963884957122</v>
      </c>
      <c r="V225" s="186" cm="1">
        <f t="array" ref="V225">IF(V$218=-1,W225,IF(V$218=99,U225,IF(V$218=0,INDEX($E192:$M192,0,V$216),(INDEX($E192:$M192,0,V$218+1)-INDEX($E192:$M192,0,V$218))/(INDEX($E$185:$M$185,0,V$218+1)-INDEX($E$185:$M$185,0,V$218))+U225)))</f>
        <v>9.4270670641012018</v>
      </c>
      <c r="W225" s="186" cm="1">
        <f t="array" ref="W225">IF(W$218=-1,X225,IF(W$218=99,V225,IF(W$218=0,INDEX($E192:$M192,0,W$216),(INDEX($E192:$M192,0,W$218+1)-INDEX($E192:$M192,0,W$218))/(INDEX($E$185:$M$185,0,W$218+1)-INDEX($E$185:$M$185,0,W$218))+V225)))</f>
        <v>9.4832377397066914</v>
      </c>
      <c r="X225" s="186" cm="1">
        <f t="array" ref="X225">IF(X$218=-1,Y225,IF(X$218=99,W225,IF(X$218=0,INDEX($E192:$M192,0,X$216),(INDEX($E192:$M192,0,X$218+1)-INDEX($E192:$M192,0,X$218))/(INDEX($E$185:$M$185,0,X$218+1)-INDEX($E$185:$M$185,0,X$218))+W225)))</f>
        <v>9.539408415312181</v>
      </c>
      <c r="Y225" s="186" cm="1">
        <f t="array" ref="Y225">IF(Y$218=-1,Z225,IF(Y$218=99,X225,IF(Y$218=0,INDEX($E192:$M192,0,Y$216),(INDEX($E192:$M192,0,Y$218+1)-INDEX($E192:$M192,0,Y$218))/(INDEX($E$185:$M$185,0,Y$218+1)-INDEX($E$185:$M$185,0,Y$218))+X225)))</f>
        <v>9.5955790909176706</v>
      </c>
      <c r="Z225" s="186" cm="1">
        <f t="array" ref="Z225">IF(Z$218=-1,AA225,IF(Z$218=99,Y225,IF(Z$218=0,INDEX($E192:$M192,0,Z$216),(INDEX($E192:$M192,0,Z$218+1)-INDEX($E192:$M192,0,Z$218))/(INDEX($E$185:$M$185,0,Z$218+1)-INDEX($E$185:$M$185,0,Z$218))+Y225)))</f>
        <v>9.6517497665231602</v>
      </c>
      <c r="AA225" s="186" cm="1">
        <f t="array" ref="AA225">IF(AA$218=-1,AB225,IF(AA$218=99,Z225,IF(AA$218=0,INDEX($E192:$M192,0,AA$216),(INDEX($E192:$M192,0,AA$218+1)-INDEX($E192:$M192,0,AA$218))/(INDEX($E$185:$M$185,0,AA$218+1)-INDEX($E$185:$M$185,0,AA$218))+Z225)))</f>
        <v>9.7079204421286498</v>
      </c>
      <c r="AB225" s="186" cm="1">
        <f t="array" ref="AB225">IF(AB$218=-1,AC225,IF(AB$218=99,AA225,IF(AB$218=0,INDEX($E192:$M192,0,AB$216),(INDEX($E192:$M192,0,AB$218+1)-INDEX($E192:$M192,0,AB$218))/(INDEX($E$185:$M$185,0,AB$218+1)-INDEX($E$185:$M$185,0,AB$218))+AA225)))</f>
        <v>9.7640911177341394</v>
      </c>
      <c r="AC225" s="186" cm="1">
        <f t="array" ref="AC225">IF(AC$218=-1,AD225,IF(AC$218=99,AB225,IF(AC$218=0,INDEX($E192:$M192,0,AC$216),(INDEX($E192:$M192,0,AC$218+1)-INDEX($E192:$M192,0,AC$218))/(INDEX($E$185:$M$185,0,AC$218+1)-INDEX($E$185:$M$185,0,AC$218))+AB225)))</f>
        <v>9.7150503620746296</v>
      </c>
      <c r="AD225" s="186" cm="1">
        <f t="array" ref="AD225">IF(AD$218=-1,AE225,IF(AD$218=99,AC225,IF(AD$218=0,INDEX($E192:$M192,0,AD$216),(INDEX($E192:$M192,0,AD$218+1)-INDEX($E192:$M192,0,AD$218))/(INDEX($E$185:$M$185,0,AD$218+1)-INDEX($E$185:$M$185,0,AD$218))+AC225)))</f>
        <v>9.6660096064151197</v>
      </c>
      <c r="AE225" s="186" cm="1">
        <f t="array" ref="AE225">IF(AE$218=-1,AF225,IF(AE$218=99,AD225,IF(AE$218=0,INDEX($E192:$M192,0,AE$216),(INDEX($E192:$M192,0,AE$218+1)-INDEX($E192:$M192,0,AE$218))/(INDEX($E$185:$M$185,0,AE$218+1)-INDEX($E$185:$M$185,0,AE$218))+AD225)))</f>
        <v>9.6169688507556099</v>
      </c>
      <c r="AF225" s="186" cm="1">
        <f t="array" ref="AF225">IF(AF$218=-1,AG225,IF(AF$218=99,AE225,IF(AF$218=0,INDEX($E192:$M192,0,AF$216),(INDEX($E192:$M192,0,AF$218+1)-INDEX($E192:$M192,0,AF$218))/(INDEX($E$185:$M$185,0,AF$218+1)-INDEX($E$185:$M$185,0,AF$218))+AE225)))</f>
        <v>9.5679280950961001</v>
      </c>
      <c r="AG225" s="186" cm="1">
        <f t="array" ref="AG225">IF(AG$218=-1,AH225,IF(AG$218=99,AF225,IF(AG$218=0,INDEX($E192:$M192,0,AG$216),(INDEX($E192:$M192,0,AG$218+1)-INDEX($E192:$M192,0,AG$218))/(INDEX($E$185:$M$185,0,AG$218+1)-INDEX($E$185:$M$185,0,AG$218))+AF225)))</f>
        <v>9.5188873394365903</v>
      </c>
      <c r="AH225" s="186" cm="1">
        <f t="array" ref="AH225">IF(AH$218=-1,AI225,IF(AH$218=99,AG225,IF(AH$218=0,INDEX($E192:$M192,0,AH$216),(INDEX($E192:$M192,0,AH$218+1)-INDEX($E192:$M192,0,AH$218))/(INDEX($E$185:$M$185,0,AH$218+1)-INDEX($E$185:$M$185,0,AH$218))+AG225)))</f>
        <v>9.4698465837770804</v>
      </c>
      <c r="AI225" s="186" cm="1">
        <f t="array" ref="AI225">IF(AI$218=-1,AJ225,IF(AI$218=99,AH225,IF(AI$218=0,INDEX($E192:$M192,0,AI$216),(INDEX($E192:$M192,0,AI$218+1)-INDEX($E192:$M192,0,AI$218))/(INDEX($E$185:$M$185,0,AI$218+1)-INDEX($E$185:$M$185,0,AI$218))+AH225)))</f>
        <v>9.4208058281175706</v>
      </c>
      <c r="AJ225" s="186" cm="1">
        <f t="array" ref="AJ225">IF(AJ$218=-1,AK225,IF(AJ$218=99,AI225,IF(AJ$218=0,INDEX($E192:$M192,0,AJ$216),(INDEX($E192:$M192,0,AJ$218+1)-INDEX($E192:$M192,0,AJ$218))/(INDEX($E$185:$M$185,0,AJ$218+1)-INDEX($E$185:$M$185,0,AJ$218))+AI225)))</f>
        <v>9.3717650724580608</v>
      </c>
      <c r="AK225" s="186" cm="1">
        <f t="array" ref="AK225">IF(AK$218=-1,AL225,IF(AK$218=99,AJ225,IF(AK$218=0,INDEX($E192:$M192,0,AK$216),(INDEX($E192:$M192,0,AK$218+1)-INDEX($E192:$M192,0,AK$218))/(INDEX($E$185:$M$185,0,AK$218+1)-INDEX($E$185:$M$185,0,AK$218))+AJ225)))</f>
        <v>9.322724316798551</v>
      </c>
      <c r="AL225" s="186" cm="1">
        <f t="array" ref="AL225">IF(AL$218=-1,AM225,IF(AL$218=99,AK225,IF(AL$218=0,INDEX($E192:$M192,0,AL$216),(INDEX($E192:$M192,0,AL$218+1)-INDEX($E192:$M192,0,AL$218))/(INDEX($E$185:$M$185,0,AL$218+1)-INDEX($E$185:$M$185,0,AL$218))+AK225)))</f>
        <v>9.2736835611390358</v>
      </c>
      <c r="AM225" s="299">
        <f t="shared" si="605"/>
        <v>9.0332214805682831</v>
      </c>
      <c r="AN225" s="186" cm="1">
        <f t="array" ref="AN225">IF(AN$218=-1,AO225,IF(AN$218=99,AM225,IF(AN$218=0,INDEX($E192:$M192,0,AN$216),(INDEX($E192:$M192,0,AN$218+1)-INDEX($E192:$M192,0,AN$218))/(INDEX($E$185:$M$185,0,AN$218+1)-INDEX($E$185:$M$185,0,AN$218))+AM225)))</f>
        <v>8.7927593999975322</v>
      </c>
      <c r="AO225" s="186" cm="1">
        <f t="array" ref="AO225">IF(AO$218=-1,AP225,IF(AO$218=99,AN225,IF(AO$218=0,INDEX($E192:$M192,0,AO$216),(INDEX($E192:$M192,0,AO$218+1)-INDEX($E192:$M192,0,AO$218))/(INDEX($E$185:$M$185,0,AO$218+1)-INDEX($E$185:$M$185,0,AO$218))+AN225)))</f>
        <v>8.7927593999975322</v>
      </c>
      <c r="AP225" s="186" cm="1">
        <f t="array" ref="AP225">IF(AP$218=-1,#REF!,IF(AP$218=99,AO225,IF(AP$218=0,INDEX($E192:$M192,0,AP$216),(INDEX($E192:$M192,0,AP$218+1)-INDEX($E192:$M192,0,AP$218))/(INDEX($E$185:$M$185,0,AP$218+1)-INDEX($E$185:$M$185,0,AP$218))+AO225)))</f>
        <v>8.7927593999975322</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0.6424825297712935</v>
      </c>
      <c r="S226" s="186" cm="1">
        <f t="array" ref="S226">IF(S$218=-1,T226,IF(S$218=99,R226,IF(S$218=0,INDEX($E193:$M193,0,S$216),(INDEX($E193:$M193,0,S$218+1)-INDEX($E193:$M193,0,S$218))/(INDEX($E$185:$M$185,0,S$218+1)-INDEX($E$185:$M$185,0,S$218))+R226)))</f>
        <v>0.60909671887827688</v>
      </c>
      <c r="T226" s="186" cm="1">
        <f t="array" ref="T226">IF(T$218=-1,U226,IF(T$218=99,S226,IF(T$218=0,INDEX($E193:$M193,0,T$216),(INDEX($E193:$M193,0,T$218+1)-INDEX($E193:$M193,0,T$218))/(INDEX($E$185:$M$185,0,T$218+1)-INDEX($E$185:$M$185,0,T$218))+S226)))</f>
        <v>0.61960103073728401</v>
      </c>
      <c r="U226" s="186" cm="1">
        <f t="array" ref="U226">IF(U$218=-1,V226,IF(U$218=99,T226,IF(U$218=0,INDEX($E193:$M193,0,U$216),(INDEX($E193:$M193,0,U$218+1)-INDEX($E193:$M193,0,U$218))/(INDEX($E$185:$M$185,0,U$218+1)-INDEX($E$185:$M$185,0,U$218))+T226)))</f>
        <v>0.63010534259629114</v>
      </c>
      <c r="V226" s="186" cm="1">
        <f t="array" ref="V226">IF(V$218=-1,W226,IF(V$218=99,U226,IF(V$218=0,INDEX($E193:$M193,0,V$216),(INDEX($E193:$M193,0,V$218+1)-INDEX($E193:$M193,0,V$218))/(INDEX($E$185:$M$185,0,V$218+1)-INDEX($E$185:$M$185,0,V$218))+U226)))</f>
        <v>0.64060965445529827</v>
      </c>
      <c r="W226" s="186" cm="1">
        <f t="array" ref="W226">IF(W$218=-1,X226,IF(W$218=99,V226,IF(W$218=0,INDEX($E193:$M193,0,W$216),(INDEX($E193:$M193,0,W$218+1)-INDEX($E193:$M193,0,W$218))/(INDEX($E$185:$M$185,0,W$218+1)-INDEX($E$185:$M$185,0,W$218))+V226)))</f>
        <v>0.6511139663143054</v>
      </c>
      <c r="X226" s="186" cm="1">
        <f t="array" ref="X226">IF(X$218=-1,Y226,IF(X$218=99,W226,IF(X$218=0,INDEX($E193:$M193,0,X$216),(INDEX($E193:$M193,0,X$218+1)-INDEX($E193:$M193,0,X$218))/(INDEX($E$185:$M$185,0,X$218+1)-INDEX($E$185:$M$185,0,X$218))+W226)))</f>
        <v>0.66161827817331254</v>
      </c>
      <c r="Y226" s="186" cm="1">
        <f t="array" ref="Y226">IF(Y$218=-1,Z226,IF(Y$218=99,X226,IF(Y$218=0,INDEX($E193:$M193,0,Y$216),(INDEX($E193:$M193,0,Y$218+1)-INDEX($E193:$M193,0,Y$218))/(INDEX($E$185:$M$185,0,Y$218+1)-INDEX($E$185:$M$185,0,Y$218))+X226)))</f>
        <v>0.67212259003231967</v>
      </c>
      <c r="Z226" s="186" cm="1">
        <f t="array" ref="Z226">IF(Z$218=-1,AA226,IF(Z$218=99,Y226,IF(Z$218=0,INDEX($E193:$M193,0,Z$216),(INDEX($E193:$M193,0,Z$218+1)-INDEX($E193:$M193,0,Z$218))/(INDEX($E$185:$M$185,0,Z$218+1)-INDEX($E$185:$M$185,0,Z$218))+Y226)))</f>
        <v>0.6826269018913268</v>
      </c>
      <c r="AA226" s="186" cm="1">
        <f t="array" ref="AA226">IF(AA$218=-1,AB226,IF(AA$218=99,Z226,IF(AA$218=0,INDEX($E193:$M193,0,AA$216),(INDEX($E193:$M193,0,AA$218+1)-INDEX($E193:$M193,0,AA$218))/(INDEX($E$185:$M$185,0,AA$218+1)-INDEX($E$185:$M$185,0,AA$218))+Z226)))</f>
        <v>0.69313121375033393</v>
      </c>
      <c r="AB226" s="186" cm="1">
        <f t="array" ref="AB226">IF(AB$218=-1,AC226,IF(AB$218=99,AA226,IF(AB$218=0,INDEX($E193:$M193,0,AB$216),(INDEX($E193:$M193,0,AB$218+1)-INDEX($E193:$M193,0,AB$218))/(INDEX($E$185:$M$185,0,AB$218+1)-INDEX($E$185:$M$185,0,AB$218))+AA226)))</f>
        <v>0.70363552560934139</v>
      </c>
      <c r="AC226" s="186" cm="1">
        <f t="array" ref="AC226">IF(AC$218=-1,AD226,IF(AC$218=99,AB226,IF(AC$218=0,INDEX($E193:$M193,0,AC$216),(INDEX($E193:$M193,0,AC$218+1)-INDEX($E193:$M193,0,AC$218))/(INDEX($E$185:$M$185,0,AC$218+1)-INDEX($E$185:$M$185,0,AC$218))+AB226)))</f>
        <v>0.72631962344220113</v>
      </c>
      <c r="AD226" s="186" cm="1">
        <f t="array" ref="AD226">IF(AD$218=-1,AE226,IF(AD$218=99,AC226,IF(AD$218=0,INDEX($E193:$M193,0,AD$216),(INDEX($E193:$M193,0,AD$218+1)-INDEX($E193:$M193,0,AD$218))/(INDEX($E$185:$M$185,0,AD$218+1)-INDEX($E$185:$M$185,0,AD$218))+AC226)))</f>
        <v>0.74900372127506087</v>
      </c>
      <c r="AE226" s="186" cm="1">
        <f t="array" ref="AE226">IF(AE$218=-1,AF226,IF(AE$218=99,AD226,IF(AE$218=0,INDEX($E193:$M193,0,AE$216),(INDEX($E193:$M193,0,AE$218+1)-INDEX($E193:$M193,0,AE$218))/(INDEX($E$185:$M$185,0,AE$218+1)-INDEX($E$185:$M$185,0,AE$218))+AD226)))</f>
        <v>0.77168781910792061</v>
      </c>
      <c r="AF226" s="186" cm="1">
        <f t="array" ref="AF226">IF(AF$218=-1,AG226,IF(AF$218=99,AE226,IF(AF$218=0,INDEX($E193:$M193,0,AF$216),(INDEX($E193:$M193,0,AF$218+1)-INDEX($E193:$M193,0,AF$218))/(INDEX($E$185:$M$185,0,AF$218+1)-INDEX($E$185:$M$185,0,AF$218))+AE226)))</f>
        <v>0.79437191694078035</v>
      </c>
      <c r="AG226" s="186" cm="1">
        <f t="array" ref="AG226">IF(AG$218=-1,AH226,IF(AG$218=99,AF226,IF(AG$218=0,INDEX($E193:$M193,0,AG$216),(INDEX($E193:$M193,0,AG$218+1)-INDEX($E193:$M193,0,AG$218))/(INDEX($E$185:$M$185,0,AG$218+1)-INDEX($E$185:$M$185,0,AG$218))+AF226)))</f>
        <v>0.81705601477364009</v>
      </c>
      <c r="AH226" s="186" cm="1">
        <f t="array" ref="AH226">IF(AH$218=-1,AI226,IF(AH$218=99,AG226,IF(AH$218=0,INDEX($E193:$M193,0,AH$216),(INDEX($E193:$M193,0,AH$218+1)-INDEX($E193:$M193,0,AH$218))/(INDEX($E$185:$M$185,0,AH$218+1)-INDEX($E$185:$M$185,0,AH$218))+AG226)))</f>
        <v>0.83974011260649983</v>
      </c>
      <c r="AI226" s="186" cm="1">
        <f t="array" ref="AI226">IF(AI$218=-1,AJ226,IF(AI$218=99,AH226,IF(AI$218=0,INDEX($E193:$M193,0,AI$216),(INDEX($E193:$M193,0,AI$218+1)-INDEX($E193:$M193,0,AI$218))/(INDEX($E$185:$M$185,0,AI$218+1)-INDEX($E$185:$M$185,0,AI$218))+AH226)))</f>
        <v>0.86242421043935957</v>
      </c>
      <c r="AJ226" s="186" cm="1">
        <f t="array" ref="AJ226">IF(AJ$218=-1,AK226,IF(AJ$218=99,AI226,IF(AJ$218=0,INDEX($E193:$M193,0,AJ$216),(INDEX($E193:$M193,0,AJ$218+1)-INDEX($E193:$M193,0,AJ$218))/(INDEX($E$185:$M$185,0,AJ$218+1)-INDEX($E$185:$M$185,0,AJ$218))+AI226)))</f>
        <v>0.88510830827221931</v>
      </c>
      <c r="AK226" s="186" cm="1">
        <f t="array" ref="AK226">IF(AK$218=-1,AL226,IF(AK$218=99,AJ226,IF(AK$218=0,INDEX($E193:$M193,0,AK$216),(INDEX($E193:$M193,0,AK$218+1)-INDEX($E193:$M193,0,AK$218))/(INDEX($E$185:$M$185,0,AK$218+1)-INDEX($E$185:$M$185,0,AK$218))+AJ226)))</f>
        <v>0.90779240610507905</v>
      </c>
      <c r="AL226" s="186" cm="1">
        <f t="array" ref="AL226">IF(AL$218=-1,AM226,IF(AL$218=99,AK226,IF(AL$218=0,INDEX($E193:$M193,0,AL$216),(INDEX($E193:$M193,0,AL$218+1)-INDEX($E193:$M193,0,AL$218))/(INDEX($E$185:$M$185,0,AL$218+1)-INDEX($E$185:$M$185,0,AL$218))+AK226)))</f>
        <v>0.93047650393793924</v>
      </c>
      <c r="AM226" s="299">
        <f t="shared" si="605"/>
        <v>1.0088843446768594</v>
      </c>
      <c r="AN226" s="186" cm="1">
        <f t="array" ref="AN226">IF(AN$218=-1,AO226,IF(AN$218=99,AM226,IF(AN$218=0,INDEX($E193:$M193,0,AN$216),(INDEX($E193:$M193,0,AN$218+1)-INDEX($E193:$M193,0,AN$218))/(INDEX($E$185:$M$185,0,AN$218+1)-INDEX($E$185:$M$185,0,AN$218))+AM226)))</f>
        <v>1.0872921854157795</v>
      </c>
      <c r="AO226" s="186" cm="1">
        <f t="array" ref="AO226">IF(AO$218=-1,AP226,IF(AO$218=99,AN226,IF(AO$218=0,INDEX($E193:$M193,0,AO$216),(INDEX($E193:$M193,0,AO$218+1)-INDEX($E193:$M193,0,AO$218))/(INDEX($E$185:$M$185,0,AO$218+1)-INDEX($E$185:$M$185,0,AO$218))+AN226)))</f>
        <v>1.0872921854157795</v>
      </c>
      <c r="AP226" s="186" cm="1">
        <f t="array" ref="AP226">IF(AP$218=-1,#REF!,IF(AP$218=99,AO226,IF(AP$218=0,INDEX($E193:$M193,0,AP$216),(INDEX($E193:$M193,0,AP$218+1)-INDEX($E193:$M193,0,AP$218))/(INDEX($E$185:$M$185,0,AP$218+1)-INDEX($E$185:$M$185,0,AP$218))+AO226)))</f>
        <v>1.0872921854157795</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103.36239437572591</v>
      </c>
      <c r="AD233" s="186" cm="1">
        <f t="array" ref="AD233">IF(AE$231=-1,AE233,IF(AE$231=99,AC233,IF(AE$231=0,INDEX($E161:$M161,0,AE$229),(INDEX($E161:$M161,0,AE$231+1)-INDEX($E161:$M161,0,AE$231))/(INDEX($E$160:$M$160,0,AE$231+1)-INDEX($E$160:$M$160,0,AE$231))+AC233)))</f>
        <v>97.487892156855807</v>
      </c>
      <c r="AE233" s="186" cm="1">
        <f t="array" ref="AE233">IF(AF$231=-1,AF233,IF(AF$231=99,AD233,IF(AF$231=0,INDEX($E161:$M161,0,AF$229),(INDEX($E161:$M161,0,AF$231+1)-INDEX($E161:$M161,0,AF$231))/(INDEX($E$160:$M$160,0,AF$231+1)-INDEX($E$160:$M$160,0,AF$231))+AD233)))</f>
        <v>91.613389937985701</v>
      </c>
      <c r="AF233" s="186" cm="1">
        <f t="array" ref="AF233">IF(AG$231=-1,AG233,IF(AG$231=99,AE233,IF(AG$231=0,INDEX($E161:$M161,0,AG$229),(INDEX($E161:$M161,0,AG$231+1)-INDEX($E161:$M161,0,AG$231))/(INDEX($E$160:$M$160,0,AG$231+1)-INDEX($E$160:$M$160,0,AG$231))+AE233)))</f>
        <v>85.738887719115596</v>
      </c>
      <c r="AG233" s="186" cm="1">
        <f t="array" ref="AG233">IF(AH$231=-1,AH233,IF(AH$231=99,AF233,IF(AH$231=0,INDEX($E161:$M161,0,AH$229),(INDEX($E161:$M161,0,AH$231+1)-INDEX($E161:$M161,0,AH$231))/(INDEX($E$160:$M$160,0,AH$231+1)-INDEX($E$160:$M$160,0,AH$231))+AF233)))</f>
        <v>79.86438550024549</v>
      </c>
      <c r="AH233" s="186" cm="1">
        <f t="array" ref="AH233">IF(AI$231=-1,AI233,IF(AI$231=99,AG233,IF(AI$231=0,INDEX($E161:$M161,0,AI$229),(INDEX($E161:$M161,0,AI$231+1)-INDEX($E161:$M161,0,AI$231))/(INDEX($E$160:$M$160,0,AI$231+1)-INDEX($E$160:$M$160,0,AI$231))+AG233)))</f>
        <v>73.989883281375384</v>
      </c>
      <c r="AI233" s="186" cm="1">
        <f t="array" ref="AI233">IF(AJ$231=-1,AJ233,IF(AJ$231=99,AH233,IF(AJ$231=0,INDEX($E161:$M161,0,AJ$229),(INDEX($E161:$M161,0,AJ$231+1)-INDEX($E161:$M161,0,AJ$231))/(INDEX($E$160:$M$160,0,AJ$231+1)-INDEX($E$160:$M$160,0,AJ$231))+AH233)))</f>
        <v>68.115381062505278</v>
      </c>
      <c r="AJ233" s="186" cm="1">
        <f t="array" ref="AJ233">IF(AK$231=-1,AK233,IF(AK$231=99,AI233,IF(AK$231=0,INDEX($E161:$M161,0,AK$229),(INDEX($E161:$M161,0,AK$231+1)-INDEX($E161:$M161,0,AK$231))/(INDEX($E$160:$M$160,0,AK$231+1)-INDEX($E$160:$M$160,0,AK$231))+AI233)))</f>
        <v>62.240878843635173</v>
      </c>
      <c r="AK233" s="186" cm="1">
        <f t="array" ref="AK233">IF(AL$231=-1,AL233,IF(AL$231=99,AJ233,IF(AL$231=0,INDEX($E161:$M161,0,AL$229),(INDEX($E161:$M161,0,AL$231+1)-INDEX($E161:$M161,0,AL$231))/(INDEX($E$160:$M$160,0,AL$231+1)-INDEX($E$160:$M$160,0,AL$231))+AJ233)))</f>
        <v>56.366376624765067</v>
      </c>
      <c r="AL233" s="186" cm="1">
        <f t="array" ref="AL233">IF(AM$231=-1,AM233,IF(AM$231=99,AK233,IF(AM$231=0,INDEX($E161:$M161,0,AM$229),(INDEX($E161:$M161,0,AM$231+1)-INDEX($E161:$M161,0,AM$231))/(INDEX($E$160:$M$160,0,AM$231+1)-INDEX($E$160:$M$160,0,AM$231))+AK233)))</f>
        <v>103.36239437572591</v>
      </c>
      <c r="AM233" s="186" cm="1">
        <f t="array" ref="AM233">IF(AN$231=-1,AN233,IF(AN$231=99,AL233,IF(AN$231=0,INDEX($E161:$M161,0,AN$229),(INDEX($E161:$M161,0,AN$231+1)-INDEX($E161:$M161,0,AN$231))/(INDEX($E$160:$M$160,0,AN$231+1)-INDEX($E$160:$M$160,0,AN$231))+AL233)))</f>
        <v>105.25181841028598</v>
      </c>
      <c r="AN233" s="186" cm="1">
        <f t="array" ref="AN233">IF(AO$231=-1,AO233,IF(AO$231=99,AM233,IF(AO$231=0,INDEX($E161:$M161,0,AO$229),(INDEX($E161:$M161,0,AO$231+1)-INDEX($E161:$M161,0,AO$231))/(INDEX($E$160:$M$160,0,AO$231+1)-INDEX($E$160:$M$160,0,AO$231))+AM233)))</f>
        <v>107.14124244484604</v>
      </c>
      <c r="AO233" s="186" cm="1">
        <f t="array" ref="AO233">IF(AP$231=-1,AP233,IF(AP$231=99,AN233,IF(AP$231=0,INDEX($E161:$M161,0,AP$229),(INDEX($E161:$M161,0,AP$231+1)-INDEX($E161:$M161,0,AP$231))/(INDEX($E$160:$M$160,0,AP$231+1)-INDEX($E$160:$M$160,0,AP$231))+AN233)))</f>
        <v>109.03066647940611</v>
      </c>
      <c r="AP233" s="186" cm="1">
        <f t="array" ref="AP233">IF(AQ$231=-1,AQ233,IF(AQ$231=99,AO233,IF(AQ$231=0,INDEX($E161:$M161,0,AQ$229),(INDEX($E161:$M161,0,AQ$231+1)-INDEX($E161:$M161,0,AQ$231))/(INDEX($E$160:$M$160,0,AQ$231+1)-INDEX($E$160:$M$160,0,AQ$231))+AO233)))</f>
        <v>110.92009051396617</v>
      </c>
      <c r="AQ233" s="186" cm="1">
        <f t="array" ref="AQ233">IF(AR$231=-1,AR233,IF(AR$231=99,AP233,IF(AR$231=0,INDEX($E161:$M161,0,AR$229),(INDEX($E161:$M161,0,AR$231+1)-INDEX($E161:$M161,0,AR$231))/(INDEX($E$160:$M$160,0,AR$231+1)-INDEX($E$160:$M$160,0,AR$231))+AP233)))</f>
        <v>112.80951454852624</v>
      </c>
      <c r="AR233" s="186" cm="1">
        <f t="array" ref="AR233">IF(AS$231=-1,AS233,IF(AS$231=99,AQ233,IF(AS$231=0,INDEX($E161:$M161,0,AS$229),(INDEX($E161:$M161,0,AS$231+1)-INDEX($E161:$M161,0,AS$231))/(INDEX($E$160:$M$160,0,AS$231+1)-INDEX($E$160:$M$160,0,AS$231))+AQ233)))</f>
        <v>114.6989385830863</v>
      </c>
      <c r="AS233" s="186" cm="1">
        <f t="array" ref="AS233">IF(AT$231=-1,AT233,IF(AT$231=99,AR233,IF(AT$231=0,INDEX($E161:$M161,0,AT$229),(INDEX($E161:$M161,0,AT$231+1)-INDEX($E161:$M161,0,AT$231))/(INDEX($E$160:$M$160,0,AT$231+1)-INDEX($E$160:$M$160,0,AT$231))+AR233)))</f>
        <v>116.58836261764637</v>
      </c>
      <c r="AT233" s="186" cm="1">
        <f t="array" ref="AT233">IF(AU$231=-1,AU233,IF(AU$231=99,AS233,IF(AU$231=0,INDEX($E161:$M161,0,AU$229),(INDEX($E161:$M161,0,AU$231+1)-INDEX($E161:$M161,0,AU$231))/(INDEX($E$160:$M$160,0,AU$231+1)-INDEX($E$160:$M$160,0,AU$231))+AS233)))</f>
        <v>118.47778665220643</v>
      </c>
      <c r="AU233" s="186" cm="1">
        <f t="array" ref="AU233">IF(AV$231=-1,AV233,IF(AV$231=99,AT233,IF(AV$231=0,INDEX($E161:$M161,0,AV$229),(INDEX($E161:$M161,0,AV$231+1)-INDEX($E161:$M161,0,AV$231))/(INDEX($E$160:$M$160,0,AV$231+1)-INDEX($E$160:$M$160,0,AV$231))+AT233)))</f>
        <v>120.3672106867665</v>
      </c>
      <c r="AV233" s="186" cm="1">
        <f t="array" ref="AV233">IF(AW$231=-1,AW233,IF(AW$231=99,AU233,IF(AW$231=0,INDEX($E161:$M161,0,AW$229),(INDEX($E161:$M161,0,AW$231+1)-INDEX($E161:$M161,0,AW$231))/(INDEX($E$160:$M$160,0,AW$231+1)-INDEX($E$160:$M$160,0,AW$231))+AU233)))</f>
        <v>120.36721068676644</v>
      </c>
      <c r="AW233" s="186" cm="1">
        <f t="array" ref="AW233">IF(AX$231=-1,AX233,IF(AX$231=99,AV233,IF(AX$231=0,INDEX($E161:$M161,0,AX$229),(INDEX($E161:$M161,0,AX$231+1)-INDEX($E161:$M161,0,AX$231))/(INDEX($E$160:$M$160,0,AX$231+1)-INDEX($E$160:$M$160,0,AX$231))+AV233)))</f>
        <v>120.36721068676644</v>
      </c>
      <c r="AX233" s="186" cm="1">
        <f t="array" ref="AX233">IF(AY$231=-1,AZ233,IF(AY$231=99,AW233,IF(AY$231=0,INDEX($E161:$M161,0,AY$229),(INDEX($E161:$M161,0,AY$231+1)-INDEX($E161:$M161,0,AY$231))/(INDEX($E$160:$M$160,0,AY$231+1)-INDEX($E$160:$M$160,0,AY$231))+AW233)))</f>
        <v>120.36721068676644</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21.96450880484176</v>
      </c>
      <c r="AD234" s="186" cm="1">
        <f t="array" ref="AD234">IF(AE$231=-1,AE234,IF(AE$231=99,AC234,IF(AE$231=0,INDEX($E162:$M162,0,AE$229),(INDEX($E162:$M162,0,AE$231+1)-INDEX($E162:$M162,0,AE$231))/(INDEX($E$160:$M$160,0,AE$231+1)-INDEX($E$160:$M$160,0,AE$231))+AC234)))</f>
        <v>20.716177083331861</v>
      </c>
      <c r="AE234" s="186" cm="1">
        <f t="array" ref="AE234">IF(AF$231=-1,AF234,IF(AF$231=99,AD234,IF(AF$231=0,INDEX($E162:$M162,0,AF$229),(INDEX($E162:$M162,0,AF$231+1)-INDEX($E162:$M162,0,AF$231))/(INDEX($E$160:$M$160,0,AF$231+1)-INDEX($E$160:$M$160,0,AF$231))+AD234)))</f>
        <v>19.467845361821961</v>
      </c>
      <c r="AF234" s="186" cm="1">
        <f t="array" ref="AF234">IF(AG$231=-1,AG234,IF(AG$231=99,AE234,IF(AG$231=0,INDEX($E162:$M162,0,AG$229),(INDEX($E162:$M162,0,AG$231+1)-INDEX($E162:$M162,0,AG$231))/(INDEX($E$160:$M$160,0,AG$231+1)-INDEX($E$160:$M$160,0,AG$231))+AE234)))</f>
        <v>18.219513640312062</v>
      </c>
      <c r="AG234" s="186" cm="1">
        <f t="array" ref="AG234">IF(AH$231=-1,AH234,IF(AH$231=99,AF234,IF(AH$231=0,INDEX($E162:$M162,0,AH$229),(INDEX($E162:$M162,0,AH$231+1)-INDEX($E162:$M162,0,AH$231))/(INDEX($E$160:$M$160,0,AH$231+1)-INDEX($E$160:$M$160,0,AH$231))+AF234)))</f>
        <v>16.971181918802163</v>
      </c>
      <c r="AH234" s="186" cm="1">
        <f t="array" ref="AH234">IF(AI$231=-1,AI234,IF(AI$231=99,AG234,IF(AI$231=0,INDEX($E162:$M162,0,AI$229),(INDEX($E162:$M162,0,AI$231+1)-INDEX($E162:$M162,0,AI$231))/(INDEX($E$160:$M$160,0,AI$231+1)-INDEX($E$160:$M$160,0,AI$231))+AG234)))</f>
        <v>15.722850197292264</v>
      </c>
      <c r="AI234" s="186" cm="1">
        <f t="array" ref="AI234">IF(AJ$231=-1,AJ234,IF(AJ$231=99,AH234,IF(AJ$231=0,INDEX($E162:$M162,0,AJ$229),(INDEX($E162:$M162,0,AJ$231+1)-INDEX($E162:$M162,0,AJ$231))/(INDEX($E$160:$M$160,0,AJ$231+1)-INDEX($E$160:$M$160,0,AJ$231))+AH234)))</f>
        <v>14.474518475782364</v>
      </c>
      <c r="AJ234" s="186" cm="1">
        <f t="array" ref="AJ234">IF(AK$231=-1,AK234,IF(AK$231=99,AI234,IF(AK$231=0,INDEX($E162:$M162,0,AK$229),(INDEX($E162:$M162,0,AK$231+1)-INDEX($E162:$M162,0,AK$231))/(INDEX($E$160:$M$160,0,AK$231+1)-INDEX($E$160:$M$160,0,AK$231))+AI234)))</f>
        <v>13.226186754272465</v>
      </c>
      <c r="AK234" s="186" cm="1">
        <f t="array" ref="AK234">IF(AL$231=-1,AL234,IF(AL$231=99,AJ234,IF(AL$231=0,INDEX($E162:$M162,0,AL$229),(INDEX($E162:$M162,0,AL$231+1)-INDEX($E162:$M162,0,AL$231))/(INDEX($E$160:$M$160,0,AL$231+1)-INDEX($E$160:$M$160,0,AL$231))+AJ234)))</f>
        <v>11.977855032762566</v>
      </c>
      <c r="AL234" s="186" cm="1">
        <f t="array" ref="AL234">IF(AM$231=-1,AM234,IF(AM$231=99,AK234,IF(AM$231=0,INDEX($E162:$M162,0,AM$229),(INDEX($E162:$M162,0,AM$231+1)-INDEX($E162:$M162,0,AM$231))/(INDEX($E$160:$M$160,0,AM$231+1)-INDEX($E$160:$M$160,0,AM$231))+AK234)))</f>
        <v>21.96450880484176</v>
      </c>
      <c r="AM234" s="186" cm="1">
        <f t="array" ref="AM234">IF(AN$231=-1,AN234,IF(AN$231=99,AL234,IF(AN$231=0,INDEX($E162:$M162,0,AN$229),(INDEX($E162:$M162,0,AN$231+1)-INDEX($E162:$M162,0,AN$231))/(INDEX($E$160:$M$160,0,AN$231+1)-INDEX($E$160:$M$160,0,AN$231))+AL234)))</f>
        <v>22.366011412185774</v>
      </c>
      <c r="AN234" s="186" cm="1">
        <f t="array" ref="AN234">IF(AO$231=-1,AO234,IF(AO$231=99,AM234,IF(AO$231=0,INDEX($E162:$M162,0,AO$229),(INDEX($E162:$M162,0,AO$231+1)-INDEX($E162:$M162,0,AO$231))/(INDEX($E$160:$M$160,0,AO$231+1)-INDEX($E$160:$M$160,0,AO$231))+AM234)))</f>
        <v>22.767514019529788</v>
      </c>
      <c r="AO234" s="186" cm="1">
        <f t="array" ref="AO234">IF(AP$231=-1,AP234,IF(AP$231=99,AN234,IF(AP$231=0,INDEX($E162:$M162,0,AP$229),(INDEX($E162:$M162,0,AP$231+1)-INDEX($E162:$M162,0,AP$231))/(INDEX($E$160:$M$160,0,AP$231+1)-INDEX($E$160:$M$160,0,AP$231))+AN234)))</f>
        <v>23.169016626873802</v>
      </c>
      <c r="AP234" s="186" cm="1">
        <f t="array" ref="AP234">IF(AQ$231=-1,AQ234,IF(AQ$231=99,AO234,IF(AQ$231=0,INDEX($E162:$M162,0,AQ$229),(INDEX($E162:$M162,0,AQ$231+1)-INDEX($E162:$M162,0,AQ$231))/(INDEX($E$160:$M$160,0,AQ$231+1)-INDEX($E$160:$M$160,0,AQ$231))+AO234)))</f>
        <v>23.570519234217816</v>
      </c>
      <c r="AQ234" s="186" cm="1">
        <f t="array" ref="AQ234">IF(AR$231=-1,AR234,IF(AR$231=99,AP234,IF(AR$231=0,INDEX($E162:$M162,0,AR$229),(INDEX($E162:$M162,0,AR$231+1)-INDEX($E162:$M162,0,AR$231))/(INDEX($E$160:$M$160,0,AR$231+1)-INDEX($E$160:$M$160,0,AR$231))+AP234)))</f>
        <v>23.97202184156183</v>
      </c>
      <c r="AR234" s="186" cm="1">
        <f t="array" ref="AR234">IF(AS$231=-1,AS234,IF(AS$231=99,AQ234,IF(AS$231=0,INDEX($E162:$M162,0,AS$229),(INDEX($E162:$M162,0,AS$231+1)-INDEX($E162:$M162,0,AS$231))/(INDEX($E$160:$M$160,0,AS$231+1)-INDEX($E$160:$M$160,0,AS$231))+AQ234)))</f>
        <v>24.373524448905844</v>
      </c>
      <c r="AS234" s="186" cm="1">
        <f t="array" ref="AS234">IF(AT$231=-1,AT234,IF(AT$231=99,AR234,IF(AT$231=0,INDEX($E162:$M162,0,AT$229),(INDEX($E162:$M162,0,AT$231+1)-INDEX($E162:$M162,0,AT$231))/(INDEX($E$160:$M$160,0,AT$231+1)-INDEX($E$160:$M$160,0,AT$231))+AR234)))</f>
        <v>24.775027056249858</v>
      </c>
      <c r="AT234" s="186" cm="1">
        <f t="array" ref="AT234">IF(AU$231=-1,AU234,IF(AU$231=99,AS234,IF(AU$231=0,INDEX($E162:$M162,0,AU$229),(INDEX($E162:$M162,0,AU$231+1)-INDEX($E162:$M162,0,AU$231))/(INDEX($E$160:$M$160,0,AU$231+1)-INDEX($E$160:$M$160,0,AU$231))+AS234)))</f>
        <v>25.176529663593872</v>
      </c>
      <c r="AU234" s="186" cm="1">
        <f t="array" ref="AU234">IF(AV$231=-1,AV234,IF(AV$231=99,AT234,IF(AV$231=0,INDEX($E162:$M162,0,AV$229),(INDEX($E162:$M162,0,AV$231+1)-INDEX($E162:$M162,0,AV$231))/(INDEX($E$160:$M$160,0,AV$231+1)-INDEX($E$160:$M$160,0,AV$231))+AT234)))</f>
        <v>25.578032270937886</v>
      </c>
      <c r="AV234" s="186" cm="1">
        <f t="array" ref="AV234">IF(AW$231=-1,AW234,IF(AW$231=99,AU234,IF(AW$231=0,INDEX($E162:$M162,0,AW$229),(INDEX($E162:$M162,0,AW$231+1)-INDEX($E162:$M162,0,AW$231))/(INDEX($E$160:$M$160,0,AW$231+1)-INDEX($E$160:$M$160,0,AW$231))+AU234)))</f>
        <v>25.578032270937872</v>
      </c>
      <c r="AW234" s="186" cm="1">
        <f t="array" ref="AW234">IF(AX$231=-1,AX234,IF(AX$231=99,AV234,IF(AX$231=0,INDEX($E162:$M162,0,AX$229),(INDEX($E162:$M162,0,AX$231+1)-INDEX($E162:$M162,0,AX$231))/(INDEX($E$160:$M$160,0,AX$231+1)-INDEX($E$160:$M$160,0,AX$231))+AV234)))</f>
        <v>25.578032270937872</v>
      </c>
      <c r="AX234" s="186" cm="1">
        <f t="array" ref="AX234">IF(AY$231=-1,AZ234,IF(AY$231=99,AW234,IF(AY$231=0,INDEX($E162:$M162,0,AY$229),(INDEX($E162:$M162,0,AY$231+1)-INDEX($E162:$M162,0,AY$231))/(INDEX($E$160:$M$160,0,AY$231+1)-INDEX($E$160:$M$160,0,AY$231))+AW234)))</f>
        <v>25.578032270937872</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3.8760897890897219</v>
      </c>
      <c r="AD235" s="186" cm="1">
        <f t="array" ref="AD235">IF(AE$231=-1,AE235,IF(AE$231=99,AC235,IF(AE$231=0,INDEX($E163:$M163,0,AE$229),(INDEX($E163:$M163,0,AE$231+1)-INDEX($E163:$M163,0,AE$231))/(INDEX($E$160:$M$160,0,AE$231+1)-INDEX($E$160:$M$160,0,AE$231))+AC235)))</f>
        <v>3.6557959558820929</v>
      </c>
      <c r="AE235" s="186" cm="1">
        <f t="array" ref="AE235">IF(AF$231=-1,AF235,IF(AF$231=99,AD235,IF(AF$231=0,INDEX($E163:$M163,0,AF$229),(INDEX($E163:$M163,0,AF$231+1)-INDEX($E163:$M163,0,AF$231))/(INDEX($E$160:$M$160,0,AF$231+1)-INDEX($E$160:$M$160,0,AF$231))+AD235)))</f>
        <v>3.435502122674464</v>
      </c>
      <c r="AF235" s="186" cm="1">
        <f t="array" ref="AF235">IF(AG$231=-1,AG235,IF(AG$231=99,AE235,IF(AG$231=0,INDEX($E163:$M163,0,AG$229),(INDEX($E163:$M163,0,AG$231+1)-INDEX($E163:$M163,0,AG$231))/(INDEX($E$160:$M$160,0,AG$231+1)-INDEX($E$160:$M$160,0,AG$231))+AE235)))</f>
        <v>3.215208289466835</v>
      </c>
      <c r="AG235" s="186" cm="1">
        <f t="array" ref="AG235">IF(AH$231=-1,AH235,IF(AH$231=99,AF235,IF(AH$231=0,INDEX($E163:$M163,0,AH$229),(INDEX($E163:$M163,0,AH$231+1)-INDEX($E163:$M163,0,AH$231))/(INDEX($E$160:$M$160,0,AH$231+1)-INDEX($E$160:$M$160,0,AH$231))+AF235)))</f>
        <v>2.994914456259206</v>
      </c>
      <c r="AH235" s="186" cm="1">
        <f t="array" ref="AH235">IF(AI$231=-1,AI235,IF(AI$231=99,AG235,IF(AI$231=0,INDEX($E163:$M163,0,AI$229),(INDEX($E163:$M163,0,AI$231+1)-INDEX($E163:$M163,0,AI$231))/(INDEX($E$160:$M$160,0,AI$231+1)-INDEX($E$160:$M$160,0,AI$231))+AG235)))</f>
        <v>2.7746206230515771</v>
      </c>
      <c r="AI235" s="186" cm="1">
        <f t="array" ref="AI235">IF(AJ$231=-1,AJ235,IF(AJ$231=99,AH235,IF(AJ$231=0,INDEX($E163:$M163,0,AJ$229),(INDEX($E163:$M163,0,AJ$231+1)-INDEX($E163:$M163,0,AJ$231))/(INDEX($E$160:$M$160,0,AJ$231+1)-INDEX($E$160:$M$160,0,AJ$231))+AH235)))</f>
        <v>2.5543267898439481</v>
      </c>
      <c r="AJ235" s="186" cm="1">
        <f t="array" ref="AJ235">IF(AK$231=-1,AK235,IF(AK$231=99,AI235,IF(AK$231=0,INDEX($E163:$M163,0,AK$229),(INDEX($E163:$M163,0,AK$231+1)-INDEX($E163:$M163,0,AK$231))/(INDEX($E$160:$M$160,0,AK$231+1)-INDEX($E$160:$M$160,0,AK$231))+AI235)))</f>
        <v>2.3340329566363192</v>
      </c>
      <c r="AK235" s="186" cm="1">
        <f t="array" ref="AK235">IF(AL$231=-1,AL235,IF(AL$231=99,AJ235,IF(AL$231=0,INDEX($E163:$M163,0,AL$229),(INDEX($E163:$M163,0,AL$231+1)-INDEX($E163:$M163,0,AL$231))/(INDEX($E$160:$M$160,0,AL$231+1)-INDEX($E$160:$M$160,0,AL$231))+AJ235)))</f>
        <v>2.1137391234286902</v>
      </c>
      <c r="AL235" s="186" cm="1">
        <f t="array" ref="AL235">IF(AM$231=-1,AM235,IF(AM$231=99,AK235,IF(AM$231=0,INDEX($E163:$M163,0,AM$229),(INDEX($E163:$M163,0,AM$231+1)-INDEX($E163:$M163,0,AM$231))/(INDEX($E$160:$M$160,0,AM$231+1)-INDEX($E$160:$M$160,0,AM$231))+AK235)))</f>
        <v>3.8760897890897219</v>
      </c>
      <c r="AM235" s="186" cm="1">
        <f t="array" ref="AM235">IF(AN$231=-1,AN235,IF(AN$231=99,AL235,IF(AN$231=0,INDEX($E163:$M163,0,AN$229),(INDEX($E163:$M163,0,AN$231+1)-INDEX($E163:$M163,0,AN$231))/(INDEX($E$160:$M$160,0,AN$231+1)-INDEX($E$160:$M$160,0,AN$231))+AL235)))</f>
        <v>3.9469431903857242</v>
      </c>
      <c r="AN235" s="186" cm="1">
        <f t="array" ref="AN235">IF(AO$231=-1,AO235,IF(AO$231=99,AM235,IF(AO$231=0,INDEX($E163:$M163,0,AO$229),(INDEX($E163:$M163,0,AO$231+1)-INDEX($E163:$M163,0,AO$231))/(INDEX($E$160:$M$160,0,AO$231+1)-INDEX($E$160:$M$160,0,AO$231))+AM235)))</f>
        <v>4.0177965916817264</v>
      </c>
      <c r="AO235" s="186" cm="1">
        <f t="array" ref="AO235">IF(AP$231=-1,AP235,IF(AP$231=99,AN235,IF(AP$231=0,INDEX($E163:$M163,0,AP$229),(INDEX($E163:$M163,0,AP$231+1)-INDEX($E163:$M163,0,AP$231))/(INDEX($E$160:$M$160,0,AP$231+1)-INDEX($E$160:$M$160,0,AP$231))+AN235)))</f>
        <v>4.0886499929777287</v>
      </c>
      <c r="AP235" s="186" cm="1">
        <f t="array" ref="AP235">IF(AQ$231=-1,AQ235,IF(AQ$231=99,AO235,IF(AQ$231=0,INDEX($E163:$M163,0,AQ$229),(INDEX($E163:$M163,0,AQ$231+1)-INDEX($E163:$M163,0,AQ$231))/(INDEX($E$160:$M$160,0,AQ$231+1)-INDEX($E$160:$M$160,0,AQ$231))+AO235)))</f>
        <v>4.1595033942737309</v>
      </c>
      <c r="AQ235" s="186" cm="1">
        <f t="array" ref="AQ235">IF(AR$231=-1,AR235,IF(AR$231=99,AP235,IF(AR$231=0,INDEX($E163:$M163,0,AR$229),(INDEX($E163:$M163,0,AR$231+1)-INDEX($E163:$M163,0,AR$231))/(INDEX($E$160:$M$160,0,AR$231+1)-INDEX($E$160:$M$160,0,AR$231))+AP235)))</f>
        <v>4.2303567955697332</v>
      </c>
      <c r="AR235" s="186" cm="1">
        <f t="array" ref="AR235">IF(AS$231=-1,AS235,IF(AS$231=99,AQ235,IF(AS$231=0,INDEX($E163:$M163,0,AS$229),(INDEX($E163:$M163,0,AS$231+1)-INDEX($E163:$M163,0,AS$231))/(INDEX($E$160:$M$160,0,AS$231+1)-INDEX($E$160:$M$160,0,AS$231))+AQ235)))</f>
        <v>4.3012101968657355</v>
      </c>
      <c r="AS235" s="186" cm="1">
        <f t="array" ref="AS235">IF(AT$231=-1,AT235,IF(AT$231=99,AR235,IF(AT$231=0,INDEX($E163:$M163,0,AT$229),(INDEX($E163:$M163,0,AT$231+1)-INDEX($E163:$M163,0,AT$231))/(INDEX($E$160:$M$160,0,AT$231+1)-INDEX($E$160:$M$160,0,AT$231))+AR235)))</f>
        <v>4.3720635981617377</v>
      </c>
      <c r="AT235" s="186" cm="1">
        <f t="array" ref="AT235">IF(AU$231=-1,AU235,IF(AU$231=99,AS235,IF(AU$231=0,INDEX($E163:$M163,0,AU$229),(INDEX($E163:$M163,0,AU$231+1)-INDEX($E163:$M163,0,AU$231))/(INDEX($E$160:$M$160,0,AU$231+1)-INDEX($E$160:$M$160,0,AU$231))+AS235)))</f>
        <v>4.44291699945774</v>
      </c>
      <c r="AU235" s="186" cm="1">
        <f t="array" ref="AU235">IF(AV$231=-1,AV235,IF(AV$231=99,AT235,IF(AV$231=0,INDEX($E163:$M163,0,AV$229),(INDEX($E163:$M163,0,AV$231+1)-INDEX($E163:$M163,0,AV$231))/(INDEX($E$160:$M$160,0,AV$231+1)-INDEX($E$160:$M$160,0,AV$231))+AT235)))</f>
        <v>4.5137704007537423</v>
      </c>
      <c r="AV235" s="186" cm="1">
        <f t="array" ref="AV235">IF(AW$231=-1,AW235,IF(AW$231=99,AU235,IF(AW$231=0,INDEX($E163:$M163,0,AW$229),(INDEX($E163:$M163,0,AW$231+1)-INDEX($E163:$M163,0,AW$231))/(INDEX($E$160:$M$160,0,AW$231+1)-INDEX($E$160:$M$160,0,AW$231))+AU235)))</f>
        <v>4.5137704007537414</v>
      </c>
      <c r="AW235" s="186" cm="1">
        <f t="array" ref="AW235">IF(AX$231=-1,AX235,IF(AX$231=99,AV235,IF(AX$231=0,INDEX($E163:$M163,0,AX$229),(INDEX($E163:$M163,0,AX$231+1)-INDEX($E163:$M163,0,AX$231))/(INDEX($E$160:$M$160,0,AX$231+1)-INDEX($E$160:$M$160,0,AX$231))+AV235)))</f>
        <v>4.5137704007537414</v>
      </c>
      <c r="AX235" s="186" cm="1">
        <f t="array" ref="AX235">IF(AY$231=-1,AZ235,IF(AY$231=99,AW235,IF(AY$231=0,INDEX($E163:$M163,0,AY$229),(INDEX($E163:$M163,0,AY$231+1)-INDEX($E163:$M163,0,AY$231))/(INDEX($E$160:$M$160,0,AY$231+1)-INDEX($E$160:$M$160,0,AY$231))+AW235)))</f>
        <v>4.5137704007537414</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19.858929645190454</v>
      </c>
      <c r="AD236" s="186" cm="1">
        <f t="array" ref="AD236">IF(AE$231=-1,AE236,IF(AE$231=99,AC236,IF(AE$231=0,INDEX($E164:$M164,0,AE$229),(INDEX($E164:$M164,0,AE$231+1)-INDEX($E164:$M164,0,AE$231))/(INDEX($E$160:$M$160,0,AE$231+1)-INDEX($E$160:$M$160,0,AE$231))+AC236)))</f>
        <v>20.48332529196184</v>
      </c>
      <c r="AE236" s="186" cm="1">
        <f t="array" ref="AE236">IF(AF$231=-1,AF236,IF(AF$231=99,AD236,IF(AF$231=0,INDEX($E164:$M164,0,AF$229),(INDEX($E164:$M164,0,AF$231+1)-INDEX($E164:$M164,0,AF$231))/(INDEX($E$160:$M$160,0,AF$231+1)-INDEX($E$160:$M$160,0,AF$231))+AD236)))</f>
        <v>21.107720938733227</v>
      </c>
      <c r="AF236" s="186" cm="1">
        <f t="array" ref="AF236">IF(AG$231=-1,AG236,IF(AG$231=99,AE236,IF(AG$231=0,INDEX($E164:$M164,0,AG$229),(INDEX($E164:$M164,0,AG$231+1)-INDEX($E164:$M164,0,AG$231))/(INDEX($E$160:$M$160,0,AG$231+1)-INDEX($E$160:$M$160,0,AG$231))+AE236)))</f>
        <v>21.732116585504613</v>
      </c>
      <c r="AG236" s="186" cm="1">
        <f t="array" ref="AG236">IF(AH$231=-1,AH236,IF(AH$231=99,AF236,IF(AH$231=0,INDEX($E164:$M164,0,AH$229),(INDEX($E164:$M164,0,AH$231+1)-INDEX($E164:$M164,0,AH$231))/(INDEX($E$160:$M$160,0,AH$231+1)-INDEX($E$160:$M$160,0,AH$231))+AF236)))</f>
        <v>22.356512232276</v>
      </c>
      <c r="AH236" s="186" cm="1">
        <f t="array" ref="AH236">IF(AI$231=-1,AI236,IF(AI$231=99,AG236,IF(AI$231=0,INDEX($E164:$M164,0,AI$229),(INDEX($E164:$M164,0,AI$231+1)-INDEX($E164:$M164,0,AI$231))/(INDEX($E$160:$M$160,0,AI$231+1)-INDEX($E$160:$M$160,0,AI$231))+AG236)))</f>
        <v>22.980907879047386</v>
      </c>
      <c r="AI236" s="186" cm="1">
        <f t="array" ref="AI236">IF(AJ$231=-1,AJ236,IF(AJ$231=99,AH236,IF(AJ$231=0,INDEX($E164:$M164,0,AJ$229),(INDEX($E164:$M164,0,AJ$231+1)-INDEX($E164:$M164,0,AJ$231))/(INDEX($E$160:$M$160,0,AJ$231+1)-INDEX($E$160:$M$160,0,AJ$231))+AH236)))</f>
        <v>23.605303525818773</v>
      </c>
      <c r="AJ236" s="186" cm="1">
        <f t="array" ref="AJ236">IF(AK$231=-1,AK236,IF(AK$231=99,AI236,IF(AK$231=0,INDEX($E164:$M164,0,AK$229),(INDEX($E164:$M164,0,AK$231+1)-INDEX($E164:$M164,0,AK$231))/(INDEX($E$160:$M$160,0,AK$231+1)-INDEX($E$160:$M$160,0,AK$231))+AI236)))</f>
        <v>24.229699172590159</v>
      </c>
      <c r="AK236" s="186" cm="1">
        <f t="array" ref="AK236">IF(AL$231=-1,AL236,IF(AL$231=99,AJ236,IF(AL$231=0,INDEX($E164:$M164,0,AL$229),(INDEX($E164:$M164,0,AL$231+1)-INDEX($E164:$M164,0,AL$231))/(INDEX($E$160:$M$160,0,AL$231+1)-INDEX($E$160:$M$160,0,AL$231))+AJ236)))</f>
        <v>24.854094819361546</v>
      </c>
      <c r="AL236" s="186" cm="1">
        <f t="array" ref="AL236">IF(AM$231=-1,AM236,IF(AM$231=99,AK236,IF(AM$231=0,INDEX($E164:$M164,0,AM$229),(INDEX($E164:$M164,0,AM$231+1)-INDEX($E164:$M164,0,AM$231))/(INDEX($E$160:$M$160,0,AM$231+1)-INDEX($E$160:$M$160,0,AM$231))+AK236)))</f>
        <v>19.858929645190454</v>
      </c>
      <c r="AM236" s="186" cm="1">
        <f t="array" ref="AM236">IF(AN$231=-1,AN236,IF(AN$231=99,AL236,IF(AN$231=0,INDEX($E164:$M164,0,AN$229),(INDEX($E164:$M164,0,AN$231+1)-INDEX($E164:$M164,0,AN$231))/(INDEX($E$160:$M$160,0,AN$231+1)-INDEX($E$160:$M$160,0,AN$231))+AL236)))</f>
        <v>19.979411674025418</v>
      </c>
      <c r="AN236" s="186" cm="1">
        <f t="array" ref="AN236">IF(AO$231=-1,AO236,IF(AO$231=99,AM236,IF(AO$231=0,INDEX($E164:$M164,0,AO$229),(INDEX($E164:$M164,0,AO$231+1)-INDEX($E164:$M164,0,AO$231))/(INDEX($E$160:$M$160,0,AO$231+1)-INDEX($E$160:$M$160,0,AO$231))+AM236)))</f>
        <v>20.099893702860381</v>
      </c>
      <c r="AO236" s="186" cm="1">
        <f t="array" ref="AO236">IF(AP$231=-1,AP236,IF(AP$231=99,AN236,IF(AP$231=0,INDEX($E164:$M164,0,AP$229),(INDEX($E164:$M164,0,AP$231+1)-INDEX($E164:$M164,0,AP$231))/(INDEX($E$160:$M$160,0,AP$231+1)-INDEX($E$160:$M$160,0,AP$231))+AN236)))</f>
        <v>20.220375731695345</v>
      </c>
      <c r="AP236" s="186" cm="1">
        <f t="array" ref="AP236">IF(AQ$231=-1,AQ236,IF(AQ$231=99,AO236,IF(AQ$231=0,INDEX($E164:$M164,0,AQ$229),(INDEX($E164:$M164,0,AQ$231+1)-INDEX($E164:$M164,0,AQ$231))/(INDEX($E$160:$M$160,0,AQ$231+1)-INDEX($E$160:$M$160,0,AQ$231))+AO236)))</f>
        <v>20.340857760530309</v>
      </c>
      <c r="AQ236" s="186" cm="1">
        <f t="array" ref="AQ236">IF(AR$231=-1,AR236,IF(AR$231=99,AP236,IF(AR$231=0,INDEX($E164:$M164,0,AR$229),(INDEX($E164:$M164,0,AR$231+1)-INDEX($E164:$M164,0,AR$231))/(INDEX($E$160:$M$160,0,AR$231+1)-INDEX($E$160:$M$160,0,AR$231))+AP236)))</f>
        <v>20.461339789365272</v>
      </c>
      <c r="AR236" s="186" cm="1">
        <f t="array" ref="AR236">IF(AS$231=-1,AS236,IF(AS$231=99,AQ236,IF(AS$231=0,INDEX($E164:$M164,0,AS$229),(INDEX($E164:$M164,0,AS$231+1)-INDEX($E164:$M164,0,AS$231))/(INDEX($E$160:$M$160,0,AS$231+1)-INDEX($E$160:$M$160,0,AS$231))+AQ236)))</f>
        <v>20.581821818200236</v>
      </c>
      <c r="AS236" s="186" cm="1">
        <f t="array" ref="AS236">IF(AT$231=-1,AT236,IF(AT$231=99,AR236,IF(AT$231=0,INDEX($E164:$M164,0,AT$229),(INDEX($E164:$M164,0,AT$231+1)-INDEX($E164:$M164,0,AT$231))/(INDEX($E$160:$M$160,0,AT$231+1)-INDEX($E$160:$M$160,0,AT$231))+AR236)))</f>
        <v>20.7023038470352</v>
      </c>
      <c r="AT236" s="186" cm="1">
        <f t="array" ref="AT236">IF(AU$231=-1,AU236,IF(AU$231=99,AS236,IF(AU$231=0,INDEX($E164:$M164,0,AU$229),(INDEX($E164:$M164,0,AU$231+1)-INDEX($E164:$M164,0,AU$231))/(INDEX($E$160:$M$160,0,AU$231+1)-INDEX($E$160:$M$160,0,AU$231))+AS236)))</f>
        <v>20.822785875870164</v>
      </c>
      <c r="AU236" s="186" cm="1">
        <f t="array" ref="AU236">IF(AV$231=-1,AV236,IF(AV$231=99,AT236,IF(AV$231=0,INDEX($E164:$M164,0,AV$229),(INDEX($E164:$M164,0,AV$231+1)-INDEX($E164:$M164,0,AV$231))/(INDEX($E$160:$M$160,0,AV$231+1)-INDEX($E$160:$M$160,0,AV$231))+AT236)))</f>
        <v>20.943267904705127</v>
      </c>
      <c r="AV236" s="186" cm="1">
        <f t="array" ref="AV236">IF(AW$231=-1,AW236,IF(AW$231=99,AU236,IF(AW$231=0,INDEX($E164:$M164,0,AW$229),(INDEX($E164:$M164,0,AW$231+1)-INDEX($E164:$M164,0,AW$231))/(INDEX($E$160:$M$160,0,AW$231+1)-INDEX($E$160:$M$160,0,AW$231))+AU236)))</f>
        <v>20.943267904705127</v>
      </c>
      <c r="AW236" s="186" cm="1">
        <f t="array" ref="AW236">IF(AX$231=-1,AX236,IF(AX$231=99,AV236,IF(AX$231=0,INDEX($E164:$M164,0,AX$229),(INDEX($E164:$M164,0,AX$231+1)-INDEX($E164:$M164,0,AX$231))/(INDEX($E$160:$M$160,0,AX$231+1)-INDEX($E$160:$M$160,0,AX$231))+AV236)))</f>
        <v>20.943267904705127</v>
      </c>
      <c r="AX236" s="186" cm="1">
        <f t="array" ref="AX236">IF(AY$231=-1,AZ236,IF(AY$231=99,AW236,IF(AY$231=0,INDEX($E164:$M164,0,AY$229),(INDEX($E164:$M164,0,AY$231+1)-INDEX($E164:$M164,0,AY$231))/(INDEX($E$160:$M$160,0,AY$231+1)-INDEX($E$160:$M$160,0,AY$231))+AW236)))</f>
        <v>20.943267904705127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105.06447237962247</v>
      </c>
      <c r="AD237" s="186" cm="1">
        <f t="array" ref="AD237">IF(AE$231=-1,AE237,IF(AE$231=99,AC237,IF(AE$231=0,INDEX($E165:$M165,0,AE$229),(INDEX($E165:$M165,0,AE$231+1)-INDEX($E165:$M165,0,AE$231))/(INDEX($E$160:$M$160,0,AE$231+1)-INDEX($E$160:$M$160,0,AE$231))+AC237)))</f>
        <v>108.36786286220352</v>
      </c>
      <c r="AE237" s="186" cm="1">
        <f t="array" ref="AE237">IF(AF$231=-1,AF237,IF(AF$231=99,AD237,IF(AF$231=0,INDEX($E165:$M165,0,AF$229),(INDEX($E165:$M165,0,AF$231+1)-INDEX($E165:$M165,0,AF$231))/(INDEX($E$160:$M$160,0,AF$231+1)-INDEX($E$160:$M$160,0,AF$231))+AD237)))</f>
        <v>111.67125334478457</v>
      </c>
      <c r="AF237" s="186" cm="1">
        <f t="array" ref="AF237">IF(AG$231=-1,AG237,IF(AG$231=99,AE237,IF(AG$231=0,INDEX($E165:$M165,0,AG$229),(INDEX($E165:$M165,0,AG$231+1)-INDEX($E165:$M165,0,AG$231))/(INDEX($E$160:$M$160,0,AG$231+1)-INDEX($E$160:$M$160,0,AG$231))+AE237)))</f>
        <v>114.97464382736563</v>
      </c>
      <c r="AG237" s="186" cm="1">
        <f t="array" ref="AG237">IF(AH$231=-1,AH237,IF(AH$231=99,AF237,IF(AH$231=0,INDEX($E165:$M165,0,AH$229),(INDEX($E165:$M165,0,AH$231+1)-INDEX($E165:$M165,0,AH$231))/(INDEX($E$160:$M$160,0,AH$231+1)-INDEX($E$160:$M$160,0,AH$231))+AF237)))</f>
        <v>118.27803430994668</v>
      </c>
      <c r="AH237" s="186" cm="1">
        <f t="array" ref="AH237">IF(AI$231=-1,AI237,IF(AI$231=99,AG237,IF(AI$231=0,INDEX($E165:$M165,0,AI$229),(INDEX($E165:$M165,0,AI$231+1)-INDEX($E165:$M165,0,AI$231))/(INDEX($E$160:$M$160,0,AI$231+1)-INDEX($E$160:$M$160,0,AI$231))+AG237)))</f>
        <v>121.58142479252773</v>
      </c>
      <c r="AI237" s="186" cm="1">
        <f t="array" ref="AI237">IF(AJ$231=-1,AJ237,IF(AJ$231=99,AH237,IF(AJ$231=0,INDEX($E165:$M165,0,AJ$229),(INDEX($E165:$M165,0,AJ$231+1)-INDEX($E165:$M165,0,AJ$231))/(INDEX($E$160:$M$160,0,AJ$231+1)-INDEX($E$160:$M$160,0,AJ$231))+AH237)))</f>
        <v>124.88481527510878</v>
      </c>
      <c r="AJ237" s="186" cm="1">
        <f t="array" ref="AJ237">IF(AK$231=-1,AK237,IF(AK$231=99,AI237,IF(AK$231=0,INDEX($E165:$M165,0,AK$229),(INDEX($E165:$M165,0,AK$231+1)-INDEX($E165:$M165,0,AK$231))/(INDEX($E$160:$M$160,0,AK$231+1)-INDEX($E$160:$M$160,0,AK$231))+AI237)))</f>
        <v>128.18820575768984</v>
      </c>
      <c r="AK237" s="186" cm="1">
        <f t="array" ref="AK237">IF(AL$231=-1,AL237,IF(AL$231=99,AJ237,IF(AL$231=0,INDEX($E165:$M165,0,AL$229),(INDEX($E165:$M165,0,AL$231+1)-INDEX($E165:$M165,0,AL$231))/(INDEX($E$160:$M$160,0,AL$231+1)-INDEX($E$160:$M$160,0,AL$231))+AJ237)))</f>
        <v>131.49159624027089</v>
      </c>
      <c r="AL237" s="186" cm="1">
        <f t="array" ref="AL237">IF(AM$231=-1,AM237,IF(AM$231=99,AK237,IF(AM$231=0,INDEX($E165:$M165,0,AM$229),(INDEX($E165:$M165,0,AM$231+1)-INDEX($E165:$M165,0,AM$231))/(INDEX($E$160:$M$160,0,AM$231+1)-INDEX($E$160:$M$160,0,AM$231))+AK237)))</f>
        <v>105.06447237962247</v>
      </c>
      <c r="AM237" s="186" cm="1">
        <f t="array" ref="AM237">IF(AN$231=-1,AN237,IF(AN$231=99,AL237,IF(AN$231=0,INDEX($E165:$M165,0,AN$229),(INDEX($E165:$M165,0,AN$231+1)-INDEX($E165:$M165,0,AN$231))/(INDEX($E$160:$M$160,0,AN$231+1)-INDEX($E$160:$M$160,0,AN$231))+AL237)))</f>
        <v>105.70188743758042</v>
      </c>
      <c r="AN237" s="186" cm="1">
        <f t="array" ref="AN237">IF(AO$231=-1,AO237,IF(AO$231=99,AM237,IF(AO$231=0,INDEX($E165:$M165,0,AO$229),(INDEX($E165:$M165,0,AO$231+1)-INDEX($E165:$M165,0,AO$231))/(INDEX($E$160:$M$160,0,AO$231+1)-INDEX($E$160:$M$160,0,AO$231))+AM237)))</f>
        <v>106.33930249553838</v>
      </c>
      <c r="AO237" s="186" cm="1">
        <f t="array" ref="AO237">IF(AP$231=-1,AP237,IF(AP$231=99,AN237,IF(AP$231=0,INDEX($E165:$M165,0,AP$229),(INDEX($E165:$M165,0,AP$231+1)-INDEX($E165:$M165,0,AP$231))/(INDEX($E$160:$M$160,0,AP$231+1)-INDEX($E$160:$M$160,0,AP$231))+AN237)))</f>
        <v>106.97671755349633</v>
      </c>
      <c r="AP237" s="186" cm="1">
        <f t="array" ref="AP237">IF(AQ$231=-1,AQ237,IF(AQ$231=99,AO237,IF(AQ$231=0,INDEX($E165:$M165,0,AQ$229),(INDEX($E165:$M165,0,AQ$231+1)-INDEX($E165:$M165,0,AQ$231))/(INDEX($E$160:$M$160,0,AQ$231+1)-INDEX($E$160:$M$160,0,AQ$231))+AO237)))</f>
        <v>107.61413261145428</v>
      </c>
      <c r="AQ237" s="186" cm="1">
        <f t="array" ref="AQ237">IF(AR$231=-1,AR237,IF(AR$231=99,AP237,IF(AR$231=0,INDEX($E165:$M165,0,AR$229),(INDEX($E165:$M165,0,AR$231+1)-INDEX($E165:$M165,0,AR$231))/(INDEX($E$160:$M$160,0,AR$231+1)-INDEX($E$160:$M$160,0,AR$231))+AP237)))</f>
        <v>108.25154766941223</v>
      </c>
      <c r="AR237" s="186" cm="1">
        <f t="array" ref="AR237">IF(AS$231=-1,AS237,IF(AS$231=99,AQ237,IF(AS$231=0,INDEX($E165:$M165,0,AS$229),(INDEX($E165:$M165,0,AS$231+1)-INDEX($E165:$M165,0,AS$231))/(INDEX($E$160:$M$160,0,AS$231+1)-INDEX($E$160:$M$160,0,AS$231))+AQ237)))</f>
        <v>108.88896272737018</v>
      </c>
      <c r="AS237" s="186" cm="1">
        <f t="array" ref="AS237">IF(AT$231=-1,AT237,IF(AT$231=99,AR237,IF(AT$231=0,INDEX($E165:$M165,0,AT$229),(INDEX($E165:$M165,0,AT$231+1)-INDEX($E165:$M165,0,AT$231))/(INDEX($E$160:$M$160,0,AT$231+1)-INDEX($E$160:$M$160,0,AT$231))+AR237)))</f>
        <v>109.52637778532814</v>
      </c>
      <c r="AT237" s="186" cm="1">
        <f t="array" ref="AT237">IF(AU$231=-1,AU237,IF(AU$231=99,AS237,IF(AU$231=0,INDEX($E165:$M165,0,AU$229),(INDEX($E165:$M165,0,AU$231+1)-INDEX($E165:$M165,0,AU$231))/(INDEX($E$160:$M$160,0,AU$231+1)-INDEX($E$160:$M$160,0,AU$231))+AS237)))</f>
        <v>110.16379284328609</v>
      </c>
      <c r="AU237" s="186" cm="1">
        <f t="array" ref="AU237">IF(AV$231=-1,AV237,IF(AV$231=99,AT237,IF(AV$231=0,INDEX($E165:$M165,0,AV$229),(INDEX($E165:$M165,0,AV$231+1)-INDEX($E165:$M165,0,AV$231))/(INDEX($E$160:$M$160,0,AV$231+1)-INDEX($E$160:$M$160,0,AV$231))+AT237)))</f>
        <v>110.80120790124404</v>
      </c>
      <c r="AV237" s="186" cm="1">
        <f t="array" ref="AV237">IF(AW$231=-1,AW237,IF(AW$231=99,AU237,IF(AW$231=0,INDEX($E165:$M165,0,AW$229),(INDEX($E165:$M165,0,AW$231+1)-INDEX($E165:$M165,0,AW$231))/(INDEX($E$160:$M$160,0,AW$231+1)-INDEX($E$160:$M$160,0,AW$231))+AU237)))</f>
        <v>110.80120790124401</v>
      </c>
      <c r="AW237" s="186" cm="1">
        <f t="array" ref="AW237">IF(AX$231=-1,AX237,IF(AX$231=99,AV237,IF(AX$231=0,INDEX($E165:$M165,0,AX$229),(INDEX($E165:$M165,0,AX$231+1)-INDEX($E165:$M165,0,AX$231))/(INDEX($E$160:$M$160,0,AX$231+1)-INDEX($E$160:$M$160,0,AX$231))+AV237)))</f>
        <v>110.80120790124401</v>
      </c>
      <c r="AX237" s="186" cm="1">
        <f t="array" ref="AX237">IF(AY$231=-1,AZ237,IF(AY$231=99,AW237,IF(AY$231=0,INDEX($E165:$M165,0,AY$229),(INDEX($E165:$M165,0,AY$231+1)-INDEX($E165:$M165,0,AY$231))/(INDEX($E$160:$M$160,0,AY$231+1)-INDEX($E$160:$M$160,0,AY$231))+AW237)))</f>
        <v>110.80120790124401</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7.3752335777623506</v>
      </c>
      <c r="AD238" s="186" cm="1">
        <f t="array" ref="AD238">IF(AE$231=-1,AE238,IF(AE$231=99,AC238,IF(AE$231=0,INDEX($E166:$M166,0,AE$229),(INDEX($E166:$M166,0,AE$231+1)-INDEX($E166:$M166,0,AE$231))/(INDEX($E$160:$M$160,0,AE$231+1)-INDEX($E$160:$M$160,0,AE$231))+AC238)))</f>
        <v>12.195762946523175</v>
      </c>
      <c r="AE238" s="186" cm="1">
        <f t="array" ref="AE238">IF(AF$231=-1,AF238,IF(AF$231=99,AD238,IF(AF$231=0,INDEX($E166:$M166,0,AF$229),(INDEX($E166:$M166,0,AF$231+1)-INDEX($E166:$M166,0,AF$231))/(INDEX($E$160:$M$160,0,AF$231+1)-INDEX($E$160:$M$160,0,AF$231))+AD238)))</f>
        <v>17.016292315283998</v>
      </c>
      <c r="AF238" s="186" cm="1">
        <f t="array" ref="AF238">IF(AG$231=-1,AG238,IF(AG$231=99,AE238,IF(AG$231=0,INDEX($E166:$M166,0,AG$229),(INDEX($E166:$M166,0,AG$231+1)-INDEX($E166:$M166,0,AG$231))/(INDEX($E$160:$M$160,0,AG$231+1)-INDEX($E$160:$M$160,0,AG$231))+AE238)))</f>
        <v>21.836821684044821</v>
      </c>
      <c r="AG238" s="186" cm="1">
        <f t="array" ref="AG238">IF(AH$231=-1,AH238,IF(AH$231=99,AF238,IF(AH$231=0,INDEX($E166:$M166,0,AH$229),(INDEX($E166:$M166,0,AH$231+1)-INDEX($E166:$M166,0,AH$231))/(INDEX($E$160:$M$160,0,AH$231+1)-INDEX($E$160:$M$160,0,AH$231))+AF238)))</f>
        <v>26.657351052805645</v>
      </c>
      <c r="AH238" s="186" cm="1">
        <f t="array" ref="AH238">IF(AI$231=-1,AI238,IF(AI$231=99,AG238,IF(AI$231=0,INDEX($E166:$M166,0,AI$229),(INDEX($E166:$M166,0,AI$231+1)-INDEX($E166:$M166,0,AI$231))/(INDEX($E$160:$M$160,0,AI$231+1)-INDEX($E$160:$M$160,0,AI$231))+AG238)))</f>
        <v>31.477880421566468</v>
      </c>
      <c r="AI238" s="186" cm="1">
        <f t="array" ref="AI238">IF(AJ$231=-1,AJ238,IF(AJ$231=99,AH238,IF(AJ$231=0,INDEX($E166:$M166,0,AJ$229),(INDEX($E166:$M166,0,AJ$231+1)-INDEX($E166:$M166,0,AJ$231))/(INDEX($E$160:$M$160,0,AJ$231+1)-INDEX($E$160:$M$160,0,AJ$231))+AH238)))</f>
        <v>36.298409790327291</v>
      </c>
      <c r="AJ238" s="186" cm="1">
        <f t="array" ref="AJ238">IF(AK$231=-1,AK238,IF(AK$231=99,AI238,IF(AK$231=0,INDEX($E166:$M166,0,AK$229),(INDEX($E166:$M166,0,AK$231+1)-INDEX($E166:$M166,0,AK$231))/(INDEX($E$160:$M$160,0,AK$231+1)-INDEX($E$160:$M$160,0,AK$231))+AI238)))</f>
        <v>41.118939159088114</v>
      </c>
      <c r="AK238" s="186" cm="1">
        <f t="array" ref="AK238">IF(AL$231=-1,AL238,IF(AL$231=99,AJ238,IF(AL$231=0,INDEX($E166:$M166,0,AL$229),(INDEX($E166:$M166,0,AL$231+1)-INDEX($E166:$M166,0,AL$231))/(INDEX($E$160:$M$160,0,AL$231+1)-INDEX($E$160:$M$160,0,AL$231))+AJ238)))</f>
        <v>45.939468527848938</v>
      </c>
      <c r="AL238" s="186" cm="1">
        <f t="array" ref="AL238">IF(AM$231=-1,AM238,IF(AM$231=99,AK238,IF(AM$231=0,INDEX($E166:$M166,0,AM$229),(INDEX($E166:$M166,0,AM$231+1)-INDEX($E166:$M166,0,AM$231))/(INDEX($E$160:$M$160,0,AM$231+1)-INDEX($E$160:$M$160,0,AM$231))+AK238)))</f>
        <v>7.3752335777623506</v>
      </c>
      <c r="AM238" s="186" cm="1">
        <f t="array" ref="AM238">IF(AN$231=-1,AN238,IF(AN$231=99,AL238,IF(AN$231=0,INDEX($E166:$M166,0,AN$229),(INDEX($E166:$M166,0,AN$231+1)-INDEX($E166:$M166,0,AN$231))/(INDEX($E$160:$M$160,0,AN$231+1)-INDEX($E$160:$M$160,0,AN$231))+AL238)))</f>
        <v>8.1702557999069754</v>
      </c>
      <c r="AN238" s="186" cm="1">
        <f t="array" ref="AN238">IF(AO$231=-1,AO238,IF(AO$231=99,AM238,IF(AO$231=0,INDEX($E166:$M166,0,AO$229),(INDEX($E166:$M166,0,AO$231+1)-INDEX($E166:$M166,0,AO$231))/(INDEX($E$160:$M$160,0,AO$231+1)-INDEX($E$160:$M$160,0,AO$231))+AM238)))</f>
        <v>8.9652780220516011</v>
      </c>
      <c r="AO238" s="186" cm="1">
        <f t="array" ref="AO238">IF(AP$231=-1,AP238,IF(AP$231=99,AN238,IF(AP$231=0,INDEX($E166:$M166,0,AP$229),(INDEX($E166:$M166,0,AP$231+1)-INDEX($E166:$M166,0,AP$231))/(INDEX($E$160:$M$160,0,AP$231+1)-INDEX($E$160:$M$160,0,AP$231))+AN238)))</f>
        <v>9.7603002441962268</v>
      </c>
      <c r="AP238" s="186" cm="1">
        <f t="array" ref="AP238">IF(AQ$231=-1,AQ238,IF(AQ$231=99,AO238,IF(AQ$231=0,INDEX($E166:$M166,0,AQ$229),(INDEX($E166:$M166,0,AQ$231+1)-INDEX($E166:$M166,0,AQ$231))/(INDEX($E$160:$M$160,0,AQ$231+1)-INDEX($E$160:$M$160,0,AQ$231))+AO238)))</f>
        <v>10.555322466340852</v>
      </c>
      <c r="AQ238" s="186" cm="1">
        <f t="array" ref="AQ238">IF(AR$231=-1,AR238,IF(AR$231=99,AP238,IF(AR$231=0,INDEX($E166:$M166,0,AR$229),(INDEX($E166:$M166,0,AR$231+1)-INDEX($E166:$M166,0,AR$231))/(INDEX($E$160:$M$160,0,AR$231+1)-INDEX($E$160:$M$160,0,AR$231))+AP238)))</f>
        <v>11.350344688485478</v>
      </c>
      <c r="AR238" s="186" cm="1">
        <f t="array" ref="AR238">IF(AS$231=-1,AS238,IF(AS$231=99,AQ238,IF(AS$231=0,INDEX($E166:$M166,0,AS$229),(INDEX($E166:$M166,0,AS$231+1)-INDEX($E166:$M166,0,AS$231))/(INDEX($E$160:$M$160,0,AS$231+1)-INDEX($E$160:$M$160,0,AS$231))+AQ238)))</f>
        <v>12.145366910630104</v>
      </c>
      <c r="AS238" s="186" cm="1">
        <f t="array" ref="AS238">IF(AT$231=-1,AT238,IF(AT$231=99,AR238,IF(AT$231=0,INDEX($E166:$M166,0,AT$229),(INDEX($E166:$M166,0,AT$231+1)-INDEX($E166:$M166,0,AT$231))/(INDEX($E$160:$M$160,0,AT$231+1)-INDEX($E$160:$M$160,0,AT$231))+AR238)))</f>
        <v>12.94038913277473</v>
      </c>
      <c r="AT238" s="186" cm="1">
        <f t="array" ref="AT238">IF(AU$231=-1,AU238,IF(AU$231=99,AS238,IF(AU$231=0,INDEX($E166:$M166,0,AU$229),(INDEX($E166:$M166,0,AU$231+1)-INDEX($E166:$M166,0,AU$231))/(INDEX($E$160:$M$160,0,AU$231+1)-INDEX($E$160:$M$160,0,AU$231))+AS238)))</f>
        <v>13.735411354919355</v>
      </c>
      <c r="AU238" s="186" cm="1">
        <f t="array" ref="AU238">IF(AV$231=-1,AV238,IF(AV$231=99,AT238,IF(AV$231=0,INDEX($E166:$M166,0,AV$229),(INDEX($E166:$M166,0,AV$231+1)-INDEX($E166:$M166,0,AV$231))/(INDEX($E$160:$M$160,0,AV$231+1)-INDEX($E$160:$M$160,0,AV$231))+AT238)))</f>
        <v>14.530433577063981</v>
      </c>
      <c r="AV238" s="186" cm="1">
        <f t="array" ref="AV238">IF(AW$231=-1,AW238,IF(AW$231=99,AU238,IF(AW$231=0,INDEX($E166:$M166,0,AW$229),(INDEX($E166:$M166,0,AW$231+1)-INDEX($E166:$M166,0,AW$231))/(INDEX($E$160:$M$160,0,AW$231+1)-INDEX($E$160:$M$160,0,AW$231))+AU238)))</f>
        <v>14.530433577063977</v>
      </c>
      <c r="AW238" s="186" cm="1">
        <f t="array" ref="AW238">IF(AX$231=-1,AX238,IF(AX$231=99,AV238,IF(AX$231=0,INDEX($E166:$M166,0,AX$229),(INDEX($E166:$M166,0,AX$231+1)-INDEX($E166:$M166,0,AX$231))/(INDEX($E$160:$M$160,0,AX$231+1)-INDEX($E$160:$M$160,0,AX$231))+AV238)))</f>
        <v>14.530433577063977</v>
      </c>
      <c r="AX238" s="186" cm="1">
        <f t="array" ref="AX238">IF(AY$231=-1,AZ238,IF(AY$231=99,AW238,IF(AY$231=0,INDEX($E166:$M166,0,AY$229),(INDEX($E166:$M166,0,AY$231+1)-INDEX($E166:$M166,0,AY$231))/(INDEX($E$160:$M$160,0,AY$231+1)-INDEX($E$160:$M$160,0,AY$231))+AW238)))</f>
        <v>14.530433577063977</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9.2585550372847329</v>
      </c>
      <c r="AD239" s="186" cm="1">
        <f t="array" ref="AD239">IF(AE$231=-1,AE239,IF(AE$231=99,AC239,IF(AE$231=0,INDEX($E167:$M167,0,AE$229),(INDEX($E167:$M167,0,AE$231+1)-INDEX($E167:$M167,0,AE$231))/(INDEX($E$160:$M$160,0,AE$231+1)-INDEX($E$160:$M$160,0,AE$231))+AC239)))</f>
        <v>9.5496584131443658</v>
      </c>
      <c r="AE239" s="186" cm="1">
        <f t="array" ref="AE239">IF(AF$231=-1,AF239,IF(AF$231=99,AD239,IF(AF$231=0,INDEX($E167:$M167,0,AF$229),(INDEX($E167:$M167,0,AF$231+1)-INDEX($E167:$M167,0,AF$231))/(INDEX($E$160:$M$160,0,AF$231+1)-INDEX($E$160:$M$160,0,AF$231))+AD239)))</f>
        <v>9.8407617890039987</v>
      </c>
      <c r="AF239" s="186" cm="1">
        <f t="array" ref="AF239">IF(AG$231=-1,AG239,IF(AG$231=99,AE239,IF(AG$231=0,INDEX($E167:$M167,0,AG$229),(INDEX($E167:$M167,0,AG$231+1)-INDEX($E167:$M167,0,AG$231))/(INDEX($E$160:$M$160,0,AG$231+1)-INDEX($E$160:$M$160,0,AG$231))+AE239)))</f>
        <v>10.131865164863632</v>
      </c>
      <c r="AG239" s="186" cm="1">
        <f t="array" ref="AG239">IF(AH$231=-1,AH239,IF(AH$231=99,AF239,IF(AH$231=0,INDEX($E167:$M167,0,AH$229),(INDEX($E167:$M167,0,AH$231+1)-INDEX($E167:$M167,0,AH$231))/(INDEX($E$160:$M$160,0,AH$231+1)-INDEX($E$160:$M$160,0,AH$231))+AF239)))</f>
        <v>10.422968540723264</v>
      </c>
      <c r="AH239" s="186" cm="1">
        <f t="array" ref="AH239">IF(AI$231=-1,AI239,IF(AI$231=99,AG239,IF(AI$231=0,INDEX($E167:$M167,0,AI$229),(INDEX($E167:$M167,0,AI$231+1)-INDEX($E167:$M167,0,AI$231))/(INDEX($E$160:$M$160,0,AI$231+1)-INDEX($E$160:$M$160,0,AI$231))+AG239)))</f>
        <v>10.714071916582897</v>
      </c>
      <c r="AI239" s="186" cm="1">
        <f t="array" ref="AI239">IF(AJ$231=-1,AJ239,IF(AJ$231=99,AH239,IF(AJ$231=0,INDEX($E167:$M167,0,AJ$229),(INDEX($E167:$M167,0,AJ$231+1)-INDEX($E167:$M167,0,AJ$231))/(INDEX($E$160:$M$160,0,AJ$231+1)-INDEX($E$160:$M$160,0,AJ$231))+AH239)))</f>
        <v>11.00517529244253</v>
      </c>
      <c r="AJ239" s="186" cm="1">
        <f t="array" ref="AJ239">IF(AK$231=-1,AK239,IF(AK$231=99,AI239,IF(AK$231=0,INDEX($E167:$M167,0,AK$229),(INDEX($E167:$M167,0,AK$231+1)-INDEX($E167:$M167,0,AK$231))/(INDEX($E$160:$M$160,0,AK$231+1)-INDEX($E$160:$M$160,0,AK$231))+AI239)))</f>
        <v>11.296278668302163</v>
      </c>
      <c r="AK239" s="186" cm="1">
        <f t="array" ref="AK239">IF(AL$231=-1,AL239,IF(AL$231=99,AJ239,IF(AL$231=0,INDEX($E167:$M167,0,AL$229),(INDEX($E167:$M167,0,AL$231+1)-INDEX($E167:$M167,0,AL$231))/(INDEX($E$160:$M$160,0,AL$231+1)-INDEX($E$160:$M$160,0,AL$231))+AJ239)))</f>
        <v>11.587382044161796</v>
      </c>
      <c r="AL239" s="186" cm="1">
        <f t="array" ref="AL239">IF(AM$231=-1,AM239,IF(AM$231=99,AK239,IF(AM$231=0,INDEX($E167:$M167,0,AM$229),(INDEX($E167:$M167,0,AM$231+1)-INDEX($E167:$M167,0,AM$231))/(INDEX($E$160:$M$160,0,AM$231+1)-INDEX($E$160:$M$160,0,AM$231))+AK239)))</f>
        <v>9.2585550372847329</v>
      </c>
      <c r="AM239" s="186" cm="1">
        <f t="array" ref="AM239">IF(AN$231=-1,AN239,IF(AN$231=99,AL239,IF(AN$231=0,INDEX($E167:$M167,0,AN$229),(INDEX($E167:$M167,0,AN$231+1)-INDEX($E167:$M167,0,AN$231))/(INDEX($E$160:$M$160,0,AN$231+1)-INDEX($E$160:$M$160,0,AN$231))+AL239)))</f>
        <v>9.3147257128902226</v>
      </c>
      <c r="AN239" s="186" cm="1">
        <f t="array" ref="AN239">IF(AO$231=-1,AO239,IF(AO$231=99,AM239,IF(AO$231=0,INDEX($E167:$M167,0,AO$229),(INDEX($E167:$M167,0,AO$231+1)-INDEX($E167:$M167,0,AO$231))/(INDEX($E$160:$M$160,0,AO$231+1)-INDEX($E$160:$M$160,0,AO$231))+AM239)))</f>
        <v>9.3708963884957122</v>
      </c>
      <c r="AO239" s="186" cm="1">
        <f t="array" ref="AO239">IF(AP$231=-1,AP239,IF(AP$231=99,AN239,IF(AP$231=0,INDEX($E167:$M167,0,AP$229),(INDEX($E167:$M167,0,AP$231+1)-INDEX($E167:$M167,0,AP$231))/(INDEX($E$160:$M$160,0,AP$231+1)-INDEX($E$160:$M$160,0,AP$231))+AN239)))</f>
        <v>9.4270670641012018</v>
      </c>
      <c r="AP239" s="186" cm="1">
        <f t="array" ref="AP239">IF(AQ$231=-1,AQ239,IF(AQ$231=99,AO239,IF(AQ$231=0,INDEX($E167:$M167,0,AQ$229),(INDEX($E167:$M167,0,AQ$231+1)-INDEX($E167:$M167,0,AQ$231))/(INDEX($E$160:$M$160,0,AQ$231+1)-INDEX($E$160:$M$160,0,AQ$231))+AO239)))</f>
        <v>9.4832377397066914</v>
      </c>
      <c r="AQ239" s="186" cm="1">
        <f t="array" ref="AQ239">IF(AR$231=-1,AR239,IF(AR$231=99,AP239,IF(AR$231=0,INDEX($E167:$M167,0,AR$229),(INDEX($E167:$M167,0,AR$231+1)-INDEX($E167:$M167,0,AR$231))/(INDEX($E$160:$M$160,0,AR$231+1)-INDEX($E$160:$M$160,0,AR$231))+AP239)))</f>
        <v>9.539408415312181</v>
      </c>
      <c r="AR239" s="186" cm="1">
        <f t="array" ref="AR239">IF(AS$231=-1,AS239,IF(AS$231=99,AQ239,IF(AS$231=0,INDEX($E167:$M167,0,AS$229),(INDEX($E167:$M167,0,AS$231+1)-INDEX($E167:$M167,0,AS$231))/(INDEX($E$160:$M$160,0,AS$231+1)-INDEX($E$160:$M$160,0,AS$231))+AQ239)))</f>
        <v>9.5955790909176706</v>
      </c>
      <c r="AS239" s="186" cm="1">
        <f t="array" ref="AS239">IF(AT$231=-1,AT239,IF(AT$231=99,AR239,IF(AT$231=0,INDEX($E167:$M167,0,AT$229),(INDEX($E167:$M167,0,AT$231+1)-INDEX($E167:$M167,0,AT$231))/(INDEX($E$160:$M$160,0,AT$231+1)-INDEX($E$160:$M$160,0,AT$231))+AR239)))</f>
        <v>9.6517497665231602</v>
      </c>
      <c r="AT239" s="186" cm="1">
        <f t="array" ref="AT239">IF(AU$231=-1,AU239,IF(AU$231=99,AS239,IF(AU$231=0,INDEX($E167:$M167,0,AU$229),(INDEX($E167:$M167,0,AU$231+1)-INDEX($E167:$M167,0,AU$231))/(INDEX($E$160:$M$160,0,AU$231+1)-INDEX($E$160:$M$160,0,AU$231))+AS239)))</f>
        <v>9.7079204421286498</v>
      </c>
      <c r="AU239" s="186" cm="1">
        <f t="array" ref="AU239">IF(AV$231=-1,AV239,IF(AV$231=99,AT239,IF(AV$231=0,INDEX($E167:$M167,0,AV$229),(INDEX($E167:$M167,0,AV$231+1)-INDEX($E167:$M167,0,AV$231))/(INDEX($E$160:$M$160,0,AV$231+1)-INDEX($E$160:$M$160,0,AV$231))+AT239)))</f>
        <v>9.7640911177341394</v>
      </c>
      <c r="AV239" s="186" cm="1">
        <f t="array" ref="AV239">IF(AW$231=-1,AW239,IF(AW$231=99,AU239,IF(AW$231=0,INDEX($E167:$M167,0,AW$229),(INDEX($E167:$M167,0,AW$231+1)-INDEX($E167:$M167,0,AW$231))/(INDEX($E$160:$M$160,0,AW$231+1)-INDEX($E$160:$M$160,0,AW$231))+AU239)))</f>
        <v>9.7640911177341394</v>
      </c>
      <c r="AW239" s="186" cm="1">
        <f t="array" ref="AW239">IF(AX$231=-1,AX239,IF(AX$231=99,AV239,IF(AX$231=0,INDEX($E167:$M167,0,AX$229),(INDEX($E167:$M167,0,AX$231+1)-INDEX($E167:$M167,0,AX$231))/(INDEX($E$160:$M$160,0,AX$231+1)-INDEX($E$160:$M$160,0,AX$231))+AV239)))</f>
        <v>9.7640911177341394</v>
      </c>
      <c r="AX239" s="186" cm="1">
        <f t="array" ref="AX239">IF(AY$231=-1,AZ239,IF(AY$231=99,AW239,IF(AY$231=0,INDEX($E167:$M167,0,AY$229),(INDEX($E167:$M167,0,AY$231+1)-INDEX($E167:$M167,0,AY$231))/(INDEX($E$160:$M$160,0,AY$231+1)-INDEX($E$160:$M$160,0,AY$231))+AW239)))</f>
        <v>9.7640911177341394</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0.6424825297712935</v>
      </c>
      <c r="T240" s="186" cm="1">
        <f t="array" ref="T240">IF(U$231=-1,U240,IF(U$231=99,S240,IF(U$231=0,INDEX($E168:$M168,0,U$229),(INDEX($E168:$M168,0,U$231+1)-INDEX($E168:$M168,0,U$231))/(INDEX($E$160:$M$160,0,U$231+1)-INDEX($E$160:$M$160,0,U$231))+S240)))</f>
        <v>0.5853941510548909</v>
      </c>
      <c r="U240" s="186" cm="1">
        <f t="array" ref="U240">IF(V$231=-1,V240,IF(V$231=99,T240,IF(V$231=0,INDEX($E168:$M168,0,V$229),(INDEX($E168:$M168,0,V$231+1)-INDEX($E168:$M168,0,V$231))/(INDEX($E$160:$M$160,0,V$231+1)-INDEX($E$160:$M$160,0,V$231))+T240)))</f>
        <v>0.5283057723384883</v>
      </c>
      <c r="V240" s="186" cm="1">
        <f t="array" ref="V240">IF(W$231=-1,W240,IF(W$231=99,U240,IF(W$231=0,INDEX($E168:$M168,0,W$229),(INDEX($E168:$M168,0,W$231+1)-INDEX($E168:$M168,0,W$231))/(INDEX($E$160:$M$160,0,W$231+1)-INDEX($E$160:$M$160,0,W$231))+U240)))</f>
        <v>0.4712173936220857</v>
      </c>
      <c r="W240" s="186" cm="1">
        <f t="array" ref="W240">IF(X$231=-1,X240,IF(X$231=99,V240,IF(X$231=0,INDEX($E168:$M168,0,X$229),(INDEX($E168:$M168,0,X$231+1)-INDEX($E168:$M168,0,X$231))/(INDEX($E$160:$M$160,0,X$231+1)-INDEX($E$160:$M$160,0,X$231))+V240)))</f>
        <v>0.4141290149056831</v>
      </c>
      <c r="X240" s="186" cm="1">
        <f t="array" ref="X240">IF(Y$231=-1,Y240,IF(Y$231=99,W240,IF(Y$231=0,INDEX($E168:$M168,0,Y$229),(INDEX($E168:$M168,0,Y$231+1)-INDEX($E168:$M168,0,Y$231))/(INDEX($E$160:$M$160,0,Y$231+1)-INDEX($E$160:$M$160,0,Y$231))+W240)))</f>
        <v>0.3570406361892805</v>
      </c>
      <c r="Y240" s="186" cm="1">
        <f t="array" ref="Y240">IF(Z$231=-1,Z240,IF(Z$231=99,X240,IF(Z$231=0,INDEX($E168:$M168,0,Z$229),(INDEX($E168:$M168,0,Z$231+1)-INDEX($E168:$M168,0,Z$231))/(INDEX($E$160:$M$160,0,Z$231+1)-INDEX($E$160:$M$160,0,Z$231))+X240)))</f>
        <v>0.2999522574728779</v>
      </c>
      <c r="Z240" s="186" cm="1">
        <f t="array" ref="Z240">IF(AA$231=-1,AA240,IF(AA$231=99,Y240,IF(AA$231=0,INDEX($E168:$M168,0,AA$229),(INDEX($E168:$M168,0,AA$231+1)-INDEX($E168:$M168,0,AA$231))/(INDEX($E$160:$M$160,0,AA$231+1)-INDEX($E$160:$M$160,0,AA$231))+Y240)))</f>
        <v>0.2428638787564753</v>
      </c>
      <c r="AA240" s="186" cm="1">
        <f t="array" ref="AA240">IF(AB$231=-1,AB240,IF(AB$231=99,Z240,IF(AB$231=0,INDEX($E168:$M168,0,AB$229),(INDEX($E168:$M168,0,AB$231+1)-INDEX($E168:$M168,0,AB$231))/(INDEX($E$160:$M$160,0,AB$231+1)-INDEX($E$160:$M$160,0,AB$231))+Z240)))</f>
        <v>0.18577550004007271</v>
      </c>
      <c r="AB240" s="186" cm="1">
        <f t="array" ref="AB240">IF(AC$231=-1,AC240,IF(AC$231=99,AA240,IF(AC$231=0,INDEX($E168:$M168,0,AC$229),(INDEX($E168:$M168,0,AC$231+1)-INDEX($E168:$M168,0,AC$231))/(INDEX($E$160:$M$160,0,AC$231+1)-INDEX($E$160:$M$160,0,AC$231))+AA240)))</f>
        <v>0.6424825297712935</v>
      </c>
      <c r="AC240" s="186" cm="1">
        <f t="array" ref="AC240">IF(AD$231=-1,AD240,IF(AD$231=99,AB240,IF(AD$231=0,INDEX($E168:$M168,0,AD$229),(INDEX($E168:$M168,0,AD$231+1)-INDEX($E168:$M168,0,AD$231))/(INDEX($E$160:$M$160,0,AD$231+1)-INDEX($E$160:$M$160,0,AD$231))+AB240)))</f>
        <v>0.60909671887827688</v>
      </c>
      <c r="AD240" s="186" cm="1">
        <f t="array" ref="AD240">IF(AE$231=-1,AE240,IF(AE$231=99,AC240,IF(AE$231=0,INDEX($E168:$M168,0,AE$229),(INDEX($E168:$M168,0,AE$231+1)-INDEX($E168:$M168,0,AE$231))/(INDEX($E$160:$M$160,0,AE$231+1)-INDEX($E$160:$M$160,0,AE$231))+AC240)))</f>
        <v>0.57571090798526026</v>
      </c>
      <c r="AE240" s="186" cm="1">
        <f t="array" ref="AE240">IF(AF$231=-1,AF240,IF(AF$231=99,AD240,IF(AF$231=0,INDEX($E168:$M168,0,AF$229),(INDEX($E168:$M168,0,AF$231+1)-INDEX($E168:$M168,0,AF$231))/(INDEX($E$160:$M$160,0,AF$231+1)-INDEX($E$160:$M$160,0,AF$231))+AD240)))</f>
        <v>0.54232509709224364</v>
      </c>
      <c r="AF240" s="186" cm="1">
        <f t="array" ref="AF240">IF(AG$231=-1,AG240,IF(AG$231=99,AE240,IF(AG$231=0,INDEX($E168:$M168,0,AG$229),(INDEX($E168:$M168,0,AG$231+1)-INDEX($E168:$M168,0,AG$231))/(INDEX($E$160:$M$160,0,AG$231+1)-INDEX($E$160:$M$160,0,AG$231))+AE240)))</f>
        <v>0.50893928619922701</v>
      </c>
      <c r="AG240" s="186" cm="1">
        <f t="array" ref="AG240">IF(AH$231=-1,AH240,IF(AH$231=99,AF240,IF(AH$231=0,INDEX($E168:$M168,0,AH$229),(INDEX($E168:$M168,0,AH$231+1)-INDEX($E168:$M168,0,AH$231))/(INDEX($E$160:$M$160,0,AH$231+1)-INDEX($E$160:$M$160,0,AH$231))+AF240)))</f>
        <v>0.47555347530621039</v>
      </c>
      <c r="AH240" s="186" cm="1">
        <f t="array" ref="AH240">IF(AI$231=-1,AI240,IF(AI$231=99,AG240,IF(AI$231=0,INDEX($E168:$M168,0,AI$229),(INDEX($E168:$M168,0,AI$231+1)-INDEX($E168:$M168,0,AI$231))/(INDEX($E$160:$M$160,0,AI$231+1)-INDEX($E$160:$M$160,0,AI$231))+AG240)))</f>
        <v>0.44216766441319377</v>
      </c>
      <c r="AI240" s="186" cm="1">
        <f t="array" ref="AI240">IF(AJ$231=-1,AJ240,IF(AJ$231=99,AH240,IF(AJ$231=0,INDEX($E168:$M168,0,AJ$229),(INDEX($E168:$M168,0,AJ$231+1)-INDEX($E168:$M168,0,AJ$231))/(INDEX($E$160:$M$160,0,AJ$231+1)-INDEX($E$160:$M$160,0,AJ$231))+AH240)))</f>
        <v>0.40878185352017715</v>
      </c>
      <c r="AJ240" s="186" cm="1">
        <f t="array" ref="AJ240">IF(AK$231=-1,AK240,IF(AK$231=99,AI240,IF(AK$231=0,INDEX($E168:$M168,0,AK$229),(INDEX($E168:$M168,0,AK$231+1)-INDEX($E168:$M168,0,AK$231))/(INDEX($E$160:$M$160,0,AK$231+1)-INDEX($E$160:$M$160,0,AK$231))+AI240)))</f>
        <v>0.37539604262716053</v>
      </c>
      <c r="AK240" s="186" cm="1">
        <f t="array" ref="AK240">IF(AL$231=-1,AL240,IF(AL$231=99,AJ240,IF(AL$231=0,INDEX($E168:$M168,0,AL$229),(INDEX($E168:$M168,0,AL$231+1)-INDEX($E168:$M168,0,AL$231))/(INDEX($E$160:$M$160,0,AL$231+1)-INDEX($E$160:$M$160,0,AL$231))+AJ240)))</f>
        <v>0.34201023173414391</v>
      </c>
      <c r="AL240" s="186" cm="1">
        <f t="array" ref="AL240">IF(AM$231=-1,AM240,IF(AM$231=99,AK240,IF(AM$231=0,INDEX($E168:$M168,0,AM$229),(INDEX($E168:$M168,0,AM$231+1)-INDEX($E168:$M168,0,AM$231))/(INDEX($E$160:$M$160,0,AM$231+1)-INDEX($E$160:$M$160,0,AM$231))+AK240)))</f>
        <v>0.60909671887827688</v>
      </c>
      <c r="AM240" s="186" cm="1">
        <f t="array" ref="AM240">IF(AN$231=-1,AN240,IF(AN$231=99,AL240,IF(AN$231=0,INDEX($E168:$M168,0,AN$229),(INDEX($E168:$M168,0,AN$231+1)-INDEX($E168:$M168,0,AN$231))/(INDEX($E$160:$M$160,0,AN$231+1)-INDEX($E$160:$M$160,0,AN$231))+AL240)))</f>
        <v>0.61960103073728401</v>
      </c>
      <c r="AN240" s="186" cm="1">
        <f t="array" ref="AN240">IF(AO$231=-1,AO240,IF(AO$231=99,AM240,IF(AO$231=0,INDEX($E168:$M168,0,AO$229),(INDEX($E168:$M168,0,AO$231+1)-INDEX($E168:$M168,0,AO$231))/(INDEX($E$160:$M$160,0,AO$231+1)-INDEX($E$160:$M$160,0,AO$231))+AM240)))</f>
        <v>0.63010534259629114</v>
      </c>
      <c r="AO240" s="186" cm="1">
        <f t="array" ref="AO240">IF(AP$231=-1,AP240,IF(AP$231=99,AN240,IF(AP$231=0,INDEX($E168:$M168,0,AP$229),(INDEX($E168:$M168,0,AP$231+1)-INDEX($E168:$M168,0,AP$231))/(INDEX($E$160:$M$160,0,AP$231+1)-INDEX($E$160:$M$160,0,AP$231))+AN240)))</f>
        <v>0.64060965445529827</v>
      </c>
      <c r="AP240" s="186" cm="1">
        <f t="array" ref="AP240">IF(AQ$231=-1,AQ240,IF(AQ$231=99,AO240,IF(AQ$231=0,INDEX($E168:$M168,0,AQ$229),(INDEX($E168:$M168,0,AQ$231+1)-INDEX($E168:$M168,0,AQ$231))/(INDEX($E$160:$M$160,0,AQ$231+1)-INDEX($E$160:$M$160,0,AQ$231))+AO240)))</f>
        <v>0.6511139663143054</v>
      </c>
      <c r="AQ240" s="186" cm="1">
        <f t="array" ref="AQ240">IF(AR$231=-1,AR240,IF(AR$231=99,AP240,IF(AR$231=0,INDEX($E168:$M168,0,AR$229),(INDEX($E168:$M168,0,AR$231+1)-INDEX($E168:$M168,0,AR$231))/(INDEX($E$160:$M$160,0,AR$231+1)-INDEX($E$160:$M$160,0,AR$231))+AP240)))</f>
        <v>0.66161827817331254</v>
      </c>
      <c r="AR240" s="186" cm="1">
        <f t="array" ref="AR240">IF(AS$231=-1,AS240,IF(AS$231=99,AQ240,IF(AS$231=0,INDEX($E168:$M168,0,AS$229),(INDEX($E168:$M168,0,AS$231+1)-INDEX($E168:$M168,0,AS$231))/(INDEX($E$160:$M$160,0,AS$231+1)-INDEX($E$160:$M$160,0,AS$231))+AQ240)))</f>
        <v>0.67212259003231967</v>
      </c>
      <c r="AS240" s="186" cm="1">
        <f t="array" ref="AS240">IF(AT$231=-1,AT240,IF(AT$231=99,AR240,IF(AT$231=0,INDEX($E168:$M168,0,AT$229),(INDEX($E168:$M168,0,AT$231+1)-INDEX($E168:$M168,0,AT$231))/(INDEX($E$160:$M$160,0,AT$231+1)-INDEX($E$160:$M$160,0,AT$231))+AR240)))</f>
        <v>0.6826269018913268</v>
      </c>
      <c r="AT240" s="186" cm="1">
        <f t="array" ref="AT240">IF(AU$231=-1,AU240,IF(AU$231=99,AS240,IF(AU$231=0,INDEX($E168:$M168,0,AU$229),(INDEX($E168:$M168,0,AU$231+1)-INDEX($E168:$M168,0,AU$231))/(INDEX($E$160:$M$160,0,AU$231+1)-INDEX($E$160:$M$160,0,AU$231))+AS240)))</f>
        <v>0.69313121375033393</v>
      </c>
      <c r="AU240" s="186" cm="1">
        <f t="array" ref="AU240">IF(AV$231=-1,AV240,IF(AV$231=99,AT240,IF(AV$231=0,INDEX($E168:$M168,0,AV$229),(INDEX($E168:$M168,0,AV$231+1)-INDEX($E168:$M168,0,AV$231))/(INDEX($E$160:$M$160,0,AV$231+1)-INDEX($E$160:$M$160,0,AV$231))+AT240)))</f>
        <v>0.70363552560934106</v>
      </c>
      <c r="AV240" s="186" cm="1">
        <f t="array" ref="AV240">IF(AW$231=-1,AW240,IF(AW$231=99,AU240,IF(AW$231=0,INDEX($E168:$M168,0,AW$229),(INDEX($E168:$M168,0,AW$231+1)-INDEX($E168:$M168,0,AW$231))/(INDEX($E$160:$M$160,0,AW$231+1)-INDEX($E$160:$M$160,0,AW$231))+AU240)))</f>
        <v>0.70363552560934139</v>
      </c>
      <c r="AW240" s="186" cm="1">
        <f t="array" ref="AW240">IF(AX$231=-1,AX240,IF(AX$231=99,AV240,IF(AX$231=0,INDEX($E168:$M168,0,AX$229),(INDEX($E168:$M168,0,AX$231+1)-INDEX($E168:$M168,0,AX$231))/(INDEX($E$160:$M$160,0,AX$231+1)-INDEX($E$160:$M$160,0,AX$231))+AV240)))</f>
        <v>0.70363552560934139</v>
      </c>
      <c r="AX240" s="186" cm="1">
        <f t="array" ref="AX240">IF(AY$231=-1,AZ240,IF(AY$231=99,AW240,IF(AY$231=0,INDEX($E168:$M168,0,AY$229),(INDEX($E168:$M168,0,AY$231+1)-INDEX($E168:$M168,0,AY$231))/(INDEX($E$160:$M$160,0,AY$231+1)-INDEX($E$160:$M$160,0,AY$231))+AW240)))</f>
        <v>0.70363552560934139</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1.0221577347381782E-2</v>
      </c>
      <c r="H253" s="109">
        <f t="shared" ref="H253:J255" si="627">K107/K$111</f>
        <v>1.108229248088476E-2</v>
      </c>
      <c r="I253" s="109">
        <f t="shared" si="627"/>
        <v>7.0599142878796468E-3</v>
      </c>
      <c r="J253" s="109">
        <f t="shared" si="627"/>
        <v>5.314888116802057E-3</v>
      </c>
      <c r="K253" s="109">
        <f>M107/M$111</f>
        <v>5.314888116802057E-3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0.40561957334586551</v>
      </c>
      <c r="H254" s="109">
        <f t="shared" si="627"/>
        <v>0.39103952199084852</v>
      </c>
      <c r="I254" s="109">
        <f t="shared" si="627"/>
        <v>0.33299156905687188</v>
      </c>
      <c r="J254" s="109">
        <f t="shared" si="627"/>
        <v>0.31110291538092294</v>
      </c>
      <c r="K254" s="109">
        <f>M108/M$111</f>
        <v>0.31110291538092294</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0.51298973124682923</v>
      </c>
      <c r="H255" s="109">
        <f t="shared" si="627"/>
        <v>0.52794028956358507</v>
      </c>
      <c r="I255" s="109">
        <f t="shared" si="627"/>
        <v>0.60335763359048433</v>
      </c>
      <c r="J255" s="109">
        <f t="shared" si="627"/>
        <v>0.6299973343346873</v>
      </c>
      <c r="K255" s="109">
        <f>M109/M$111</f>
        <v>0.6299973343346873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0.57340624038924493</v>
      </c>
      <c r="H256" s="109">
        <f>SUM(K115:K117)/SUM(K$127:K$129)</f>
        <v>0.59820601526849992</v>
      </c>
      <c r="I256" s="109">
        <f>SUM(L115:L117)/SUM(L$127:L$129)</f>
        <v>0.5209256842738621</v>
      </c>
      <c r="J256" s="109">
        <f>SUM(M115:M117)/SUM(M$127:M$129)</f>
        <v>0.46776309835546015</v>
      </c>
      <c r="K256" s="109">
        <f>SUM(M115:M117)/SUM(M$127:M$129)</f>
        <v>0.46776309835546015</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0.30691266736692174</v>
      </c>
      <c r="H257" s="109">
        <f>SUM(K119:K121)/SUM(K$127:K$129)</f>
        <v>0.28727716114701485</v>
      </c>
      <c r="I257" s="109">
        <f>SUM(L119:L121)/SUM(L$127:L$129)</f>
        <v>0.3379528828353589</v>
      </c>
      <c r="J257" s="109">
        <f>SUM(M119:M121)/SUM(M$127:M$129)</f>
        <v>0.38030800971359535</v>
      </c>
      <c r="K257" s="109">
        <f>SUM(M119:M121)/SUM(M$127:M$129)</f>
        <v>0.38030800971359535</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0.11968109224383337</v>
      </c>
      <c r="H258" s="109">
        <f>SUM(K123:K125)/SUM(K$127:K$129)</f>
        <v>0.11451682358448526</v>
      </c>
      <c r="I258" s="109">
        <f>SUM(L123:L125)/SUM(L$127:L$129)</f>
        <v>0.14112143289077916</v>
      </c>
      <c r="J258" s="109">
        <f>SUM(M123:M125)/SUM(M$127:M$129)</f>
        <v>0.15192889193094453</v>
      </c>
      <c r="K258" s="109">
        <f>SUM(M123:M125)/SUM(M$127:M$129)</f>
        <v>0.15192889193094453</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3.4071924491272608E-3</v>
      </c>
      <c r="Q260" s="186" cm="1">
        <f t="array" ref="Q260">IF(S$252=-1,R260,IF(S$252=99,P260,IF(S$252=0,INDEX($D253:$K253,0,S$250),(INDEX($D253:$K253,0,S$252+1)-INDEX($D253:$K253,0,S$252))/(INDEX($D$249:$K$249,0,S$252+1)-INDEX($D$249:$K$249,0,S$252))+P260)))</f>
        <v>6.8143848982545217E-3</v>
      </c>
      <c r="R260" s="186" cm="1">
        <f t="array" ref="R260">IF(T$252=-1,S260,IF(T$252=99,Q260,IF(T$252=0,INDEX($D253:$K253,0,T$250),(INDEX($D253:$K253,0,T$252+1)-INDEX($D253:$K253,0,T$252))/(INDEX($D$249:$K$249,0,T$252+1)-INDEX($D$249:$K$249,0,T$252))+Q260)))</f>
        <v>1.0221577347381782E-2</v>
      </c>
      <c r="S260" s="186" cm="1">
        <f t="array" ref="S260">IF(U$252=-1,T260,IF(U$252=99,R260,IF(U$252=0,INDEX($D253:$K253,0,U$250),(INDEX($D253:$K253,0,U$252+1)-INDEX($D253:$K253,0,U$252))/(INDEX($D$249:$K$249,0,U$252+1)-INDEX($D$249:$K$249,0,U$252))+R260)))</f>
        <v>1.030764886073208E-2</v>
      </c>
      <c r="T260" s="186" cm="1">
        <f t="array" ref="T260">IF(V$252=-1,U260,IF(V$252=99,S260,IF(V$252=0,INDEX($D253:$K253,0,V$250),(INDEX($D253:$K253,0,V$252+1)-INDEX($D253:$K253,0,V$252))/(INDEX($D$249:$K$249,0,V$252+1)-INDEX($D$249:$K$249,0,V$252))+S260)))</f>
        <v>1.0393720374082378E-2</v>
      </c>
      <c r="U260" s="186" cm="1">
        <f t="array" ref="U260">IF(W$252=-1,V260,IF(W$252=99,T260,IF(W$252=0,INDEX($D253:$K253,0,W$250),(INDEX($D253:$K253,0,W$252+1)-INDEX($D253:$K253,0,W$252))/(INDEX($D$249:$K$249,0,W$252+1)-INDEX($D$249:$K$249,0,W$252))+T260)))</f>
        <v>1.0479791887432676E-2</v>
      </c>
      <c r="V260" s="186" cm="1">
        <f t="array" ref="V260">IF(X$252=-1,W260,IF(X$252=99,U260,IF(X$252=0,INDEX($D253:$K253,0,X$250),(INDEX($D253:$K253,0,X$252+1)-INDEX($D253:$K253,0,X$252))/(INDEX($D$249:$K$249,0,X$252+1)-INDEX($D$249:$K$249,0,X$252))+U260)))</f>
        <v>1.0565863400782975E-2</v>
      </c>
      <c r="W260" s="186" cm="1">
        <f t="array" ref="W260">IF(Y$252=-1,X260,IF(Y$252=99,V260,IF(Y$252=0,INDEX($D253:$K253,0,Y$250),(INDEX($D253:$K253,0,Y$252+1)-INDEX($D253:$K253,0,Y$252))/(INDEX($D$249:$K$249,0,Y$252+1)-INDEX($D$249:$K$249,0,Y$252))+V260)))</f>
        <v>1.0651934914133273E-2</v>
      </c>
      <c r="X260" s="186" cm="1">
        <f t="array" ref="X260">IF(Z$252=-1,Y260,IF(Z$252=99,W260,IF(Z$252=0,INDEX($D253:$K253,0,Z$250),(INDEX($D253:$K253,0,Z$252+1)-INDEX($D253:$K253,0,Z$252))/(INDEX($D$249:$K$249,0,Z$252+1)-INDEX($D$249:$K$249,0,Z$252))+W260)))</f>
        <v>1.0738006427483571E-2</v>
      </c>
      <c r="Y260" s="186" cm="1">
        <f t="array" ref="Y260">IF(AA$252=-1,Z260,IF(AA$252=99,X260,IF(AA$252=0,INDEX($D253:$K253,0,AA$250),(INDEX($D253:$K253,0,AA$252+1)-INDEX($D253:$K253,0,AA$252))/(INDEX($D$249:$K$249,0,AA$252+1)-INDEX($D$249:$K$249,0,AA$252))+X260)))</f>
        <v>1.0824077940833869E-2</v>
      </c>
      <c r="Z260" s="186" cm="1">
        <f t="array" ref="Z260">IF(AB$252=-1,AA260,IF(AB$252=99,Y260,IF(AB$252=0,INDEX($D253:$K253,0,AB$250),(INDEX($D253:$K253,0,AB$252+1)-INDEX($D253:$K253,0,AB$252))/(INDEX($D$249:$K$249,0,AB$252+1)-INDEX($D$249:$K$249,0,AB$252))+Y260)))</f>
        <v>1.0910149454184167E-2</v>
      </c>
      <c r="AA260" s="186" cm="1">
        <f t="array" ref="AA260">IF(AC$252=-1,AB260,IF(AC$252=99,Z260,IF(AC$252=0,INDEX($D253:$K253,0,AC$250),(INDEX($D253:$K253,0,AC$252+1)-INDEX($D253:$K253,0,AC$252))/(INDEX($D$249:$K$249,0,AC$252+1)-INDEX($D$249:$K$249,0,AC$252))+Z260)))</f>
        <v>1.0996220967534465E-2</v>
      </c>
      <c r="AB260" s="186" cm="1">
        <f t="array" ref="AB260">IF(AD$252=-1,AC260,IF(AD$252=99,AA260,IF(AD$252=0,INDEX($D253:$K253,0,AD$250),(INDEX($D253:$K253,0,AD$252+1)-INDEX($D253:$K253,0,AD$252))/(INDEX($D$249:$K$249,0,AD$252+1)-INDEX($D$249:$K$249,0,AD$252))+AA260)))</f>
        <v>1.108229248088476E-2</v>
      </c>
      <c r="AC260" s="186" cm="1">
        <f t="array" ref="AC260">IF(AE$252=-1,AD260,IF(AE$252=99,AB260,IF(AE$252=0,INDEX($D253:$K253,0,AE$250),(INDEX($D253:$K253,0,AE$252+1)-INDEX($D253:$K253,0,AE$252))/(INDEX($D$249:$K$249,0,AE$252+1)-INDEX($D$249:$K$249,0,AE$252))+AB260)))</f>
        <v>1.0680054661584249E-2</v>
      </c>
      <c r="AD260" s="186" cm="1">
        <f t="array" ref="AD260">IF(AF$252=-1,AE260,IF(AF$252=99,AC260,IF(AF$252=0,INDEX($D253:$K253,0,AF$250),(INDEX($D253:$K253,0,AF$252+1)-INDEX($D253:$K253,0,AF$252))/(INDEX($D$249:$K$249,0,AF$252+1)-INDEX($D$249:$K$249,0,AF$252))+AC260)))</f>
        <v>1.0277816842283738E-2</v>
      </c>
      <c r="AE260" s="186" cm="1">
        <f t="array" ref="AE260">IF(AG$252=-1,AF260,IF(AG$252=99,AD260,IF(AG$252=0,INDEX($D253:$K253,0,AG$250),(INDEX($D253:$K253,0,AG$252+1)-INDEX($D253:$K253,0,AG$252))/(INDEX($D$249:$K$249,0,AG$252+1)-INDEX($D$249:$K$249,0,AG$252))+AD260)))</f>
        <v>9.8755790229832271E-3</v>
      </c>
      <c r="AF260" s="186" cm="1">
        <f t="array" ref="AF260">IF(AH$252=-1,AG260,IF(AH$252=99,AE260,IF(AH$252=0,INDEX($D253:$K253,0,AH$250),(INDEX($D253:$K253,0,AH$252+1)-INDEX($D253:$K253,0,AH$252))/(INDEX($D$249:$K$249,0,AH$252+1)-INDEX($D$249:$K$249,0,AH$252))+AE260)))</f>
        <v>9.4733412036827162E-3</v>
      </c>
      <c r="AG260" s="186" cm="1">
        <f t="array" ref="AG260">IF(AI$252=-1,AH260,IF(AI$252=99,AF260,IF(AI$252=0,INDEX($D253:$K253,0,AI$250),(INDEX($D253:$K253,0,AI$252+1)-INDEX($D253:$K253,0,AI$252))/(INDEX($D$249:$K$249,0,AI$252+1)-INDEX($D$249:$K$249,0,AI$252))+AF260)))</f>
        <v>9.0711033843822054E-3</v>
      </c>
      <c r="AH260" s="186" cm="1">
        <f t="array" ref="AH260">IF(AJ$252=-1,AI260,IF(AJ$252=99,AG260,IF(AJ$252=0,INDEX($D253:$K253,0,AJ$250),(INDEX($D253:$K253,0,AJ$252+1)-INDEX($D253:$K253,0,AJ$252))/(INDEX($D$249:$K$249,0,AJ$252+1)-INDEX($D$249:$K$249,0,AJ$252))+AG260)))</f>
        <v>8.6688655650816945E-3</v>
      </c>
      <c r="AI260" s="186" cm="1">
        <f t="array" ref="AI260">IF(AK$252=-1,AJ260,IF(AK$252=99,AH260,IF(AK$252=0,INDEX($D253:$K253,0,AK$250),(INDEX($D253:$K253,0,AK$252+1)-INDEX($D253:$K253,0,AK$252))/(INDEX($D$249:$K$249,0,AK$252+1)-INDEX($D$249:$K$249,0,AK$252))+AH260)))</f>
        <v>8.2666277457811837E-3</v>
      </c>
      <c r="AJ260" s="186" cm="1">
        <f t="array" ref="AJ260">IF(AL$252=-1,AK260,IF(AL$252=99,AI260,IF(AL$252=0,INDEX($D253:$K253,0,AL$250),(INDEX($D253:$K253,0,AL$252+1)-INDEX($D253:$K253,0,AL$252))/(INDEX($D$249:$K$249,0,AL$252+1)-INDEX($D$249:$K$249,0,AL$252))+AI260)))</f>
        <v>7.8643899264806728E-3</v>
      </c>
      <c r="AK260" s="186" cm="1">
        <f t="array" ref="AK260">IF(AM$252=-1,AL260,IF(AM$252=99,AJ260,IF(AM$252=0,INDEX($D253:$K253,0,AM$250),(INDEX($D253:$K253,0,AM$252+1)-INDEX($D253:$K253,0,AM$252))/(INDEX($D$249:$K$249,0,AM$252+1)-INDEX($D$249:$K$249,0,AM$252))+AJ260)))</f>
        <v>7.462152107180162E-3</v>
      </c>
      <c r="AL260" s="186" cm="1">
        <f t="array" ref="AL260">IF(AN$252=-1,AM260,IF(AN$252=99,AK260,IF(AN$252=0,INDEX($D253:$K253,0,AN$250),(INDEX($D253:$K253,0,AN$252+1)-INDEX($D253:$K253,0,AN$252))/(INDEX($D$249:$K$249,0,AN$252+1)-INDEX($D$249:$K$249,0,AN$252))+AK260)))</f>
        <v>7.0599142878796468E-3</v>
      </c>
      <c r="AM260" s="186" cm="1">
        <f t="array" ref="AM260">IF(AO$252=-1,AN260,IF(AO$252=99,AL260,IF(AO$252=0,INDEX($D253:$K253,0,AO$250),(INDEX($D253:$K253,0,AO$252+1)-INDEX($D253:$K253,0,AO$252))/(INDEX($D$249:$K$249,0,AO$252+1)-INDEX($D$249:$K$249,0,AO$252))+AL260)))</f>
        <v>6.8854116707718878E-3</v>
      </c>
      <c r="AN260" s="186" cm="1">
        <f t="array" ref="AN260">IF(AP$252=-1,AO260,IF(AP$252=99,AM260,IF(AP$252=0,INDEX($D253:$K253,0,AP$250),(INDEX($D253:$K253,0,AP$252+1)-INDEX($D253:$K253,0,AP$252))/(INDEX($D$249:$K$249,0,AP$252+1)-INDEX($D$249:$K$249,0,AP$252))+AM260)))</f>
        <v>6.7109090536641288E-3</v>
      </c>
      <c r="AO260" s="186" cm="1">
        <f t="array" ref="AO260">IF(AQ$252=-1,AP260,IF(AQ$252=99,AN260,IF(AQ$252=0,INDEX($D253:$K253,0,AQ$250),(INDEX($D253:$K253,0,AQ$252+1)-INDEX($D253:$K253,0,AQ$252))/(INDEX($D$249:$K$249,0,AQ$252+1)-INDEX($D$249:$K$249,0,AQ$252))+AN260)))</f>
        <v>6.5364064365563699E-3</v>
      </c>
      <c r="AP260" s="186" cm="1">
        <f t="array" ref="AP260">IF(AR$252=-1,AQ260,IF(AR$252=99,AO260,IF(AR$252=0,INDEX($D253:$K253,0,AR$250),(INDEX($D253:$K253,0,AR$252+1)-INDEX($D253:$K253,0,AR$252))/(INDEX($D$249:$K$249,0,AR$252+1)-INDEX($D$249:$K$249,0,AR$252))+AO260)))</f>
        <v>6.3619038194486109E-3</v>
      </c>
      <c r="AQ260" s="186" cm="1">
        <f t="array" ref="AQ260">IF(AS$252=-1,AR260,IF(AS$252=99,AP260,IF(AS$252=0,INDEX($D253:$K253,0,AS$250),(INDEX($D253:$K253,0,AS$252+1)-INDEX($D253:$K253,0,AS$252))/(INDEX($D$249:$K$249,0,AS$252+1)-INDEX($D$249:$K$249,0,AS$252))+AP260)))</f>
        <v>6.1874012023408519E-3</v>
      </c>
      <c r="AR260" s="186" cm="1">
        <f t="array" ref="AR260">IF(AT$252=-1,AW260,IF(AT$252=99,AQ260,IF(AT$252=0,INDEX($D253:$K253,0,AT$250),(INDEX($D253:$K253,0,AT$252+1)-INDEX($D253:$K253,0,AT$252))/(INDEX($D$249:$K$249,0,AT$252+1)-INDEX($D$249:$K$249,0,AT$252))+AQ260)))</f>
        <v>6.0128985852330929E-3</v>
      </c>
      <c r="AS260" s="186" cm="1">
        <f t="array" ref="AS260">IF(AU$252=-1,AX260,IF(AU$252=99,AR260,IF(AU$252=0,INDEX($D253:$K253,0,AU$250),(INDEX($D253:$K253,0,AU$252+1)-INDEX($D253:$K253,0,AU$252))/(INDEX($D$249:$K$249,0,AU$252+1)-INDEX($D$249:$K$249,0,AU$252))+AR260)))</f>
        <v>5.8383959681253339E-3</v>
      </c>
      <c r="AT260" s="186" cm="1">
        <f t="array" ref="AT260">IF(AV$252=-1,AY260,IF(AV$252=99,AS260,IF(AV$252=0,INDEX($D253:$K253,0,AV$250),(INDEX($D253:$K253,0,AV$252+1)-INDEX($D253:$K253,0,AV$252))/(INDEX($D$249:$K$249,0,AV$252+1)-INDEX($D$249:$K$249,0,AV$252))+AS260)))</f>
        <v>5.663893351017575E-3</v>
      </c>
      <c r="AU260" s="186" cm="1">
        <f t="array" ref="AU260">IF(AW$252=-1,AZ260,IF(AW$252=99,AT260,IF(AW$252=0,INDEX($D253:$K253,0,AW$250),(INDEX($D253:$K253,0,AW$252+1)-INDEX($D253:$K253,0,AW$252))/(INDEX($D$249:$K$249,0,AW$252+1)-INDEX($D$249:$K$249,0,AW$252))+AT260)))</f>
        <v>5.489390733909816E-3</v>
      </c>
      <c r="AV260" s="186" cm="1">
        <f t="array" ref="AV260">IF(AX$252=-1,BA260,IF(AX$252=99,AU260,IF(AX$252=0,INDEX($D253:$K253,0,AX$250),(INDEX($D253:$K253,0,AX$252+1)-INDEX($D253:$K253,0,AX$252))/(INDEX($D$249:$K$249,0,AX$252+1)-INDEX($D$249:$K$249,0,AX$252))+AU260)))</f>
        <v>5.314888116802057E-3</v>
      </c>
      <c r="AW260" s="186" cm="1">
        <f t="array" ref="AW260">IF(AY$252=-1,BB260,IF(AY$252=99,AV260,IF(AY$252=0,INDEX($D253:$K253,0,AY$250),(INDEX($D253:$K253,0,AY$252+1)-INDEX($D253:$K253,0,AY$252))/(INDEX($D$249:$K$249,0,AY$252+1)-INDEX($D$249:$K$249,0,AY$252))+AV260)))</f>
        <v>5.314888116802057E-3</v>
      </c>
      <c r="AX260" s="186" cm="1">
        <f t="array" ref="AX260">IF(AV$252=-1,AZ260,IF(AV$252=99,AW260,IF(AV$252=0,INDEX($D253:$K253,0,AV$250),(INDEX($D253:$K253,0,AV$252+1)-INDEX($D253:$K253,0,AV$252))/(INDEX($D$249:$K$249,0,AV$252+1)-INDEX($D$249:$K$249,0,AV$252))+AW260)))</f>
        <v>5.140385499694298E-3</v>
      </c>
      <c r="AY260" s="186" cm="1">
        <f t="array" ref="AY260">IF(AW$252=-1,BA260,IF(AW$252=99,AX260,IF(AW$252=0,INDEX($D253:$K253,0,AW$250),(INDEX($D253:$K253,0,AW$252+1)-INDEX($D253:$K253,0,AW$252))/(INDEX($D$249:$K$249,0,AW$252+1)-INDEX($D$249:$K$249,0,AW$252))+AX260)))</f>
        <v>4.965882882586539E-3</v>
      </c>
      <c r="AZ260" s="186" cm="1">
        <f t="array" ref="AZ260">IF(AX$252=-1,BB260,IF(AX$252=99,AY260,IF(AX$252=0,INDEX($D253:$K253,0,AX$250),(INDEX($D253:$K253,0,AX$252+1)-INDEX($D253:$K253,0,AX$252))/(INDEX($D$249:$K$249,0,AX$252+1)-INDEX($D$249:$K$249,0,AX$252))+AY260)))</f>
        <v>5.314888116802057E-3</v>
      </c>
      <c r="BA260" s="186" cm="1">
        <f t="array" ref="BA260">IF(AY$252=-1,BC260,IF(AY$252=99,AZ260,IF(AY$252=0,INDEX($D253:$K253,0,AY$250),(INDEX($D253:$K253,0,AY$252+1)-INDEX($D253:$K253,0,AY$252))/(INDEX($D$249:$K$249,0,AY$252+1)-INDEX($D$249:$K$249,0,AY$252))+AZ260)))</f>
        <v>5.314888116802057E-3</v>
      </c>
      <c r="BB260" s="186" cm="1">
        <f t="array" ref="BB260">IF(AZ$252=-1,BD260,IF(AZ$252=99,BA260,IF(AZ$252=0,INDEX($D253:$K253,0,AZ$250),(INDEX($D253:$K253,0,AZ$252+1)-INDEX($D253:$K253,0,AZ$252))/(INDEX($D$249:$K$249,0,AZ$252+1)-INDEX($D$249:$K$249,0,AZ$252))+BA260)))</f>
        <v>5.314888116802057E-3</v>
      </c>
      <c r="BC260" s="186" cm="1">
        <f t="array" ref="BC260">IF(BA$252=-1,BE260,IF(BA$252=99,BB260,IF(BA$252=0,INDEX($D253:$K253,0,BA$250),(INDEX($D253:$K253,0,BA$252+1)-INDEX($D253:$K253,0,BA$252))/(INDEX($D$249:$K$249,0,BA$252+1)-INDEX($D$249:$K$249,0,BA$252))+BB260)))</f>
        <v>5.314888116802057E-3</v>
      </c>
      <c r="BD260" s="186" cm="1">
        <f t="array" ref="BD260">IF(BB$252=-1,BF260,IF(BB$252=99,BC260,IF(BB$252=0,INDEX($D253:$K253,0,BB$250),(INDEX($D253:$K253,0,BB$252+1)-INDEX($D253:$K253,0,BB$252))/(INDEX($D$249:$K$249,0,BB$252+1)-INDEX($D$249:$K$249,0,BB$252))+BC260)))</f>
        <v>5.314888116802057E-3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0.13520652444862183</v>
      </c>
      <c r="Q261" s="186" cm="1">
        <f t="array" ref="Q261">IF(S$252=-1,R261,IF(S$252=99,P261,IF(S$252=0,INDEX($D254:$K254,0,S$250),(INDEX($D254:$K254,0,S$252+1)-INDEX($D254:$K254,0,S$252))/(INDEX($D$249:$K$249,0,S$252+1)-INDEX($D$249:$K$249,0,S$252))+P261)))</f>
        <v>0.27041304889724366</v>
      </c>
      <c r="R261" s="186" cm="1">
        <f t="array" ref="R261">IF(T$252=-1,S261,IF(T$252=99,Q261,IF(T$252=0,INDEX($D254:$K254,0,T$250),(INDEX($D254:$K254,0,T$252+1)-INDEX($D254:$K254,0,T$252))/(INDEX($D$249:$K$249,0,T$252+1)-INDEX($D$249:$K$249,0,T$252))+Q261)))</f>
        <v>0.40561957334586551</v>
      </c>
      <c r="S261" s="186" cm="1">
        <f t="array" ref="S261">IF(U$252=-1,T261,IF(U$252=99,R261,IF(U$252=0,INDEX($D254:$K254,0,U$250),(INDEX($D254:$K254,0,U$252+1)-INDEX($D254:$K254,0,U$252))/(INDEX($D$249:$K$249,0,U$252+1)-INDEX($D$249:$K$249,0,U$252))+R261)))</f>
        <v>0.40416156821036381</v>
      </c>
      <c r="T261" s="186" cm="1">
        <f t="array" ref="T261">IF(V$252=-1,U261,IF(V$252=99,S261,IF(V$252=0,INDEX($D254:$K254,0,V$250),(INDEX($D254:$K254,0,V$252+1)-INDEX($D254:$K254,0,V$252))/(INDEX($D$249:$K$249,0,V$252+1)-INDEX($D$249:$K$249,0,V$252))+S261)))</f>
        <v>0.4027035630748621</v>
      </c>
      <c r="U261" s="186" cm="1">
        <f t="array" ref="U261">IF(W$252=-1,V261,IF(W$252=99,T261,IF(W$252=0,INDEX($D254:$K254,0,W$250),(INDEX($D254:$K254,0,W$252+1)-INDEX($D254:$K254,0,W$252))/(INDEX($D$249:$K$249,0,W$252+1)-INDEX($D$249:$K$249,0,W$252))+T261)))</f>
        <v>0.4012455579393604</v>
      </c>
      <c r="V261" s="186" cm="1">
        <f t="array" ref="V261">IF(X$252=-1,W261,IF(X$252=99,U261,IF(X$252=0,INDEX($D254:$K254,0,X$250),(INDEX($D254:$K254,0,X$252+1)-INDEX($D254:$K254,0,X$252))/(INDEX($D$249:$K$249,0,X$252+1)-INDEX($D$249:$K$249,0,X$252))+U261)))</f>
        <v>0.39978755280385869</v>
      </c>
      <c r="W261" s="186" cm="1">
        <f t="array" ref="W261">IF(Y$252=-1,X261,IF(Y$252=99,V261,IF(Y$252=0,INDEX($D254:$K254,0,Y$250),(INDEX($D254:$K254,0,Y$252+1)-INDEX($D254:$K254,0,Y$252))/(INDEX($D$249:$K$249,0,Y$252+1)-INDEX($D$249:$K$249,0,Y$252))+V261)))</f>
        <v>0.39832954766835699</v>
      </c>
      <c r="X261" s="186" cm="1">
        <f t="array" ref="X261">IF(Z$252=-1,Y261,IF(Z$252=99,W261,IF(Z$252=0,INDEX($D254:$K254,0,Z$250),(INDEX($D254:$K254,0,Z$252+1)-INDEX($D254:$K254,0,Z$252))/(INDEX($D$249:$K$249,0,Z$252+1)-INDEX($D$249:$K$249,0,Z$252))+W261)))</f>
        <v>0.39687154253285528</v>
      </c>
      <c r="Y261" s="186" cm="1">
        <f t="array" ref="Y261">IF(AA$252=-1,Z261,IF(AA$252=99,X261,IF(AA$252=0,INDEX($D254:$K254,0,AA$250),(INDEX($D254:$K254,0,AA$252+1)-INDEX($D254:$K254,0,AA$252))/(INDEX($D$249:$K$249,0,AA$252+1)-INDEX($D$249:$K$249,0,AA$252))+X261)))</f>
        <v>0.39541353739735358</v>
      </c>
      <c r="Z261" s="186" cm="1">
        <f t="array" ref="Z261">IF(AB$252=-1,AA261,IF(AB$252=99,Y261,IF(AB$252=0,INDEX($D254:$K254,0,AB$250),(INDEX($D254:$K254,0,AB$252+1)-INDEX($D254:$K254,0,AB$252))/(INDEX($D$249:$K$249,0,AB$252+1)-INDEX($D$249:$K$249,0,AB$252))+Y261)))</f>
        <v>0.39395553226185187</v>
      </c>
      <c r="AA261" s="186" cm="1">
        <f t="array" ref="AA261">IF(AC$252=-1,AB261,IF(AC$252=99,Z261,IF(AC$252=0,INDEX($D254:$K254,0,AC$250),(INDEX($D254:$K254,0,AC$252+1)-INDEX($D254:$K254,0,AC$252))/(INDEX($D$249:$K$249,0,AC$252+1)-INDEX($D$249:$K$249,0,AC$252))+Z261)))</f>
        <v>0.39249752712635017</v>
      </c>
      <c r="AB261" s="186" cm="1">
        <f t="array" ref="AB261">IF(AD$252=-1,AC261,IF(AD$252=99,AA261,IF(AD$252=0,INDEX($D254:$K254,0,AD$250),(INDEX($D254:$K254,0,AD$252+1)-INDEX($D254:$K254,0,AD$252))/(INDEX($D$249:$K$249,0,AD$252+1)-INDEX($D$249:$K$249,0,AD$252))+AA261)))</f>
        <v>0.39103952199084852</v>
      </c>
      <c r="AC261" s="186" cm="1">
        <f t="array" ref="AC261">IF(AE$252=-1,AD261,IF(AE$252=99,AB261,IF(AE$252=0,INDEX($D254:$K254,0,AE$250),(INDEX($D254:$K254,0,AE$252+1)-INDEX($D254:$K254,0,AE$252))/(INDEX($D$249:$K$249,0,AE$252+1)-INDEX($D$249:$K$249,0,AE$252))+AB261)))</f>
        <v>0.38523472669745085</v>
      </c>
      <c r="AD261" s="186" cm="1">
        <f t="array" ref="AD261">IF(AF$252=-1,AE261,IF(AF$252=99,AC261,IF(AF$252=0,INDEX($D254:$K254,0,AF$250),(INDEX($D254:$K254,0,AF$252+1)-INDEX($D254:$K254,0,AF$252))/(INDEX($D$249:$K$249,0,AF$252+1)-INDEX($D$249:$K$249,0,AF$252))+AC261)))</f>
        <v>0.37942993140405318</v>
      </c>
      <c r="AE261" s="186" cm="1">
        <f t="array" ref="AE261">IF(AG$252=-1,AF261,IF(AG$252=99,AD261,IF(AG$252=0,INDEX($D254:$K254,0,AG$250),(INDEX($D254:$K254,0,AG$252+1)-INDEX($D254:$K254,0,AG$252))/(INDEX($D$249:$K$249,0,AG$252+1)-INDEX($D$249:$K$249,0,AG$252))+AD261)))</f>
        <v>0.37362513611065551</v>
      </c>
      <c r="AF261" s="186" cm="1">
        <f t="array" ref="AF261">IF(AH$252=-1,AG261,IF(AH$252=99,AE261,IF(AH$252=0,INDEX($D254:$K254,0,AH$250),(INDEX($D254:$K254,0,AH$252+1)-INDEX($D254:$K254,0,AH$252))/(INDEX($D$249:$K$249,0,AH$252+1)-INDEX($D$249:$K$249,0,AH$252))+AE261)))</f>
        <v>0.36782034081725784</v>
      </c>
      <c r="AG261" s="186" cm="1">
        <f t="array" ref="AG261">IF(AI$252=-1,AH261,IF(AI$252=99,AF261,IF(AI$252=0,INDEX($D254:$K254,0,AI$250),(INDEX($D254:$K254,0,AI$252+1)-INDEX($D254:$K254,0,AI$252))/(INDEX($D$249:$K$249,0,AI$252+1)-INDEX($D$249:$K$249,0,AI$252))+AF261)))</f>
        <v>0.36201554552386017</v>
      </c>
      <c r="AH261" s="186" cm="1">
        <f t="array" ref="AH261">IF(AJ$252=-1,AI261,IF(AJ$252=99,AG261,IF(AJ$252=0,INDEX($D254:$K254,0,AJ$250),(INDEX($D254:$K254,0,AJ$252+1)-INDEX($D254:$K254,0,AJ$252))/(INDEX($D$249:$K$249,0,AJ$252+1)-INDEX($D$249:$K$249,0,AJ$252))+AG261)))</f>
        <v>0.3562107502304625</v>
      </c>
      <c r="AI261" s="186" cm="1">
        <f t="array" ref="AI261">IF(AK$252=-1,AJ261,IF(AK$252=99,AH261,IF(AK$252=0,INDEX($D254:$K254,0,AK$250),(INDEX($D254:$K254,0,AK$252+1)-INDEX($D254:$K254,0,AK$252))/(INDEX($D$249:$K$249,0,AK$252+1)-INDEX($D$249:$K$249,0,AK$252))+AH261)))</f>
        <v>0.35040595493706483</v>
      </c>
      <c r="AJ261" s="186" cm="1">
        <f t="array" ref="AJ261">IF(AL$252=-1,AK261,IF(AL$252=99,AI261,IF(AL$252=0,INDEX($D254:$K254,0,AL$250),(INDEX($D254:$K254,0,AL$252+1)-INDEX($D254:$K254,0,AL$252))/(INDEX($D$249:$K$249,0,AL$252+1)-INDEX($D$249:$K$249,0,AL$252))+AI261)))</f>
        <v>0.34460115964366717</v>
      </c>
      <c r="AK261" s="186" cm="1">
        <f t="array" ref="AK261">IF(AM$252=-1,AL261,IF(AM$252=99,AJ261,IF(AM$252=0,INDEX($D254:$K254,0,AM$250),(INDEX($D254:$K254,0,AM$252+1)-INDEX($D254:$K254,0,AM$252))/(INDEX($D$249:$K$249,0,AM$252+1)-INDEX($D$249:$K$249,0,AM$252))+AJ261)))</f>
        <v>0.3387963643502695</v>
      </c>
      <c r="AL261" s="186" cm="1">
        <f t="array" ref="AL261">IF(AN$252=-1,AM261,IF(AN$252=99,AK261,IF(AN$252=0,INDEX($D254:$K254,0,AN$250),(INDEX($D254:$K254,0,AN$252+1)-INDEX($D254:$K254,0,AN$252))/(INDEX($D$249:$K$249,0,AN$252+1)-INDEX($D$249:$K$249,0,AN$252))+AK261)))</f>
        <v>0.33299156905687188</v>
      </c>
      <c r="AM261" s="186" cm="1">
        <f t="array" ref="AM261">IF(AO$252=-1,AN261,IF(AO$252=99,AL261,IF(AO$252=0,INDEX($D254:$K254,0,AO$250),(INDEX($D254:$K254,0,AO$252+1)-INDEX($D254:$K254,0,AO$252))/(INDEX($D$249:$K$249,0,AO$252+1)-INDEX($D$249:$K$249,0,AO$252))+AL261)))</f>
        <v>0.330802703689277</v>
      </c>
      <c r="AN261" s="186" cm="1">
        <f t="array" ref="AN261">IF(AP$252=-1,AO261,IF(AP$252=99,AM261,IF(AP$252=0,INDEX($D254:$K254,0,AP$250),(INDEX($D254:$K254,0,AP$252+1)-INDEX($D254:$K254,0,AP$252))/(INDEX($D$249:$K$249,0,AP$252+1)-INDEX($D$249:$K$249,0,AP$252))+AM261)))</f>
        <v>0.32861383832168212</v>
      </c>
      <c r="AO261" s="186" cm="1">
        <f t="array" ref="AO261">IF(AQ$252=-1,AP261,IF(AQ$252=99,AN261,IF(AQ$252=0,INDEX($D254:$K254,0,AQ$250),(INDEX($D254:$K254,0,AQ$252+1)-INDEX($D254:$K254,0,AQ$252))/(INDEX($D$249:$K$249,0,AQ$252+1)-INDEX($D$249:$K$249,0,AQ$252))+AN261)))</f>
        <v>0.32642497295408723</v>
      </c>
      <c r="AP261" s="186" cm="1">
        <f t="array" ref="AP261">IF(AR$252=-1,AQ261,IF(AR$252=99,AO261,IF(AR$252=0,INDEX($D254:$K254,0,AR$250),(INDEX($D254:$K254,0,AR$252+1)-INDEX($D254:$K254,0,AR$252))/(INDEX($D$249:$K$249,0,AR$252+1)-INDEX($D$249:$K$249,0,AR$252))+AO261)))</f>
        <v>0.32423610758649235</v>
      </c>
      <c r="AQ261" s="186" cm="1">
        <f t="array" ref="AQ261">IF(AS$252=-1,AR261,IF(AS$252=99,AP261,IF(AS$252=0,INDEX($D254:$K254,0,AS$250),(INDEX($D254:$K254,0,AS$252+1)-INDEX($D254:$K254,0,AS$252))/(INDEX($D$249:$K$249,0,AS$252+1)-INDEX($D$249:$K$249,0,AS$252))+AP261)))</f>
        <v>0.32204724221889747</v>
      </c>
      <c r="AR261" s="186" cm="1">
        <f t="array" ref="AR261">IF(AT$252=-1,AW261,IF(AT$252=99,AQ261,IF(AT$252=0,INDEX($D254:$K254,0,AT$250),(INDEX($D254:$K254,0,AT$252+1)-INDEX($D254:$K254,0,AT$252))/(INDEX($D$249:$K$249,0,AT$252+1)-INDEX($D$249:$K$249,0,AT$252))+AQ261)))</f>
        <v>0.31985837685130258</v>
      </c>
      <c r="AS261" s="186" cm="1">
        <f t="array" ref="AS261">IF(AU$252=-1,AX261,IF(AU$252=99,AR261,IF(AU$252=0,INDEX($D254:$K254,0,AU$250),(INDEX($D254:$K254,0,AU$252+1)-INDEX($D254:$K254,0,AU$252))/(INDEX($D$249:$K$249,0,AU$252+1)-INDEX($D$249:$K$249,0,AU$252))+AR261)))</f>
        <v>0.3176695114837077</v>
      </c>
      <c r="AT261" s="186" cm="1">
        <f t="array" ref="AT261">IF(AV$252=-1,AY261,IF(AV$252=99,AS261,IF(AV$252=0,INDEX($D254:$K254,0,AV$250),(INDEX($D254:$K254,0,AV$252+1)-INDEX($D254:$K254,0,AV$252))/(INDEX($D$249:$K$249,0,AV$252+1)-INDEX($D$249:$K$249,0,AV$252))+AS261)))</f>
        <v>0.31548064611611282</v>
      </c>
      <c r="AU261" s="186" cm="1">
        <f t="array" ref="AU261">IF(AW$252=-1,AZ261,IF(AW$252=99,AT261,IF(AW$252=0,INDEX($D254:$K254,0,AW$250),(INDEX($D254:$K254,0,AW$252+1)-INDEX($D254:$K254,0,AW$252))/(INDEX($D$249:$K$249,0,AW$252+1)-INDEX($D$249:$K$249,0,AW$252))+AT261)))</f>
        <v>0.31329178074851793</v>
      </c>
      <c r="AV261" s="186" cm="1">
        <f t="array" ref="AV261">IF(AX$252=-1,BA261,IF(AX$252=99,AU261,IF(AX$252=0,INDEX($D254:$K254,0,AX$250),(INDEX($D254:$K254,0,AX$252+1)-INDEX($D254:$K254,0,AX$252))/(INDEX($D$249:$K$249,0,AX$252+1)-INDEX($D$249:$K$249,0,AX$252))+AU261)))</f>
        <v>0.31110291538092294</v>
      </c>
      <c r="AW261" s="186" cm="1">
        <f t="array" ref="AW261">IF(AY$252=-1,BB261,IF(AY$252=99,AV261,IF(AY$252=0,INDEX($D254:$K254,0,AY$250),(INDEX($D254:$K254,0,AY$252+1)-INDEX($D254:$K254,0,AY$252))/(INDEX($D$249:$K$249,0,AY$252+1)-INDEX($D$249:$K$249,0,AY$252))+AV261)))</f>
        <v>0.31110291538092294</v>
      </c>
      <c r="AX261" s="186" cm="1">
        <f t="array" ref="AX261">IF(AV$252=-1,AZ261,IF(AV$252=99,AW261,IF(AV$252=0,INDEX($D254:$K254,0,AV$250),(INDEX($D254:$K254,0,AV$252+1)-INDEX($D254:$K254,0,AV$252))/(INDEX($D$249:$K$249,0,AV$252+1)-INDEX($D$249:$K$249,0,AV$252))+AW261)))</f>
        <v>0.30891405001332806</v>
      </c>
      <c r="AY261" s="186" cm="1">
        <f t="array" ref="AY261">IF(AW$252=-1,BA261,IF(AW$252=99,AX261,IF(AW$252=0,INDEX($D254:$K254,0,AW$250),(INDEX($D254:$K254,0,AW$252+1)-INDEX($D254:$K254,0,AW$252))/(INDEX($D$249:$K$249,0,AW$252+1)-INDEX($D$249:$K$249,0,AW$252))+AX261)))</f>
        <v>0.30672518464573317</v>
      </c>
      <c r="AZ261" s="186" cm="1">
        <f t="array" ref="AZ261">IF(AX$252=-1,BB261,IF(AX$252=99,AY261,IF(AX$252=0,INDEX($D254:$K254,0,AX$250),(INDEX($D254:$K254,0,AX$252+1)-INDEX($D254:$K254,0,AX$252))/(INDEX($D$249:$K$249,0,AX$252+1)-INDEX($D$249:$K$249,0,AX$252))+AY261)))</f>
        <v>0.31110291538092294</v>
      </c>
      <c r="BA261" s="186" cm="1">
        <f t="array" ref="BA261">IF(AY$252=-1,BC261,IF(AY$252=99,AZ261,IF(AY$252=0,INDEX($D254:$K254,0,AY$250),(INDEX($D254:$K254,0,AY$252+1)-INDEX($D254:$K254,0,AY$252))/(INDEX($D$249:$K$249,0,AY$252+1)-INDEX($D$249:$K$249,0,AY$252))+AZ261)))</f>
        <v>0.31110291538092294</v>
      </c>
      <c r="BB261" s="186" cm="1">
        <f t="array" ref="BB261">IF(AZ$252=-1,BD261,IF(AZ$252=99,BA261,IF(AZ$252=0,INDEX($D254:$K254,0,AZ$250),(INDEX($D254:$K254,0,AZ$252+1)-INDEX($D254:$K254,0,AZ$252))/(INDEX($D$249:$K$249,0,AZ$252+1)-INDEX($D$249:$K$249,0,AZ$252))+BA261)))</f>
        <v>0.31110291538092294</v>
      </c>
      <c r="BC261" s="186" cm="1">
        <f t="array" ref="BC261">IF(BA$252=-1,BE261,IF(BA$252=99,BB261,IF(BA$252=0,INDEX($D254:$K254,0,BA$250),(INDEX($D254:$K254,0,BA$252+1)-INDEX($D254:$K254,0,BA$252))/(INDEX($D$249:$K$249,0,BA$252+1)-INDEX($D$249:$K$249,0,BA$252))+BB261)))</f>
        <v>0.31110291538092294</v>
      </c>
      <c r="BD261" s="186" cm="1">
        <f t="array" ref="BD261">IF(BB$252=-1,BF261,IF(BB$252=99,BC261,IF(BB$252=0,INDEX($D254:$K254,0,BB$250),(INDEX($D254:$K254,0,BB$252+1)-INDEX($D254:$K254,0,BB$252))/(INDEX($D$249:$K$249,0,BB$252+1)-INDEX($D$249:$K$249,0,BB$252))+BC261)))</f>
        <v>0.31110291538092294</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0.51448478707850476</v>
      </c>
      <c r="T262" s="186" cm="1">
        <f t="array" ref="T262">IF(V$252=-1,U262,IF(V$252=99,S262,IF(V$252=0,INDEX($D255:$K255,0,V$250),(INDEX($D255:$K255,0,V$252+1)-INDEX($D255:$K255,0,V$252))/(INDEX($D$249:$K$249,0,V$252+1)-INDEX($D$249:$K$249,0,V$252))+S262)))</f>
        <v>0.51597984291018029</v>
      </c>
      <c r="U262" s="186" cm="1">
        <f t="array" ref="U262">IF(W$252=-1,V262,IF(W$252=99,T262,IF(W$252=0,INDEX($D255:$K255,0,W$250),(INDEX($D255:$K255,0,W$252+1)-INDEX($D255:$K255,0,W$252))/(INDEX($D$249:$K$249,0,W$252+1)-INDEX($D$249:$K$249,0,W$252))+T262)))</f>
        <v>0.51747489874185582</v>
      </c>
      <c r="V262" s="186" cm="1">
        <f t="array" ref="V262">IF(X$252=-1,W262,IF(X$252=99,U262,IF(X$252=0,INDEX($D255:$K255,0,X$250),(INDEX($D255:$K255,0,X$252+1)-INDEX($D255:$K255,0,X$252))/(INDEX($D$249:$K$249,0,X$252+1)-INDEX($D$249:$K$249,0,X$252))+U262)))</f>
        <v>0.51896995457353134</v>
      </c>
      <c r="W262" s="186" cm="1">
        <f t="array" ref="W262">IF(Y$252=-1,X262,IF(Y$252=99,V262,IF(Y$252=0,INDEX($D255:$K255,0,Y$250),(INDEX($D255:$K255,0,Y$252+1)-INDEX($D255:$K255,0,Y$252))/(INDEX($D$249:$K$249,0,Y$252+1)-INDEX($D$249:$K$249,0,Y$252))+V262)))</f>
        <v>0.52046501040520687</v>
      </c>
      <c r="X262" s="186" cm="1">
        <f t="array" ref="X262">IF(Z$252=-1,Y262,IF(Z$252=99,W262,IF(Z$252=0,INDEX($D255:$K255,0,Z$250),(INDEX($D255:$K255,0,Z$252+1)-INDEX($D255:$K255,0,Z$252))/(INDEX($D$249:$K$249,0,Z$252+1)-INDEX($D$249:$K$249,0,Z$252))+W262)))</f>
        <v>0.5219600662368824</v>
      </c>
      <c r="Y262" s="186" cm="1">
        <f t="array" ref="Y262">IF(AA$252=-1,Z262,IF(AA$252=99,X262,IF(AA$252=0,INDEX($D255:$K255,0,AA$250),(INDEX($D255:$K255,0,AA$252+1)-INDEX($D255:$K255,0,AA$252))/(INDEX($D$249:$K$249,0,AA$252+1)-INDEX($D$249:$K$249,0,AA$252))+X262)))</f>
        <v>0.52345512206855793</v>
      </c>
      <c r="Z262" s="186" cm="1">
        <f t="array" ref="Z262">IF(AB$252=-1,AA262,IF(AB$252=99,Y262,IF(AB$252=0,INDEX($D255:$K255,0,AB$250),(INDEX($D255:$K255,0,AB$252+1)-INDEX($D255:$K255,0,AB$252))/(INDEX($D$249:$K$249,0,AB$252+1)-INDEX($D$249:$K$249,0,AB$252))+Y262)))</f>
        <v>0.52495017790023346</v>
      </c>
      <c r="AA262" s="186" cm="1">
        <f t="array" ref="AA262">IF(AC$252=-1,AB262,IF(AC$252=99,Z262,IF(AC$252=0,INDEX($D255:$K255,0,AC$250),(INDEX($D255:$K255,0,AC$252+1)-INDEX($D255:$K255,0,AC$252))/(INDEX($D$249:$K$249,0,AC$252+1)-INDEX($D$249:$K$249,0,AC$252))+Z262)))</f>
        <v>0.52644523373190899</v>
      </c>
      <c r="AB262" s="186" cm="1">
        <f t="array" ref="AB262">IF(AD$252=-1,AC262,IF(AD$252=99,AA262,IF(AD$252=0,INDEX($D255:$K255,0,AD$250),(INDEX($D255:$K255,0,AD$252+1)-INDEX($D255:$K255,0,AD$252))/(INDEX($D$249:$K$249,0,AD$252+1)-INDEX($D$249:$K$249,0,AD$252))+AA262)))</f>
        <v>0.52794028956358507</v>
      </c>
      <c r="AC262" s="186" cm="1">
        <f t="array" ref="AC262">IF(AE$252=-1,AD262,IF(AE$252=99,AB262,IF(AE$252=0,INDEX($D255:$K255,0,AE$250),(INDEX($D255:$K255,0,AE$252+1)-INDEX($D255:$K255,0,AE$252))/(INDEX($D$249:$K$249,0,AE$252+1)-INDEX($D$249:$K$249,0,AE$252))+AB262)))</f>
        <v>0.53548202396627498</v>
      </c>
      <c r="AD262" s="186" cm="1">
        <f t="array" ref="AD262">IF(AF$252=-1,AE262,IF(AF$252=99,AC262,IF(AF$252=0,INDEX($D255:$K255,0,AF$250),(INDEX($D255:$K255,0,AF$252+1)-INDEX($D255:$K255,0,AF$252))/(INDEX($D$249:$K$249,0,AF$252+1)-INDEX($D$249:$K$249,0,AF$252))+AC262)))</f>
        <v>0.54302375836896488</v>
      </c>
      <c r="AE262" s="186" cm="1">
        <f t="array" ref="AE262">IF(AG$252=-1,AF262,IF(AG$252=99,AD262,IF(AG$252=0,INDEX($D255:$K255,0,AG$250),(INDEX($D255:$K255,0,AG$252+1)-INDEX($D255:$K255,0,AG$252))/(INDEX($D$249:$K$249,0,AG$252+1)-INDEX($D$249:$K$249,0,AG$252))+AD262)))</f>
        <v>0.55056549277165479</v>
      </c>
      <c r="AF262" s="186" cm="1">
        <f t="array" ref="AF262">IF(AH$252=-1,AG262,IF(AH$252=99,AE262,IF(AH$252=0,INDEX($D255:$K255,0,AH$250),(INDEX($D255:$K255,0,AH$252+1)-INDEX($D255:$K255,0,AH$252))/(INDEX($D$249:$K$249,0,AH$252+1)-INDEX($D$249:$K$249,0,AH$252))+AE262)))</f>
        <v>0.55810722717434469</v>
      </c>
      <c r="AG262" s="186" cm="1">
        <f t="array" ref="AG262">IF(AI$252=-1,AH262,IF(AI$252=99,AF262,IF(AI$252=0,INDEX($D255:$K255,0,AI$250),(INDEX($D255:$K255,0,AI$252+1)-INDEX($D255:$K255,0,AI$252))/(INDEX($D$249:$K$249,0,AI$252+1)-INDEX($D$249:$K$249,0,AI$252))+AF262)))</f>
        <v>0.56564896157703459</v>
      </c>
      <c r="AH262" s="186" cm="1">
        <f t="array" ref="AH262">IF(AJ$252=-1,AI262,IF(AJ$252=99,AG262,IF(AJ$252=0,INDEX($D255:$K255,0,AJ$250),(INDEX($D255:$K255,0,AJ$252+1)-INDEX($D255:$K255,0,AJ$252))/(INDEX($D$249:$K$249,0,AJ$252+1)-INDEX($D$249:$K$249,0,AJ$252))+AG262)))</f>
        <v>0.5731906959797245</v>
      </c>
      <c r="AI262" s="186" cm="1">
        <f t="array" ref="AI262">IF(AK$252=-1,AJ262,IF(AK$252=99,AH262,IF(AK$252=0,INDEX($D255:$K255,0,AK$250),(INDEX($D255:$K255,0,AK$252+1)-INDEX($D255:$K255,0,AK$252))/(INDEX($D$249:$K$249,0,AK$252+1)-INDEX($D$249:$K$249,0,AK$252))+AH262)))</f>
        <v>0.5807324303824144</v>
      </c>
      <c r="AJ262" s="186" cm="1">
        <f t="array" ref="AJ262">IF(AL$252=-1,AK262,IF(AL$252=99,AI262,IF(AL$252=0,INDEX($D255:$K255,0,AL$250),(INDEX($D255:$K255,0,AL$252+1)-INDEX($D255:$K255,0,AL$252))/(INDEX($D$249:$K$249,0,AL$252+1)-INDEX($D$249:$K$249,0,AL$252))+AI262)))</f>
        <v>0.5882741647851043</v>
      </c>
      <c r="AK262" s="186" cm="1">
        <f t="array" ref="AK262">IF(AM$252=-1,AL262,IF(AM$252=99,AJ262,IF(AM$252=0,INDEX($D255:$K255,0,AM$250),(INDEX($D255:$K255,0,AM$252+1)-INDEX($D255:$K255,0,AM$252))/(INDEX($D$249:$K$249,0,AM$252+1)-INDEX($D$249:$K$249,0,AM$252))+AJ262)))</f>
        <v>0.59581589918779421</v>
      </c>
      <c r="AL262" s="186" cm="1">
        <f t="array" ref="AL262">IF(AN$252=-1,AM262,IF(AN$252=99,AK262,IF(AN$252=0,INDEX($D255:$K255,0,AN$250),(INDEX($D255:$K255,0,AN$252+1)-INDEX($D255:$K255,0,AN$252))/(INDEX($D$249:$K$249,0,AN$252+1)-INDEX($D$249:$K$249,0,AN$252))+AK262)))</f>
        <v>0.60335763359048433</v>
      </c>
      <c r="AM262" s="186" cm="1">
        <f t="array" ref="AM262">IF(AO$252=-1,AN262,IF(AO$252=99,AL262,IF(AO$252=0,INDEX($D255:$K255,0,AO$250),(INDEX($D255:$K255,0,AO$252+1)-INDEX($D255:$K255,0,AO$252))/(INDEX($D$249:$K$249,0,AO$252+1)-INDEX($D$249:$K$249,0,AO$252))+AL262)))</f>
        <v>0.60602160366490465</v>
      </c>
      <c r="AN262" s="186" cm="1">
        <f t="array" ref="AN262">IF(AP$252=-1,AO262,IF(AP$252=99,AM262,IF(AP$252=0,INDEX($D255:$K255,0,AP$250),(INDEX($D255:$K255,0,AP$252+1)-INDEX($D255:$K255,0,AP$252))/(INDEX($D$249:$K$249,0,AP$252+1)-INDEX($D$249:$K$249,0,AP$252))+AM262)))</f>
        <v>0.60868557373932497</v>
      </c>
      <c r="AO262" s="186" cm="1">
        <f t="array" ref="AO262">IF(AQ$252=-1,AP262,IF(AQ$252=99,AN262,IF(AQ$252=0,INDEX($D255:$K255,0,AQ$250),(INDEX($D255:$K255,0,AQ$252+1)-INDEX($D255:$K255,0,AQ$252))/(INDEX($D$249:$K$249,0,AQ$252+1)-INDEX($D$249:$K$249,0,AQ$252))+AN262)))</f>
        <v>0.61134954381374529</v>
      </c>
      <c r="AP262" s="186" cm="1">
        <f t="array" ref="AP262">IF(AR$252=-1,AQ262,IF(AR$252=99,AO262,IF(AR$252=0,INDEX($D255:$K255,0,AR$250),(INDEX($D255:$K255,0,AR$252+1)-INDEX($D255:$K255,0,AR$252))/(INDEX($D$249:$K$249,0,AR$252+1)-INDEX($D$249:$K$249,0,AR$252))+AO262)))</f>
        <v>0.61401351388816561</v>
      </c>
      <c r="AQ262" s="186" cm="1">
        <f t="array" ref="AQ262">IF(AS$252=-1,AR262,IF(AS$252=99,AP262,IF(AS$252=0,INDEX($D255:$K255,0,AS$250),(INDEX($D255:$K255,0,AS$252+1)-INDEX($D255:$K255,0,AS$252))/(INDEX($D$249:$K$249,0,AS$252+1)-INDEX($D$249:$K$249,0,AS$252))+AP262)))</f>
        <v>0.61667748396258593</v>
      </c>
      <c r="AR262" s="186" cm="1">
        <f t="array" ref="AR262">IF(AT$252=-1,AW262,IF(AT$252=99,AQ262,IF(AT$252=0,INDEX($D255:$K255,0,AT$250),(INDEX($D255:$K255,0,AT$252+1)-INDEX($D255:$K255,0,AT$252))/(INDEX($D$249:$K$249,0,AT$252+1)-INDEX($D$249:$K$249,0,AT$252))+AQ262)))</f>
        <v>0.61934145403700624</v>
      </c>
      <c r="AS262" s="186" cm="1">
        <f t="array" ref="AS262">IF(AU$252=-1,AX262,IF(AU$252=99,AR262,IF(AU$252=0,INDEX($D255:$K255,0,AU$250),(INDEX($D255:$K255,0,AU$252+1)-INDEX($D255:$K255,0,AU$252))/(INDEX($D$249:$K$249,0,AU$252+1)-INDEX($D$249:$K$249,0,AU$252))+AR262)))</f>
        <v>0.62200542411142656</v>
      </c>
      <c r="AT262" s="186" cm="1">
        <f t="array" ref="AT262">IF(AV$252=-1,AY262,IF(AV$252=99,AS262,IF(AV$252=0,INDEX($D255:$K255,0,AV$250),(INDEX($D255:$K255,0,AV$252+1)-INDEX($D255:$K255,0,AV$252))/(INDEX($D$249:$K$249,0,AV$252+1)-INDEX($D$249:$K$249,0,AV$252))+AS262)))</f>
        <v>0.62466939418584688</v>
      </c>
      <c r="AU262" s="186" cm="1">
        <f t="array" ref="AU262">IF(AW$252=-1,AZ262,IF(AW$252=99,AT262,IF(AW$252=0,INDEX($D255:$K255,0,AW$250),(INDEX($D255:$K255,0,AW$252+1)-INDEX($D255:$K255,0,AW$252))/(INDEX($D$249:$K$249,0,AW$252+1)-INDEX($D$249:$K$249,0,AW$252))+AT262)))</f>
        <v>0.6273333642602672</v>
      </c>
      <c r="AV262" s="186" cm="1">
        <f t="array" ref="AV262">IF(AX$252=-1,BA262,IF(AX$252=99,AU262,IF(AX$252=0,INDEX($D255:$K255,0,AX$250),(INDEX($D255:$K255,0,AX$252+1)-INDEX($D255:$K255,0,AX$252))/(INDEX($D$249:$K$249,0,AX$252+1)-INDEX($D$249:$K$249,0,AX$252))+AU262)))</f>
        <v>0.6299973343346873</v>
      </c>
      <c r="AW262" s="186" cm="1">
        <f t="array" ref="AW262">IF(AY$252=-1,BB262,IF(AY$252=99,AV262,IF(AY$252=0,INDEX($D255:$K255,0,AY$250),(INDEX($D255:$K255,0,AY$252+1)-INDEX($D255:$K255,0,AY$252))/(INDEX($D$249:$K$249,0,AY$252+1)-INDEX($D$249:$K$249,0,AY$252))+AV262)))</f>
        <v>0.6299973343346873</v>
      </c>
      <c r="AX262" s="186" cm="1">
        <f t="array" ref="AX262">IF(AV$252=-1,AZ262,IF(AV$252=99,AW262,IF(AV$252=0,INDEX($D255:$K255,0,AV$250),(INDEX($D255:$K255,0,AV$252+1)-INDEX($D255:$K255,0,AV$252))/(INDEX($D$249:$K$249,0,AV$252+1)-INDEX($D$249:$K$249,0,AV$252))+AW262)))</f>
        <v>0.63266130440910762</v>
      </c>
      <c r="AY262" s="186" cm="1">
        <f t="array" ref="AY262">IF(AW$252=-1,BA262,IF(AW$252=99,AX262,IF(AW$252=0,INDEX($D255:$K255,0,AW$250),(INDEX($D255:$K255,0,AW$252+1)-INDEX($D255:$K255,0,AW$252))/(INDEX($D$249:$K$249,0,AW$252+1)-INDEX($D$249:$K$249,0,AW$252))+AX262)))</f>
        <v>0.63532527448352794</v>
      </c>
      <c r="AZ262" s="186" cm="1">
        <f t="array" ref="AZ262">IF(AX$252=-1,BB262,IF(AX$252=99,AY262,IF(AX$252=0,INDEX($D255:$K255,0,AX$250),(INDEX($D255:$K255,0,AX$252+1)-INDEX($D255:$K255,0,AX$252))/(INDEX($D$249:$K$249,0,AX$252+1)-INDEX($D$249:$K$249,0,AX$252))+AY262)))</f>
        <v>0.6299973343346873</v>
      </c>
      <c r="BA262" s="186" cm="1">
        <f t="array" ref="BA262">IF(AY$252=-1,BC262,IF(AY$252=99,AZ262,IF(AY$252=0,INDEX($D255:$K255,0,AY$250),(INDEX($D255:$K255,0,AY$252+1)-INDEX($D255:$K255,0,AY$252))/(INDEX($D$249:$K$249,0,AY$252+1)-INDEX($D$249:$K$249,0,AY$252))+AZ262)))</f>
        <v>0.6299973343346873</v>
      </c>
      <c r="BB262" s="186" cm="1">
        <f t="array" ref="BB262">IF(AZ$252=-1,BD262,IF(AZ$252=99,BA262,IF(AZ$252=0,INDEX($D255:$K255,0,AZ$250),(INDEX($D255:$K255,0,AZ$252+1)-INDEX($D255:$K255,0,AZ$252))/(INDEX($D$249:$K$249,0,AZ$252+1)-INDEX($D$249:$K$249,0,AZ$252))+BA262)))</f>
        <v>0.6299973343346873</v>
      </c>
      <c r="BC262" s="186" cm="1">
        <f t="array" ref="BC262">IF(BA$252=-1,BE262,IF(BA$252=99,BB262,IF(BA$252=0,INDEX($D255:$K255,0,BA$250),(INDEX($D255:$K255,0,BA$252+1)-INDEX($D255:$K255,0,BA$252))/(INDEX($D$249:$K$249,0,BA$252+1)-INDEX($D$249:$K$249,0,BA$252))+BB262)))</f>
        <v>0.6299973343346873</v>
      </c>
      <c r="BD262" s="186" cm="1">
        <f t="array" ref="BD262">IF(BB$252=-1,BF262,IF(BB$252=99,BC262,IF(BB$252=0,INDEX($D255:$K255,0,BB$250),(INDEX($D255:$K255,0,BB$252+1)-INDEX($D255:$K255,0,BB$252))/(INDEX($D$249:$K$249,0,BB$252+1)-INDEX($D$249:$K$249,0,BB$252))+BC262)))</f>
        <v>0.6299973343346873</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0.57588621787717043</v>
      </c>
      <c r="T263" s="186" cm="1">
        <f t="array" ref="T263">IF(V$252=-1,U263,IF(V$252=99,S263,IF(V$252=0,INDEX($D256:$K256,0,V$250),(INDEX($D256:$K256,0,V$252+1)-INDEX($D256:$K256,0,V$252))/(INDEX($D$249:$K$249,0,V$252+1)-INDEX($D$249:$K$249,0,V$252))+S263)))</f>
        <v>0.57836619536509593</v>
      </c>
      <c r="U263" s="186" cm="1">
        <f t="array" ref="U263">IF(W$252=-1,V263,IF(W$252=99,T263,IF(W$252=0,INDEX($D256:$K256,0,W$250),(INDEX($D256:$K256,0,W$252+1)-INDEX($D256:$K256,0,W$252))/(INDEX($D$249:$K$249,0,W$252+1)-INDEX($D$249:$K$249,0,W$252))+T263)))</f>
        <v>0.58084617285302143</v>
      </c>
      <c r="V263" s="186" cm="1">
        <f t="array" ref="V263">IF(X$252=-1,W263,IF(X$252=99,U263,IF(X$252=0,INDEX($D256:$K256,0,X$250),(INDEX($D256:$K256,0,X$252+1)-INDEX($D256:$K256,0,X$252))/(INDEX($D$249:$K$249,0,X$252+1)-INDEX($D$249:$K$249,0,X$252))+U263)))</f>
        <v>0.58332615034094693</v>
      </c>
      <c r="W263" s="186" cm="1">
        <f t="array" ref="W263">IF(Y$252=-1,X263,IF(Y$252=99,V263,IF(Y$252=0,INDEX($D256:$K256,0,Y$250),(INDEX($D256:$K256,0,Y$252+1)-INDEX($D256:$K256,0,Y$252))/(INDEX($D$249:$K$249,0,Y$252+1)-INDEX($D$249:$K$249,0,Y$252))+V263)))</f>
        <v>0.58580612782887242</v>
      </c>
      <c r="X263" s="186" cm="1">
        <f t="array" ref="X263">IF(Z$252=-1,Y263,IF(Z$252=99,W263,IF(Z$252=0,INDEX($D256:$K256,0,Z$250),(INDEX($D256:$K256,0,Z$252+1)-INDEX($D256:$K256,0,Z$252))/(INDEX($D$249:$K$249,0,Z$252+1)-INDEX($D$249:$K$249,0,Z$252))+W263)))</f>
        <v>0.58828610531679792</v>
      </c>
      <c r="Y263" s="186" cm="1">
        <f t="array" ref="Y263">IF(AA$252=-1,Z263,IF(AA$252=99,X263,IF(AA$252=0,INDEX($D256:$K256,0,AA$250),(INDEX($D256:$K256,0,AA$252+1)-INDEX($D256:$K256,0,AA$252))/(INDEX($D$249:$K$249,0,AA$252+1)-INDEX($D$249:$K$249,0,AA$252))+X263)))</f>
        <v>0.59076608280472342</v>
      </c>
      <c r="Z263" s="186" cm="1">
        <f t="array" ref="Z263">IF(AB$252=-1,AA263,IF(AB$252=99,Y263,IF(AB$252=0,INDEX($D256:$K256,0,AB$250),(INDEX($D256:$K256,0,AB$252+1)-INDEX($D256:$K256,0,AB$252))/(INDEX($D$249:$K$249,0,AB$252+1)-INDEX($D$249:$K$249,0,AB$252))+Y263)))</f>
        <v>0.59324606029264892</v>
      </c>
      <c r="AA263" s="186" cm="1">
        <f t="array" ref="AA263">IF(AC$252=-1,AB263,IF(AC$252=99,Z263,IF(AC$252=0,INDEX($D256:$K256,0,AC$250),(INDEX($D256:$K256,0,AC$252+1)-INDEX($D256:$K256,0,AC$252))/(INDEX($D$249:$K$249,0,AC$252+1)-INDEX($D$249:$K$249,0,AC$252))+Z263)))</f>
        <v>0.59572603778057442</v>
      </c>
      <c r="AB263" s="186" cm="1">
        <f t="array" ref="AB263">IF(AD$252=-1,AC263,IF(AD$252=99,AA263,IF(AD$252=0,INDEX($D256:$K256,0,AD$250),(INDEX($D256:$K256,0,AD$252+1)-INDEX($D256:$K256,0,AD$252))/(INDEX($D$249:$K$249,0,AD$252+1)-INDEX($D$249:$K$249,0,AD$252))+AA263)))</f>
        <v>0.59820601526849992</v>
      </c>
      <c r="AC263" s="186" cm="1">
        <f t="array" ref="AC263">IF(AE$252=-1,AD263,IF(AE$252=99,AB263,IF(AE$252=0,INDEX($D256:$K256,0,AE$250),(INDEX($D256:$K256,0,AE$252+1)-INDEX($D256:$K256,0,AE$252))/(INDEX($D$249:$K$249,0,AE$252+1)-INDEX($D$249:$K$249,0,AE$252))+AB263)))</f>
        <v>0.59047798216903613</v>
      </c>
      <c r="AD263" s="186" cm="1">
        <f t="array" ref="AD263">IF(AF$252=-1,AE263,IF(AF$252=99,AC263,IF(AF$252=0,INDEX($D256:$K256,0,AF$250),(INDEX($D256:$K256,0,AF$252+1)-INDEX($D256:$K256,0,AF$252))/(INDEX($D$249:$K$249,0,AF$252+1)-INDEX($D$249:$K$249,0,AF$252))+AC263)))</f>
        <v>0.58274994906957234</v>
      </c>
      <c r="AE263" s="186" cm="1">
        <f t="array" ref="AE263">IF(AG$252=-1,AF263,IF(AG$252=99,AD263,IF(AG$252=0,INDEX($D256:$K256,0,AG$250),(INDEX($D256:$K256,0,AG$252+1)-INDEX($D256:$K256,0,AG$252))/(INDEX($D$249:$K$249,0,AG$252+1)-INDEX($D$249:$K$249,0,AG$252))+AD263)))</f>
        <v>0.57502191597010854</v>
      </c>
      <c r="AF263" s="186" cm="1">
        <f t="array" ref="AF263">IF(AH$252=-1,AG263,IF(AH$252=99,AE263,IF(AH$252=0,INDEX($D256:$K256,0,AH$250),(INDEX($D256:$K256,0,AH$252+1)-INDEX($D256:$K256,0,AH$252))/(INDEX($D$249:$K$249,0,AH$252+1)-INDEX($D$249:$K$249,0,AH$252))+AE263)))</f>
        <v>0.56729388287064475</v>
      </c>
      <c r="AG263" s="186" cm="1">
        <f t="array" ref="AG263">IF(AI$252=-1,AH263,IF(AI$252=99,AF263,IF(AI$252=0,INDEX($D256:$K256,0,AI$250),(INDEX($D256:$K256,0,AI$252+1)-INDEX($D256:$K256,0,AI$252))/(INDEX($D$249:$K$249,0,AI$252+1)-INDEX($D$249:$K$249,0,AI$252))+AF263)))</f>
        <v>0.55956584977118096</v>
      </c>
      <c r="AH263" s="186" cm="1">
        <f t="array" ref="AH263">IF(AJ$252=-1,AI263,IF(AJ$252=99,AG263,IF(AJ$252=0,INDEX($D256:$K256,0,AJ$250),(INDEX($D256:$K256,0,AJ$252+1)-INDEX($D256:$K256,0,AJ$252))/(INDEX($D$249:$K$249,0,AJ$252+1)-INDEX($D$249:$K$249,0,AJ$252))+AG263)))</f>
        <v>0.55183781667171716</v>
      </c>
      <c r="AI263" s="186" cm="1">
        <f t="array" ref="AI263">IF(AK$252=-1,AJ263,IF(AK$252=99,AH263,IF(AK$252=0,INDEX($D256:$K256,0,AK$250),(INDEX($D256:$K256,0,AK$252+1)-INDEX($D256:$K256,0,AK$252))/(INDEX($D$249:$K$249,0,AK$252+1)-INDEX($D$249:$K$249,0,AK$252))+AH263)))</f>
        <v>0.54410978357225337</v>
      </c>
      <c r="AJ263" s="186" cm="1">
        <f t="array" ref="AJ263">IF(AL$252=-1,AK263,IF(AL$252=99,AI263,IF(AL$252=0,INDEX($D256:$K256,0,AL$250),(INDEX($D256:$K256,0,AL$252+1)-INDEX($D256:$K256,0,AL$252))/(INDEX($D$249:$K$249,0,AL$252+1)-INDEX($D$249:$K$249,0,AL$252))+AI263)))</f>
        <v>0.53638175047278958</v>
      </c>
      <c r="AK263" s="186" cm="1">
        <f t="array" ref="AK263">IF(AM$252=-1,AL263,IF(AM$252=99,AJ263,IF(AM$252=0,INDEX($D256:$K256,0,AM$250),(INDEX($D256:$K256,0,AM$252+1)-INDEX($D256:$K256,0,AM$252))/(INDEX($D$249:$K$249,0,AM$252+1)-INDEX($D$249:$K$249,0,AM$252))+AJ263)))</f>
        <v>0.52865371737332578</v>
      </c>
      <c r="AL263" s="186" cm="1">
        <f t="array" ref="AL263">IF(AN$252=-1,AM263,IF(AN$252=99,AK263,IF(AN$252=0,INDEX($D256:$K256,0,AN$250),(INDEX($D256:$K256,0,AN$252+1)-INDEX($D256:$K256,0,AN$252))/(INDEX($D$249:$K$249,0,AN$252+1)-INDEX($D$249:$K$249,0,AN$252))+AK263)))</f>
        <v>0.5209256842738621</v>
      </c>
      <c r="AM263" s="186" cm="1">
        <f t="array" ref="AM263">IF(AO$252=-1,AN263,IF(AO$252=99,AL263,IF(AO$252=0,INDEX($D256:$K256,0,AO$250),(INDEX($D256:$K256,0,AO$252+1)-INDEX($D256:$K256,0,AO$252))/(INDEX($D$249:$K$249,0,AO$252+1)-INDEX($D$249:$K$249,0,AO$252))+AL263)))</f>
        <v>0.51560942568202195</v>
      </c>
      <c r="AN263" s="186" cm="1">
        <f t="array" ref="AN263">IF(AP$252=-1,AO263,IF(AP$252=99,AM263,IF(AP$252=0,INDEX($D256:$K256,0,AP$250),(INDEX($D256:$K256,0,AP$252+1)-INDEX($D256:$K256,0,AP$252))/(INDEX($D$249:$K$249,0,AP$252+1)-INDEX($D$249:$K$249,0,AP$252))+AM263)))</f>
        <v>0.5102931670901818</v>
      </c>
      <c r="AO263" s="186" cm="1">
        <f t="array" ref="AO263">IF(AQ$252=-1,AP263,IF(AQ$252=99,AN263,IF(AQ$252=0,INDEX($D256:$K256,0,AQ$250),(INDEX($D256:$K256,0,AQ$252+1)-INDEX($D256:$K256,0,AQ$252))/(INDEX($D$249:$K$249,0,AQ$252+1)-INDEX($D$249:$K$249,0,AQ$252))+AN263)))</f>
        <v>0.50497690849834165</v>
      </c>
      <c r="AP263" s="186" cm="1">
        <f t="array" ref="AP263">IF(AR$252=-1,AQ263,IF(AR$252=99,AO263,IF(AR$252=0,INDEX($D256:$K256,0,AR$250),(INDEX($D256:$K256,0,AR$252+1)-INDEX($D256:$K256,0,AR$252))/(INDEX($D$249:$K$249,0,AR$252+1)-INDEX($D$249:$K$249,0,AR$252))+AO263)))</f>
        <v>0.49966064990650144</v>
      </c>
      <c r="AQ263" s="186" cm="1">
        <f t="array" ref="AQ263">IF(AS$252=-1,AR263,IF(AS$252=99,AP263,IF(AS$252=0,INDEX($D256:$K256,0,AS$250),(INDEX($D256:$K256,0,AS$252+1)-INDEX($D256:$K256,0,AS$252))/(INDEX($D$249:$K$249,0,AS$252+1)-INDEX($D$249:$K$249,0,AS$252))+AP263)))</f>
        <v>0.49434439131466124</v>
      </c>
      <c r="AR263" s="186" cm="1">
        <f t="array" ref="AR263">IF(AT$252=-1,AW263,IF(AT$252=99,AQ263,IF(AT$252=0,INDEX($D256:$K256,0,AT$250),(INDEX($D256:$K256,0,AT$252+1)-INDEX($D256:$K256,0,AT$252))/(INDEX($D$249:$K$249,0,AT$252+1)-INDEX($D$249:$K$249,0,AT$252))+AQ263)))</f>
        <v>0.48902813272282103</v>
      </c>
      <c r="AS263" s="186" cm="1">
        <f t="array" ref="AS263">IF(AU$252=-1,AX263,IF(AU$252=99,AR263,IF(AU$252=0,INDEX($D256:$K256,0,AU$250),(INDEX($D256:$K256,0,AU$252+1)-INDEX($D256:$K256,0,AU$252))/(INDEX($D$249:$K$249,0,AU$252+1)-INDEX($D$249:$K$249,0,AU$252))+AR263)))</f>
        <v>0.48371187413098082</v>
      </c>
      <c r="AT263" s="186" cm="1">
        <f t="array" ref="AT263">IF(AV$252=-1,AY263,IF(AV$252=99,AS263,IF(AV$252=0,INDEX($D256:$K256,0,AV$250),(INDEX($D256:$K256,0,AV$252+1)-INDEX($D256:$K256,0,AV$252))/(INDEX($D$249:$K$249,0,AV$252+1)-INDEX($D$249:$K$249,0,AV$252))+AS263)))</f>
        <v>0.47839561553914062</v>
      </c>
      <c r="AU263" s="186" cm="1">
        <f t="array" ref="AU263">IF(AW$252=-1,AZ263,IF(AW$252=99,AT263,IF(AW$252=0,INDEX($D256:$K256,0,AW$250),(INDEX($D256:$K256,0,AW$252+1)-INDEX($D256:$K256,0,AW$252))/(INDEX($D$249:$K$249,0,AW$252+1)-INDEX($D$249:$K$249,0,AW$252))+AT263)))</f>
        <v>0.47307935694730041</v>
      </c>
      <c r="AV263" s="186" cm="1">
        <f t="array" ref="AV263">IF(AX$252=-1,BA263,IF(AX$252=99,AU263,IF(AX$252=0,INDEX($D256:$K256,0,AX$250),(INDEX($D256:$K256,0,AX$252+1)-INDEX($D256:$K256,0,AX$252))/(INDEX($D$249:$K$249,0,AX$252+1)-INDEX($D$249:$K$249,0,AX$252))+AU263)))</f>
        <v>0.46776309835546015</v>
      </c>
      <c r="AW263" s="186" cm="1">
        <f t="array" ref="AW263">IF(AY$252=-1,BB263,IF(AY$252=99,AV263,IF(AY$252=0,INDEX($D256:$K256,0,AY$250),(INDEX($D256:$K256,0,AY$252+1)-INDEX($D256:$K256,0,AY$252))/(INDEX($D$249:$K$249,0,AY$252+1)-INDEX($D$249:$K$249,0,AY$252))+AV263)))</f>
        <v>0.46776309835546015</v>
      </c>
      <c r="AX263" s="186" cm="1">
        <f t="array" ref="AX263">IF(AV$252=-1,AZ263,IF(AV$252=99,AW263,IF(AV$252=0,INDEX($D256:$K256,0,AV$250),(INDEX($D256:$K256,0,AV$252+1)-INDEX($D256:$K256,0,AV$252))/(INDEX($D$249:$K$249,0,AV$252+1)-INDEX($D$249:$K$249,0,AV$252))+AW263)))</f>
        <v>0.46244683976361994</v>
      </c>
      <c r="AY263" s="186" cm="1">
        <f t="array" ref="AY263">IF(AW$252=-1,BA263,IF(AW$252=99,AX263,IF(AW$252=0,INDEX($D256:$K256,0,AW$250),(INDEX($D256:$K256,0,AW$252+1)-INDEX($D256:$K256,0,AW$252))/(INDEX($D$249:$K$249,0,AW$252+1)-INDEX($D$249:$K$249,0,AW$252))+AX263)))</f>
        <v>0.45713058117177974</v>
      </c>
      <c r="AZ263" s="186" cm="1">
        <f t="array" ref="AZ263">IF(AX$252=-1,BB263,IF(AX$252=99,AY263,IF(AX$252=0,INDEX($D256:$K256,0,AX$250),(INDEX($D256:$K256,0,AX$252+1)-INDEX($D256:$K256,0,AX$252))/(INDEX($D$249:$K$249,0,AX$252+1)-INDEX($D$249:$K$249,0,AX$252))+AY263)))</f>
        <v>0.46776309835546015</v>
      </c>
      <c r="BA263" s="186" cm="1">
        <f t="array" ref="BA263">IF(AY$252=-1,BC263,IF(AY$252=99,AZ263,IF(AY$252=0,INDEX($D256:$K256,0,AY$250),(INDEX($D256:$K256,0,AY$252+1)-INDEX($D256:$K256,0,AY$252))/(INDEX($D$249:$K$249,0,AY$252+1)-INDEX($D$249:$K$249,0,AY$252))+AZ263)))</f>
        <v>0.46776309835546015</v>
      </c>
      <c r="BB263" s="186" cm="1">
        <f t="array" ref="BB263">IF(AZ$252=-1,BD263,IF(AZ$252=99,BA263,IF(AZ$252=0,INDEX($D256:$K256,0,AZ$250),(INDEX($D256:$K256,0,AZ$252+1)-INDEX($D256:$K256,0,AZ$252))/(INDEX($D$249:$K$249,0,AZ$252+1)-INDEX($D$249:$K$249,0,AZ$252))+BA263)))</f>
        <v>0.46776309835546015</v>
      </c>
      <c r="BC263" s="186" cm="1">
        <f t="array" ref="BC263">IF(BA$252=-1,BE263,IF(BA$252=99,BB263,IF(BA$252=0,INDEX($D256:$K256,0,BA$250),(INDEX($D256:$K256,0,BA$252+1)-INDEX($D256:$K256,0,BA$252))/(INDEX($D$249:$K$249,0,BA$252+1)-INDEX($D$249:$K$249,0,BA$252))+BB263)))</f>
        <v>0.46776309835546015</v>
      </c>
      <c r="BD263" s="186" cm="1">
        <f t="array" ref="BD263">IF(BB$252=-1,BF263,IF(BB$252=99,BC263,IF(BB$252=0,INDEX($D256:$K256,0,BB$250),(INDEX($D256:$K256,0,BB$252+1)-INDEX($D256:$K256,0,BB$252))/(INDEX($D$249:$K$249,0,BB$252+1)-INDEX($D$249:$K$249,0,BB$252))+BC263)))</f>
        <v>0.46776309835546015</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0.30494911674493108</v>
      </c>
      <c r="T264" s="186" cm="1">
        <f t="array" ref="T264">IF(V$252=-1,U264,IF(V$252=99,S264,IF(V$252=0,INDEX($D257:$K257,0,V$250),(INDEX($D257:$K257,0,V$252+1)-INDEX($D257:$K257,0,V$252))/(INDEX($D$249:$K$249,0,V$252+1)-INDEX($D$249:$K$249,0,V$252))+S264)))</f>
        <v>0.30298556612294036</v>
      </c>
      <c r="U264" s="186" cm="1">
        <f t="array" ref="U264">IF(W$252=-1,V264,IF(W$252=99,T264,IF(W$252=0,INDEX($D257:$K257,0,W$250),(INDEX($D257:$K257,0,W$252+1)-INDEX($D257:$K257,0,W$252))/(INDEX($D$249:$K$249,0,W$252+1)-INDEX($D$249:$K$249,0,W$252))+T264)))</f>
        <v>0.30102201550094965</v>
      </c>
      <c r="V264" s="186" cm="1">
        <f t="array" ref="V264">IF(X$252=-1,W264,IF(X$252=99,U264,IF(X$252=0,INDEX($D257:$K257,0,X$250),(INDEX($D257:$K257,0,X$252+1)-INDEX($D257:$K257,0,X$252))/(INDEX($D$249:$K$249,0,X$252+1)-INDEX($D$249:$K$249,0,X$252))+U264)))</f>
        <v>0.29905846487895893</v>
      </c>
      <c r="W264" s="186" cm="1">
        <f t="array" ref="W264">IF(Y$252=-1,X264,IF(Y$252=99,V264,IF(Y$252=0,INDEX($D257:$K257,0,Y$250),(INDEX($D257:$K257,0,Y$252+1)-INDEX($D257:$K257,0,Y$252))/(INDEX($D$249:$K$249,0,Y$252+1)-INDEX($D$249:$K$249,0,Y$252))+V264)))</f>
        <v>0.29709491425696821</v>
      </c>
      <c r="X264" s="186" cm="1">
        <f t="array" ref="X264">IF(Z$252=-1,Y264,IF(Z$252=99,W264,IF(Z$252=0,INDEX($D257:$K257,0,Z$250),(INDEX($D257:$K257,0,Z$252+1)-INDEX($D257:$K257,0,Z$252))/(INDEX($D$249:$K$249,0,Z$252+1)-INDEX($D$249:$K$249,0,Z$252))+W264)))</f>
        <v>0.29513136363497749</v>
      </c>
      <c r="Y264" s="186" cm="1">
        <f t="array" ref="Y264">IF(AA$252=-1,Z264,IF(AA$252=99,X264,IF(AA$252=0,INDEX($D257:$K257,0,AA$250),(INDEX($D257:$K257,0,AA$252+1)-INDEX($D257:$K257,0,AA$252))/(INDEX($D$249:$K$249,0,AA$252+1)-INDEX($D$249:$K$249,0,AA$252))+X264)))</f>
        <v>0.29316781301298678</v>
      </c>
      <c r="Z264" s="186" cm="1">
        <f t="array" ref="Z264">IF(AB$252=-1,AA264,IF(AB$252=99,Y264,IF(AB$252=0,INDEX($D257:$K257,0,AB$250),(INDEX($D257:$K257,0,AB$252+1)-INDEX($D257:$K257,0,AB$252))/(INDEX($D$249:$K$249,0,AB$252+1)-INDEX($D$249:$K$249,0,AB$252))+Y264)))</f>
        <v>0.29120426239099606</v>
      </c>
      <c r="AA264" s="186" cm="1">
        <f t="array" ref="AA264">IF(AC$252=-1,AB264,IF(AC$252=99,Z264,IF(AC$252=0,INDEX($D257:$K257,0,AC$250),(INDEX($D257:$K257,0,AC$252+1)-INDEX($D257:$K257,0,AC$252))/(INDEX($D$249:$K$249,0,AC$252+1)-INDEX($D$249:$K$249,0,AC$252))+Z264)))</f>
        <v>0.28924071176900534</v>
      </c>
      <c r="AB264" s="186" cm="1">
        <f t="array" ref="AB264">IF(AD$252=-1,AC264,IF(AD$252=99,AA264,IF(AD$252=0,INDEX($D257:$K257,0,AD$250),(INDEX($D257:$K257,0,AD$252+1)-INDEX($D257:$K257,0,AD$252))/(INDEX($D$249:$K$249,0,AD$252+1)-INDEX($D$249:$K$249,0,AD$252))+AA264)))</f>
        <v>0.28727716114701485</v>
      </c>
      <c r="AC264" s="186" cm="1">
        <f t="array" ref="AC264">IF(AE$252=-1,AD264,IF(AE$252=99,AB264,IF(AE$252=0,INDEX($D257:$K257,0,AE$250),(INDEX($D257:$K257,0,AE$252+1)-INDEX($D257:$K257,0,AE$252))/(INDEX($D$249:$K$249,0,AE$252+1)-INDEX($D$249:$K$249,0,AE$252))+AB264)))</f>
        <v>0.29234473331584926</v>
      </c>
      <c r="AD264" s="186" cm="1">
        <f t="array" ref="AD264">IF(AF$252=-1,AE264,IF(AF$252=99,AC264,IF(AF$252=0,INDEX($D257:$K257,0,AF$250),(INDEX($D257:$K257,0,AF$252+1)-INDEX($D257:$K257,0,AF$252))/(INDEX($D$249:$K$249,0,AF$252+1)-INDEX($D$249:$K$249,0,AF$252))+AC264)))</f>
        <v>0.29741230548468367</v>
      </c>
      <c r="AE264" s="186" cm="1">
        <f t="array" ref="AE264">IF(AG$252=-1,AF264,IF(AG$252=99,AD264,IF(AG$252=0,INDEX($D257:$K257,0,AG$250),(INDEX($D257:$K257,0,AG$252+1)-INDEX($D257:$K257,0,AG$252))/(INDEX($D$249:$K$249,0,AG$252+1)-INDEX($D$249:$K$249,0,AG$252))+AD264)))</f>
        <v>0.30247987765351808</v>
      </c>
      <c r="AF264" s="186" cm="1">
        <f t="array" ref="AF264">IF(AH$252=-1,AG264,IF(AH$252=99,AE264,IF(AH$252=0,INDEX($D257:$K257,0,AH$250),(INDEX($D257:$K257,0,AH$252+1)-INDEX($D257:$K257,0,AH$252))/(INDEX($D$249:$K$249,0,AH$252+1)-INDEX($D$249:$K$249,0,AH$252))+AE264)))</f>
        <v>0.30754744982235249</v>
      </c>
      <c r="AG264" s="186" cm="1">
        <f t="array" ref="AG264">IF(AI$252=-1,AH264,IF(AI$252=99,AF264,IF(AI$252=0,INDEX($D257:$K257,0,AI$250),(INDEX($D257:$K257,0,AI$252+1)-INDEX($D257:$K257,0,AI$252))/(INDEX($D$249:$K$249,0,AI$252+1)-INDEX($D$249:$K$249,0,AI$252))+AF264)))</f>
        <v>0.3126150219911869</v>
      </c>
      <c r="AH264" s="186" cm="1">
        <f t="array" ref="AH264">IF(AJ$252=-1,AI264,IF(AJ$252=99,AG264,IF(AJ$252=0,INDEX($D257:$K257,0,AJ$250),(INDEX($D257:$K257,0,AJ$252+1)-INDEX($D257:$K257,0,AJ$252))/(INDEX($D$249:$K$249,0,AJ$252+1)-INDEX($D$249:$K$249,0,AJ$252))+AG264)))</f>
        <v>0.31768259416002131</v>
      </c>
      <c r="AI264" s="186" cm="1">
        <f t="array" ref="AI264">IF(AK$252=-1,AJ264,IF(AK$252=99,AH264,IF(AK$252=0,INDEX($D257:$K257,0,AK$250),(INDEX($D257:$K257,0,AK$252+1)-INDEX($D257:$K257,0,AK$252))/(INDEX($D$249:$K$249,0,AK$252+1)-INDEX($D$249:$K$249,0,AK$252))+AH264)))</f>
        <v>0.32275016632885573</v>
      </c>
      <c r="AJ264" s="186" cm="1">
        <f t="array" ref="AJ264">IF(AL$252=-1,AK264,IF(AL$252=99,AI264,IF(AL$252=0,INDEX($D257:$K257,0,AL$250),(INDEX($D257:$K257,0,AL$252+1)-INDEX($D257:$K257,0,AL$252))/(INDEX($D$249:$K$249,0,AL$252+1)-INDEX($D$249:$K$249,0,AL$252))+AI264)))</f>
        <v>0.32781773849769014</v>
      </c>
      <c r="AK264" s="186" cm="1">
        <f t="array" ref="AK264">IF(AM$252=-1,AL264,IF(AM$252=99,AJ264,IF(AM$252=0,INDEX($D257:$K257,0,AM$250),(INDEX($D257:$K257,0,AM$252+1)-INDEX($D257:$K257,0,AM$252))/(INDEX($D$249:$K$249,0,AM$252+1)-INDEX($D$249:$K$249,0,AM$252))+AJ264)))</f>
        <v>0.33288531066652455</v>
      </c>
      <c r="AL264" s="186" cm="1">
        <f t="array" ref="AL264">IF(AN$252=-1,AM264,IF(AN$252=99,AK264,IF(AN$252=0,INDEX($D257:$K257,0,AN$250),(INDEX($D257:$K257,0,AN$252+1)-INDEX($D257:$K257,0,AN$252))/(INDEX($D$249:$K$249,0,AN$252+1)-INDEX($D$249:$K$249,0,AN$252))+AK264)))</f>
        <v>0.3379528828353589</v>
      </c>
      <c r="AM264" s="186" cm="1">
        <f t="array" ref="AM264">IF(AO$252=-1,AN264,IF(AO$252=99,AL264,IF(AO$252=0,INDEX($D257:$K257,0,AO$250),(INDEX($D257:$K257,0,AO$252+1)-INDEX($D257:$K257,0,AO$252))/(INDEX($D$249:$K$249,0,AO$252+1)-INDEX($D$249:$K$249,0,AO$252))+AL264)))</f>
        <v>0.34218839552318253</v>
      </c>
      <c r="AN264" s="186" cm="1">
        <f t="array" ref="AN264">IF(AP$252=-1,AO264,IF(AP$252=99,AM264,IF(AP$252=0,INDEX($D257:$K257,0,AP$250),(INDEX($D257:$K257,0,AP$252+1)-INDEX($D257:$K257,0,AP$252))/(INDEX($D$249:$K$249,0,AP$252+1)-INDEX($D$249:$K$249,0,AP$252))+AM264)))</f>
        <v>0.34642390821100616</v>
      </c>
      <c r="AO264" s="186" cm="1">
        <f t="array" ref="AO264">IF(AQ$252=-1,AP264,IF(AQ$252=99,AN264,IF(AQ$252=0,INDEX($D257:$K257,0,AQ$250),(INDEX($D257:$K257,0,AQ$252+1)-INDEX($D257:$K257,0,AQ$252))/(INDEX($D$249:$K$249,0,AQ$252+1)-INDEX($D$249:$K$249,0,AQ$252))+AN264)))</f>
        <v>0.35065942089882979</v>
      </c>
      <c r="AP264" s="186" cm="1">
        <f t="array" ref="AP264">IF(AR$252=-1,AQ264,IF(AR$252=99,AO264,IF(AR$252=0,INDEX($D257:$K257,0,AR$250),(INDEX($D257:$K257,0,AR$252+1)-INDEX($D257:$K257,0,AR$252))/(INDEX($D$249:$K$249,0,AR$252+1)-INDEX($D$249:$K$249,0,AR$252))+AO264)))</f>
        <v>0.35489493358665342</v>
      </c>
      <c r="AQ264" s="186" cm="1">
        <f t="array" ref="AQ264">IF(AS$252=-1,AR264,IF(AS$252=99,AP264,IF(AS$252=0,INDEX($D257:$K257,0,AS$250),(INDEX($D257:$K257,0,AS$252+1)-INDEX($D257:$K257,0,AS$252))/(INDEX($D$249:$K$249,0,AS$252+1)-INDEX($D$249:$K$249,0,AS$252))+AP264)))</f>
        <v>0.35913044627447704</v>
      </c>
      <c r="AR264" s="186" cm="1">
        <f t="array" ref="AR264">IF(AT$252=-1,AW264,IF(AT$252=99,AQ264,IF(AT$252=0,INDEX($D257:$K257,0,AT$250),(INDEX($D257:$K257,0,AT$252+1)-INDEX($D257:$K257,0,AT$252))/(INDEX($D$249:$K$249,0,AT$252+1)-INDEX($D$249:$K$249,0,AT$252))+AQ264)))</f>
        <v>0.36336595896230067</v>
      </c>
      <c r="AS264" s="186" cm="1">
        <f t="array" ref="AS264">IF(AU$252=-1,AX264,IF(AU$252=99,AR264,IF(AU$252=0,INDEX($D257:$K257,0,AU$250),(INDEX($D257:$K257,0,AU$252+1)-INDEX($D257:$K257,0,AU$252))/(INDEX($D$249:$K$249,0,AU$252+1)-INDEX($D$249:$K$249,0,AU$252))+AR264)))</f>
        <v>0.3676014716501243</v>
      </c>
      <c r="AT264" s="186" cm="1">
        <f t="array" ref="AT264">IF(AV$252=-1,AY264,IF(AV$252=99,AS264,IF(AV$252=0,INDEX($D257:$K257,0,AV$250),(INDEX($D257:$K257,0,AV$252+1)-INDEX($D257:$K257,0,AV$252))/(INDEX($D$249:$K$249,0,AV$252+1)-INDEX($D$249:$K$249,0,AV$252))+AS264)))</f>
        <v>0.37183698433794793</v>
      </c>
      <c r="AU264" s="186" cm="1">
        <f t="array" ref="AU264">IF(AW$252=-1,AZ264,IF(AW$252=99,AT264,IF(AW$252=0,INDEX($D257:$K257,0,AW$250),(INDEX($D257:$K257,0,AW$252+1)-INDEX($D257:$K257,0,AW$252))/(INDEX($D$249:$K$249,0,AW$252+1)-INDEX($D$249:$K$249,0,AW$252))+AT264)))</f>
        <v>0.37607249702577156</v>
      </c>
      <c r="AV264" s="186" cm="1">
        <f t="array" ref="AV264">IF(AX$252=-1,BA264,IF(AX$252=99,AU264,IF(AX$252=0,INDEX($D257:$K257,0,AX$250),(INDEX($D257:$K257,0,AX$252+1)-INDEX($D257:$K257,0,AX$252))/(INDEX($D$249:$K$249,0,AX$252+1)-INDEX($D$249:$K$249,0,AX$252))+AU264)))</f>
        <v>0.38030800971359535</v>
      </c>
      <c r="AW264" s="186" cm="1">
        <f t="array" ref="AW264">IF(AY$252=-1,BB264,IF(AY$252=99,AV264,IF(AY$252=0,INDEX($D257:$K257,0,AY$250),(INDEX($D257:$K257,0,AY$252+1)-INDEX($D257:$K257,0,AY$252))/(INDEX($D$249:$K$249,0,AY$252+1)-INDEX($D$249:$K$249,0,AY$252))+AV264)))</f>
        <v>0.38030800971359535</v>
      </c>
      <c r="AX264" s="186" cm="1">
        <f t="array" ref="AX264">IF(AV$252=-1,AZ264,IF(AV$252=99,AW264,IF(AV$252=0,INDEX($D257:$K257,0,AV$250),(INDEX($D257:$K257,0,AV$252+1)-INDEX($D257:$K257,0,AV$252))/(INDEX($D$249:$K$249,0,AV$252+1)-INDEX($D$249:$K$249,0,AV$252))+AW264)))</f>
        <v>0.38454352240141898</v>
      </c>
      <c r="AY264" s="186" cm="1">
        <f t="array" ref="AY264">IF(AW$252=-1,BA264,IF(AW$252=99,AX264,IF(AW$252=0,INDEX($D257:$K257,0,AW$250),(INDEX($D257:$K257,0,AW$252+1)-INDEX($D257:$K257,0,AW$252))/(INDEX($D$249:$K$249,0,AW$252+1)-INDEX($D$249:$K$249,0,AW$252))+AX264)))</f>
        <v>0.38877903508924261</v>
      </c>
      <c r="AZ264" s="186" cm="1">
        <f t="array" ref="AZ264">IF(AX$252=-1,BB264,IF(AX$252=99,AY264,IF(AX$252=0,INDEX($D257:$K257,0,AX$250),(INDEX($D257:$K257,0,AX$252+1)-INDEX($D257:$K257,0,AX$252))/(INDEX($D$249:$K$249,0,AX$252+1)-INDEX($D$249:$K$249,0,AX$252))+AY264)))</f>
        <v>0.38030800971359535</v>
      </c>
      <c r="BA264" s="186" cm="1">
        <f t="array" ref="BA264">IF(AY$252=-1,BC264,IF(AY$252=99,AZ264,IF(AY$252=0,INDEX($D257:$K257,0,AY$250),(INDEX($D257:$K257,0,AY$252+1)-INDEX($D257:$K257,0,AY$252))/(INDEX($D$249:$K$249,0,AY$252+1)-INDEX($D$249:$K$249,0,AY$252))+AZ264)))</f>
        <v>0.38030800971359535</v>
      </c>
      <c r="BB264" s="186" cm="1">
        <f t="array" ref="BB264">IF(AZ$252=-1,BD264,IF(AZ$252=99,BA264,IF(AZ$252=0,INDEX($D257:$K257,0,AZ$250),(INDEX($D257:$K257,0,AZ$252+1)-INDEX($D257:$K257,0,AZ$252))/(INDEX($D$249:$K$249,0,AZ$252+1)-INDEX($D$249:$K$249,0,AZ$252))+BA264)))</f>
        <v>0.38030800971359535</v>
      </c>
      <c r="BC264" s="186" cm="1">
        <f t="array" ref="BC264">IF(BA$252=-1,BE264,IF(BA$252=99,BB264,IF(BA$252=0,INDEX($D257:$K257,0,BA$250),(INDEX($D257:$K257,0,BA$252+1)-INDEX($D257:$K257,0,BA$252))/(INDEX($D$249:$K$249,0,BA$252+1)-INDEX($D$249:$K$249,0,BA$252))+BB264)))</f>
        <v>0.38030800971359535</v>
      </c>
      <c r="BD264" s="186" cm="1">
        <f t="array" ref="BD264">IF(BB$252=-1,BF264,IF(BB$252=99,BC264,IF(BB$252=0,INDEX($D257:$K257,0,BB$250),(INDEX($D257:$K257,0,BB$252+1)-INDEX($D257:$K257,0,BB$252))/(INDEX($D$249:$K$249,0,BB$252+1)-INDEX($D$249:$K$249,0,BB$252))+BC264)))</f>
        <v>0.38030800971359535</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3.9893697414611122E-2</v>
      </c>
      <c r="Q265" s="186" cm="1">
        <f t="array" ref="Q265">IF(S$252=-1,R265,IF(S$252=99,P265,IF(S$252=0,INDEX($D258:$K258,0,S$250),(INDEX($D258:$K258,0,S$252+1)-INDEX($D258:$K258,0,S$252))/(INDEX($D$249:$K$249,0,S$252+1)-INDEX($D$249:$K$249,0,S$252))+P265)))</f>
        <v>7.9787394829222244E-2</v>
      </c>
      <c r="R265" s="186" cm="1">
        <f t="array" ref="R265">IF(T$252=-1,S265,IF(T$252=99,Q265,IF(T$252=0,INDEX($D258:$K258,0,T$250),(INDEX($D258:$K258,0,T$252+1)-INDEX($D258:$K258,0,T$252))/(INDEX($D$249:$K$249,0,T$252+1)-INDEX($D$249:$K$249,0,T$252))+Q265)))</f>
        <v>0.11968109224383337</v>
      </c>
      <c r="S265" s="186" cm="1">
        <f t="array" ref="S265">IF(U$252=-1,T265,IF(U$252=99,R265,IF(U$252=0,INDEX($D258:$K258,0,U$250),(INDEX($D258:$K258,0,U$252+1)-INDEX($D258:$K258,0,U$252))/(INDEX($D$249:$K$249,0,U$252+1)-INDEX($D$249:$K$249,0,U$252))+R265)))</f>
        <v>0.11916466537789856</v>
      </c>
      <c r="T265" s="186" cm="1">
        <f t="array" ref="T265">IF(V$252=-1,U265,IF(V$252=99,S265,IF(V$252=0,INDEX($D258:$K258,0,V$250),(INDEX($D258:$K258,0,V$252+1)-INDEX($D258:$K258,0,V$252))/(INDEX($D$249:$K$249,0,V$252+1)-INDEX($D$249:$K$249,0,V$252))+S265)))</f>
        <v>0.11864823851196375</v>
      </c>
      <c r="U265" s="186" cm="1">
        <f t="array" ref="U265">IF(W$252=-1,V265,IF(W$252=99,T265,IF(W$252=0,INDEX($D258:$K258,0,W$250),(INDEX($D258:$K258,0,W$252+1)-INDEX($D258:$K258,0,W$252))/(INDEX($D$249:$K$249,0,W$252+1)-INDEX($D$249:$K$249,0,W$252))+T265)))</f>
        <v>0.11813181164602894</v>
      </c>
      <c r="V265" s="186" cm="1">
        <f t="array" ref="V265">IF(X$252=-1,W265,IF(X$252=99,U265,IF(X$252=0,INDEX($D258:$K258,0,X$250),(INDEX($D258:$K258,0,X$252+1)-INDEX($D258:$K258,0,X$252))/(INDEX($D$249:$K$249,0,X$252+1)-INDEX($D$249:$K$249,0,X$252))+U265)))</f>
        <v>0.11761538478009413</v>
      </c>
      <c r="W265" s="186" cm="1">
        <f t="array" ref="W265">IF(Y$252=-1,X265,IF(Y$252=99,V265,IF(Y$252=0,INDEX($D258:$K258,0,Y$250),(INDEX($D258:$K258,0,Y$252+1)-INDEX($D258:$K258,0,Y$252))/(INDEX($D$249:$K$249,0,Y$252+1)-INDEX($D$249:$K$249,0,Y$252))+V265)))</f>
        <v>0.11709895791415932</v>
      </c>
      <c r="X265" s="186" cm="1">
        <f t="array" ref="X265">IF(Z$252=-1,Y265,IF(Z$252=99,W265,IF(Z$252=0,INDEX($D258:$K258,0,Z$250),(INDEX($D258:$K258,0,Z$252+1)-INDEX($D258:$K258,0,Z$252))/(INDEX($D$249:$K$249,0,Z$252+1)-INDEX($D$249:$K$249,0,Z$252))+W265)))</f>
        <v>0.11658253104822451</v>
      </c>
      <c r="Y265" s="186" cm="1">
        <f t="array" ref="Y265">IF(AA$252=-1,Z265,IF(AA$252=99,X265,IF(AA$252=0,INDEX($D258:$K258,0,AA$250),(INDEX($D258:$K258,0,AA$252+1)-INDEX($D258:$K258,0,AA$252))/(INDEX($D$249:$K$249,0,AA$252+1)-INDEX($D$249:$K$249,0,AA$252))+X265)))</f>
        <v>0.1160661041822897</v>
      </c>
      <c r="Z265" s="186" cm="1">
        <f t="array" ref="Z265">IF(AB$252=-1,AA265,IF(AB$252=99,Y265,IF(AB$252=0,INDEX($D258:$K258,0,AB$250),(INDEX($D258:$K258,0,AB$252+1)-INDEX($D258:$K258,0,AB$252))/(INDEX($D$249:$K$249,0,AB$252+1)-INDEX($D$249:$K$249,0,AB$252))+Y265)))</f>
        <v>0.11554967731635489</v>
      </c>
      <c r="AA265" s="186" cm="1">
        <f t="array" ref="AA265">IF(AC$252=-1,AB265,IF(AC$252=99,Z265,IF(AC$252=0,INDEX($D258:$K258,0,AC$250),(INDEX($D258:$K258,0,AC$252+1)-INDEX($D258:$K258,0,AC$252))/(INDEX($D$249:$K$249,0,AC$252+1)-INDEX($D$249:$K$249,0,AC$252))+Z265)))</f>
        <v>0.11503325045042008</v>
      </c>
      <c r="AB265" s="186" cm="1">
        <f t="array" ref="AB265">IF(AD$252=-1,AC265,IF(AD$252=99,AA265,IF(AD$252=0,INDEX($D258:$K258,0,AD$250),(INDEX($D258:$K258,0,AD$252+1)-INDEX($D258:$K258,0,AD$252))/(INDEX($D$249:$K$249,0,AD$252+1)-INDEX($D$249:$K$249,0,AD$252))+AA265)))</f>
        <v>0.11451682358448526</v>
      </c>
      <c r="AC265" s="186" cm="1">
        <f t="array" ref="AC265">IF(AE$252=-1,AD265,IF(AE$252=99,AB265,IF(AE$252=0,INDEX($D258:$K258,0,AE$250),(INDEX($D258:$K258,0,AE$252+1)-INDEX($D258:$K258,0,AE$252))/(INDEX($D$249:$K$249,0,AE$252+1)-INDEX($D$249:$K$249,0,AE$252))+AB265)))</f>
        <v>0.11717728451511465</v>
      </c>
      <c r="AD265" s="186" cm="1">
        <f t="array" ref="AD265">IF(AF$252=-1,AE265,IF(AF$252=99,AC265,IF(AF$252=0,INDEX($D258:$K258,0,AF$250),(INDEX($D258:$K258,0,AF$252+1)-INDEX($D258:$K258,0,AF$252))/(INDEX($D$249:$K$249,0,AF$252+1)-INDEX($D$249:$K$249,0,AF$252))+AC265)))</f>
        <v>0.11983774544574405</v>
      </c>
      <c r="AE265" s="186" cm="1">
        <f t="array" ref="AE265">IF(AG$252=-1,AF265,IF(AG$252=99,AD265,IF(AG$252=0,INDEX($D258:$K258,0,AG$250),(INDEX($D258:$K258,0,AG$252+1)-INDEX($D258:$K258,0,AG$252))/(INDEX($D$249:$K$249,0,AG$252+1)-INDEX($D$249:$K$249,0,AG$252))+AD265)))</f>
        <v>0.12249820637637344</v>
      </c>
      <c r="AF265" s="186" cm="1">
        <f t="array" ref="AF265">IF(AH$252=-1,AG265,IF(AH$252=99,AE265,IF(AH$252=0,INDEX($D258:$K258,0,AH$250),(INDEX($D258:$K258,0,AH$252+1)-INDEX($D258:$K258,0,AH$252))/(INDEX($D$249:$K$249,0,AH$252+1)-INDEX($D$249:$K$249,0,AH$252))+AE265)))</f>
        <v>0.12515866730700284</v>
      </c>
      <c r="AG265" s="186" cm="1">
        <f t="array" ref="AG265">IF(AI$252=-1,AH265,IF(AI$252=99,AF265,IF(AI$252=0,INDEX($D258:$K258,0,AI$250),(INDEX($D258:$K258,0,AI$252+1)-INDEX($D258:$K258,0,AI$252))/(INDEX($D$249:$K$249,0,AI$252+1)-INDEX($D$249:$K$249,0,AI$252))+AF265)))</f>
        <v>0.12781912823763222</v>
      </c>
      <c r="AH265" s="186" cm="1">
        <f t="array" ref="AH265">IF(AJ$252=-1,AI265,IF(AJ$252=99,AG265,IF(AJ$252=0,INDEX($D258:$K258,0,AJ$250),(INDEX($D258:$K258,0,AJ$252+1)-INDEX($D258:$K258,0,AJ$252))/(INDEX($D$249:$K$249,0,AJ$252+1)-INDEX($D$249:$K$249,0,AJ$252))+AG265)))</f>
        <v>0.13047958916826161</v>
      </c>
      <c r="AI265" s="186" cm="1">
        <f t="array" ref="AI265">IF(AK$252=-1,AJ265,IF(AK$252=99,AH265,IF(AK$252=0,INDEX($D258:$K258,0,AK$250),(INDEX($D258:$K258,0,AK$252+1)-INDEX($D258:$K258,0,AK$252))/(INDEX($D$249:$K$249,0,AK$252+1)-INDEX($D$249:$K$249,0,AK$252))+AH265)))</f>
        <v>0.13314005009889099</v>
      </c>
      <c r="AJ265" s="186" cm="1">
        <f t="array" ref="AJ265">IF(AL$252=-1,AK265,IF(AL$252=99,AI265,IF(AL$252=0,INDEX($D258:$K258,0,AL$250),(INDEX($D258:$K258,0,AL$252+1)-INDEX($D258:$K258,0,AL$252))/(INDEX($D$249:$K$249,0,AL$252+1)-INDEX($D$249:$K$249,0,AL$252))+AI265)))</f>
        <v>0.13580051102952037</v>
      </c>
      <c r="AK265" s="186" cm="1">
        <f t="array" ref="AK265">IF(AM$252=-1,AL265,IF(AM$252=99,AJ265,IF(AM$252=0,INDEX($D258:$K258,0,AM$250),(INDEX($D258:$K258,0,AM$252+1)-INDEX($D258:$K258,0,AM$252))/(INDEX($D$249:$K$249,0,AM$252+1)-INDEX($D$249:$K$249,0,AM$252))+AJ265)))</f>
        <v>0.13846097196014975</v>
      </c>
      <c r="AL265" s="186" cm="1">
        <f t="array" ref="AL265">IF(AN$252=-1,AM265,IF(AN$252=99,AK265,IF(AN$252=0,INDEX($D258:$K258,0,AN$250),(INDEX($D258:$K258,0,AN$252+1)-INDEX($D258:$K258,0,AN$252))/(INDEX($D$249:$K$249,0,AN$252+1)-INDEX($D$249:$K$249,0,AN$252))+AK265)))</f>
        <v>0.14112143289077916</v>
      </c>
      <c r="AM265" s="186" cm="1">
        <f t="array" ref="AM265">IF(AO$252=-1,AN265,IF(AO$252=99,AL265,IF(AO$252=0,INDEX($D258:$K258,0,AO$250),(INDEX($D258:$K258,0,AO$252+1)-INDEX($D258:$K258,0,AO$252))/(INDEX($D$249:$K$249,0,AO$252+1)-INDEX($D$249:$K$249,0,AO$252))+AL265)))</f>
        <v>0.14220217879479569</v>
      </c>
      <c r="AN265" s="186" cm="1">
        <f t="array" ref="AN265">IF(AP$252=-1,AO265,IF(AP$252=99,AM265,IF(AP$252=0,INDEX($D258:$K258,0,AP$250),(INDEX($D258:$K258,0,AP$252+1)-INDEX($D258:$K258,0,AP$252))/(INDEX($D$249:$K$249,0,AP$252+1)-INDEX($D$249:$K$249,0,AP$252))+AM265)))</f>
        <v>0.14328292469881221</v>
      </c>
      <c r="AO265" s="186" cm="1">
        <f t="array" ref="AO265">IF(AQ$252=-1,AP265,IF(AQ$252=99,AN265,IF(AQ$252=0,INDEX($D258:$K258,0,AQ$250),(INDEX($D258:$K258,0,AQ$252+1)-INDEX($D258:$K258,0,AQ$252))/(INDEX($D$249:$K$249,0,AQ$252+1)-INDEX($D$249:$K$249,0,AQ$252))+AN265)))</f>
        <v>0.14436367060282873</v>
      </c>
      <c r="AP265" s="186" cm="1">
        <f t="array" ref="AP265">IF(AR$252=-1,AQ265,IF(AR$252=99,AO265,IF(AR$252=0,INDEX($D258:$K258,0,AR$250),(INDEX($D258:$K258,0,AR$252+1)-INDEX($D258:$K258,0,AR$252))/(INDEX($D$249:$K$249,0,AR$252+1)-INDEX($D$249:$K$249,0,AR$252))+AO265)))</f>
        <v>0.14544441650684525</v>
      </c>
      <c r="AQ265" s="186" cm="1">
        <f t="array" ref="AQ265">IF(AS$252=-1,AR265,IF(AS$252=99,AP265,IF(AS$252=0,INDEX($D258:$K258,0,AS$250),(INDEX($D258:$K258,0,AS$252+1)-INDEX($D258:$K258,0,AS$252))/(INDEX($D$249:$K$249,0,AS$252+1)-INDEX($D$249:$K$249,0,AS$252))+AP265)))</f>
        <v>0.14652516241086178</v>
      </c>
      <c r="AR265" s="186" cm="1">
        <f t="array" ref="AR265">IF(AT$252=-1,AW265,IF(AT$252=99,AQ265,IF(AT$252=0,INDEX($D258:$K258,0,AT$250),(INDEX($D258:$K258,0,AT$252+1)-INDEX($D258:$K258,0,AT$252))/(INDEX($D$249:$K$249,0,AT$252+1)-INDEX($D$249:$K$249,0,AT$252))+AQ265)))</f>
        <v>0.1476059083148783</v>
      </c>
      <c r="AS265" s="186" cm="1">
        <f t="array" ref="AS265">IF(AU$252=-1,AX265,IF(AU$252=99,AR265,IF(AU$252=0,INDEX($D258:$K258,0,AU$250),(INDEX($D258:$K258,0,AU$252+1)-INDEX($D258:$K258,0,AU$252))/(INDEX($D$249:$K$249,0,AU$252+1)-INDEX($D$249:$K$249,0,AU$252))+AR265)))</f>
        <v>0.14868665421889482</v>
      </c>
      <c r="AT265" s="186" cm="1">
        <f t="array" ref="AT265">IF(AV$252=-1,AY265,IF(AV$252=99,AS265,IF(AV$252=0,INDEX($D258:$K258,0,AV$250),(INDEX($D258:$K258,0,AV$252+1)-INDEX($D258:$K258,0,AV$252))/(INDEX($D$249:$K$249,0,AV$252+1)-INDEX($D$249:$K$249,0,AV$252))+AS265)))</f>
        <v>0.14976740012291134</v>
      </c>
      <c r="AU265" s="186" cm="1">
        <f t="array" ref="AU265">IF(AW$252=-1,AZ265,IF(AW$252=99,AT265,IF(AW$252=0,INDEX($D258:$K258,0,AW$250),(INDEX($D258:$K258,0,AW$252+1)-INDEX($D258:$K258,0,AW$252))/(INDEX($D$249:$K$249,0,AW$252+1)-INDEX($D$249:$K$249,0,AW$252))+AT265)))</f>
        <v>0.15084814602692787</v>
      </c>
      <c r="AV265" s="186" cm="1">
        <f t="array" ref="AV265">IF(AX$252=-1,BA265,IF(AX$252=99,AU265,IF(AX$252=0,INDEX($D258:$K258,0,AX$250),(INDEX($D258:$K258,0,AX$252+1)-INDEX($D258:$K258,0,AX$252))/(INDEX($D$249:$K$249,0,AX$252+1)-INDEX($D$249:$K$249,0,AX$252))+AU265)))</f>
        <v>0.15192889193094453</v>
      </c>
      <c r="AW265" s="186" cm="1">
        <f t="array" ref="AW265">IF(AY$252=-1,BB265,IF(AY$252=99,AV265,IF(AY$252=0,INDEX($D258:$K258,0,AY$250),(INDEX($D258:$K258,0,AY$252+1)-INDEX($D258:$K258,0,AY$252))/(INDEX($D$249:$K$249,0,AY$252+1)-INDEX($D$249:$K$249,0,AY$252))+AV265)))</f>
        <v>0.15192889193094453</v>
      </c>
      <c r="AX265" s="186" cm="1">
        <f t="array" ref="AX265">IF(AV$252=-1,AZ265,IF(AV$252=99,AW265,IF(AV$252=0,INDEX($D258:$K258,0,AV$250),(INDEX($D258:$K258,0,AV$252+1)-INDEX($D258:$K258,0,AV$252))/(INDEX($D$249:$K$249,0,AV$252+1)-INDEX($D$249:$K$249,0,AV$252))+AW265)))</f>
        <v>0.15300963783496108</v>
      </c>
      <c r="AY265" s="186" cm="1">
        <f t="array" ref="AY265">IF(AW$252=-1,BA265,IF(AW$252=99,AX265,IF(AW$252=0,INDEX($D258:$K258,0,AW$250),(INDEX($D258:$K258,0,AW$252+1)-INDEX($D258:$K258,0,AW$252))/(INDEX($D$249:$K$249,0,AW$252+1)-INDEX($D$249:$K$249,0,AW$252))+AX265)))</f>
        <v>0.1540903837389776</v>
      </c>
      <c r="AZ265" s="186" cm="1">
        <f t="array" ref="AZ265">IF(AX$252=-1,BB265,IF(AX$252=99,AY265,IF(AX$252=0,INDEX($D258:$K258,0,AX$250),(INDEX($D258:$K258,0,AX$252+1)-INDEX($D258:$K258,0,AX$252))/(INDEX($D$249:$K$249,0,AX$252+1)-INDEX($D$249:$K$249,0,AX$252))+AY265)))</f>
        <v>0.15192889193094453</v>
      </c>
      <c r="BA265" s="186" cm="1">
        <f t="array" ref="BA265">IF(AY$252=-1,BC265,IF(AY$252=99,AZ265,IF(AY$252=0,INDEX($D258:$K258,0,AY$250),(INDEX($D258:$K258,0,AY$252+1)-INDEX($D258:$K258,0,AY$252))/(INDEX($D$249:$K$249,0,AY$252+1)-INDEX($D$249:$K$249,0,AY$252))+AZ265)))</f>
        <v>0.15192889193094453</v>
      </c>
      <c r="BB265" s="186" cm="1">
        <f t="array" ref="BB265">IF(AZ$252=-1,BD265,IF(AZ$252=99,BA265,IF(AZ$252=0,INDEX($D258:$K258,0,AZ$250),(INDEX($D258:$K258,0,AZ$252+1)-INDEX($D258:$K258,0,AZ$252))/(INDEX($D$249:$K$249,0,AZ$252+1)-INDEX($D$249:$K$249,0,AZ$252))+BA265)))</f>
        <v>0.15192889193094453</v>
      </c>
      <c r="BC265" s="186" cm="1">
        <f t="array" ref="BC265">IF(BA$252=-1,BE265,IF(BA$252=99,BB265,IF(BA$252=0,INDEX($D258:$K258,0,BA$250),(INDEX($D258:$K258,0,BA$252+1)-INDEX($D258:$K258,0,BA$252))/(INDEX($D$249:$K$249,0,BA$252+1)-INDEX($D$249:$K$249,0,BA$252))+BB265)))</f>
        <v>0.15192889193094453</v>
      </c>
      <c r="BD265" s="186" cm="1">
        <f t="array" ref="BD265">IF(BB$252=-1,BF265,IF(BB$252=99,BC265,IF(BB$252=0,INDEX($D258:$K258,0,BB$250),(INDEX($D258:$K258,0,BB$252+1)-INDEX($D258:$K258,0,BB$252))/(INDEX($D$249:$K$249,0,BB$252+1)-INDEX($D$249:$K$249,0,BB$252))+BC265)))</f>
        <v>0.15192889193094453</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9" t="s">
        <v>296</v>
      </c>
      <c r="C2" s="369"/>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12.593643383489907</v>
      </c>
      <c r="P5" s="24" cm="1">
        <f t="array" ref="P5">INDEX(Drivers!$C$7:$AG$25,$D5,P$3)</f>
        <v>14.489140226165711</v>
      </c>
      <c r="Q5" s="24" cm="1">
        <f t="array" ref="Q5">INDEX(Drivers!$C$7:$AG$25,$D5,Q$3)</f>
        <v>17.661768203256145</v>
      </c>
      <c r="R5" s="24" cm="1">
        <f t="array" ref="R5">INDEX(Drivers!$C$7:$AG$25,$D5,R$3)</f>
        <v>20.760459174597116</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67.49666578834136</v>
      </c>
      <c r="P21" s="36">
        <f>N21*(1+$C$21*(P5/N5-1))</f>
        <v>77.655736757483794</v>
      </c>
      <c r="Q21" s="36">
        <f>P21*(1+$C$21*(Q5/P5-1))</f>
        <v>94.659696907820546</v>
      </c>
      <c r="R21" s="36">
        <f>Q21*(1+$C$21*(R5/Q5-1))</f>
        <v>111.26738560481405</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22.499261291723986</v>
      </c>
      <c r="P22" s="36">
        <f>N22*(1+$C$22*(P5/N5-1))</f>
        <v>25.885674376670533</v>
      </c>
      <c r="Q22" s="36">
        <f>P22*(1+$C$22*(Q5/P5-1))</f>
        <v>31.553754984032487</v>
      </c>
      <c r="R22" s="36">
        <f>Q22*(1+$C$22*(R5/Q5-1))</f>
        <v>37.089742918858889</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1.1964994938328766</v>
      </c>
      <c r="P23" s="36">
        <f>N23*(1+$C$23*(P5/N5-1))</f>
        <v>1.3765872526935634</v>
      </c>
      <c r="Q23" s="36">
        <f>P23*(1+$C$23*(Q5/P5-1))</f>
        <v>1.6780129523989633</v>
      </c>
      <c r="R23" s="36">
        <f>Q23*(1+$C$23*(R5/Q5-1))</f>
        <v>1.9724140296610497</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67.49666578834136</v>
      </c>
      <c r="P27" s="186">
        <f t="shared" si="10"/>
        <v>77.655736757483794</v>
      </c>
      <c r="Q27" s="186">
        <f t="shared" si="10"/>
        <v>94.659696907820546</v>
      </c>
      <c r="R27" s="186">
        <f t="shared" si="10"/>
        <v>111.26738560481405</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22.499261291723986</v>
      </c>
      <c r="P28" s="186">
        <f t="shared" ref="P28:R29" si="14">(P22*P15)</f>
        <v>25.885674376670533</v>
      </c>
      <c r="Q28" s="186">
        <f t="shared" si="14"/>
        <v>31.553754984032487</v>
      </c>
      <c r="R28" s="186">
        <f t="shared" si="14"/>
        <v>37.089742918858889</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1.3765872526935634</v>
      </c>
      <c r="Q29" s="186">
        <f t="shared" si="14"/>
        <v>1.6780129523989633</v>
      </c>
      <c r="R29" s="186">
        <f>(R23*R16)</f>
        <v>1.9724140296610497</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0.97688119141636476</v>
      </c>
      <c r="P33" s="186" cm="1">
        <f t="array" ref="P33">INDEX(Drivers!$C$7:$AG$25,$D33,P$3)</f>
        <v>1.0567432444586338</v>
      </c>
      <c r="Q33" s="186" cm="1">
        <f t="array" ref="Q33">INDEX(Drivers!$C$7:$AG$25,$D33,Q$3)</f>
        <v>1.2805627938390047</v>
      </c>
      <c r="R33" s="186" cm="1">
        <f t="array" ref="R33">INDEX(Drivers!$C$7:$AG$25,$D33,R$3)</f>
        <v>2.0717796754330937</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3.8601053687338434</v>
      </c>
      <c r="P41" s="186">
        <f>P$33/N$33*N41</f>
        <v>4.1975441044602251</v>
      </c>
      <c r="Q41" s="186">
        <f>Q$33/P$33*P41</f>
        <v>5.0865892295566431</v>
      </c>
      <c r="R41" s="186">
        <f>R$33/Q$33*Q41</f>
        <v>8.2294224334595416</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67.49666578834136</v>
      </c>
      <c r="T53" s="186" cm="1">
        <f t="array" ref="T53">IF(T$51=-1,U53,IF(T$51=99,S53,IF(T$51=0,INDEX($J27:$R27,0,T$49),(INDEX($J27:$R27,0,T$51+1)-INDEX($J27:$R27,0,T$51))/(INDEX($J$4:$R$4,0,T$51+1)-INDEX($J$4:$R$4,0,T$51))+S53)))</f>
        <v>68.625451451579409</v>
      </c>
      <c r="U53" s="186" cm="1">
        <f t="array" ref="U53">IF(U$51=-1,V53,IF(U$51=99,T53,IF(U$51=0,INDEX($J27:$R27,0,U$49),(INDEX($J27:$R27,0,U$51+1)-INDEX($J27:$R27,0,U$51))/(INDEX($J$4:$R$4,0,U$51+1)-INDEX($J$4:$R$4,0,U$51))+T53)))</f>
        <v>69.754237114817457</v>
      </c>
      <c r="V53" s="186" cm="1">
        <f t="array" ref="V53">IF(V$51=-1,W53,IF(V$51=99,U53,IF(V$51=0,INDEX($J27:$R27,0,V$49),(INDEX($J27:$R27,0,V$51+1)-INDEX($J27:$R27,0,V$51))/(INDEX($J$4:$R$4,0,V$51+1)-INDEX($J$4:$R$4,0,V$51))+U53)))</f>
        <v>70.883022778055505</v>
      </c>
      <c r="W53" s="186" cm="1">
        <f t="array" ref="W53">IF(W$51=-1,X53,IF(W$51=99,V53,IF(W$51=0,INDEX($J27:$R27,0,W$49),(INDEX($J27:$R27,0,W$51+1)-INDEX($J27:$R27,0,W$51))/(INDEX($J$4:$R$4,0,W$51+1)-INDEX($J$4:$R$4,0,W$51))+V53)))</f>
        <v>72.011808441293553</v>
      </c>
      <c r="X53" s="186" cm="1">
        <f t="array" ref="X53">IF(X$51=-1,Y53,IF(X$51=99,W53,IF(X$51=0,INDEX($J27:$R27,0,X$49),(INDEX($J27:$R27,0,X$51+1)-INDEX($J27:$R27,0,X$51))/(INDEX($J$4:$R$4,0,X$51+1)-INDEX($J$4:$R$4,0,X$51))+W53)))</f>
        <v>73.140594104531601</v>
      </c>
      <c r="Y53" s="186" cm="1">
        <f t="array" ref="Y53">IF(Y$51=-1,Z53,IF(Y$51=99,X53,IF(Y$51=0,INDEX($J27:$R27,0,Y$49),(INDEX($J27:$R27,0,Y$51+1)-INDEX($J27:$R27,0,Y$51))/(INDEX($J$4:$R$4,0,Y$51+1)-INDEX($J$4:$R$4,0,Y$51))+X53)))</f>
        <v>74.269379767769649</v>
      </c>
      <c r="Z53" s="186" cm="1">
        <f t="array" ref="Z53">IF(Z$51=-1,AA53,IF(Z$51=99,Y53,IF(Z$51=0,INDEX($J27:$R27,0,Z$49),(INDEX($J27:$R27,0,Z$51+1)-INDEX($J27:$R27,0,Z$51))/(INDEX($J$4:$R$4,0,Z$51+1)-INDEX($J$4:$R$4,0,Z$51))+Y53)))</f>
        <v>75.398165431007698</v>
      </c>
      <c r="AA53" s="186" cm="1">
        <f t="array" ref="AA53">IF(AA$51=-1,AB53,IF(AA$51=99,Z53,IF(AA$51=0,INDEX($J27:$R27,0,AA$49),(INDEX($J27:$R27,0,AA$51+1)-INDEX($J27:$R27,0,AA$51))/(INDEX($J$4:$R$4,0,AA$51+1)-INDEX($J$4:$R$4,0,AA$51))+Z53)))</f>
        <v>76.526951094245746</v>
      </c>
      <c r="AB53" s="186" cm="1">
        <f t="array" ref="AB53">IF(AB$51=-1,AC53,IF(AB$51=99,AA53,IF(AB$51=0,INDEX($J27:$R27,0,AB$49),(INDEX($J27:$R27,0,AB$51+1)-INDEX($J27:$R27,0,AB$51))/(INDEX($J$4:$R$4,0,AB$51+1)-INDEX($J$4:$R$4,0,AB$51))+AA53)))</f>
        <v>77.655736757483794</v>
      </c>
      <c r="AC53" s="186" cm="1">
        <f t="array" ref="AC53">IF(AC$51=-1,AD53,IF(AC$51=99,AB53,IF(AC$51=0,INDEX($J27:$R27,0,AC$49),(INDEX($J27:$R27,0,AC$51+1)-INDEX($J27:$R27,0,AC$51))/(INDEX($J$4:$R$4,0,AC$51+1)-INDEX($J$4:$R$4,0,AC$51))+AB53)))</f>
        <v>79.356132772517469</v>
      </c>
      <c r="AD53" s="186" cm="1">
        <f t="array" ref="AD53">IF(AD$51=-1,AE53,IF(AD$51=99,AC53,IF(AD$51=0,INDEX($J27:$R27,0,AD$49),(INDEX($J27:$R27,0,AD$51+1)-INDEX($J27:$R27,0,AD$51))/(INDEX($J$4:$R$4,0,AD$51+1)-INDEX($J$4:$R$4,0,AD$51))+AC53)))</f>
        <v>81.056528787551144</v>
      </c>
      <c r="AE53" s="186" cm="1">
        <f t="array" ref="AE53">IF(AE$51=-1,AF53,IF(AE$51=99,AD53,IF(AE$51=0,INDEX($J27:$R27,0,AE$49),(INDEX($J27:$R27,0,AE$51+1)-INDEX($J27:$R27,0,AE$51))/(INDEX($J$4:$R$4,0,AE$51+1)-INDEX($J$4:$R$4,0,AE$51))+AD53)))</f>
        <v>82.75692480258482</v>
      </c>
      <c r="AF53" s="186" cm="1">
        <f t="array" ref="AF53">IF(AF$51=-1,AG53,IF(AF$51=99,AE53,IF(AF$51=0,INDEX($J27:$R27,0,AF$49),(INDEX($J27:$R27,0,AF$51+1)-INDEX($J27:$R27,0,AF$51))/(INDEX($J$4:$R$4,0,AF$51+1)-INDEX($J$4:$R$4,0,AF$51))+AE53)))</f>
        <v>84.457320817618495</v>
      </c>
      <c r="AG53" s="186" cm="1">
        <f t="array" ref="AG53">IF(AG$51=-1,AH53,IF(AG$51=99,AF53,IF(AG$51=0,INDEX($J27:$R27,0,AG$49),(INDEX($J27:$R27,0,AG$51+1)-INDEX($J27:$R27,0,AG$51))/(INDEX($J$4:$R$4,0,AG$51+1)-INDEX($J$4:$R$4,0,AG$51))+AF53)))</f>
        <v>86.15771683265217</v>
      </c>
      <c r="AH53" s="186" cm="1">
        <f t="array" ref="AH53">IF(AH$51=-1,AI53,IF(AH$51=99,AG53,IF(AH$51=0,INDEX($J27:$R27,0,AH$49),(INDEX($J27:$R27,0,AH$51+1)-INDEX($J27:$R27,0,AH$51))/(INDEX($J$4:$R$4,0,AH$51+1)-INDEX($J$4:$R$4,0,AH$51))+AG53)))</f>
        <v>87.858112847685845</v>
      </c>
      <c r="AI53" s="186" cm="1">
        <f t="array" ref="AI53">IF(AI$51=-1,AJ53,IF(AI$51=99,AH53,IF(AI$51=0,INDEX($J27:$R27,0,AI$49),(INDEX($J27:$R27,0,AI$51+1)-INDEX($J27:$R27,0,AI$51))/(INDEX($J$4:$R$4,0,AI$51+1)-INDEX($J$4:$R$4,0,AI$51))+AH53)))</f>
        <v>89.55850886271952</v>
      </c>
      <c r="AJ53" s="186" cm="1">
        <f t="array" ref="AJ53">IF(AJ$51=-1,AK53,IF(AJ$51=99,AI53,IF(AJ$51=0,INDEX($J27:$R27,0,AJ$49),(INDEX($J27:$R27,0,AJ$51+1)-INDEX($J27:$R27,0,AJ$51))/(INDEX($J$4:$R$4,0,AJ$51+1)-INDEX($J$4:$R$4,0,AJ$51))+AI53)))</f>
        <v>91.258904877753196</v>
      </c>
      <c r="AK53" s="186" cm="1">
        <f t="array" ref="AK53">IF(AK$51=-1,AL53,IF(AK$51=99,AJ53,IF(AK$51=0,INDEX($J27:$R27,0,AK$49),(INDEX($J27:$R27,0,AK$51+1)-INDEX($J27:$R27,0,AK$51))/(INDEX($J$4:$R$4,0,AK$51+1)-INDEX($J$4:$R$4,0,AK$51))+AJ53)))</f>
        <v>92.959300892786871</v>
      </c>
      <c r="AL53" s="186" cm="1">
        <f t="array" ref="AL53">IF(AL$51=-1,AM53,IF(AL$51=99,AK53,IF(AL$51=0,INDEX($J27:$R27,0,AL$49),(INDEX($J27:$R27,0,AL$51+1)-INDEX($J27:$R27,0,AL$51))/(INDEX($J$4:$R$4,0,AL$51+1)-INDEX($J$4:$R$4,0,AL$51))+AK53)))</f>
        <v>94.659696907820546</v>
      </c>
      <c r="AM53" s="215">
        <f t="shared" ref="AM53:AM56" si="26">(AL53+AN53)/2</f>
        <v>102.9635412563173</v>
      </c>
      <c r="AN53" s="186" cm="1">
        <f t="array" ref="AN53">IF(AN$51=-1,AO53,IF(AN$51=99,AM53,IF(AN$51=0,INDEX($J27:$R27,0,AN$49),(INDEX($J27:$R27,0,AN$51+1)-INDEX($J27:$R27,0,AN$51))/(INDEX($J$4:$R$4,0,AN$51+1)-INDEX($J$4:$R$4,0,AN$51))+AM53)))</f>
        <v>111.26738560481405</v>
      </c>
      <c r="AO53" s="186" cm="1">
        <f t="array" ref="AO53">IF(AO$51=-1,AP53,IF(AO$51=99,AN53,IF(AO$51=0,INDEX($J27:$R27,0,AO$49),(INDEX($J27:$R27,0,AO$51+1)-INDEX($J27:$R27,0,AO$51))/(INDEX($J$4:$R$4,0,AO$51+1)-INDEX($J$4:$R$4,0,AO$51))+AN53)))</f>
        <v>111.26738560481405</v>
      </c>
      <c r="AP53" s="186" cm="1">
        <f t="array" ref="AP53">IF(AP$51=-1,AR53,IF(AP$51=99,AO53,IF(AP$51=0,INDEX($J27:$R27,0,AP$49),(INDEX($J27:$R27,0,AP$51+1)-INDEX($J27:$R27,0,AP$51))/(INDEX($J$4:$R$4,0,AP$51+1)-INDEX($J$4:$R$4,0,AP$51))+AO53)))</f>
        <v>111.26738560481405</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22.499261291723986</v>
      </c>
      <c r="T54" s="186" cm="1">
        <f t="array" ref="T54">IF(T$51=-1,U54,IF(T$51=99,S54,IF(T$51=0,INDEX($J28:$R28,0,T$49),(INDEX($J28:$R28,0,T$51+1)-INDEX($J28:$R28,0,T$51))/(INDEX($J$4:$R$4,0,T$51+1)-INDEX($J$4:$R$4,0,T$51))+S54)))</f>
        <v>22.875529412273604</v>
      </c>
      <c r="U54" s="186" cm="1">
        <f t="array" ref="U54">IF(U$51=-1,V54,IF(U$51=99,T54,IF(U$51=0,INDEX($J28:$R28,0,U$49),(INDEX($J28:$R28,0,U$51+1)-INDEX($J28:$R28,0,U$51))/(INDEX($J$4:$R$4,0,U$51+1)-INDEX($J$4:$R$4,0,U$51))+T54)))</f>
        <v>23.251797532823222</v>
      </c>
      <c r="V54" s="186" cm="1">
        <f t="array" ref="V54">IF(V$51=-1,W54,IF(V$51=99,U54,IF(V$51=0,INDEX($J28:$R28,0,V$49),(INDEX($J28:$R28,0,V$51+1)-INDEX($J28:$R28,0,V$51))/(INDEX($J$4:$R$4,0,V$51+1)-INDEX($J$4:$R$4,0,V$51))+U54)))</f>
        <v>23.62806565337284</v>
      </c>
      <c r="W54" s="186" cm="1">
        <f t="array" ref="W54">IF(W$51=-1,X54,IF(W$51=99,V54,IF(W$51=0,INDEX($J28:$R28,0,W$49),(INDEX($J28:$R28,0,W$51+1)-INDEX($J28:$R28,0,W$51))/(INDEX($J$4:$R$4,0,W$51+1)-INDEX($J$4:$R$4,0,W$51))+V54)))</f>
        <v>24.004333773922458</v>
      </c>
      <c r="X54" s="186" cm="1">
        <f t="array" ref="X54">IF(X$51=-1,Y54,IF(X$51=99,W54,IF(X$51=0,INDEX($J28:$R28,0,X$49),(INDEX($J28:$R28,0,X$51+1)-INDEX($J28:$R28,0,X$51))/(INDEX($J$4:$R$4,0,X$51+1)-INDEX($J$4:$R$4,0,X$51))+W54)))</f>
        <v>24.380601894472075</v>
      </c>
      <c r="Y54" s="186" cm="1">
        <f t="array" ref="Y54">IF(Y$51=-1,Z54,IF(Y$51=99,X54,IF(Y$51=0,INDEX($J28:$R28,0,Y$49),(INDEX($J28:$R28,0,Y$51+1)-INDEX($J28:$R28,0,Y$51))/(INDEX($J$4:$R$4,0,Y$51+1)-INDEX($J$4:$R$4,0,Y$51))+X54)))</f>
        <v>24.756870015021693</v>
      </c>
      <c r="Z54" s="186" cm="1">
        <f t="array" ref="Z54">IF(Z$51=-1,AA54,IF(Z$51=99,Y54,IF(Z$51=0,INDEX($J28:$R28,0,Z$49),(INDEX($J28:$R28,0,Z$51+1)-INDEX($J28:$R28,0,Z$51))/(INDEX($J$4:$R$4,0,Z$51+1)-INDEX($J$4:$R$4,0,Z$51))+Y54)))</f>
        <v>25.133138135571311</v>
      </c>
      <c r="AA54" s="186" cm="1">
        <f t="array" ref="AA54">IF(AA$51=-1,AB54,IF(AA$51=99,Z54,IF(AA$51=0,INDEX($J28:$R28,0,AA$49),(INDEX($J28:$R28,0,AA$51+1)-INDEX($J28:$R28,0,AA$51))/(INDEX($J$4:$R$4,0,AA$51+1)-INDEX($J$4:$R$4,0,AA$51))+Z54)))</f>
        <v>25.509406256120929</v>
      </c>
      <c r="AB54" s="186" cm="1">
        <f t="array" ref="AB54">IF(AB$51=-1,AC54,IF(AB$51=99,AA54,IF(AB$51=0,INDEX($J28:$R28,0,AB$49),(INDEX($J28:$R28,0,AB$51+1)-INDEX($J28:$R28,0,AB$51))/(INDEX($J$4:$R$4,0,AB$51+1)-INDEX($J$4:$R$4,0,AB$51))+AA54)))</f>
        <v>25.885674376670533</v>
      </c>
      <c r="AC54" s="186" cm="1">
        <f t="array" ref="AC54">IF(AC$51=-1,AD54,IF(AC$51=99,AB54,IF(AC$51=0,INDEX($J28:$R28,0,AC$49),(INDEX($J28:$R28,0,AC$51+1)-INDEX($J28:$R28,0,AC$51))/(INDEX($J$4:$R$4,0,AC$51+1)-INDEX($J$4:$R$4,0,AC$51))+AB54)))</f>
        <v>26.452482437406729</v>
      </c>
      <c r="AD54" s="186" cm="1">
        <f t="array" ref="AD54">IF(AD$51=-1,AE54,IF(AD$51=99,AC54,IF(AD$51=0,INDEX($J28:$R28,0,AD$49),(INDEX($J28:$R28,0,AD$51+1)-INDEX($J28:$R28,0,AD$51))/(INDEX($J$4:$R$4,0,AD$51+1)-INDEX($J$4:$R$4,0,AD$51))+AC54)))</f>
        <v>27.019290498142926</v>
      </c>
      <c r="AE54" s="186" cm="1">
        <f t="array" ref="AE54">IF(AE$51=-1,AF54,IF(AE$51=99,AD54,IF(AE$51=0,INDEX($J28:$R28,0,AE$49),(INDEX($J28:$R28,0,AE$51+1)-INDEX($J28:$R28,0,AE$51))/(INDEX($J$4:$R$4,0,AE$51+1)-INDEX($J$4:$R$4,0,AE$51))+AD54)))</f>
        <v>27.586098558879122</v>
      </c>
      <c r="AF54" s="186" cm="1">
        <f t="array" ref="AF54">IF(AF$51=-1,AG54,IF(AF$51=99,AE54,IF(AF$51=0,INDEX($J28:$R28,0,AF$49),(INDEX($J28:$R28,0,AF$51+1)-INDEX($J28:$R28,0,AF$51))/(INDEX($J$4:$R$4,0,AF$51+1)-INDEX($J$4:$R$4,0,AF$51))+AE54)))</f>
        <v>28.152906619615319</v>
      </c>
      <c r="AG54" s="186" cm="1">
        <f t="array" ref="AG54">IF(AG$51=-1,AH54,IF(AG$51=99,AF54,IF(AG$51=0,INDEX($J28:$R28,0,AG$49),(INDEX($J28:$R28,0,AG$51+1)-INDEX($J28:$R28,0,AG$51))/(INDEX($J$4:$R$4,0,AG$51+1)-INDEX($J$4:$R$4,0,AG$51))+AF54)))</f>
        <v>28.719714680351515</v>
      </c>
      <c r="AH54" s="186" cm="1">
        <f t="array" ref="AH54">IF(AH$51=-1,AI54,IF(AH$51=99,AG54,IF(AH$51=0,INDEX($J28:$R28,0,AH$49),(INDEX($J28:$R28,0,AH$51+1)-INDEX($J28:$R28,0,AH$51))/(INDEX($J$4:$R$4,0,AH$51+1)-INDEX($J$4:$R$4,0,AH$51))+AG54)))</f>
        <v>29.286522741087712</v>
      </c>
      <c r="AI54" s="186" cm="1">
        <f t="array" ref="AI54">IF(AI$51=-1,AJ54,IF(AI$51=99,AH54,IF(AI$51=0,INDEX($J28:$R28,0,AI$49),(INDEX($J28:$R28,0,AI$51+1)-INDEX($J28:$R28,0,AI$51))/(INDEX($J$4:$R$4,0,AI$51+1)-INDEX($J$4:$R$4,0,AI$51))+AH54)))</f>
        <v>29.853330801823908</v>
      </c>
      <c r="AJ54" s="186" cm="1">
        <f t="array" ref="AJ54">IF(AJ$51=-1,AK54,IF(AJ$51=99,AI54,IF(AJ$51=0,INDEX($J28:$R28,0,AJ$49),(INDEX($J28:$R28,0,AJ$51+1)-INDEX($J28:$R28,0,AJ$51))/(INDEX($J$4:$R$4,0,AJ$51+1)-INDEX($J$4:$R$4,0,AJ$51))+AI54)))</f>
        <v>30.420138862560105</v>
      </c>
      <c r="AK54" s="186" cm="1">
        <f t="array" ref="AK54">IF(AK$51=-1,AL54,IF(AK$51=99,AJ54,IF(AK$51=0,INDEX($J28:$R28,0,AK$49),(INDEX($J28:$R28,0,AK$51+1)-INDEX($J28:$R28,0,AK$51))/(INDEX($J$4:$R$4,0,AK$51+1)-INDEX($J$4:$R$4,0,AK$51))+AJ54)))</f>
        <v>30.986946923296301</v>
      </c>
      <c r="AL54" s="186" cm="1">
        <f t="array" ref="AL54">IF(AL$51=-1,AM54,IF(AL$51=99,AK54,IF(AL$51=0,INDEX($J28:$R28,0,AL$49),(INDEX($J28:$R28,0,AL$51+1)-INDEX($J28:$R28,0,AL$51))/(INDEX($J$4:$R$4,0,AL$51+1)-INDEX($J$4:$R$4,0,AL$51))+AK54)))</f>
        <v>31.553754984032487</v>
      </c>
      <c r="AM54" s="215">
        <f t="shared" ref="AM54:AM55" si="31">(AL54+AN54)/2</f>
        <v>34.321748951445684</v>
      </c>
      <c r="AN54" s="186" cm="1">
        <f t="array" ref="AN54">IF(AN$51=-1,AO54,IF(AN$51=99,AM54,IF(AN$51=0,INDEX($J28:$R28,0,AN$49),(INDEX($J28:$R28,0,AN$51+1)-INDEX($J28:$R28,0,AN$51))/(INDEX($J$4:$R$4,0,AN$51+1)-INDEX($J$4:$R$4,0,AN$51))+AM54)))</f>
        <v>37.089742918858889</v>
      </c>
      <c r="AO54" s="186" cm="1">
        <f t="array" ref="AO54">IF(AO$51=-1,AP54,IF(AO$51=99,AN54,IF(AO$51=0,INDEX($J28:$R28,0,AO$49),(INDEX($J28:$R28,0,AO$51+1)-INDEX($J28:$R28,0,AO$51))/(INDEX($J$4:$R$4,0,AO$51+1)-INDEX($J$4:$R$4,0,AO$51))+AN54)))</f>
        <v>37.089742918858889</v>
      </c>
      <c r="AP54" s="186" cm="1">
        <f t="array" ref="AP54">IF(AP$51=-1,AR54,IF(AP$51=99,AO54,IF(AP$51=0,INDEX($J28:$R28,0,AP$49),(INDEX($J28:$R28,0,AP$51+1)-INDEX($J28:$R28,0,AP$51))/(INDEX($J$4:$R$4,0,AP$51+1)-INDEX($J$4:$R$4,0,AP$51))+AO54)))</f>
        <v>37.089742918858889</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0.15295413918817372</v>
      </c>
      <c r="U55" s="186" cm="1">
        <f t="array" ref="U55">IF(U$51=-1,V55,IF(U$51=99,T55,IF(U$51=0,INDEX($J29:$R29,0,U$49),(INDEX($J29:$R29,0,U$51+1)-INDEX($J29:$R29,0,U$51))/(INDEX($J$4:$R$4,0,U$51+1)-INDEX($J$4:$R$4,0,U$51))+T55)))</f>
        <v>0.30590827837634743</v>
      </c>
      <c r="V55" s="186" cm="1">
        <f t="array" ref="V55">IF(V$51=-1,W55,IF(V$51=99,U55,IF(V$51=0,INDEX($J29:$R29,0,V$49),(INDEX($J29:$R29,0,V$51+1)-INDEX($J29:$R29,0,V$51))/(INDEX($J$4:$R$4,0,V$51+1)-INDEX($J$4:$R$4,0,V$51))+U55)))</f>
        <v>0.45886241756452117</v>
      </c>
      <c r="W55" s="186" cm="1">
        <f t="array" ref="W55">IF(W$51=-1,X55,IF(W$51=99,V55,IF(W$51=0,INDEX($J29:$R29,0,W$49),(INDEX($J29:$R29,0,W$51+1)-INDEX($J29:$R29,0,W$51))/(INDEX($J$4:$R$4,0,W$51+1)-INDEX($J$4:$R$4,0,W$51))+V55)))</f>
        <v>0.61181655675269486</v>
      </c>
      <c r="X55" s="186" cm="1">
        <f t="array" ref="X55">IF(X$51=-1,Y55,IF(X$51=99,W55,IF(X$51=0,INDEX($J29:$R29,0,X$49),(INDEX($J29:$R29,0,X$51+1)-INDEX($J29:$R29,0,X$51))/(INDEX($J$4:$R$4,0,X$51+1)-INDEX($J$4:$R$4,0,X$51))+W55)))</f>
        <v>0.76477069594086855</v>
      </c>
      <c r="Y55" s="186" cm="1">
        <f t="array" ref="Y55">IF(Y$51=-1,Z55,IF(Y$51=99,X55,IF(Y$51=0,INDEX($J29:$R29,0,Y$49),(INDEX($J29:$R29,0,Y$51+1)-INDEX($J29:$R29,0,Y$51))/(INDEX($J$4:$R$4,0,Y$51+1)-INDEX($J$4:$R$4,0,Y$51))+X55)))</f>
        <v>0.91772483512904224</v>
      </c>
      <c r="Z55" s="186" cm="1">
        <f t="array" ref="Z55">IF(Z$51=-1,AA55,IF(Z$51=99,Y55,IF(Z$51=0,INDEX($J29:$R29,0,Z$49),(INDEX($J29:$R29,0,Z$51+1)-INDEX($J29:$R29,0,Z$51))/(INDEX($J$4:$R$4,0,Z$51+1)-INDEX($J$4:$R$4,0,Z$51))+Y55)))</f>
        <v>1.070678974317216</v>
      </c>
      <c r="AA55" s="186" cm="1">
        <f t="array" ref="AA55">IF(AA$51=-1,AB55,IF(AA$51=99,Z55,IF(AA$51=0,INDEX($J29:$R29,0,AA$49),(INDEX($J29:$R29,0,AA$51+1)-INDEX($J29:$R29,0,AA$51))/(INDEX($J$4:$R$4,0,AA$51+1)-INDEX($J$4:$R$4,0,AA$51))+Z55)))</f>
        <v>1.2236331135053897</v>
      </c>
      <c r="AB55" s="186" cm="1">
        <f t="array" ref="AB55">IF(AB$51=-1,AC55,IF(AB$51=99,AA55,IF(AB$51=0,INDEX($J29:$R29,0,AB$49),(INDEX($J29:$R29,0,AB$51+1)-INDEX($J29:$R29,0,AB$51))/(INDEX($J$4:$R$4,0,AB$51+1)-INDEX($J$4:$R$4,0,AB$51))+AA55)))</f>
        <v>1.3765872526935634</v>
      </c>
      <c r="AC55" s="186" cm="1">
        <f t="array" ref="AC55">IF(AC$51=-1,AD55,IF(AC$51=99,AB55,IF(AC$51=0,INDEX($J29:$R29,0,AC$49),(INDEX($J29:$R29,0,AC$51+1)-INDEX($J29:$R29,0,AC$51))/(INDEX($J$4:$R$4,0,AC$51+1)-INDEX($J$4:$R$4,0,AC$51))+AB55)))</f>
        <v>1.4067298226641034</v>
      </c>
      <c r="AD55" s="186" cm="1">
        <f t="array" ref="AD55">IF(AD$51=-1,AE55,IF(AD$51=99,AC55,IF(AD$51=0,INDEX($J29:$R29,0,AD$49),(INDEX($J29:$R29,0,AD$51+1)-INDEX($J29:$R29,0,AD$51))/(INDEX($J$4:$R$4,0,AD$51+1)-INDEX($J$4:$R$4,0,AD$51))+AC55)))</f>
        <v>1.4368723926346434</v>
      </c>
      <c r="AE55" s="186" cm="1">
        <f t="array" ref="AE55">IF(AE$51=-1,AF55,IF(AE$51=99,AD55,IF(AE$51=0,INDEX($J29:$R29,0,AE$49),(INDEX($J29:$R29,0,AE$51+1)-INDEX($J29:$R29,0,AE$51))/(INDEX($J$4:$R$4,0,AE$51+1)-INDEX($J$4:$R$4,0,AE$51))+AD55)))</f>
        <v>1.4670149626051834</v>
      </c>
      <c r="AF55" s="186" cm="1">
        <f t="array" ref="AF55">IF(AF$51=-1,AG55,IF(AF$51=99,AE55,IF(AF$51=0,INDEX($J29:$R29,0,AF$49),(INDEX($J29:$R29,0,AF$51+1)-INDEX($J29:$R29,0,AF$51))/(INDEX($J$4:$R$4,0,AF$51+1)-INDEX($J$4:$R$4,0,AF$51))+AE55)))</f>
        <v>1.4971575325757234</v>
      </c>
      <c r="AG55" s="186" cm="1">
        <f t="array" ref="AG55">IF(AG$51=-1,AH55,IF(AG$51=99,AF55,IF(AG$51=0,INDEX($J29:$R29,0,AG$49),(INDEX($J29:$R29,0,AG$51+1)-INDEX($J29:$R29,0,AG$51))/(INDEX($J$4:$R$4,0,AG$51+1)-INDEX($J$4:$R$4,0,AG$51))+AF55)))</f>
        <v>1.5273001025462634</v>
      </c>
      <c r="AH55" s="186" cm="1">
        <f t="array" ref="AH55">IF(AH$51=-1,AI55,IF(AH$51=99,AG55,IF(AH$51=0,INDEX($J29:$R29,0,AH$49),(INDEX($J29:$R29,0,AH$51+1)-INDEX($J29:$R29,0,AH$51))/(INDEX($J$4:$R$4,0,AH$51+1)-INDEX($J$4:$R$4,0,AH$51))+AG55)))</f>
        <v>1.5574426725168034</v>
      </c>
      <c r="AI55" s="186" cm="1">
        <f t="array" ref="AI55">IF(AI$51=-1,AJ55,IF(AI$51=99,AH55,IF(AI$51=0,INDEX($J29:$R29,0,AI$49),(INDEX($J29:$R29,0,AI$51+1)-INDEX($J29:$R29,0,AI$51))/(INDEX($J$4:$R$4,0,AI$51+1)-INDEX($J$4:$R$4,0,AI$51))+AH55)))</f>
        <v>1.5875852424873433</v>
      </c>
      <c r="AJ55" s="186" cm="1">
        <f t="array" ref="AJ55">IF(AJ$51=-1,AK55,IF(AJ$51=99,AI55,IF(AJ$51=0,INDEX($J29:$R29,0,AJ$49),(INDEX($J29:$R29,0,AJ$51+1)-INDEX($J29:$R29,0,AJ$51))/(INDEX($J$4:$R$4,0,AJ$51+1)-INDEX($J$4:$R$4,0,AJ$51))+AI55)))</f>
        <v>1.6177278124578833</v>
      </c>
      <c r="AK55" s="186" cm="1">
        <f t="array" ref="AK55">IF(AK$51=-1,AL55,IF(AK$51=99,AJ55,IF(AK$51=0,INDEX($J29:$R29,0,AK$49),(INDEX($J29:$R29,0,AK$51+1)-INDEX($J29:$R29,0,AK$51))/(INDEX($J$4:$R$4,0,AK$51+1)-INDEX($J$4:$R$4,0,AK$51))+AJ55)))</f>
        <v>1.6478703824284233</v>
      </c>
      <c r="AL55" s="186" cm="1">
        <f t="array" ref="AL55">IF(AL$51=-1,AM55,IF(AL$51=99,AK55,IF(AL$51=0,INDEX($J29:$R29,0,AL$49),(INDEX($J29:$R29,0,AL$51+1)-INDEX($J29:$R29,0,AL$51))/(INDEX($J$4:$R$4,0,AL$51+1)-INDEX($J$4:$R$4,0,AL$51))+AK55)))</f>
        <v>1.6780129523989633</v>
      </c>
      <c r="AM55" s="215">
        <f t="shared" si="31"/>
        <v>1.8252134910300066</v>
      </c>
      <c r="AN55" s="186" cm="1">
        <f t="array" ref="AN55">IF(AN$51=-1,AO55,IF(AN$51=99,AM55,IF(AN$51=0,INDEX($J29:$R29,0,AN$49),(INDEX($J29:$R29,0,AN$51+1)-INDEX($J29:$R29,0,AN$51))/(INDEX($J$4:$R$4,0,AN$51+1)-INDEX($J$4:$R$4,0,AN$51))+AM55)))</f>
        <v>1.9724140296610497</v>
      </c>
      <c r="AO55" s="186" cm="1">
        <f t="array" ref="AO55">IF(AO$51=-1,AP55,IF(AO$51=99,AN55,IF(AO$51=0,INDEX($J29:$R29,0,AO$49),(INDEX($J29:$R29,0,AO$51+1)-INDEX($J29:$R29,0,AO$51))/(INDEX($J$4:$R$4,0,AO$51+1)-INDEX($J$4:$R$4,0,AO$51))+AN55)))</f>
        <v>1.9724140296610497</v>
      </c>
      <c r="AP55" s="186" cm="1">
        <f t="array" ref="AP55">IF(AP$51=-1,AR55,IF(AP$51=99,AO55,IF(AP$51=0,INDEX($J29:$R29,0,AP$49),(INDEX($J29:$R29,0,AP$51+1)-INDEX($J29:$R29,0,AP$51))/(INDEX($J$4:$R$4,0,AP$51+1)-INDEX($J$4:$R$4,0,AP$51))+AO55)))</f>
        <v>1.9724140296610497</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3.8601053687338434</v>
      </c>
      <c r="T56" s="186" cm="1">
        <f t="array" ref="T56">IF(T$51=-1,U56,IF(T$51=99,S56,IF(T$51=0,INDEX($J41:$R41,0,T$49),(INDEX($J41:$R41,0,T$51+1)-INDEX($J41:$R41,0,T$51))/(INDEX($J$4:$R$4,0,T$51+1)-INDEX($J$4:$R$4,0,T$51))+S56)))</f>
        <v>3.8975985615923303</v>
      </c>
      <c r="U56" s="186" cm="1">
        <f t="array" ref="U56">IF(U$51=-1,V56,IF(U$51=99,T56,IF(U$51=0,INDEX($J41:$R41,0,U$49),(INDEX($J41:$R41,0,U$51+1)-INDEX($J41:$R41,0,U$51))/(INDEX($J$4:$R$4,0,U$51+1)-INDEX($J$4:$R$4,0,U$51))+T56)))</f>
        <v>3.9350917544508173</v>
      </c>
      <c r="V56" s="186" cm="1">
        <f t="array" ref="V56">IF(V$51=-1,W56,IF(V$51=99,U56,IF(V$51=0,INDEX($J41:$R41,0,V$49),(INDEX($J41:$R41,0,V$51+1)-INDEX($J41:$R41,0,V$51))/(INDEX($J$4:$R$4,0,V$51+1)-INDEX($J$4:$R$4,0,V$51))+U56)))</f>
        <v>3.9725849473093042</v>
      </c>
      <c r="W56" s="186" cm="1">
        <f t="array" ref="W56">IF(W$51=-1,X56,IF(W$51=99,V56,IF(W$51=0,INDEX($J41:$R41,0,W$49),(INDEX($J41:$R41,0,W$51+1)-INDEX($J41:$R41,0,W$51))/(INDEX($J$4:$R$4,0,W$51+1)-INDEX($J$4:$R$4,0,W$51))+V56)))</f>
        <v>4.0100781401677912</v>
      </c>
      <c r="X56" s="186" cm="1">
        <f t="array" ref="X56">IF(X$51=-1,Y56,IF(X$51=99,W56,IF(X$51=0,INDEX($J41:$R41,0,X$49),(INDEX($J41:$R41,0,X$51+1)-INDEX($J41:$R41,0,X$51))/(INDEX($J$4:$R$4,0,X$51+1)-INDEX($J$4:$R$4,0,X$51))+W56)))</f>
        <v>4.0475713330262781</v>
      </c>
      <c r="Y56" s="186" cm="1">
        <f t="array" ref="Y56">IF(Y$51=-1,Z56,IF(Y$51=99,X56,IF(Y$51=0,INDEX($J41:$R41,0,Y$49),(INDEX($J41:$R41,0,Y$51+1)-INDEX($J41:$R41,0,Y$51))/(INDEX($J$4:$R$4,0,Y$51+1)-INDEX($J$4:$R$4,0,Y$51))+X56)))</f>
        <v>4.0850645258847651</v>
      </c>
      <c r="Z56" s="186" cm="1">
        <f t="array" ref="Z56">IF(Z$51=-1,AA56,IF(Z$51=99,Y56,IF(Z$51=0,INDEX($J41:$R41,0,Z$49),(INDEX($J41:$R41,0,Z$51+1)-INDEX($J41:$R41,0,Z$51))/(INDEX($J$4:$R$4,0,Z$51+1)-INDEX($J$4:$R$4,0,Z$51))+Y56)))</f>
        <v>4.1225577187432521</v>
      </c>
      <c r="AA56" s="186" cm="1">
        <f t="array" ref="AA56">IF(AA$51=-1,AB56,IF(AA$51=99,Z56,IF(AA$51=0,INDEX($J41:$R41,0,AA$49),(INDEX($J41:$R41,0,AA$51+1)-INDEX($J41:$R41,0,AA$51))/(INDEX($J$4:$R$4,0,AA$51+1)-INDEX($J$4:$R$4,0,AA$51))+Z56)))</f>
        <v>4.160050911601739</v>
      </c>
      <c r="AB56" s="186" cm="1">
        <f t="array" ref="AB56">IF(AB$51=-1,AC56,IF(AB$51=99,AA56,IF(AB$51=0,INDEX($J41:$R41,0,AB$49),(INDEX($J41:$R41,0,AB$51+1)-INDEX($J41:$R41,0,AB$51))/(INDEX($J$4:$R$4,0,AB$51+1)-INDEX($J$4:$R$4,0,AB$51))+AA56)))</f>
        <v>4.1975441044602251</v>
      </c>
      <c r="AC56" s="186" cm="1">
        <f t="array" ref="AC56">IF(AC$51=-1,AD56,IF(AC$51=99,AB56,IF(AC$51=0,INDEX($J41:$R41,0,AC$49),(INDEX($J41:$R41,0,AC$51+1)-INDEX($J41:$R41,0,AC$51))/(INDEX($J$4:$R$4,0,AC$51+1)-INDEX($J$4:$R$4,0,AC$51))+AB56)))</f>
        <v>4.2864486169698672</v>
      </c>
      <c r="AD56" s="186" cm="1">
        <f t="array" ref="AD56">IF(AD$51=-1,AE56,IF(AD$51=99,AC56,IF(AD$51=0,INDEX($J41:$R41,0,AD$49),(INDEX($J41:$R41,0,AD$51+1)-INDEX($J41:$R41,0,AD$51))/(INDEX($J$4:$R$4,0,AD$51+1)-INDEX($J$4:$R$4,0,AD$51))+AC56)))</f>
        <v>4.3753531294795094</v>
      </c>
      <c r="AE56" s="186" cm="1">
        <f t="array" ref="AE56">IF(AE$51=-1,AF56,IF(AE$51=99,AD56,IF(AE$51=0,INDEX($J41:$R41,0,AE$49),(INDEX($J41:$R41,0,AE$51+1)-INDEX($J41:$R41,0,AE$51))/(INDEX($J$4:$R$4,0,AE$51+1)-INDEX($J$4:$R$4,0,AE$51))+AD56)))</f>
        <v>4.4642576419891515</v>
      </c>
      <c r="AF56" s="186" cm="1">
        <f t="array" ref="AF56">IF(AF$51=-1,AG56,IF(AF$51=99,AE56,IF(AF$51=0,INDEX($J41:$R41,0,AF$49),(INDEX($J41:$R41,0,AF$51+1)-INDEX($J41:$R41,0,AF$51))/(INDEX($J$4:$R$4,0,AF$51+1)-INDEX($J$4:$R$4,0,AF$51))+AE56)))</f>
        <v>4.5531621544987937</v>
      </c>
      <c r="AG56" s="186" cm="1">
        <f t="array" ref="AG56">IF(AG$51=-1,AH56,IF(AG$51=99,AF56,IF(AG$51=0,INDEX($J41:$R41,0,AG$49),(INDEX($J41:$R41,0,AG$51+1)-INDEX($J41:$R41,0,AG$51))/(INDEX($J$4:$R$4,0,AG$51+1)-INDEX($J$4:$R$4,0,AG$51))+AF56)))</f>
        <v>4.6420666670084358</v>
      </c>
      <c r="AH56" s="186" cm="1">
        <f t="array" ref="AH56">IF(AH$51=-1,AI56,IF(AH$51=99,AG56,IF(AH$51=0,INDEX($J41:$R41,0,AH$49),(INDEX($J41:$R41,0,AH$51+1)-INDEX($J41:$R41,0,AH$51))/(INDEX($J$4:$R$4,0,AH$51+1)-INDEX($J$4:$R$4,0,AH$51))+AG56)))</f>
        <v>4.730971179518078</v>
      </c>
      <c r="AI56" s="186" cm="1">
        <f t="array" ref="AI56">IF(AI$51=-1,AJ56,IF(AI$51=99,AH56,IF(AI$51=0,INDEX($J41:$R41,0,AI$49),(INDEX($J41:$R41,0,AI$51+1)-INDEX($J41:$R41,0,AI$51))/(INDEX($J$4:$R$4,0,AI$51+1)-INDEX($J$4:$R$4,0,AI$51))+AH56)))</f>
        <v>4.8198756920277201</v>
      </c>
      <c r="AJ56" s="186" cm="1">
        <f t="array" ref="AJ56">IF(AJ$51=-1,AK56,IF(AJ$51=99,AI56,IF(AJ$51=0,INDEX($J41:$R41,0,AJ$49),(INDEX($J41:$R41,0,AJ$51+1)-INDEX($J41:$R41,0,AJ$51))/(INDEX($J$4:$R$4,0,AJ$51+1)-INDEX($J$4:$R$4,0,AJ$51))+AI56)))</f>
        <v>4.9087802045373623</v>
      </c>
      <c r="AK56" s="186" cm="1">
        <f t="array" ref="AK56">IF(AK$51=-1,AL56,IF(AK$51=99,AJ56,IF(AK$51=0,INDEX($J41:$R41,0,AK$49),(INDEX($J41:$R41,0,AK$51+1)-INDEX($J41:$R41,0,AK$51))/(INDEX($J$4:$R$4,0,AK$51+1)-INDEX($J$4:$R$4,0,AK$51))+AJ56)))</f>
        <v>4.9976847170470045</v>
      </c>
      <c r="AL56" s="186" cm="1">
        <f t="array" ref="AL56">IF(AL$51=-1,AM56,IF(AL$51=99,AK56,IF(AL$51=0,INDEX($J41:$R41,0,AL$49),(INDEX($J41:$R41,0,AL$51+1)-INDEX($J41:$R41,0,AL$51))/(INDEX($J$4:$R$4,0,AL$51+1)-INDEX($J$4:$R$4,0,AL$51))+AK56)))</f>
        <v>5.0865892295566431</v>
      </c>
      <c r="AM56" s="215">
        <f t="shared" si="26"/>
        <v>6.6580058315080919</v>
      </c>
      <c r="AN56" s="186" cm="1">
        <f t="array" ref="AN56">IF(AN$51=-1,AO56,IF(AN$51=99,AM56,IF(AN$51=0,INDEX($J41:$R41,0,AN$49),(INDEX($J41:$R41,0,AN$51+1)-INDEX($J41:$R41,0,AN$51))/(INDEX($J$4:$R$4,0,AN$51+1)-INDEX($J$4:$R$4,0,AN$51))+AM56)))</f>
        <v>8.2294224334595416</v>
      </c>
      <c r="AO56" s="186" cm="1">
        <f t="array" ref="AO56">IF(AO$51=-1,AP56,IF(AO$51=99,AN56,IF(AO$51=0,INDEX($J41:$R41,0,AO$49),(INDEX($J41:$R41,0,AO$51+1)-INDEX($J41:$R41,0,AO$51))/(INDEX($J$4:$R$4,0,AO$51+1)-INDEX($J$4:$R$4,0,AO$51))+AN56)))</f>
        <v>8.2294224334595416</v>
      </c>
      <c r="AP56" s="186" cm="1">
        <f t="array" ref="AP56">IF(AP$51=-1,AR56,IF(AP$51=99,AO56,IF(AP$51=0,INDEX($J41:$R41,0,AP$49),(INDEX($J41:$R41,0,AP$51+1)-INDEX($J41:$R41,0,AP$51))/(INDEX($J$4:$R$4,0,AP$51+1)-INDEX($J$4:$R$4,0,AP$51))+AO56)))</f>
        <v>8.2294224334595416</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2022-02-23T12:05:01Z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