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766494DD-1BF1-4708-AB2D-085AC55CD42C}" xr6:coauthVersionLast="47" xr6:coauthVersionMax="47" xr10:uidLastSave="{00000000-0000-0000-0000-000000000000}"/>
  <bookViews>
    <workbookView xWindow="3120" yWindow="312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3" i="55" l="1"/>
  <c r="B53" i="55"/>
  <c r="P30" i="55" l="1"/>
  <c r="Q30" i="55"/>
  <c r="K35" i="55" l="1"/>
  <c r="L35" i="55"/>
  <c r="M35" i="55"/>
  <c r="N35" i="55"/>
  <c r="O35" i="55"/>
  <c r="J35" i="55"/>
  <c r="B10" i="44"/>
  <c r="B11" i="44" s="1"/>
  <c r="B12" i="44" s="1"/>
  <c r="B13" i="44" s="1"/>
  <c r="B14" i="44" s="1"/>
  <c r="B15" i="44" s="1"/>
  <c r="B16" i="44" s="1"/>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O37" i="55"/>
  <c r="K38" i="55"/>
  <c r="L38" i="55"/>
  <c r="M38" i="55"/>
  <c r="N38" i="55"/>
  <c r="O38" i="55"/>
  <c r="K39" i="55"/>
  <c r="L39" i="55"/>
  <c r="M39" i="55"/>
  <c r="N39" i="55"/>
  <c r="O39" i="55"/>
  <c r="K40" i="55"/>
  <c r="L40" i="55"/>
  <c r="M40" i="55"/>
  <c r="N40" i="55"/>
  <c r="O40" i="55"/>
  <c r="J40" i="55"/>
  <c r="J39" i="55"/>
  <c r="J38" i="55"/>
  <c r="J37"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F78" i="56"/>
  <c r="F57" i="56"/>
  <c r="K184" i="56" s="1"/>
  <c r="G92" i="56"/>
  <c r="G43" i="56" s="1"/>
  <c r="F52" i="56"/>
  <c r="K179" i="56" s="1"/>
  <c r="G97" i="56"/>
  <c r="G81" i="56" s="1"/>
  <c r="G93" i="56"/>
  <c r="G77" i="56" s="1"/>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Y144" i="57" l="1"/>
  <c r="G144" i="57" s="1"/>
  <c r="H27" i="57"/>
  <c r="F32" i="56"/>
  <c r="G32" i="56" s="1"/>
  <c r="P32" i="56" s="1"/>
  <c r="Q32" i="56" s="1"/>
  <c r="F30" i="56"/>
  <c r="G30" i="56" s="1"/>
  <c r="P30" i="56" s="1"/>
  <c r="Q30" i="56" s="1"/>
  <c r="X39" i="56"/>
  <c r="F34" i="56"/>
  <c r="G34" i="56" s="1"/>
  <c r="P34" i="56" s="1"/>
  <c r="Q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29" i="56"/>
  <c r="X29"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Q33" i="56" l="1"/>
  <c r="X34" i="56"/>
  <c r="X32" i="56"/>
  <c r="H34" i="56"/>
  <c r="I34" i="56" s="1"/>
  <c r="X30" i="56"/>
  <c r="G36" i="56"/>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U31" i="57" l="1"/>
  <c r="L31" i="57" s="1"/>
  <c r="J66" i="56"/>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M28" i="56" s="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G137" i="47"/>
  <c r="L137" i="47"/>
  <c r="J137" i="47"/>
  <c r="K137"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I137" i="47" l="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2" i="47"/>
  <c r="H132" i="47"/>
  <c r="I132" i="47"/>
  <c r="J132" i="47"/>
  <c r="K132" i="47"/>
  <c r="L132" i="47"/>
  <c r="G134" i="47"/>
  <c r="H134" i="47"/>
  <c r="I134" i="47"/>
  <c r="J134" i="47"/>
  <c r="K134" i="47"/>
  <c r="L134" i="47"/>
  <c r="L127" i="47"/>
  <c r="K127" i="47"/>
  <c r="J127" i="47"/>
  <c r="I127" i="47"/>
  <c r="H127" i="47"/>
  <c r="G127" i="47"/>
  <c r="G131" i="47"/>
  <c r="H131" i="47"/>
  <c r="I131" i="47"/>
  <c r="J131" i="47"/>
  <c r="K131" i="47"/>
  <c r="L131"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9"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H8" i="56" a="1"/>
  <c r="H8" i="56" s="1"/>
  <c r="H9" i="56" a="1"/>
  <c r="H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43" i="56"/>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38" i="55"/>
  <c r="P39" i="55"/>
  <c r="P40"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P37" i="55"/>
  <c r="H86" i="56"/>
  <c r="AP78" i="56" s="1"/>
  <c r="H102" i="56"/>
  <c r="M132" i="47"/>
  <c r="M131" i="47"/>
  <c r="M127" i="47"/>
  <c r="G21" i="57"/>
  <c r="M135" i="47"/>
  <c r="P42"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29" i="47"/>
  <c r="M134"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39" i="55" s="1"/>
  <c r="Q25" i="55" a="1"/>
  <c r="Q25" i="55" s="1"/>
  <c r="Q22" i="55" a="1"/>
  <c r="Q22" i="55" s="1"/>
  <c r="Q19" i="55" a="1"/>
  <c r="Q19" i="55" s="1"/>
  <c r="Q38" i="55" s="1"/>
  <c r="Q24" i="55" a="1"/>
  <c r="Q24" i="55" s="1"/>
  <c r="Q43" i="55" s="1"/>
  <c r="Q21" i="55" a="1"/>
  <c r="Q21" i="55" s="1"/>
  <c r="Q40"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Q31" i="55"/>
  <c r="M16" i="57"/>
  <c r="AP23" i="55"/>
  <c r="Q42" i="55"/>
  <c r="AP21" i="55"/>
  <c r="AO21" i="55"/>
  <c r="R38" i="55"/>
  <c r="N132" i="47"/>
  <c r="V7" i="56"/>
  <c r="AO19" i="55"/>
  <c r="AP19" i="55"/>
  <c r="Q37" i="55"/>
  <c r="U7" i="56"/>
  <c r="T7" i="56"/>
  <c r="AP20" i="55"/>
  <c r="U32" i="57"/>
  <c r="L32" i="57" s="1"/>
  <c r="R39" i="55"/>
  <c r="N131" i="47"/>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R40" i="55"/>
  <c r="N128" i="47"/>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S40" i="55"/>
  <c r="O128" i="47"/>
  <c r="R21" i="29"/>
  <c r="R22" i="29"/>
  <c r="R23" i="29"/>
  <c r="Z7" i="56"/>
  <c r="AD7" i="56"/>
  <c r="AC7" i="56"/>
  <c r="R37" i="55"/>
  <c r="N129" i="47"/>
  <c r="S39" i="55"/>
  <c r="O131" i="47"/>
  <c r="S38" i="55"/>
  <c r="O132" i="47"/>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52" i="56"/>
  <c r="J55" i="56"/>
  <c r="J59" i="56"/>
  <c r="J51" i="56"/>
  <c r="J53" i="56"/>
  <c r="J57" i="56"/>
  <c r="J56" i="56"/>
  <c r="J58" i="56"/>
  <c r="AH26" i="35"/>
  <c r="AD7" i="47"/>
  <c r="AH23" i="35"/>
  <c r="AD8" i="47"/>
  <c r="AI25" i="35"/>
  <c r="AE6" i="47"/>
  <c r="AD5" i="47"/>
  <c r="AH22" i="35"/>
  <c r="AH24" i="35"/>
  <c r="AD9" i="47"/>
  <c r="O137" i="47" l="1"/>
  <c r="AP31" i="55"/>
  <c r="U35" i="55"/>
  <c r="Q130" i="47"/>
  <c r="T32" i="55"/>
  <c r="U32" i="55" s="1"/>
  <c r="T30" i="55"/>
  <c r="P138"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7" i="55"/>
  <c r="O129" i="47"/>
  <c r="R59" i="56"/>
  <c r="R57" i="56"/>
  <c r="R56" i="56"/>
  <c r="R51" i="56"/>
  <c r="R53" i="56"/>
  <c r="R55" i="56"/>
  <c r="R52" i="56"/>
  <c r="R54" i="56"/>
  <c r="R58" i="56"/>
  <c r="S42" i="55"/>
  <c r="O134" i="47"/>
  <c r="M51" i="56"/>
  <c r="M57" i="56"/>
  <c r="M52" i="56"/>
  <c r="M55" i="56"/>
  <c r="M58" i="56"/>
  <c r="M53" i="56"/>
  <c r="M56" i="56"/>
  <c r="M54" i="56"/>
  <c r="M59" i="56"/>
  <c r="N60" i="56"/>
  <c r="Q127" i="47"/>
  <c r="P131" i="47"/>
  <c r="T39" i="55"/>
  <c r="L102" i="56"/>
  <c r="L86" i="56"/>
  <c r="AR78" i="56" s="1"/>
  <c r="T38" i="55"/>
  <c r="P132" i="47"/>
  <c r="R57" i="57"/>
  <c r="J102" i="56"/>
  <c r="U121" i="56" s="1" a="1"/>
  <c r="U121" i="56" s="1"/>
  <c r="J86" i="56"/>
  <c r="AQ78" i="56" s="1"/>
  <c r="L88" i="56"/>
  <c r="M104" i="56"/>
  <c r="T40" i="55"/>
  <c r="P128" i="47"/>
  <c r="L92" i="56"/>
  <c r="M43" i="56"/>
  <c r="O136" i="47"/>
  <c r="T43" i="55"/>
  <c r="P135" i="47"/>
  <c r="AJ25" i="35"/>
  <c r="AF6" i="47"/>
  <c r="AE8" i="47"/>
  <c r="AI23" i="35"/>
  <c r="AE5" i="47"/>
  <c r="AI22" i="35"/>
  <c r="AI24" i="35"/>
  <c r="AE9" i="47"/>
  <c r="AE7" i="47"/>
  <c r="AI26" i="35"/>
  <c r="V35" i="55" l="1"/>
  <c r="R130" i="47"/>
  <c r="Q137" i="47"/>
  <c r="V32" i="55"/>
  <c r="R137" i="47"/>
  <c r="U30" i="55"/>
  <c r="Q138"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7" i="55"/>
  <c r="P129" i="47"/>
  <c r="N48" i="56"/>
  <c r="N51" i="56"/>
  <c r="N59" i="56"/>
  <c r="N52" i="56"/>
  <c r="N53" i="56"/>
  <c r="N56" i="56"/>
  <c r="N58" i="56"/>
  <c r="N54" i="56"/>
  <c r="N57" i="56"/>
  <c r="N55" i="56"/>
  <c r="T42" i="55"/>
  <c r="P134" i="47"/>
  <c r="P136" i="47"/>
  <c r="M92" i="56"/>
  <c r="N43" i="56"/>
  <c r="U38" i="55"/>
  <c r="Q132" i="47"/>
  <c r="U39" i="55"/>
  <c r="Q131"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40" i="55"/>
  <c r="Q128" i="47"/>
  <c r="AB60" i="56"/>
  <c r="U43" i="55"/>
  <c r="Q135" i="47"/>
  <c r="AB43" i="56"/>
  <c r="AB76" i="56" s="1"/>
  <c r="AB92" i="56" s="1"/>
  <c r="AF7" i="47"/>
  <c r="AJ26" i="35"/>
  <c r="AJ24" i="35"/>
  <c r="AF9" i="47"/>
  <c r="AK25" i="35"/>
  <c r="AG6" i="47"/>
  <c r="AJ22" i="35"/>
  <c r="AF5" i="47"/>
  <c r="AF8" i="47"/>
  <c r="AJ23" i="35"/>
  <c r="W35" i="55" l="1"/>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7" i="55"/>
  <c r="AC43" i="56"/>
  <c r="U42" i="55"/>
  <c r="Q134" i="47"/>
  <c r="N88" i="56"/>
  <c r="R132" i="47"/>
  <c r="V38" i="55"/>
  <c r="Q136" i="47"/>
  <c r="V43" i="55"/>
  <c r="R135" i="47"/>
  <c r="V39" i="55"/>
  <c r="R131" i="47"/>
  <c r="S127" i="47"/>
  <c r="N92" i="56"/>
  <c r="R128" i="47"/>
  <c r="V40"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40" i="55"/>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8" i="55"/>
  <c r="S132"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37" i="55"/>
  <c r="R129" i="47"/>
  <c r="W39" i="55"/>
  <c r="S131"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X38" i="55"/>
  <c r="T132" i="47"/>
  <c r="W37"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X40" i="55"/>
  <c r="T128" i="47"/>
  <c r="X39" i="55"/>
  <c r="T131"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7" i="55"/>
  <c r="T129" i="47"/>
  <c r="Y39" i="55"/>
  <c r="U131" i="47"/>
  <c r="AS80" i="56"/>
  <c r="AS81" i="56" s="1"/>
  <c r="V127" i="47"/>
  <c r="T136" i="47"/>
  <c r="X42" i="55"/>
  <c r="T134" i="47"/>
  <c r="Y38" i="55"/>
  <c r="U132" i="47"/>
  <c r="Y43" i="55"/>
  <c r="U135" i="47"/>
  <c r="Y40" i="55"/>
  <c r="U128"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8" i="55"/>
  <c r="V132" i="47"/>
  <c r="Z39" i="55"/>
  <c r="V131" i="47"/>
  <c r="AT80" i="56"/>
  <c r="AT81" i="56" s="1"/>
  <c r="U136" i="47"/>
  <c r="V128" i="47"/>
  <c r="Z40" i="55"/>
  <c r="Y42" i="55"/>
  <c r="U134" i="47"/>
  <c r="Y37" i="55"/>
  <c r="U129"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29" i="47"/>
  <c r="Z37" i="55"/>
  <c r="AA40" i="55"/>
  <c r="W128" i="47"/>
  <c r="V136" i="47"/>
  <c r="AA38" i="55"/>
  <c r="W132" i="47"/>
  <c r="X127" i="47"/>
  <c r="AA39" i="55"/>
  <c r="W131"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9" i="55"/>
  <c r="X131" i="47"/>
  <c r="AB43" i="55"/>
  <c r="X135" i="47"/>
  <c r="W136" i="47"/>
  <c r="AA37" i="55"/>
  <c r="W129" i="47"/>
  <c r="AB40" i="55"/>
  <c r="X128" i="47"/>
  <c r="AB38" i="55"/>
  <c r="X132"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B37" i="55"/>
  <c r="X129" i="47"/>
  <c r="AC43" i="55"/>
  <c r="Y135" i="47"/>
  <c r="AC38" i="55"/>
  <c r="Y132" i="47"/>
  <c r="X136" i="47"/>
  <c r="Y131" i="47"/>
  <c r="AC39" i="55"/>
  <c r="AD33" i="55"/>
  <c r="Z127" i="47"/>
  <c r="AC40" i="55"/>
  <c r="Y128"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40" i="55"/>
  <c r="Z128" i="47"/>
  <c r="AD38" i="55"/>
  <c r="Z132" i="47"/>
  <c r="AC37" i="55"/>
  <c r="Y129" i="47"/>
  <c r="AE33" i="55"/>
  <c r="AA127" i="47"/>
  <c r="AD39" i="55"/>
  <c r="Z131"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37" i="55"/>
  <c r="Z129" i="47"/>
  <c r="AE39" i="55"/>
  <c r="AA131" i="47"/>
  <c r="AE38" i="55"/>
  <c r="AA132" i="47"/>
  <c r="AD42" i="55"/>
  <c r="Z134" i="47"/>
  <c r="AA128" i="47"/>
  <c r="AE40" i="55"/>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8" i="55"/>
  <c r="AB132" i="47"/>
  <c r="AF40" i="55"/>
  <c r="AB128" i="47"/>
  <c r="AG33" i="55"/>
  <c r="AC127" i="47"/>
  <c r="AA136" i="47"/>
  <c r="AE37" i="55"/>
  <c r="AA129" i="47"/>
  <c r="AF39" i="55"/>
  <c r="AB131"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7" i="55"/>
  <c r="AB129" i="47"/>
  <c r="AG38" i="55"/>
  <c r="AC132" i="47"/>
  <c r="AD127" i="47"/>
  <c r="AH33" i="55"/>
  <c r="AB136" i="47"/>
  <c r="AC128" i="47"/>
  <c r="AG40" i="55"/>
  <c r="AF42" i="55"/>
  <c r="AB134" i="47"/>
  <c r="AG39" i="55"/>
  <c r="AC131"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40" i="55"/>
  <c r="AD128" i="47"/>
  <c r="AC136" i="47"/>
  <c r="AH38" i="55"/>
  <c r="AD132" i="47"/>
  <c r="AC134" i="47"/>
  <c r="AG42" i="55"/>
  <c r="AC129" i="47"/>
  <c r="AG37" i="55"/>
  <c r="AH43" i="55"/>
  <c r="AD135" i="47"/>
  <c r="AI33" i="55"/>
  <c r="AE127" i="47"/>
  <c r="AH39" i="55"/>
  <c r="AD131"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29" i="47"/>
  <c r="AH37" i="55"/>
  <c r="AI38" i="55"/>
  <c r="AE132" i="47"/>
  <c r="AI40" i="55"/>
  <c r="AE128" i="47"/>
  <c r="AD136" i="47"/>
  <c r="AJ33" i="55"/>
  <c r="AF127" i="47"/>
  <c r="AI43" i="55"/>
  <c r="AE135" i="47"/>
  <c r="AE131" i="47"/>
  <c r="AI39" i="55"/>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7" i="55"/>
  <c r="AE129" i="47"/>
  <c r="AF135" i="47"/>
  <c r="AJ43" i="55"/>
  <c r="AJ40" i="55"/>
  <c r="AF128" i="47"/>
  <c r="AE136" i="47"/>
  <c r="AF132" i="47"/>
  <c r="AJ38" i="55"/>
  <c r="AK33" i="55"/>
  <c r="AG127" i="47"/>
  <c r="AE134" i="47"/>
  <c r="AI42" i="55"/>
  <c r="AF131" i="47"/>
  <c r="AJ39"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8" i="55"/>
  <c r="AG132" i="47"/>
  <c r="AF136" i="47"/>
  <c r="AK43" i="55"/>
  <c r="AG135" i="47"/>
  <c r="AJ42" i="55"/>
  <c r="AF134" i="47"/>
  <c r="AL33" i="55"/>
  <c r="AH127" i="47"/>
  <c r="AJ37" i="55"/>
  <c r="AF129" i="47"/>
  <c r="AK39" i="55"/>
  <c r="AG131" i="47"/>
  <c r="AG128" i="47"/>
  <c r="AK40" i="55"/>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38" i="55"/>
  <c r="AH132" i="47"/>
  <c r="AL39" i="55"/>
  <c r="AH131" i="47"/>
  <c r="AK37" i="55"/>
  <c r="AG129" i="47"/>
  <c r="AL43" i="55"/>
  <c r="AH135" i="47"/>
  <c r="AH128" i="47"/>
  <c r="AL40" i="55"/>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8" i="55"/>
  <c r="AI132" i="47"/>
  <c r="AL37" i="55"/>
  <c r="AH129" i="47"/>
  <c r="AL42" i="55"/>
  <c r="AH134" i="47"/>
  <c r="AH136" i="47"/>
  <c r="AI135" i="47"/>
  <c r="AM43" i="55"/>
  <c r="AI131" i="47"/>
  <c r="AM39" i="55"/>
  <c r="AN33" i="55"/>
  <c r="AJ127" i="47"/>
  <c r="AM40" i="55"/>
  <c r="AI128"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7" i="55"/>
  <c r="AN38" i="55"/>
  <c r="AJ132" i="47"/>
  <c r="AO33" i="55"/>
  <c r="AK127" i="47"/>
  <c r="AN43" i="55"/>
  <c r="AJ135" i="47"/>
  <c r="AI136" i="47"/>
  <c r="AN40" i="55"/>
  <c r="AJ128" i="47"/>
  <c r="AN39" i="55"/>
  <c r="AJ131"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7" i="55"/>
  <c r="AK128" i="47"/>
  <c r="AO40" i="55"/>
  <c r="AP33" i="55"/>
  <c r="AM127" i="47" s="1"/>
  <c r="AL127" i="47"/>
  <c r="AJ136" i="47"/>
  <c r="AO38" i="55"/>
  <c r="AK132" i="47"/>
  <c r="AJ134" i="47"/>
  <c r="AN42" i="55"/>
  <c r="AO39" i="55"/>
  <c r="AK131" i="47"/>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AK129" i="47"/>
  <c r="AO37" i="55"/>
  <c r="AP39" i="55"/>
  <c r="AM131" i="47" s="1"/>
  <c r="AL131" i="47"/>
  <c r="AP38" i="55"/>
  <c r="AM132" i="47" s="1"/>
  <c r="AL132" i="47"/>
  <c r="AP40"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7" i="55"/>
  <c r="AM129" i="47" s="1"/>
  <c r="AL129" i="47"/>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<sst xmlns="http://schemas.openxmlformats.org/spreadsheetml/2006/main" count="4457" uniqueCount="724">
  <si>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</si>
  <si>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</si>
  <si>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</si>
  <si>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</si>
  <si>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</si>
  <si>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</si>
  <si>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</si>
  <si>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</si>
  <si>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</si>
  <si>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</si>
  <si>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</si>
  <si>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</si>
  <si>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</si>
  <si>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</si>
  <si>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</si>
  <si>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</si>
  <si>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</si>
  <si>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</si>
  <si>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</si>
  <si>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</si>
  <si>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</si>
  <si>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</si>
  <si>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</si>
  <si>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</si>
  <si>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</si>
  <si>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</si>
  <si>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</si>
  <si>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</si>
  <si>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</si>
  <si>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</si>
  <si>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</si>
  <si>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</si>
  <si>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</si>
  <si>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</si>
  <si>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</si>
  <si>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</si>
  <si>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</si>
  <si>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</si>
  <si>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</si>
  <si>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</si>
  <si>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</si>
  <si>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</si>
  <si>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</si>
  <si>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</si>
  <si>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</si>
  <si>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</si>
  <si>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</si>
  <si>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</si>
  <si>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</si>
  <si>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</si>
  <si>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</si>
  <si>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</si>
  <si>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</si>
  <si>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</si>
  <si>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</si>
  <si>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</si>
  <si>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</si>
  <si>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</si>
  <si>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</si>
  <si>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</si>
  <si>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</si>
  <si>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</si>
  <si>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</si>
  <si>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</si>
  <si>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</si>
  <si>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</si>
  <si>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</si>
  <si>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</si>
  <si>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</si>
  <si>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</si>
  <si>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</si>
  <si>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</si>
  <si>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</si>
  <si>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</si>
  <si>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</si>
  <si>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</si>
  <si>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</si>
  <si>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</si>
  <si>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</si>
  <si>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</si>
  <si>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</si>
  <si>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</si>
  <si>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</si>
  <si>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</si>
  <si>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</si>
  <si>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</si>
  <si>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</si>
  <si>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</si>
  <si>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</si>
  <si>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</si>
  <si>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</si>
  <si>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</si>
  <si>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</si>
  <si>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</si>
  <si>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</si>
  <si>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</si>
  <si>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</si>
  <si>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</si>
  <si>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</si>
  <si>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</si>
  <si>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</si>
  <si>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</si>
  <si>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</si>
  <si>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</si>
  <si>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</si>
  <si>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</si>
  <si>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</si>
  <si>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</si>
  <si>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</si>
  <si>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</si>
  <si>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</si>
  <si>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</si>
  <si>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</si>
  <si>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</si>
  <si>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</si>
  <si>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</si>
  <si>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</si>
  <si>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</si>
  <si>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</si>
  <si>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</si>
  <si>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</si>
  <si>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</si>
  <si>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</si>
  <si>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</si>
  <si>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</si>
  <si>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</si>
  <si>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</si>
  <si>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</si>
  <si>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</si>
  <si>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</si>
  <si>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</si>
  <si>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</si>
  <si>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</si>
  <si>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</si>
  <si>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</si>
  <si>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</si>
  <si>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</si>
  <si>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</si>
  <si>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</si>
  <si>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</si>
  <si>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</si>
  <si>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</si>
  <si>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</si>
  <si>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</si>
  <si>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</si>
  <si>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</si>
  <si>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</si>
  <si>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</si>
  <si>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</si>
  <si>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</si>
  <si>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</si>
  <si>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</si>
  <si>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</si>
  <si>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</si>
  <si>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</si>
  <si>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</si>
  <si>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</si>
  <si>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</si>
  <si>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</si>
  <si>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</si>
  <si>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</si>
  <si>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</si>
  <si>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</si>
  <si>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</si>
  <si>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</si>
  <si>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</si>
  <si>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</si>
  <si>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</si>
  <si>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</si>
  <si>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</si>
  <si>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</si>
  <si>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</si>
  <si>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</si>
  <si>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</si>
  <si>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</si>
  <si>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</si>
  <si>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</si>
  <si>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</si>
  <si>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</si>
  <si>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</si>
  <si>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</si>
  <si>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</si>
  <si>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</si>
  <si>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</si>
  <si>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</si>
  <si>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</si>
  <si>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</si>
  <si>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</si>
  <si>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</si>
  <si>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</si>
  <si>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</si>
  <si>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</si>
  <si>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</si>
  <si>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</si>
  <si>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</si>
  <si>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</si>
  <si>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</si>
  <si>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</si>
  <si>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</si>
  <si>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</si>
  <si>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</si>
  <si>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</si>
  <si>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</si>
  <si>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</si>
  <si>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</si>
  <si>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</si>
  <si>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</si>
  <si>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</si>
  <si>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</si>
  <si>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</si>
  <si>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</si>
  <si>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</si>
  <si>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</si>
  <si>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</si>
  <si>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</si>
  <si>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</si>
  <si>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</si>
  <si>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</si>
  <si>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</si>
  <si>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</si>
  <si>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</si>
  <si>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</si>
  <si>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</si>
  <si>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</si>
  <si>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</si>
  <si>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</si>
  <si>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</si>
  <si>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</si>
  <si>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</si>
  <si>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</si>
  <si>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</si>
  <si>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</si>
  <si>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</si>
  <si>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</si>
  <si>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</si>
  <si>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</si>
  <si>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</si>
  <si>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</si>
  <si>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</si>
  <si>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</si>
  <si>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</si>
  <si>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</si>
  <si>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</si>
  <si>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</si>
  <si>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</si>
  <si>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</si>
  <si>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</si>
  <si>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</si>
  <si>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</si>
  <si>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</si>
  <si>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</si>
  <si>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</si>
  <si>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</si>
  <si>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</si>
  <si>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</si>
  <si>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</si>
  <si>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</si>
  <si>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</si>
  <si>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</si>
  <si>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</si>
  <si>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</si>
  <si>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</si>
  <si>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</si>
  <si>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</si>
  <si>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</si>
  <si>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</si>
  <si>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</si>
  <si>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</si>
  <si>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</si>
  <si>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</si>
  <si>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</si>
  <si>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</si>
  <si>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</si>
  <si>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</si>
  <si>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</si>
  <si>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</si>
  <si>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</si>
  <si>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</si>
  <si>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</si>
  <si>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</si>
  <si>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</si>
  <si>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</si>
  <si>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</si>
  <si>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</si>
  <si>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</si>
  <si>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</si>
  <si>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</si>
  <si>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</si>
  <si>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</si>
  <si>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</si>
  <si>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</si>
  <si>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</si>
  <si>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</si>
  <si>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</si>
  <si>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</si>
  <si>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</si>
  <si>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</si>
  <si>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</si>
  <si>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</si>
  <si>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</si>
  <si>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</si>
  <si>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</si>
  <si>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</si>
  <si>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</si>
  <si>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</si>
  <si>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</si>
  <si>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</si>
  <si>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</si>
  <si>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</si>
  <si>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</si>
  <si>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</si>
  <si>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</si>
  <si>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</si>
  <si>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</si>
  <si>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</si>
  <si>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</si>
  <si>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</si>
  <si>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</si>
  <si>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</si>
  <si>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</si>
  <si>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</si>
  <si>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</si>
  <si>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</si>
  <si>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</si>
  <si>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</si>
  <si>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</si>
  <si>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</si>
  <si>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</si>
  <si>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</si>
  <si>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</si>
  <si>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</si>
  <si>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</si>
  <si>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</si>
  <si>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</si>
  <si>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</si>
  <si>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</si>
  <si>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</si>
  <si>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</si>
  <si>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</si>
  <si>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</si>
  <si>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</si>
  <si>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</si>
  <si>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</si>
  <si>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</si>
  <si>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</si>
  <si>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</si>
  <si>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</si>
  <si>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</si>
  <si>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</si>
  <si>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</si>
  <si>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</si>
  <si>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</si>
  <si>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</si>
  <si>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</si>
  <si>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</si>
  <si>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</si>
  <si>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</si>
  <si>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</si>
  <si>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</si>
  <si>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</si>
  <si>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</si>
  <si>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</si>
  <si>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</si>
  <si>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</si>
  <si>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</si>
  <si>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</si>
  <si>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</si>
  <si>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</si>
  <si>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</si>
  <si>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</si>
  <si>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</si>
  <si>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</si>
  <si>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</si>
  <si>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</si>
  <si>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</si>
  <si>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</si>
  <si>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</si>
  <si>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</si>
  <si>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</si>
  <si>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</si>
  <si>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</si>
  <si>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</si>
  <si>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</si>
  <si>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</si>
  <si>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</si>
  <si>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</si>
  <si>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</si>
  <si>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</si>
  <si>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</si>
  <si>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</si>
  <si>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</si>
  <si>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</si>
  <si>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</si>
  <si>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</si>
  <si>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</si>
  <si>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</si>
  <si>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</si>
  <si>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</si>
  <si>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</si>
  <si>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</si>
  <si>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</si>
  <si>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</si>
  <si>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</si>
  <si>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</si>
  <si>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</si>
  <si>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</si>
  <si>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</si>
  <si>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</si>
  <si>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</si>
  <si>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</si>
  <si>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</si>
  <si>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</si>
  <si>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</si>
  <si>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</si>
  <si>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</si>
  <si>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</si>
  <si>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</si>
  <si>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</si>
  <si>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</si>
  <si>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</si>
  <si>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</si>
  <si>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</si>
  <si>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</si>
  <si>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</si>
  <si>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</si>
  <si>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</si>
  <si>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</si>
  <si>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</si>
  <si>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</si>
  <si>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</si>
  <si>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</si>
  <si>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</si>
  <si>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</si>
  <si>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</si>
  <si>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</si>
  <si>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</si>
  <si>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</si>
  <si>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</si>
  <si>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</si>
  <si>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</si>
  <si>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</si>
  <si>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</si>
  <si>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</si>
  <si>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</si>
  <si>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</si>
  <si>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</si>
  <si>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</si>
  <si>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</si>
  <si>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</si>
  <si>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</si>
  <si>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</si>
  <si>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</si>
  <si>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</si>
  <si>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</si>
  <si>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</si>
  <si>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</si>
  <si>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</si>
  <si>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</si>
  <si>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</si>
  <si>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</si>
  <si>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</si>
  <si>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</si>
  <si>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</si>
  <si>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</si>
  <si>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</si>
  <si>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</si>
  <si>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</si>
  <si>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</si>
  <si>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</si>
  <si>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</si>
  <si>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</si>
  <si>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</si>
  <si>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</si>
  <si>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</si>
  <si>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</si>
  <si>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</si>
  <si>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</si>
  <si>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</si>
  <si>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</si>
  <si>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</si>
  <si>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</si>
  <si>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</si>
  <si>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</si>
  <si>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</si>
  <si>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</si>
  <si>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</si>
  <si>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</si>
  <si>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</si>
  <si>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</si>
  <si>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</si>
  <si>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</si>
  <si>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</si>
  <si>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</si>
  <si>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</si>
  <si>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</si>
  <si>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</si>
  <si>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</si>
  <si>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</si>
  <si>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</si>
  <si>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</si>
  <si>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</si>
  <si>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</si>
  <si>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</si>
  <si>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</si>
  <si>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</si>
  <si>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</si>
  <si>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</si>
  <si>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</si>
  <si>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</si>
  <si>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</si>
  <si>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</si>
  <si>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</si>
  <si>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</si>
  <si>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</si>
  <si>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</si>
  <si>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</si>
  <si>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</si>
  <si>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</si>
  <si>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</si>
  <si>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</si>
  <si>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</si>
  <si>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</si>
  <si>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</si>
  <si>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</si>
  <si>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</si>
  <si>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</si>
  <si>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</si>
  <si>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</si>
  <si>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</si>
  <si>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</si>
  <si>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</si>
  <si>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</si>
  <si>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</si>
  <si>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</si>
  <si>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</si>
  <si>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</si>
  <si>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</si>
  <si>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</si>
  <si>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</si>
  <si>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</si>
  <si>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</si>
  <si>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</si>
  <si>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</si>
  <si>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</si>
  <si>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</si>
  <si>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</si>
  <si>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</si>
  <si>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</si>
  <si>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</si>
  <si>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</si>
  <si>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</si>
  <si>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</si>
  <si>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</si>
  <si>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</si>
  <si>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</si>
  <si>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</si>
  <si>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</si>
  <si>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</si>
  <si>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</si>
  <si>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</si>
  <si>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</si>
  <si>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</si>
  <si>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</si>
  <si>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</si>
  <si>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</si>
  <si>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</si>
  <si>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</si>
  <si>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</si>
  <si>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</si>
  <si>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</si>
  <si>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</si>
  <si>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</si>
  <si>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</si>
  <si>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</si>
  <si>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</si>
  <si>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</si>
  <si>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</si>
  <si>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</si>
  <si>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</si>
  <si>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</si>
  <si>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</si>
  <si>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</si>
  <si>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</si>
  <si>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</si>
  <si>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</si>
  <si>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</si>
  <si>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</si>
  <si>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</si>
  <si>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</si>
  <si>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</si>
  <si>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</si>
  <si>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</si>
  <si>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</si>
  <si>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</si>
  <si>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</si>
  <si>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</si>
  <si>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</si>
  <si>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</si>
  <si>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</si>
  <si>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</si>
  <si>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</si>
  <si>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</si>
  <si>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</si>
  <si>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</si>
  <si>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</si>
  <si>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</si>
  <si>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</si>
  <si>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</si>
  <si>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</si>
  <si>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</si>
  <si>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</si>
  <si>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</si>
  <si>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</si>
  <si>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</si>
  <si>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</si>
  <si>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</si>
  <si>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</si>
  <si>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</si>
  <si>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</si>
  <si>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</si>
  <si>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</si>
  <si>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</si>
  <si>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</si>
  <si>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</si>
  <si>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</si>
  <si>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</si>
  <si>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</si>
  <si>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</si>
  <si>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</si>
  <si>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</si>
  <si>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</si>
  <si>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</si>
  <si>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</si>
  <si>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</si>
  <si>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</si>
  <si>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</si>
  <si>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</si>
  <si>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</si>
  <si>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</si>
  <si>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</si>
  <si>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</si>
  <si>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</si>
  <si>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</si>
  <si>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</si>
  <si>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</si>
  <si>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</si>
  <si>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</si>
  <si>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</si>
  <si>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</si>
  <si>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</si>
  <si>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</si>
  <si>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</si>
  <si>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</si>
  <si>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</si>
  <si>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</si>
  <si>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</si>
  <si>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</si>
  <si>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</si>
  <si>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</si>
  <si>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</si>
  <si>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</si>
  <si>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</si>
  <si>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</si>
  <si>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</si>
  <si>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</si>
  <si>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</si>
  <si>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</si>
  <si>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</si>
  <si>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</si>
  <si>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</si>
  <si>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</si>
  <si>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</si>
  <si>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</si>
  <si>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</si>
  <si>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</si>
  <si>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</si>
  <si>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</si>
  <si>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</si>
  <si>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</si>
  <si>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</si>
  <si>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</si>
  <si>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</si>
  <si>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</si>
  <si>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</si>
  <si>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</si>
  <si>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</si>
  <si>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</si>
  <si>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</si>
  <si>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</si>
  <si>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</si>
  <si>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</si>
  <si>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</si>
  <si>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</si>
  <si>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</si>
  <si>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</si>
  <si>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</si>
  <si>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</si>
  <si>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</si>
  <si>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</si>
  <si>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</si>
  <si>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</si>
  <si>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</si>
  <si>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</si>
  <si>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</si>
  <si>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</si>
  <si>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</si>
  <si>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</si>
  <si>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</si>
  <si>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</si>
  <si>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</si>
  <si>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</si>
  <si>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</si>
  <si>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</si>
  <si>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</si>
  <si>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</si>
  <si>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</si>
  <si>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</si>
  <si>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</si>
  <si>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</si>
  <si>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</si>
  <si>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gl</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</si>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</sst>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30.072412795172607</c:v>
                </c:pt>
                <c:pt idx="3">
                  <c:v>26.152313654707825</c:v>
                </c:pt>
                <c:pt idx="4" formatCode="0.000">
                  <c:v>23.577621091687998</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21.202959402651203</c:v>
                </c:pt>
                <c:pt idx="3">
                  <c:v>24.434642128117662</c:v>
                </c:pt>
                <c:pt idx="4" formatCode="0.000">
                  <c:v>27.446887948289767</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14.680717802176193</c:v>
                </c:pt>
                <c:pt idx="3">
                  <c:v>20.788350217174507</c:v>
                </c:pt>
                <c:pt idx="4" formatCode="0.000">
                  <c:v>24.493399960022217</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30.072412795172607</c:v>
                </c:pt>
                <c:pt idx="3">
                  <c:v>26.152313654707825</c:v>
                </c:pt>
                <c:pt idx="4">
                  <c:v>23.577621091687998</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21.202959402651203</c:v>
                </c:pt>
                <c:pt idx="3">
                  <c:v>24.434642128117662</c:v>
                </c:pt>
                <c:pt idx="4">
                  <c:v>27.446887948289767</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14.680717802176193</c:v>
                </c:pt>
                <c:pt idx="3">
                  <c:v>20.788350217174507</c:v>
                </c:pt>
                <c:pt idx="4">
                  <c:v>24.493399960022217</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21.047283813522206</c:v>
                </c:pt>
                <c:pt idx="8">
                  <c:v>21.072699380346993</c:v>
                </c:pt>
                <c:pt idx="9">
                  <c:v>21.138615523620263</c:v>
                </c:pt>
                <c:pt idx="10">
                  <c:v>21.170519103295174</c:v>
                </c:pt>
                <c:pt idx="11">
                  <c:v>21.172435454833188</c:v>
                </c:pt>
                <c:pt idx="12">
                  <c:v>21.10835626737428</c:v>
                </c:pt>
                <c:pt idx="13">
                  <c:v>21.028558991446076</c:v>
                </c:pt>
                <c:pt idx="14">
                  <c:v>21.213900060117133</c:v>
                </c:pt>
                <c:pt idx="15">
                  <c:v>21.313594507773931</c:v>
                </c:pt>
                <c:pt idx="16">
                  <c:v>21.214975700140631</c:v>
                </c:pt>
                <c:pt idx="17">
                  <c:v>20.003251460810763</c:v>
                </c:pt>
                <c:pt idx="18">
                  <c:v>18.449490649986874</c:v>
                </c:pt>
                <c:pt idx="19">
                  <c:v>16.577076674212741</c:v>
                </c:pt>
                <c:pt idx="20">
                  <c:v>16.633140211735153</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4.4969841988432478E-2</c:v>
                </c:pt>
                <c:pt idx="8">
                  <c:v>4.5024145148606656E-2</c:v>
                </c:pt>
                <c:pt idx="9">
                  <c:v>4.5164982254893099E-2</c:v>
                </c:pt>
                <c:pt idx="10">
                  <c:v>4.5233147769719498E-2</c:v>
                </c:pt>
                <c:pt idx="11">
                  <c:v>4.5237242266027065E-2</c:v>
                </c:pt>
                <c:pt idx="12">
                  <c:v>4.5100330018332524E-2</c:v>
                </c:pt>
                <c:pt idx="13">
                  <c:v>4.4929834341959629E-2</c:v>
                </c:pt>
                <c:pt idx="14">
                  <c:v>4.5325835966014784E-2</c:v>
                </c:pt>
                <c:pt idx="15">
                  <c:v>4.5538844143125499E-2</c:v>
                </c:pt>
                <c:pt idx="16">
                  <c:v>4.5328134189496813E-2</c:v>
                </c:pt>
                <c:pt idx="17">
                  <c:v>4.2739151779272032E-2</c:v>
                </c:pt>
                <c:pt idx="18">
                  <c:v>3.9419370530079281E-2</c:v>
                </c:pt>
                <c:pt idx="19">
                  <c:v>3.541875166763974E-2</c:v>
                </c:pt>
                <c:pt idx="20">
                  <c:v>3.5538537595649872E-2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14.654837467041721</c:v>
                </c:pt>
                <c:pt idx="8">
                  <c:v>14.67253385980432</c:v>
                </c:pt>
                <c:pt idx="9">
                  <c:v>14.718430060695734</c:v>
                </c:pt>
                <c:pt idx="10">
                  <c:v>14.740643937740156</c:v>
                </c:pt>
                <c:pt idx="11">
                  <c:v>14.741978258147869</c:v>
                </c:pt>
                <c:pt idx="12">
                  <c:v>14.697361095878833</c:v>
                </c:pt>
                <c:pt idx="13">
                  <c:v>14.641799717061428</c:v>
                </c:pt>
                <c:pt idx="14">
                  <c:v>14.770849301863297</c:v>
                </c:pt>
                <c:pt idx="15">
                  <c:v>14.840264716209457</c:v>
                </c:pt>
                <c:pt idx="16">
                  <c:v>14.771598250271895</c:v>
                </c:pt>
                <c:pt idx="17">
                  <c:v>13.927896899561485</c:v>
                </c:pt>
                <c:pt idx="18">
                  <c:v>12.846041761054064</c:v>
                </c:pt>
                <c:pt idx="19">
                  <c:v>11.542314271602049</c:v>
                </c:pt>
                <c:pt idx="20">
                  <c:v>11.581350283920678</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11.206029742220529</c:v>
                </c:pt>
                <c:pt idx="8">
                  <c:v>11.21956154044577</c:v>
                </c:pt>
                <c:pt idx="9">
                  <c:v>11.254656722729491</c:v>
                </c:pt>
                <c:pt idx="10">
                  <c:v>11.27164287951285</c:v>
                </c:pt>
                <c:pt idx="11">
                  <c:v>11.272663186575832</c:v>
                </c:pt>
                <c:pt idx="12">
                  <c:v>11.238546039352279</c:v>
                </c:pt>
                <c:pt idx="13">
                  <c:v>11.196060241406933</c:v>
                </c:pt>
                <c:pt idx="14">
                  <c:v>11.294739840465146</c:v>
                </c:pt>
                <c:pt idx="15">
                  <c:v>11.347819323569688</c:v>
                </c:pt>
                <c:pt idx="16">
                  <c:v>11.295312534509758</c:v>
                </c:pt>
                <c:pt idx="17">
                  <c:v>10.65016430609198</c:v>
                </c:pt>
                <c:pt idx="18">
                  <c:v>9.822908399218008</c:v>
                </c:pt>
                <c:pt idx="19">
                  <c:v>8.825994645967155</c:v>
                </c:pt>
                <c:pt idx="20">
                  <c:v>8.8558440875623994</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5.9343530415583201</c:v>
                </c:pt>
                <c:pt idx="8">
                  <c:v>5.9415190468075441</c:v>
                </c:pt>
                <c:pt idx="9">
                  <c:v>5.9601043269219414</c:v>
                </c:pt>
                <c:pt idx="10">
                  <c:v>5.9690996493948001</c:v>
                </c:pt>
                <c:pt idx="11">
                  <c:v>5.9696399712091992</c:v>
                </c:pt>
                <c:pt idx="12">
                  <c:v>5.9515726270156915</c:v>
                </c:pt>
                <c:pt idx="13">
                  <c:v>5.9290735144789766</c:v>
                </c:pt>
                <c:pt idx="14">
                  <c:v>5.9813310572735068</c:v>
                </c:pt>
                <c:pt idx="15">
                  <c:v>6.0094402448494595</c:v>
                </c:pt>
                <c:pt idx="16">
                  <c:v>5.9816343376255769</c:v>
                </c:pt>
                <c:pt idx="17">
                  <c:v>5.6399845794474084</c:v>
                </c:pt>
                <c:pt idx="18">
                  <c:v>5.2018964501067968</c:v>
                </c:pt>
                <c:pt idx="19">
                  <c:v>4.673962980370777</c:v>
                </c:pt>
                <c:pt idx="20">
                  <c:v>4.6897702848840037</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5.386454218319364</c:v>
                </c:pt>
                <c:pt idx="8">
                  <c:v>5.3929586104465033</c:v>
                </c:pt>
                <c:pt idx="9">
                  <c:v>5.409827974262539</c:v>
                </c:pt>
                <c:pt idx="10">
                  <c:v>5.4179927889171031</c:v>
                </c:pt>
                <c:pt idx="11">
                  <c:v>5.418483224638746</c:v>
                </c:pt>
                <c:pt idx="12">
                  <c:v>5.4020839774649732</c:v>
                </c:pt>
                <c:pt idx="13">
                  <c:v>5.3816621321883051</c:v>
                </c:pt>
                <c:pt idx="14">
                  <c:v>5.4290949121145031</c:v>
                </c:pt>
                <c:pt idx="15">
                  <c:v>5.4546088731026181</c:v>
                </c:pt>
                <c:pt idx="16">
                  <c:v>5.4293701916134314</c:v>
                </c:pt>
                <c:pt idx="17">
                  <c:v>5.1192638045752679</c:v>
                </c:pt>
                <c:pt idx="18">
                  <c:v>4.7216228762791106</c:v>
                </c:pt>
                <c:pt idx="19">
                  <c:v>4.2424317251734749</c:v>
                </c:pt>
                <c:pt idx="20">
                  <c:v>4.2567795945164768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7.3251923358696898</c:v>
                </c:pt>
                <c:pt idx="8">
                  <c:v>7.3340378437730465</c:v>
                </c:pt>
                <c:pt idx="9">
                  <c:v>7.356978971559105</c:v>
                </c:pt>
                <c:pt idx="10">
                  <c:v>7.3680825352964519</c:v>
                </c:pt>
                <c:pt idx="11">
                  <c:v>7.3687494927871882</c:v>
                </c:pt>
                <c:pt idx="12">
                  <c:v>7.3464476899977385</c:v>
                </c:pt>
                <c:pt idx="13">
                  <c:v>7.3186754416054294</c:v>
                </c:pt>
                <c:pt idx="14">
                  <c:v>7.3831806284874952</c:v>
                </c:pt>
                <c:pt idx="15">
                  <c:v>7.4178777899062602</c:v>
                </c:pt>
                <c:pt idx="16">
                  <c:v>7.3835549889097756</c:v>
                </c:pt>
                <c:pt idx="17">
                  <c:v>6.9618324906639888</c:v>
                </c:pt>
                <c:pt idx="18">
                  <c:v>6.4210692794077451</c:v>
                </c:pt>
                <c:pt idx="19">
                  <c:v>5.7694036000527671</c:v>
                </c:pt>
                <c:pt idx="20">
                  <c:v>5.7889156757685454</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18.299586602761146</c:v>
                </c:pt>
                <c:pt idx="8">
                  <c:v>18.820122143593711</c:v>
                </c:pt>
                <c:pt idx="9">
                  <c:v>19.147914388180904</c:v>
                </c:pt>
                <c:pt idx="10">
                  <c:v>19.468436009209658</c:v>
                </c:pt>
                <c:pt idx="11">
                  <c:v>19.811642684177745</c:v>
                </c:pt>
                <c:pt idx="12">
                  <c:v>20.115284939140288</c:v>
                </c:pt>
                <c:pt idx="13">
                  <c:v>20.43842639803297</c:v>
                </c:pt>
                <c:pt idx="14">
                  <c:v>20.840039788184988</c:v>
                </c:pt>
                <c:pt idx="15">
                  <c:v>21.086608963172491</c:v>
                </c:pt>
                <c:pt idx="16">
                  <c:v>21.364020779684459</c:v>
                </c:pt>
                <c:pt idx="17">
                  <c:v>23.144727354819462</c:v>
                </c:pt>
                <c:pt idx="18">
                  <c:v>24.620251930680279</c:v>
                </c:pt>
                <c:pt idx="19">
                  <c:v>26.139713696977065</c:v>
                </c:pt>
                <c:pt idx="20">
                  <c:v>27.65537929538333</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7.3753479305181585E-2</c:v>
                </c:pt>
                <c:pt idx="8">
                  <c:v>7.5851412338959145E-2</c:v>
                </c:pt>
                <c:pt idx="9">
                  <c:v>7.7172525162563191E-2</c:v>
                </c:pt>
                <c:pt idx="10">
                  <c:v>7.8464334931634169E-2</c:v>
                </c:pt>
                <c:pt idx="11">
                  <c:v>7.9847573086087323E-2</c:v>
                </c:pt>
                <c:pt idx="12">
                  <c:v>8.1071353341548372E-2</c:v>
                </c:pt>
                <c:pt idx="13">
                  <c:v>8.237372193699477E-2</c:v>
                </c:pt>
                <c:pt idx="14">
                  <c:v>8.3992358767555272E-2</c:v>
                </c:pt>
                <c:pt idx="15">
                  <c:v>8.4986115344656998E-2</c:v>
                </c:pt>
                <c:pt idx="16">
                  <c:v>8.6104178124558325E-2</c:v>
                </c:pt>
                <c:pt idx="17">
                  <c:v>9.3281023612313996E-2</c:v>
                </c:pt>
                <c:pt idx="18">
                  <c:v>9.9227883157961771E-2</c:v>
                </c:pt>
                <c:pt idx="19">
                  <c:v>0.105351824335883</c:v>
                </c:pt>
                <c:pt idx="20">
                  <c:v>0.11146046568239108</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10.785998439672813</c:v>
                </c:pt>
                <c:pt idx="8">
                  <c:v>11.092808405006519</c:v>
                </c:pt>
                <c:pt idx="9">
                  <c:v>11.286013132271824</c:v>
                </c:pt>
                <c:pt idx="10">
                  <c:v>11.474932465770641</c:v>
                </c:pt>
                <c:pt idx="11">
                  <c:v>11.677222645382267</c:v>
                </c:pt>
                <c:pt idx="12">
                  <c:v>11.856193075662402</c:v>
                </c:pt>
                <c:pt idx="13">
                  <c:v>12.046656573394323</c:v>
                </c:pt>
                <c:pt idx="14">
                  <c:v>12.283372379798266</c:v>
                </c:pt>
                <c:pt idx="15">
                  <c:v>12.428703244064092</c:v>
                </c:pt>
                <c:pt idx="16">
                  <c:v>12.592213135571335</c:v>
                </c:pt>
                <c:pt idx="17">
                  <c:v>13.641783202800244</c:v>
                </c:pt>
                <c:pt idx="18">
                  <c:v>14.511475295764377</c:v>
                </c:pt>
                <c:pt idx="19">
                  <c:v>15.407064502022555</c:v>
                </c:pt>
                <c:pt idx="20">
                  <c:v>16.300416200853231</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10.689592055782187</c:v>
                </c:pt>
                <c:pt idx="8">
                  <c:v>10.993659721507296</c:v>
                </c:pt>
                <c:pt idx="9">
                  <c:v>11.185137564682046</c:v>
                </c:pt>
                <c:pt idx="10">
                  <c:v>11.372368317388689</c:v>
                </c:pt>
                <c:pt idx="11">
                  <c:v>11.572850406184985</c:v>
                </c:pt>
                <c:pt idx="12">
                  <c:v>11.750221180012064</c:v>
                </c:pt>
                <c:pt idx="13">
                  <c:v>11.938982295050142</c:v>
                </c:pt>
                <c:pt idx="14">
                  <c:v>12.173582310780388</c:v>
                </c:pt>
                <c:pt idx="15">
                  <c:v>12.317614192557953</c:v>
                </c:pt>
                <c:pt idx="16">
                  <c:v>12.479662615527189</c:v>
                </c:pt>
                <c:pt idx="17">
                  <c:v>13.519851515552403</c:v>
                </c:pt>
                <c:pt idx="18">
                  <c:v>14.38177020948909</c:v>
                </c:pt>
                <c:pt idx="19">
                  <c:v>15.269354545608472</c:v>
                </c:pt>
                <c:pt idx="20">
                  <c:v>16.15472137337612</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4.52097781626314</c:v>
                </c:pt>
                <c:pt idx="8">
                  <c:v>4.6495779690297319</c:v>
                </c:pt>
                <c:pt idx="9">
                  <c:v>4.7305602064043288</c:v>
                </c:pt>
                <c:pt idx="10">
                  <c:v>4.809746210425045</c:v>
                </c:pt>
                <c:pt idx="11">
                  <c:v>4.8945366375317443</c:v>
                </c:pt>
                <c:pt idx="12">
                  <c:v>4.9695525342601794</c:v>
                </c:pt>
                <c:pt idx="13">
                  <c:v>5.0493857785231011</c:v>
                </c:pt>
                <c:pt idx="14">
                  <c:v>5.1486057919040347</c:v>
                </c:pt>
                <c:pt idx="15">
                  <c:v>5.2095215816697236</c:v>
                </c:pt>
                <c:pt idx="16">
                  <c:v>5.2780571554859446</c:v>
                </c:pt>
                <c:pt idx="17">
                  <c:v>5.717987034680295</c:v>
                </c:pt>
                <c:pt idx="18">
                  <c:v>6.0825206178493989</c:v>
                </c:pt>
                <c:pt idx="19">
                  <c:v>6.4579090398507617</c:v>
                </c:pt>
                <c:pt idx="20">
                  <c:v>6.8323596051020017</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5.8411836227024603</c:v>
                </c:pt>
                <c:pt idx="8">
                  <c:v>6.0073373037745217</c:v>
                </c:pt>
                <c:pt idx="9">
                  <c:v>6.1119677925552187</c:v>
                </c:pt>
                <c:pt idx="10">
                  <c:v>6.2142775159449641</c:v>
                </c:pt>
                <c:pt idx="11">
                  <c:v>6.3238282534858472</c:v>
                </c:pt>
                <c:pt idx="12">
                  <c:v>6.4207501242006773</c:v>
                </c:pt>
                <c:pt idx="13">
                  <c:v>6.5238960934771262</c:v>
                </c:pt>
                <c:pt idx="14">
                  <c:v>6.6520901127267207</c:v>
                </c:pt>
                <c:pt idx="15">
                  <c:v>6.7307943948542173</c:v>
                </c:pt>
                <c:pt idx="16">
                  <c:v>6.8193435732880809</c:v>
                </c:pt>
                <c:pt idx="17">
                  <c:v>7.3877407895370952</c:v>
                </c:pt>
                <c:pt idx="18">
                  <c:v>7.8587246524246197</c:v>
                </c:pt>
                <c:pt idx="19">
                  <c:v>8.3437331598450086</c:v>
                </c:pt>
                <c:pt idx="20">
                  <c:v>8.8275299396896614</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7.4125828106714229</c:v>
                </c:pt>
                <c:pt idx="8">
                  <c:v>7.6234352679469781</c:v>
                </c:pt>
                <c:pt idx="9">
                  <c:v>7.7562135219285082</c:v>
                </c:pt>
                <c:pt idx="10">
                  <c:v>7.8860466766363739</c:v>
                </c:pt>
                <c:pt idx="11">
                  <c:v>8.0250688280434588</c:v>
                </c:pt>
                <c:pt idx="12">
                  <c:v>8.148064686288107</c:v>
                </c:pt>
                <c:pt idx="13">
                  <c:v>8.2789590543194471</c:v>
                </c:pt>
                <c:pt idx="14">
                  <c:v>8.4416399157508817</c:v>
                </c:pt>
                <c:pt idx="15">
                  <c:v>8.5415172773453794</c:v>
                </c:pt>
                <c:pt idx="16">
                  <c:v>8.65388801594138</c:v>
                </c:pt>
                <c:pt idx="17">
                  <c:v>9.3751958376002413</c:v>
                </c:pt>
                <c:pt idx="18">
                  <c:v>9.9728840993721679</c:v>
                </c:pt>
                <c:pt idx="19">
                  <c:v>10.588369925080633</c:v>
                </c:pt>
                <c:pt idx="20">
                  <c:v>11.202318043437421</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11.003025429701031</c:v>
                </c:pt>
                <c:pt idx="8">
                  <c:v>11.316008772831836</c:v>
                </c:pt>
                <c:pt idx="9">
                  <c:v>11.513101006724565</c:v>
                </c:pt>
                <c:pt idx="10">
                  <c:v>11.705821619681812</c:v>
                </c:pt>
                <c:pt idx="11">
                  <c:v>11.912182115920956</c:v>
                </c:pt>
                <c:pt idx="12">
                  <c:v>12.094753642011089</c:v>
                </c:pt>
                <c:pt idx="13">
                  <c:v>12.289049489604192</c:v>
                </c:pt>
                <c:pt idx="14">
                  <c:v>12.530528296785789</c:v>
                </c:pt>
                <c:pt idx="15">
                  <c:v>12.678783389179983</c:v>
                </c:pt>
                <c:pt idx="16">
                  <c:v>12.845583292251026</c:v>
                </c:pt>
                <c:pt idx="17">
                  <c:v>13.916271945189774</c:v>
                </c:pt>
                <c:pt idx="18">
                  <c:v>14.803463267200064</c:v>
                </c:pt>
                <c:pt idx="19">
                  <c:v>15.717072782919908</c:v>
                </c:pt>
                <c:pt idx="20">
                  <c:v>16.628399769927956</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17.619453912518825</c:v>
                </c:pt>
                <c:pt idx="8">
                  <c:v>17.822327332873478</c:v>
                </c:pt>
                <c:pt idx="9">
                  <c:v>18.233536088733615</c:v>
                </c:pt>
                <c:pt idx="10">
                  <c:v>18.73797981455175</c:v>
                </c:pt>
                <c:pt idx="11">
                  <c:v>19.283744005224605</c:v>
                </c:pt>
                <c:pt idx="12">
                  <c:v>19.882841728123545</c:v>
                </c:pt>
                <c:pt idx="13">
                  <c:v>20.495184552778774</c:v>
                </c:pt>
                <c:pt idx="14">
                  <c:v>20.450109065658253</c:v>
                </c:pt>
                <c:pt idx="15">
                  <c:v>20.8185051222653</c:v>
                </c:pt>
                <c:pt idx="16">
                  <c:v>21.564064612526227</c:v>
                </c:pt>
                <c:pt idx="17">
                  <c:v>25.696338892628045</c:v>
                </c:pt>
                <c:pt idx="18">
                  <c:v>30.535382078151784</c:v>
                </c:pt>
                <c:pt idx="19">
                  <c:v>35.515433373167291</c:v>
                </c:pt>
                <c:pt idx="20">
                  <c:v>35.977618154343389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6.2586582716528119</c:v>
                </c:pt>
                <c:pt idx="8">
                  <c:v>6.3307215385795468</c:v>
                </c:pt>
                <c:pt idx="9">
                  <c:v>6.4767882154480914</c:v>
                </c:pt>
                <c:pt idx="10">
                  <c:v>6.6559731614089781</c:v>
                </c:pt>
                <c:pt idx="11">
                  <c:v>6.8498356717504389</c:v>
                </c:pt>
                <c:pt idx="12">
                  <c:v>7.0626429436197276</c:v>
                </c:pt>
                <c:pt idx="13">
                  <c:v>7.2801550472095391</c:v>
                </c:pt>
                <c:pt idx="14">
                  <c:v>7.2641436502776981</c:v>
                </c:pt>
                <c:pt idx="15">
                  <c:v>7.3950027017770061</c:v>
                </c:pt>
                <c:pt idx="16">
                  <c:v>7.6598350906750197</c:v>
                </c:pt>
                <c:pt idx="17">
                  <c:v>9.1276724443356674</c:v>
                </c:pt>
                <c:pt idx="18">
                  <c:v>10.846563268667335</c:v>
                </c:pt>
                <c:pt idx="19">
                  <c:v>12.615542000105689</c:v>
                </c:pt>
                <c:pt idx="20">
                  <c:v>12.779716021508507</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3.9671050732847455</c:v>
                </c:pt>
                <c:pt idx="8">
                  <c:v>4.0127830028686891</c:v>
                </c:pt>
                <c:pt idx="9">
                  <c:v>4.1053686385899413</c:v>
                </c:pt>
                <c:pt idx="10">
                  <c:v>4.2189465777142585</c:v>
                </c:pt>
                <c:pt idx="11">
                  <c:v>4.3418280188976937</c:v>
                </c:pt>
                <c:pt idx="12">
                  <c:v>4.4767177622294696</c:v>
                </c:pt>
                <c:pt idx="13">
                  <c:v>4.6145897041375719</c:v>
                </c:pt>
                <c:pt idx="14">
                  <c:v>4.6044407406949794</c:v>
                </c:pt>
                <c:pt idx="15">
                  <c:v>4.6873868905813572</c:v>
                </c:pt>
                <c:pt idx="16">
                  <c:v>4.8552532076042834</c:v>
                </c:pt>
                <c:pt idx="17">
                  <c:v>5.7856547025761813</c:v>
                </c:pt>
                <c:pt idx="18">
                  <c:v>6.8751886272056781</c:v>
                </c:pt>
                <c:pt idx="19">
                  <c:v>7.9964712081395364</c:v>
                </c:pt>
                <c:pt idx="20">
                  <c:v>8.1005343419518709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26.883208276495061</c:v>
                </c:pt>
                <c:pt idx="8">
                  <c:v>27.19274615662675</c:v>
                </c:pt>
                <c:pt idx="9">
                  <c:v>27.820155535134901</c:v>
                </c:pt>
                <c:pt idx="10">
                  <c:v>28.58981989659986</c:v>
                </c:pt>
                <c:pt idx="11">
                  <c:v>29.422529722940538</c:v>
                </c:pt>
                <c:pt idx="12">
                  <c:v>30.336614174287966</c:v>
                </c:pt>
                <c:pt idx="13">
                  <c:v>31.2709075850575</c:v>
                </c:pt>
                <c:pt idx="14">
                  <c:v>31.202132825383227</c:v>
                </c:pt>
                <c:pt idx="15">
                  <c:v>31.764219934732857</c:v>
                </c:pt>
                <c:pt idx="16">
                  <c:v>32.901771141411359</c:v>
                </c:pt>
                <c:pt idx="17">
                  <c:v>39.206665190860356</c:v>
                </c:pt>
                <c:pt idx="18">
                  <c:v>46.589924993422052</c:v>
                </c:pt>
                <c:pt idx="19">
                  <c:v>54.188330531768941</c:v>
                </c:pt>
                <c:pt idx="20">
                  <c:v>54.893517525433673</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4.8462114080613601</c:v>
                </c:pt>
                <c:pt idx="8">
                  <c:v>4.9020115190634721</c:v>
                </c:pt>
                <c:pt idx="9">
                  <c:v>5.0151140348189802</c:v>
                </c:pt>
                <c:pt idx="10">
                  <c:v>5.1538607264544041</c:v>
                </c:pt>
                <c:pt idx="11">
                  <c:v>5.3039725664740853</c:v>
                </c:pt>
                <c:pt idx="12">
                  <c:v>5.4687537358378844</c:v>
                </c:pt>
                <c:pt idx="13">
                  <c:v>5.6371779558632404</c:v>
                </c:pt>
                <c:pt idx="14">
                  <c:v>5.6247799927372562</c:v>
                </c:pt>
                <c:pt idx="15">
                  <c:v>5.7261069226794721</c:v>
                </c:pt>
                <c:pt idx="16">
                  <c:v>5.9311722399719535</c:v>
                </c:pt>
                <c:pt idx="17">
                  <c:v>7.0677497330598262</c:v>
                </c:pt>
                <c:pt idx="18">
                  <c:v>8.3987232357700599</c:v>
                </c:pt>
                <c:pt idx="19">
                  <c:v>9.768480863813636</c:v>
                </c:pt>
                <c:pt idx="20">
                  <c:v>9.8956042792321206</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6.9822287714402389</c:v>
                </c:pt>
                <c:pt idx="8">
                  <c:v>7.062623353451337</c:v>
                </c:pt>
                <c:pt idx="9">
                  <c:v>7.2255769625978044</c:v>
                </c:pt>
                <c:pt idx="10">
                  <c:v>7.425477681057493</c:v>
                </c:pt>
                <c:pt idx="11">
                  <c:v>7.6417528535717958</c:v>
                </c:pt>
                <c:pt idx="12">
                  <c:v>7.8791630127344021</c:v>
                </c:pt>
                <c:pt idx="13">
                  <c:v>8.1218219344876417</c:v>
                </c:pt>
                <c:pt idx="14">
                  <c:v>8.1039594420050598</c:v>
                </c:pt>
                <c:pt idx="15">
                  <c:v>8.2499472551630646</c:v>
                </c:pt>
                <c:pt idx="16">
                  <c:v>8.5453972134629339</c:v>
                </c:pt>
                <c:pt idx="17">
                  <c:v>10.182932889271214</c:v>
                </c:pt>
                <c:pt idx="18">
                  <c:v>12.100546608967679</c:v>
                </c:pt>
                <c:pt idx="19">
                  <c:v>14.074038954868348</c:v>
                </c:pt>
                <c:pt idx="20">
                  <c:v>14.257193318952055</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11.304797060136931</c:v>
                </c:pt>
                <c:pt idx="8">
                  <c:v>11.434962436282651</c:v>
                </c:pt>
                <c:pt idx="9">
                  <c:v>11.698797601517105</c:v>
                </c:pt>
                <c:pt idx="10">
                  <c:v>12.022453145948115</c:v>
                </c:pt>
                <c:pt idx="11">
                  <c:v>12.372620265138048</c:v>
                </c:pt>
                <c:pt idx="12">
                  <c:v>12.757006649085541</c:v>
                </c:pt>
                <c:pt idx="13">
                  <c:v>13.149891207161426</c:v>
                </c:pt>
                <c:pt idx="14">
                  <c:v>13.120970376991869</c:v>
                </c:pt>
                <c:pt idx="15">
                  <c:v>13.357336536713673</c:v>
                </c:pt>
                <c:pt idx="16">
                  <c:v>13.835694082611871</c:v>
                </c:pt>
                <c:pt idx="17">
                  <c:v>16.486997713548082</c:v>
                </c:pt>
                <c:pt idx="18">
                  <c:v>19.591770508958966</c:v>
                </c:pt>
                <c:pt idx="19">
                  <c:v>22.787015351321628</c:v>
                </c:pt>
                <c:pt idx="20">
                  <c:v>23.083557184083382</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29.834708085628357</c:v>
                </c:pt>
                <c:pt idx="8">
                  <c:v>29.870734872921503</c:v>
                </c:pt>
                <c:pt idx="9">
                  <c:v>29.964171580009808</c:v>
                </c:pt>
                <c:pt idx="10">
                  <c:v>30.009395182015687</c:v>
                </c:pt>
                <c:pt idx="11">
                  <c:v>30.012111627008426</c:v>
                </c:pt>
                <c:pt idx="12">
                  <c:v>29.921278820783211</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18.161627711606037</c:v>
                </c:pt>
                <c:pt idx="8">
                  <c:v>18.67823898313247</c:v>
                </c:pt>
                <c:pt idx="9">
                  <c:v>19.003560032300108</c:v>
                </c:pt>
                <c:pt idx="10">
                  <c:v>19.321665270467964</c:v>
                </c:pt>
                <c:pt idx="11">
                  <c:v>19.662284542051292</c:v>
                </c:pt>
                <c:pt idx="12">
                  <c:v>19.963637666132808</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11.995244651969873</c:v>
                </c:pt>
                <c:pt idx="8">
                  <c:v>12.133359960345405</c:v>
                </c:pt>
                <c:pt idx="9">
                  <c:v>12.413309024264457</c:v>
                </c:pt>
                <c:pt idx="10">
                  <c:v>12.756732034670044</c:v>
                </c:pt>
                <c:pt idx="11">
                  <c:v>13.128285830940303</c:v>
                </c:pt>
                <c:pt idx="12">
                  <c:v>13.536148855089129</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7.1349913284713011</c:v>
                </c:pt>
                <c:pt idx="10">
                  <c:v>9.4177355196407717</c:v>
                </c:pt>
                <c:pt idx="11">
                  <c:v>11.622458268551526</c:v>
                </c:pt>
                <c:pt idx="12">
                  <c:v>13.857794838484256</c:v>
                </c:pt>
                <c:pt idx="13">
                  <c:v>16.076233012656392</c:v>
                </c:pt>
                <c:pt idx="14">
                  <c:v>18.374397021482139</c:v>
                </c:pt>
                <c:pt idx="15">
                  <c:v>20.668498213706354</c:v>
                </c:pt>
                <c:pt idx="16">
                  <c:v>22.663480293172825</c:v>
                </c:pt>
                <c:pt idx="17">
                  <c:v>24.786074331254696</c:v>
                </c:pt>
                <c:pt idx="18">
                  <c:v>27.003146120598821</c:v>
                </c:pt>
                <c:pt idx="19">
                  <c:v>27.003146120598821</c:v>
                </c:pt>
                <c:pt idx="20">
                  <c:v>27.003146120598821</c:v>
                </c:pt>
                <c:pt idx="21">
                  <c:v>27.003146120598821</c:v>
                </c:pt>
                <c:pt idx="22">
                  <c:v>27.003146120598821</c:v>
                </c:pt>
                <c:pt idx="23">
                  <c:v>27.003146120598821</c:v>
                </c:pt>
                <c:pt idx="24">
                  <c:v>27.003146120598821</c:v>
                </c:pt>
                <c:pt idx="25">
                  <c:v>27.003146120598821</c:v>
                </c:pt>
                <c:pt idx="26">
                  <c:v>27.003146120598821</c:v>
                </c:pt>
                <c:pt idx="27">
                  <c:v>27.003146120598821</c:v>
                </c:pt>
                <c:pt idx="28">
                  <c:v>27.003146120598821</c:v>
                </c:pt>
                <c:pt idx="29">
                  <c:v>27.003146120598821</c:v>
                </c:pt>
                <c:pt idx="30">
                  <c:v>27.003146120598821</c:v>
                </c:pt>
                <c:pt idx="31">
                  <c:v>27.003146120598821</c:v>
                </c:pt>
                <c:pt idx="32">
                  <c:v>27.003146120598821</c:v>
                </c:pt>
                <c:pt idx="33">
                  <c:v>27.003146120598821</c:v>
                </c:pt>
                <c:pt idx="34">
                  <c:v>27.003146120598821</c:v>
                </c:pt>
                <c:pt idx="35">
                  <c:v>27.003146120598821</c:v>
                </c:pt>
                <c:pt idx="36">
                  <c:v>27.003146120598821</c:v>
                </c:pt>
                <c:pt idx="37">
                  <c:v>27.003146120598821</c:v>
                </c:pt>
                <c:pt idx="38">
                  <c:v>27.003146120598821</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2.2974195436532128</c:v>
                </c:pt>
                <c:pt idx="20">
                  <c:v>4.8054390905857538</c:v>
                </c:pt>
                <c:pt idx="21">
                  <c:v>7.4446286917321487</c:v>
                </c:pt>
                <c:pt idx="22">
                  <c:v>10.367696993645588</c:v>
                </c:pt>
                <c:pt idx="23">
                  <c:v>13.075652589873144</c:v>
                </c:pt>
                <c:pt idx="24">
                  <c:v>15.667095859242522</c:v>
                </c:pt>
                <c:pt idx="25">
                  <c:v>18.471926176029015</c:v>
                </c:pt>
                <c:pt idx="26">
                  <c:v>21.387918570518593</c:v>
                </c:pt>
                <c:pt idx="27">
                  <c:v>24.430104879040123</c:v>
                </c:pt>
                <c:pt idx="28">
                  <c:v>27.584195440472875</c:v>
                </c:pt>
                <c:pt idx="29">
                  <c:v>27.584195440472875</c:v>
                </c:pt>
                <c:pt idx="30">
                  <c:v>27.584195440472875</c:v>
                </c:pt>
                <c:pt idx="31">
                  <c:v>27.584195440472875</c:v>
                </c:pt>
                <c:pt idx="32">
                  <c:v>27.584195440472875</c:v>
                </c:pt>
                <c:pt idx="33">
                  <c:v>27.584195440472875</c:v>
                </c:pt>
                <c:pt idx="34">
                  <c:v>27.584195440472875</c:v>
                </c:pt>
                <c:pt idx="35">
                  <c:v>27.584195440472875</c:v>
                </c:pt>
                <c:pt idx="36">
                  <c:v>27.584195440472875</c:v>
                </c:pt>
                <c:pt idx="37">
                  <c:v>27.584195440472875</c:v>
                </c:pt>
                <c:pt idx="38">
                  <c:v>27.584195440472875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3.3668632072804527</c:v>
                </c:pt>
                <c:pt idx="30">
                  <c:v>6.6898722647307594</c:v>
                </c:pt>
                <c:pt idx="31">
                  <c:v>9.971333129627709</c:v>
                </c:pt>
                <c:pt idx="32">
                  <c:v>13.213359127681983</c:v>
                </c:pt>
                <c:pt idx="33">
                  <c:v>16.417892630230597</c:v>
                </c:pt>
                <c:pt idx="34">
                  <c:v>18.282028294437595</c:v>
                </c:pt>
                <c:pt idx="35">
                  <c:v>20.141537463071046</c:v>
                </c:pt>
                <c:pt idx="36">
                  <c:v>21.996499020899449</c:v>
                </c:pt>
                <c:pt idx="37">
                  <c:v>23.846989667620988</c:v>
                </c:pt>
                <c:pt idx="38">
                  <c:v>25.709124417387557</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6.1642426335548661</c:v>
                </c:pt>
                <c:pt idx="10">
                  <c:v>8.1364088797220369</c:v>
                </c:pt>
                <c:pt idx="11">
                  <c:v>10.041168863069593</c:v>
                </c:pt>
                <c:pt idx="12">
                  <c:v>11.972377514962361</c:v>
                </c:pt>
                <c:pt idx="13">
                  <c:v>13.8889868762897</c:v>
                </c:pt>
                <c:pt idx="14">
                  <c:v>15.874475002333469</c:v>
                </c:pt>
                <c:pt idx="15">
                  <c:v>17.856453076836246</c:v>
                </c:pt>
                <c:pt idx="16">
                  <c:v>19.580008582552601</c:v>
                </c:pt>
                <c:pt idx="17">
                  <c:v>21.413813847467615</c:v>
                </c:pt>
                <c:pt idx="18">
                  <c:v>23.329242726966331</c:v>
                </c:pt>
                <c:pt idx="19">
                  <c:v>25.29423922629238</c:v>
                </c:pt>
                <c:pt idx="20">
                  <c:v>27.439363151775812</c:v>
                </c:pt>
                <c:pt idx="21">
                  <c:v>29.69667759903777</c:v>
                </c:pt>
                <c:pt idx="22">
                  <c:v>32.196795175045409</c:v>
                </c:pt>
                <c:pt idx="23">
                  <c:v>34.512925583884972</c:v>
                </c:pt>
                <c:pt idx="24">
                  <c:v>36.729402311690471</c:v>
                </c:pt>
                <c:pt idx="25">
                  <c:v>39.128390240958716</c:v>
                </c:pt>
                <c:pt idx="26">
                  <c:v>41.622455751571572</c:v>
                </c:pt>
                <c:pt idx="27">
                  <c:v>44.224455661886935</c:v>
                </c:pt>
                <c:pt idx="28">
                  <c:v>46.922167940384128</c:v>
                </c:pt>
                <c:pt idx="29">
                  <c:v>60.683642026021161</c:v>
                </c:pt>
                <c:pt idx="30">
                  <c:v>68.471550519659033</c:v>
                </c:pt>
                <c:pt idx="31" formatCode="0.00">
                  <c:v>68.471550519659033</c:v>
                </c:pt>
                <c:pt idx="32" formatCode="0.00">
                  <c:v>68.471550519659033</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0.58786124764642711</c:v>
                </c:pt>
                <c:pt idx="10">
                  <c:v>0.77593952083558804</c:v>
                </c:pt>
                <c:pt idx="11">
                  <c:v>0.95758950556890154</c:v>
                </c:pt>
                <c:pt idx="12">
                  <c:v>1.1417618029712426</c:v>
                </c:pt>
                <c:pt idx="13">
                  <c:v>1.3245418194922591</c:v>
                </c:pt>
                <c:pt idx="14">
                  <c:v>1.5138905515829923</c:v>
                </c:pt>
                <c:pt idx="15">
                  <c:v>1.7029045429114202</c:v>
                </c:pt>
                <c:pt idx="16">
                  <c:v>1.8672737201503076</c:v>
                </c:pt>
                <c:pt idx="17">
                  <c:v>2.0421570132097568</c:v>
                </c:pt>
                <c:pt idx="18">
                  <c:v>2.2248244515014837</c:v>
                </c:pt>
                <c:pt idx="19">
                  <c:v>2.4122189721886924</c:v>
                </c:pt>
                <c:pt idx="20">
                  <c:v>2.6167915859152329</c:v>
                </c:pt>
                <c:pt idx="21">
                  <c:v>2.8320633988828643</c:v>
                </c:pt>
                <c:pt idx="22">
                  <c:v>3.0704904571388485</c:v>
                </c:pt>
                <c:pt idx="23">
                  <c:v>3.2913713329889696</c:v>
                </c:pt>
                <c:pt idx="24">
                  <c:v>3.502748602192209</c:v>
                </c:pt>
                <c:pt idx="25">
                  <c:v>3.7315312963567084</c:v>
                </c:pt>
                <c:pt idx="26">
                  <c:v>3.9693811912975363</c:v>
                </c:pt>
                <c:pt idx="27">
                  <c:v>4.2175243947021963</c:v>
                </c:pt>
                <c:pt idx="28">
                  <c:v>4.474795336179378</c:v>
                </c:pt>
                <c:pt idx="29">
                  <c:v>5.7871767277553321</c:v>
                </c:pt>
                <c:pt idx="30">
                  <c:v>6.5298810429139902</c:v>
                </c:pt>
                <c:pt idx="31" formatCode="0.00">
                  <c:v>6.5298810429139902</c:v>
                </c:pt>
                <c:pt idx="32" formatCode="0.00">
                  <c:v>6.5298810429139902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0.42293794982650768</c:v>
                </c:pt>
                <c:pt idx="10">
                  <c:v>0.55825123946416144</c:v>
                </c:pt>
                <c:pt idx="11">
                  <c:v>0.6889396841213129</c:v>
                </c:pt>
                <c:pt idx="12">
                  <c:v>0.82144281167061084</c:v>
                </c:pt>
                <c:pt idx="13">
                  <c:v>0.95294425995649812</c:v>
                </c:pt>
                <c:pt idx="14">
                  <c:v>1.0891715837906928</c:v>
                </c:pt>
                <c:pt idx="15">
                  <c:v>1.2251580777142583</c:v>
                </c:pt>
                <c:pt idx="16">
                  <c:v>1.3434138108730749</c:v>
                </c:pt>
                <c:pt idx="17">
                  <c:v>1.4692339456780119</c:v>
                </c:pt>
                <c:pt idx="18">
                  <c:v>1.6006543993317788</c:v>
                </c:pt>
                <c:pt idx="19">
                  <c:v>1.7354757618649974</c:v>
                </c:pt>
                <c:pt idx="20">
                  <c:v>1.8826559377764942</c:v>
                </c:pt>
                <c:pt idx="21">
                  <c:v>2.0375336739710153</c:v>
                </c:pt>
                <c:pt idx="22">
                  <c:v>2.209070497678439</c:v>
                </c:pt>
                <c:pt idx="23">
                  <c:v>2.3679836853769776</c:v>
                </c:pt>
                <c:pt idx="24">
                  <c:v>2.5200594842745323</c:v>
                </c:pt>
                <c:pt idx="25">
                  <c:v>2.6846576509560616</c:v>
                </c:pt>
                <c:pt idx="26">
                  <c:v>2.8557792333625747</c:v>
                </c:pt>
                <c:pt idx="27">
                  <c:v>3.0343063571209883</c:v>
                </c:pt>
                <c:pt idx="28">
                  <c:v>3.2194004502831541</c:v>
                </c:pt>
                <c:pt idx="29">
                  <c:v>4.1635958660650685</c:v>
                </c:pt>
                <c:pt idx="30">
                  <c:v>4.6979359703636794</c:v>
                </c:pt>
                <c:pt idx="31" formatCode="0.00">
                  <c:v>4.6979359703636794</c:v>
                </c:pt>
                <c:pt idx="32" formatCode="0.00">
                  <c:v>4.6979359703636794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5.3643144284616397</c:v>
                </c:pt>
                <c:pt idx="10">
                  <c:v>7.0805544401787959</c:v>
                </c:pt>
                <c:pt idx="11">
                  <c:v>8.7381354389875927</c:v>
                </c:pt>
                <c:pt idx="12">
                  <c:v>10.418732886486836</c:v>
                </c:pt>
                <c:pt idx="13">
                  <c:v>12.08662558018565</c:v>
                </c:pt>
                <c:pt idx="14">
                  <c:v>13.814458703446999</c:v>
                </c:pt>
                <c:pt idx="15">
                  <c:v>15.539237271389011</c:v>
                </c:pt>
                <c:pt idx="16">
                  <c:v>17.039128534143675</c:v>
                </c:pt>
                <c:pt idx="17">
                  <c:v>18.634962544314615</c:v>
                </c:pt>
                <c:pt idx="18">
                  <c:v>20.301827946246657</c:v>
                </c:pt>
                <c:pt idx="19">
                  <c:v>22.011828622701618</c:v>
                </c:pt>
                <c:pt idx="20">
                  <c:v>23.878581751734924</c:v>
                </c:pt>
                <c:pt idx="21">
                  <c:v>25.842966539755366</c:v>
                </c:pt>
                <c:pt idx="22">
                  <c:v>28.018646113564426</c:v>
                </c:pt>
                <c:pt idx="23">
                  <c:v>30.034214368893103</c:v>
                </c:pt>
                <c:pt idx="24">
                  <c:v>31.963060911466606</c:v>
                </c:pt>
                <c:pt idx="25">
                  <c:v>34.050734341553117</c:v>
                </c:pt>
                <c:pt idx="26">
                  <c:v>36.221147221033419</c:v>
                </c:pt>
                <c:pt idx="27">
                  <c:v>38.48548795054672</c:v>
                </c:pt>
                <c:pt idx="28">
                  <c:v>40.833120540575891</c:v>
                </c:pt>
                <c:pt idx="29">
                  <c:v>52.808780549908107</c:v>
                </c:pt>
                <c:pt idx="30">
                  <c:v>59.586059184683108</c:v>
                </c:pt>
                <c:pt idx="31" formatCode="0.00">
                  <c:v>59.586059184683108</c:v>
                </c:pt>
                <c:pt idx="32" formatCode="0.00">
                  <c:v>59.586059184683108</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1.3049453649609364</c:v>
                </c:pt>
                <c:pt idx="10">
                  <c:v>1.7224450246691889</c:v>
                </c:pt>
                <c:pt idx="11">
                  <c:v>2.1256750497337662</c:v>
                </c:pt>
                <c:pt idx="12">
                  <c:v>2.5345041515185853</c:v>
                </c:pt>
                <c:pt idx="13">
                  <c:v>2.9402426422279468</c:v>
                </c:pt>
                <c:pt idx="14">
                  <c:v>3.3605624903082312</c:v>
                </c:pt>
                <c:pt idx="15">
                  <c:v>3.7801392745992577</c:v>
                </c:pt>
                <c:pt idx="16">
                  <c:v>4.1450090407882625</c:v>
                </c:pt>
                <c:pt idx="17">
                  <c:v>4.5332182374323891</c:v>
                </c:pt>
                <c:pt idx="18">
                  <c:v>4.9387068248880572</c:v>
                </c:pt>
                <c:pt idx="19">
                  <c:v>5.3546886780360454</c:v>
                </c:pt>
                <c:pt idx="20">
                  <c:v>5.8088027825958957</c:v>
                </c:pt>
                <c:pt idx="21">
                  <c:v>6.286667169240765</c:v>
                </c:pt>
                <c:pt idx="22">
                  <c:v>6.8159320013726354</c:v>
                </c:pt>
                <c:pt idx="23">
                  <c:v>7.3062474904495573</c:v>
                </c:pt>
                <c:pt idx="24">
                  <c:v>7.7754666961876602</c:v>
                </c:pt>
                <c:pt idx="25">
                  <c:v>8.2833227889791399</c:v>
                </c:pt>
                <c:pt idx="26">
                  <c:v>8.8113064232161769</c:v>
                </c:pt>
                <c:pt idx="27">
                  <c:v>9.3621393356183731</c:v>
                </c:pt>
                <c:pt idx="28">
                  <c:v>9.9332341712856298</c:v>
                </c:pt>
                <c:pt idx="29">
                  <c:v>12.846482868753899</c:v>
                </c:pt>
                <c:pt idx="30">
                  <c:v>14.495151763808709</c:v>
                </c:pt>
                <c:pt idx="31" formatCode="0.00">
                  <c:v>14.495151763808709</c:v>
                </c:pt>
                <c:pt idx="32" formatCode="0.00">
                  <c:v>14.495151763808709</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0.49451960788997312</c:v>
                </c:pt>
                <c:pt idx="10">
                  <c:v>0.65273448305396342</c:v>
                </c:pt>
                <c:pt idx="11">
                  <c:v>0.80554176467557215</c:v>
                </c:pt>
                <c:pt idx="12">
                  <c:v>0.96047086173757124</c:v>
                </c:pt>
                <c:pt idx="13">
                  <c:v>1.1142287467180427</c:v>
                </c:pt>
                <c:pt idx="14">
                  <c:v>1.2735123550913767</c:v>
                </c:pt>
                <c:pt idx="15">
                  <c:v>1.4325143734276353</c:v>
                </c:pt>
                <c:pt idx="16">
                  <c:v>1.5707847244718678</c:v>
                </c:pt>
                <c:pt idx="17">
                  <c:v>1.7178997415894479</c:v>
                </c:pt>
                <c:pt idx="18">
                  <c:v>1.8715629237092899</c:v>
                </c:pt>
                <c:pt idx="19">
                  <c:v>2.0292026137925951</c:v>
                </c:pt>
                <c:pt idx="20">
                  <c:v>2.2012928291794789</c:v>
                </c:pt>
                <c:pt idx="21">
                  <c:v>2.3823834061901703</c:v>
                </c:pt>
                <c:pt idx="22">
                  <c:v>2.5829525980380144</c:v>
                </c:pt>
                <c:pt idx="23">
                  <c:v>2.7687616210908366</c:v>
                </c:pt>
                <c:pt idx="24">
                  <c:v>2.9465760368253973</c:v>
                </c:pt>
                <c:pt idx="25">
                  <c:v>3.1390322136242581</c:v>
                </c:pt>
                <c:pt idx="26">
                  <c:v>3.3391158851602216</c:v>
                </c:pt>
                <c:pt idx="27">
                  <c:v>3.5478584755921054</c:v>
                </c:pt>
                <c:pt idx="28">
                  <c:v>3.7642794858392392</c:v>
                </c:pt>
                <c:pt idx="29">
                  <c:v>4.8682786587096754</c:v>
                </c:pt>
                <c:pt idx="30">
                  <c:v>5.4930550803243126</c:v>
                </c:pt>
                <c:pt idx="31" formatCode="0.00">
                  <c:v>5.4930550803243126</c:v>
                </c:pt>
                <c:pt idx="32" formatCode="0.00">
                  <c:v>5.4930550803243126</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0.87117177179542549</c:v>
                </c:pt>
                <c:pt idx="10">
                  <c:v>1.1498914240031741</c:v>
                </c:pt>
                <c:pt idx="11">
                  <c:v>1.4190847747816082</c:v>
                </c:pt>
                <c:pt idx="12">
                  <c:v>1.6920160273280127</c:v>
                </c:pt>
                <c:pt idx="13">
                  <c:v>1.9628840110213053</c:v>
                </c:pt>
                <c:pt idx="14">
                  <c:v>2.243486399906641</c:v>
                </c:pt>
                <c:pt idx="15">
                  <c:v>2.5235927249603205</c:v>
                </c:pt>
                <c:pt idx="16">
                  <c:v>2.767177053638306</c:v>
                </c:pt>
                <c:pt idx="17">
                  <c:v>3.0263426116368715</c:v>
                </c:pt>
                <c:pt idx="18">
                  <c:v>3.2970437617859072</c:v>
                </c:pt>
                <c:pt idx="19">
                  <c:v>3.574750137678913</c:v>
                </c:pt>
                <c:pt idx="20">
                  <c:v>3.8779133195938433</c:v>
                </c:pt>
                <c:pt idx="21">
                  <c:v>4.1969320123065508</c:v>
                </c:pt>
                <c:pt idx="22">
                  <c:v>4.5502652582322396</c:v>
                </c:pt>
                <c:pt idx="23">
                  <c:v>4.8775962138624545</c:v>
                </c:pt>
                <c:pt idx="24">
                  <c:v>5.1908434484204644</c:v>
                </c:pt>
                <c:pt idx="25">
                  <c:v>5.5298843799827591</c:v>
                </c:pt>
                <c:pt idx="26">
                  <c:v>5.8823623077702081</c:v>
                </c:pt>
                <c:pt idx="27">
                  <c:v>6.2500942428731161</c:v>
                </c:pt>
                <c:pt idx="28">
                  <c:v>6.6313528864994371</c:v>
                </c:pt>
                <c:pt idx="29">
                  <c:v>8.5762159417662147</c:v>
                </c:pt>
                <c:pt idx="30">
                  <c:v>9.6768549730806797</c:v>
                </c:pt>
                <c:pt idx="31" formatCode="0.00">
                  <c:v>9.6768549730806797</c:v>
                </c:pt>
                <c:pt idx="32" formatCode="0.00">
                  <c:v>9.6768549730806797</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8.9187391605891264</c:v>
                </c:pt>
                <c:pt idx="10">
                  <c:v>11.772169399550961</c:v>
                </c:pt>
                <c:pt idx="11">
                  <c:v>14.528072835689414</c:v>
                </c:pt>
                <c:pt idx="12">
                  <c:v>17.32224354810532</c:v>
                </c:pt>
                <c:pt idx="13">
                  <c:v>20.095291265820492</c:v>
                </c:pt>
                <c:pt idx="14">
                  <c:v>22.967996276852674</c:v>
                </c:pt>
                <c:pt idx="15">
                  <c:v>25.835622767132946</c:v>
                </c:pt>
                <c:pt idx="16">
                  <c:v>28.329350366466031</c:v>
                </c:pt>
                <c:pt idx="17">
                  <c:v>30.982592914068377</c:v>
                </c:pt>
                <c:pt idx="18">
                  <c:v>33.753932650748524</c:v>
                </c:pt>
                <c:pt idx="19">
                  <c:v>36.625707080315053</c:v>
                </c:pt>
                <c:pt idx="20">
                  <c:v>39.760731513980716</c:v>
                </c:pt>
                <c:pt idx="21">
                  <c:v>43.059718515413721</c:v>
                </c:pt>
                <c:pt idx="22">
                  <c:v>46.713553892805507</c:v>
                </c:pt>
                <c:pt idx="23">
                  <c:v>50.098498388089965</c:v>
                </c:pt>
                <c:pt idx="24">
                  <c:v>53.337802474801677</c:v>
                </c:pt>
                <c:pt idx="25">
                  <c:v>56.84384037078479</c:v>
                </c:pt>
                <c:pt idx="26">
                  <c:v>60.488830863896766</c:v>
                </c:pt>
                <c:pt idx="27">
                  <c:v>64.291563749548672</c:v>
                </c:pt>
                <c:pt idx="28">
                  <c:v>68.23417695133962</c:v>
                </c:pt>
                <c:pt idx="29">
                  <c:v>72.442755960440181</c:v>
                </c:pt>
                <c:pt idx="30">
                  <c:v>76.596517282253075</c:v>
                </c:pt>
                <c:pt idx="31">
                  <c:v>80.698343363374249</c:v>
                </c:pt>
                <c:pt idx="32">
                  <c:v>84.750875860942102</c:v>
                </c:pt>
                <c:pt idx="33">
                  <c:v>88.756542739127852</c:v>
                </c:pt>
                <c:pt idx="34">
                  <c:v>91.086712319386621</c:v>
                </c:pt>
                <c:pt idx="35">
                  <c:v>93.411098780178435</c:v>
                </c:pt>
                <c:pt idx="36">
                  <c:v>95.729800727463925</c:v>
                </c:pt>
                <c:pt idx="37">
                  <c:v>98.042914035865863</c:v>
                </c:pt>
                <c:pt idx="38">
                  <c:v>100.37058247307407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117.01306736942658</c:v>
                </c:pt>
                <c:pt idx="10">
                  <c:v>116.3032755277284</c:v>
                </c:pt>
                <c:pt idx="11">
                  <c:v>115.57663212032531</c:v>
                </c:pt>
                <c:pt idx="12">
                  <c:v>114.85660088005852</c:v>
                </c:pt>
                <c:pt idx="13">
                  <c:v>114.13291981715037</c:v>
                </c:pt>
                <c:pt idx="14">
                  <c:v>113.42645844542135</c:v>
                </c:pt>
                <c:pt idx="15">
                  <c:v>112.71911956080706</c:v>
                </c:pt>
                <c:pt idx="16">
                  <c:v>111.94717503399617</c:v>
                </c:pt>
                <c:pt idx="17">
                  <c:v>111.20279294698494</c:v>
                </c:pt>
                <c:pt idx="18">
                  <c:v>110.47881676361963</c:v>
                </c:pt>
                <c:pt idx="19">
                  <c:v>109.77219459758322</c:v>
                </c:pt>
                <c:pt idx="20">
                  <c:v>109.11105915532389</c:v>
                </c:pt>
                <c:pt idx="21">
                  <c:v>108.47825465290764</c:v>
                </c:pt>
                <c:pt idx="22">
                  <c:v>107.9067640718918</c:v>
                </c:pt>
                <c:pt idx="23">
                  <c:v>107.28881208502547</c:v>
                </c:pt>
                <c:pt idx="24">
                  <c:v>106.64569502719091</c:v>
                </c:pt>
                <c:pt idx="25">
                  <c:v>106.04866665659441</c:v>
                </c:pt>
                <c:pt idx="26">
                  <c:v>105.47564777623649</c:v>
                </c:pt>
                <c:pt idx="27">
                  <c:v>104.92988505741957</c:v>
                </c:pt>
                <c:pt idx="28">
                  <c:v>104.40829212854757</c:v>
                </c:pt>
                <c:pt idx="29">
                  <c:v>101.94016564152648</c:v>
                </c:pt>
                <c:pt idx="30">
                  <c:v>97.932777767162776</c:v>
                </c:pt>
                <c:pt idx="31" formatCode="0.00">
                  <c:v>97.932777767162776</c:v>
                </c:pt>
                <c:pt idx="32" formatCode="0.00">
                  <c:v>97.932777767162776</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11.159107754825254</c:v>
                </c:pt>
                <c:pt idx="10">
                  <c:v>11.09141750600886</c:v>
                </c:pt>
                <c:pt idx="11">
                  <c:v>11.022120185078506</c:v>
                </c:pt>
                <c:pt idx="12">
                  <c:v>10.953453442315407</c:v>
                </c:pt>
                <c:pt idx="13">
                  <c:v>10.884438629331974</c:v>
                </c:pt>
                <c:pt idx="14">
                  <c:v>10.817065995240975</c:v>
                </c:pt>
                <c:pt idx="15">
                  <c:v>10.749609675959398</c:v>
                </c:pt>
                <c:pt idx="16">
                  <c:v>10.675992153155436</c:v>
                </c:pt>
                <c:pt idx="17">
                  <c:v>10.605003159306616</c:v>
                </c:pt>
                <c:pt idx="18">
                  <c:v>10.535960201765862</c:v>
                </c:pt>
                <c:pt idx="19">
                  <c:v>10.468572233310567</c:v>
                </c:pt>
                <c:pt idx="20">
                  <c:v>10.405522167137926</c:v>
                </c:pt>
                <c:pt idx="21">
                  <c:v>10.345173918955464</c:v>
                </c:pt>
                <c:pt idx="22">
                  <c:v>10.290672954936724</c:v>
                </c:pt>
                <c:pt idx="23">
                  <c:v>10.231741136775092</c:v>
                </c:pt>
                <c:pt idx="24">
                  <c:v>10.170409417945052</c:v>
                </c:pt>
                <c:pt idx="25">
                  <c:v>10.113473008448667</c:v>
                </c:pt>
                <c:pt idx="26">
                  <c:v>10.058826296118021</c:v>
                </c:pt>
                <c:pt idx="27">
                  <c:v>10.006778904106522</c:v>
                </c:pt>
                <c:pt idx="28">
                  <c:v>9.9570364964567748</c:v>
                </c:pt>
                <c:pt idx="29">
                  <c:v>9.7216603112119877</c:v>
                </c:pt>
                <c:pt idx="30">
                  <c:v>9.339490403946666</c:v>
                </c:pt>
                <c:pt idx="31" formatCode="0.00">
                  <c:v>9.339490403946666</c:v>
                </c:pt>
                <c:pt idx="32" formatCode="0.00">
                  <c:v>9.339490403946666</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8.0284423826445437</c:v>
                </c:pt>
                <c:pt idx="10">
                  <c:v>7.979742497812417</c:v>
                </c:pt>
                <c:pt idx="11">
                  <c:v>7.929886401735164</c:v>
                </c:pt>
                <c:pt idx="12">
                  <c:v>7.8804839763809476</c:v>
                </c:pt>
                <c:pt idx="13">
                  <c:v>7.8308311312108776</c:v>
                </c:pt>
                <c:pt idx="14">
                  <c:v>7.782359754927886</c:v>
                </c:pt>
                <c:pt idx="15">
                  <c:v>7.7338281711672368</c:v>
                </c:pt>
                <c:pt idx="16">
                  <c:v>7.6808638972153993</c:v>
                </c:pt>
                <c:pt idx="17">
                  <c:v>7.629790723675093</c:v>
                </c:pt>
                <c:pt idx="18">
                  <c:v>7.5801176298469937</c:v>
                </c:pt>
                <c:pt idx="19">
                  <c:v>7.5316352212249544</c:v>
                </c:pt>
                <c:pt idx="20">
                  <c:v>7.4862737250721736</c:v>
                </c:pt>
                <c:pt idx="21">
                  <c:v>7.4428560572736941</c:v>
                </c:pt>
                <c:pt idx="22">
                  <c:v>7.4036452297562487</c:v>
                </c:pt>
                <c:pt idx="23">
                  <c:v>7.3612466153678753</c:v>
                </c:pt>
                <c:pt idx="24">
                  <c:v>7.3171213876459191</c:v>
                </c:pt>
                <c:pt idx="25">
                  <c:v>7.2761583740108247</c:v>
                </c:pt>
                <c:pt idx="26">
                  <c:v>7.2368426875790091</c:v>
                </c:pt>
                <c:pt idx="27">
                  <c:v>7.1993970873471689</c:v>
                </c:pt>
                <c:pt idx="28">
                  <c:v>7.1636098127223367</c:v>
                </c:pt>
                <c:pt idx="29">
                  <c:v>6.9942679457018899</c:v>
                </c:pt>
                <c:pt idx="30">
                  <c:v>6.7193150419149799</c:v>
                </c:pt>
                <c:pt idx="31" formatCode="0.00">
                  <c:v>6.7193150419149799</c:v>
                </c:pt>
                <c:pt idx="32" formatCode="0.00">
                  <c:v>6.7193150419149799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101.82838718767023</c:v>
                </c:pt>
                <c:pt idx="10">
                  <c:v>101.21070439288542</c:v>
                </c:pt>
                <c:pt idx="11">
                  <c:v>100.57835684487351</c:v>
                </c:pt>
                <c:pt idx="12">
                  <c:v>99.951763409034214</c:v>
                </c:pt>
                <c:pt idx="13">
                  <c:v>99.321993784744777</c:v>
                </c:pt>
                <c:pt idx="14">
                  <c:v>98.707209267845997</c:v>
                </c:pt>
                <c:pt idx="15">
                  <c:v>98.091661112117393</c:v>
                </c:pt>
                <c:pt idx="16">
                  <c:v>97.419891130091941</c:v>
                </c:pt>
                <c:pt idx="17">
                  <c:v>96.772106834920578</c:v>
                </c:pt>
                <c:pt idx="18">
                  <c:v>96.142080387689475</c:v>
                </c:pt>
                <c:pt idx="19">
                  <c:v>95.527155942615508</c:v>
                </c:pt>
                <c:pt idx="20">
                  <c:v>94.95181545021282</c:v>
                </c:pt>
                <c:pt idx="21">
                  <c:v>94.401129417150344</c:v>
                </c:pt>
                <c:pt idx="22">
                  <c:v>93.903800653226384</c:v>
                </c:pt>
                <c:pt idx="23">
                  <c:v>93.36603973817104</c:v>
                </c:pt>
                <c:pt idx="24">
                  <c:v>92.806379400702752</c:v>
                </c:pt>
                <c:pt idx="25">
                  <c:v>92.286826863111486</c:v>
                </c:pt>
                <c:pt idx="26">
                  <c:v>91.788168125872204</c:v>
                </c:pt>
                <c:pt idx="27">
                  <c:v>91.313228542681657</c:v>
                </c:pt>
                <c:pt idx="28">
                  <c:v>90.859322257601164</c:v>
                </c:pt>
                <c:pt idx="29">
                  <c:v>88.711482318023641</c:v>
                </c:pt>
                <c:pt idx="30">
                  <c:v>85.224129552596509</c:v>
                </c:pt>
                <c:pt idx="31" formatCode="0.00">
                  <c:v>85.224129552596509</c:v>
                </c:pt>
                <c:pt idx="32" formatCode="0.00">
                  <c:v>85.224129552596509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24.771195584093469</c:v>
                </c:pt>
                <c:pt idx="10">
                  <c:v>24.620935506907479</c:v>
                </c:pt>
                <c:pt idx="11">
                  <c:v>24.467108021060572</c:v>
                </c:pt>
                <c:pt idx="12">
                  <c:v>24.314680304393722</c:v>
                </c:pt>
                <c:pt idx="13">
                  <c:v>24.161479934958003</c:v>
                </c:pt>
                <c:pt idx="14">
                  <c:v>24.011924904865019</c:v>
                </c:pt>
                <c:pt idx="15">
                  <c:v>23.862184108824721</c:v>
                </c:pt>
                <c:pt idx="16">
                  <c:v>23.698766558258924</c:v>
                </c:pt>
                <c:pt idx="17">
                  <c:v>23.541183865306898</c:v>
                </c:pt>
                <c:pt idx="18">
                  <c:v>23.38792102005776</c:v>
                </c:pt>
                <c:pt idx="19">
                  <c:v>23.238331950456825</c:v>
                </c:pt>
                <c:pt idx="20">
                  <c:v>23.098372237273018</c:v>
                </c:pt>
                <c:pt idx="21">
                  <c:v>22.96441007007029</c:v>
                </c:pt>
                <c:pt idx="22">
                  <c:v>22.843427813344068</c:v>
                </c:pt>
                <c:pt idx="23">
                  <c:v>22.712609863927206</c:v>
                </c:pt>
                <c:pt idx="24">
                  <c:v>22.576464570232869</c:v>
                </c:pt>
                <c:pt idx="25">
                  <c:v>22.450076066198463</c:v>
                </c:pt>
                <c:pt idx="26">
                  <c:v>22.328770274650321</c:v>
                </c:pt>
                <c:pt idx="27">
                  <c:v>22.213234502840848</c:v>
                </c:pt>
                <c:pt idx="28">
                  <c:v>22.102815378320535</c:v>
                </c:pt>
                <c:pt idx="29">
                  <c:v>21.580322931017541</c:v>
                </c:pt>
                <c:pt idx="30">
                  <c:v>20.731975040915788</c:v>
                </c:pt>
                <c:pt idx="31" formatCode="0.00">
                  <c:v>20.731975040915788</c:v>
                </c:pt>
                <c:pt idx="32" formatCode="0.00">
                  <c:v>20.731975040915788</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9.3872450572506825</c:v>
                </c:pt>
                <c:pt idx="10">
                  <c:v>9.3303027848408657</c:v>
                </c:pt>
                <c:pt idx="11">
                  <c:v>9.2720086140454541</c:v>
                </c:pt>
                <c:pt idx="12">
                  <c:v>9.2142448971101398</c:v>
                </c:pt>
                <c:pt idx="13">
                  <c:v>9.1561883771544395</c:v>
                </c:pt>
                <c:pt idx="14">
                  <c:v>9.0995132880469622</c:v>
                </c:pt>
                <c:pt idx="15">
                  <c:v>9.0427678014302106</c:v>
                </c:pt>
                <c:pt idx="16">
                  <c:v>8.9808393979904544</c:v>
                </c:pt>
                <c:pt idx="17">
                  <c:v>8.9211221610690359</c:v>
                </c:pt>
                <c:pt idx="18">
                  <c:v>8.86304196539818</c:v>
                </c:pt>
                <c:pt idx="19">
                  <c:v>8.8063539767436563</c:v>
                </c:pt>
                <c:pt idx="20">
                  <c:v>8.7533151106405391</c:v>
                </c:pt>
                <c:pt idx="21">
                  <c:v>8.7025490631292932</c:v>
                </c:pt>
                <c:pt idx="22">
                  <c:v>8.6567018577486401</c:v>
                </c:pt>
                <c:pt idx="23">
                  <c:v>8.6071273370157115</c:v>
                </c:pt>
                <c:pt idx="24">
                  <c:v>8.5555339760508957</c:v>
                </c:pt>
                <c:pt idx="25">
                  <c:v>8.5076380294962579</c:v>
                </c:pt>
                <c:pt idx="26">
                  <c:v>8.4616682179762428</c:v>
                </c:pt>
                <c:pt idx="27">
                  <c:v>8.4178850021370142</c:v>
                </c:pt>
                <c:pt idx="28">
                  <c:v>8.3760407812006274</c:v>
                </c:pt>
                <c:pt idx="29">
                  <c:v>8.1780380393973484</c:v>
                </c:pt>
                <c:pt idx="30">
                  <c:v>7.8565497401688464</c:v>
                </c:pt>
                <c:pt idx="31" formatCode="0.00">
                  <c:v>7.8565497401688464</c:v>
                </c:pt>
                <c:pt idx="32" formatCode="0.00">
                  <c:v>7.8565497401688464</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9.0845945411109419</c:v>
                </c:pt>
                <c:pt idx="10">
                  <c:v>9.1776973992866875</c:v>
                </c:pt>
                <c:pt idx="11">
                  <c:v>9.2645860593358353</c:v>
                </c:pt>
                <c:pt idx="12">
                  <c:v>9.3539130279285736</c:v>
                </c:pt>
                <c:pt idx="13">
                  <c:v>9.4418940847278598</c:v>
                </c:pt>
                <c:pt idx="14">
                  <c:v>9.5362250899259866</c:v>
                </c:pt>
                <c:pt idx="15">
                  <c:v>9.6302325027040911</c:v>
                </c:pt>
                <c:pt idx="16">
                  <c:v>9.700415882289315</c:v>
                </c:pt>
                <c:pt idx="17">
                  <c:v>9.7807632113120455</c:v>
                </c:pt>
                <c:pt idx="18">
                  <c:v>9.8686354392331079</c:v>
                </c:pt>
                <c:pt idx="19">
                  <c:v>9.9629071497816319</c:v>
                </c:pt>
                <c:pt idx="20">
                  <c:v>10.073952584423841</c:v>
                </c:pt>
                <c:pt idx="21">
                  <c:v>10.195445361252558</c:v>
                </c:pt>
                <c:pt idx="22">
                  <c:v>10.339548313430729</c:v>
                </c:pt>
                <c:pt idx="23">
                  <c:v>10.466518116900275</c:v>
                </c:pt>
                <c:pt idx="24">
                  <c:v>10.584208026762024</c:v>
                </c:pt>
                <c:pt idx="25">
                  <c:v>10.71889364129048</c:v>
                </c:pt>
                <c:pt idx="26">
                  <c:v>10.862433016464891</c:v>
                </c:pt>
                <c:pt idx="27">
                  <c:v>11.016023397637946</c:v>
                </c:pt>
                <c:pt idx="28">
                  <c:v>11.178526651717059</c:v>
                </c:pt>
                <c:pt idx="29">
                  <c:v>12.042609763472003</c:v>
                </c:pt>
                <c:pt idx="30">
                  <c:v>12.339073498068243</c:v>
                </c:pt>
                <c:pt idx="31" formatCode="0.00">
                  <c:v>12.339073498068243</c:v>
                </c:pt>
                <c:pt idx="32" formatCode="0.00">
                  <c:v>12.339073498068243</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3.1391774131496875</c:v>
                </c:pt>
                <c:pt idx="10">
                  <c:v>3.1713490624360006</c:v>
                </c:pt>
                <c:pt idx="11">
                  <c:v>3.2013733984535073</c:v>
                </c:pt>
                <c:pt idx="12">
                  <c:v>3.2322402908527761</c:v>
                </c:pt>
                <c:pt idx="13">
                  <c:v>3.262642104058584</c:v>
                </c:pt>
                <c:pt idx="14">
                  <c:v>3.2952381389765559</c:v>
                </c:pt>
                <c:pt idx="15">
                  <c:v>3.3277223566844807</c:v>
                </c:pt>
                <c:pt idx="16">
                  <c:v>3.3519741908170251</c:v>
                </c:pt>
                <c:pt idx="17">
                  <c:v>3.3797381729445335</c:v>
                </c:pt>
                <c:pt idx="18">
                  <c:v>3.4101023803821509</c:v>
                </c:pt>
                <c:pt idx="19">
                  <c:v>3.4426779260615641</c:v>
                </c:pt>
                <c:pt idx="20">
                  <c:v>3.4810496242903315</c:v>
                </c:pt>
                <c:pt idx="21">
                  <c:v>3.5230313967465077</c:v>
                </c:pt>
                <c:pt idx="22">
                  <c:v>3.572826104765539</c:v>
                </c:pt>
                <c:pt idx="23">
                  <c:v>3.6167004612269018</c:v>
                </c:pt>
                <c:pt idx="24">
                  <c:v>3.657368154773569</c:v>
                </c:pt>
                <c:pt idx="25">
                  <c:v>3.703908706153225</c:v>
                </c:pt>
                <c:pt idx="26">
                  <c:v>3.7535086704010543</c:v>
                </c:pt>
                <c:pt idx="27">
                  <c:v>3.8065817550911438</c:v>
                </c:pt>
                <c:pt idx="28">
                  <c:v>3.8627346788633576</c:v>
                </c:pt>
                <c:pt idx="29">
                  <c:v>4.1613181957424175</c:v>
                </c:pt>
                <c:pt idx="30">
                  <c:v>4.2637611011743557</c:v>
                </c:pt>
                <c:pt idx="31" formatCode="0.00">
                  <c:v>4.2637611011743557</c:v>
                </c:pt>
                <c:pt idx="32" formatCode="0.00">
                  <c:v>4.2637611011743557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16.537065018911136</c:v>
                </c:pt>
                <c:pt idx="10">
                  <c:v>16.436752514505134</c:v>
                </c:pt>
                <c:pt idx="11">
                  <c:v>16.334058434741806</c:v>
                </c:pt>
                <c:pt idx="12">
                  <c:v>16.232298830420465</c:v>
                </c:pt>
                <c:pt idx="13">
                  <c:v>16.130023408885844</c:v>
                </c:pt>
                <c:pt idx="14">
                  <c:v>16.030181588649238</c:v>
                </c:pt>
                <c:pt idx="15">
                  <c:v>15.930215752454718</c:v>
                </c:pt>
                <c:pt idx="16">
                  <c:v>15.821119417166273</c:v>
                </c:pt>
                <c:pt idx="17">
                  <c:v>15.715918389207975</c:v>
                </c:pt>
                <c:pt idx="18">
                  <c:v>15.613601259287293</c:v>
                </c:pt>
                <c:pt idx="19">
                  <c:v>15.513736714529609</c:v>
                </c:pt>
                <c:pt idx="20">
                  <c:v>15.420300656141093</c:v>
                </c:pt>
                <c:pt idx="21">
                  <c:v>15.330868514620704</c:v>
                </c:pt>
                <c:pt idx="22">
                  <c:v>15.250101664315714</c:v>
                </c:pt>
                <c:pt idx="23">
                  <c:v>15.162768579087629</c:v>
                </c:pt>
                <c:pt idx="24">
                  <c:v>15.071878998639285</c:v>
                </c:pt>
                <c:pt idx="25">
                  <c:v>14.98750297804051</c:v>
                </c:pt>
                <c:pt idx="26">
                  <c:v>14.906520138306673</c:v>
                </c:pt>
                <c:pt idx="27">
                  <c:v>14.829389320622191</c:v>
                </c:pt>
                <c:pt idx="28">
                  <c:v>14.755674338423425</c:v>
                </c:pt>
                <c:pt idx="29">
                  <c:v>14.406862285989106</c:v>
                </c:pt>
                <c:pt idx="30">
                  <c:v>13.84051157555842</c:v>
                </c:pt>
                <c:pt idx="31" formatCode="0.00">
                  <c:v>13.84051157555842</c:v>
                </c:pt>
                <c:pt idx="32" formatCode="0.00">
                  <c:v>13.84051157555842</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18.401312543708034</c:v>
                </c:pt>
                <c:pt idx="4">
                  <c:v>20.220524743094337</c:v>
                </c:pt>
                <c:pt idx="5">
                  <c:v>24.033208334525824</c:v>
                </c:pt>
                <c:pt idx="6">
                  <c:v>27.941833598939752</c:v>
                </c:pt>
                <c:pt idx="8">
                  <c:v>18.120758900121242</c:v>
                </c:pt>
                <c:pt idx="9">
                  <c:v>19.166790908504293</c:v>
                </c:pt>
                <c:pt idx="10">
                  <c:v>17.606790705410827</c:v>
                </c:pt>
                <c:pt idx="11">
                  <c:v>18.401312543708034</c:v>
                </c:pt>
                <c:pt idx="12">
                  <c:v>20.220524743094337</c:v>
                </c:pt>
                <c:pt idx="13">
                  <c:v>24.033208334525824</c:v>
                </c:pt>
                <c:pt idx="14">
                  <c:v>27.941833598939752</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5.6683852535802668</c:v>
                </c:pt>
                <c:pt idx="4">
                  <c:v>6.3892687183471741</c:v>
                </c:pt>
                <c:pt idx="5">
                  <c:v>7.5939980868077148</c:v>
                </c:pt>
                <c:pt idx="6">
                  <c:v>8.8290430448862729</c:v>
                </c:pt>
                <c:pt idx="8">
                  <c:v>5.725786025053389</c:v>
                </c:pt>
                <c:pt idx="9">
                  <c:v>5.9036614240138503</c:v>
                </c:pt>
                <c:pt idx="10">
                  <c:v>5.5633826774444142</c:v>
                </c:pt>
                <c:pt idx="11">
                  <c:v>5.6683852535802668</c:v>
                </c:pt>
                <c:pt idx="12">
                  <c:v>6.0698052824298161</c:v>
                </c:pt>
                <c:pt idx="13">
                  <c:v>6.8535832733439621</c:v>
                </c:pt>
                <c:pt idx="14">
                  <c:v>7.5698007806093672</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2.3747139097452781</c:v>
                </c:pt>
                <c:pt idx="4">
                  <c:v>2.6767237406064766</c:v>
                </c:pt>
                <c:pt idx="5">
                  <c:v>3.1814337228778702</c:v>
                </c:pt>
                <c:pt idx="6">
                  <c:v>3.6988441348882755</c:v>
                </c:pt>
                <c:pt idx="8">
                  <c:v>2.3987639372378653</c:v>
                </c:pt>
                <c:pt idx="9">
                  <c:v>2.4732805331425385</c:v>
                </c:pt>
                <c:pt idx="10">
                  <c:v>2.3307265897319418</c:v>
                </c:pt>
                <c:pt idx="11">
                  <c:v>2.3747139097452781</c:v>
                </c:pt>
                <c:pt idx="12">
                  <c:v>2.5428875535761528</c:v>
                </c:pt>
                <c:pt idx="13">
                  <c:v>2.8712439348972776</c:v>
                </c:pt>
                <c:pt idx="14">
                  <c:v>3.1712964901498348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15.892011317189993</c:v>
                </c:pt>
                <c:pt idx="4">
                  <c:v>17.913115261649398</c:v>
                </c:pt>
                <c:pt idx="5">
                  <c:v>21.290724967492281</c:v>
                </c:pt>
                <c:pt idx="6">
                  <c:v>24.753328226586888</c:v>
                </c:pt>
                <c:pt idx="8">
                  <c:v>16.052958413816011</c:v>
                </c:pt>
                <c:pt idx="9">
                  <c:v>16.55163683590963</c:v>
                </c:pt>
                <c:pt idx="10">
                  <c:v>15.597640283864223</c:v>
                </c:pt>
                <c:pt idx="11">
                  <c:v>15.892011317189993</c:v>
                </c:pt>
                <c:pt idx="12">
                  <c:v>17.017459498566929</c:v>
                </c:pt>
                <c:pt idx="13">
                  <c:v>19.214879283161782</c:v>
                </c:pt>
                <c:pt idx="14">
                  <c:v>21.22288478826993</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5.3003896394552985</c:v>
                </c:pt>
                <c:pt idx="4">
                  <c:v>5.9744791674363968</c:v>
                </c:pt>
                <c:pt idx="5">
                  <c:v>7.1009978398468814</c:v>
                </c:pt>
                <c:pt idx="6">
                  <c:v>8.2558640222159472</c:v>
                </c:pt>
                <c:pt idx="8">
                  <c:v>5.3540695863437202</c:v>
                </c:pt>
                <c:pt idx="9">
                  <c:v>5.5203915130734007</c:v>
                </c:pt>
                <c:pt idx="10">
                  <c:v>5.2022094189625063</c:v>
                </c:pt>
                <c:pt idx="11">
                  <c:v>5.3003896394552985</c:v>
                </c:pt>
                <c:pt idx="12">
                  <c:v>5.6757552090645769</c:v>
                </c:pt>
                <c:pt idx="13">
                  <c:v>6.4086505504618101</c:v>
                </c:pt>
                <c:pt idx="14">
                  <c:v>7.0783714160473963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3.1951912459627958</c:v>
                </c:pt>
                <c:pt idx="4">
                  <c:v>3.6015472132236743</c:v>
                </c:pt>
                <c:pt idx="5">
                  <c:v>4.2806374019346904</c:v>
                </c:pt>
                <c:pt idx="6">
                  <c:v>4.9768160920249764</c:v>
                </c:pt>
                <c:pt idx="8">
                  <c:v>3.2275506965029748</c:v>
                </c:pt>
                <c:pt idx="9">
                  <c:v>3.3278132055725829</c:v>
                </c:pt>
                <c:pt idx="10">
                  <c:v>3.1360060534799454</c:v>
                </c:pt>
                <c:pt idx="11">
                  <c:v>3.1951912459627958</c:v>
                </c:pt>
                <c:pt idx="12">
                  <c:v>3.4214698525624905</c:v>
                </c:pt>
                <c:pt idx="13">
                  <c:v>3.8632752552460574</c:v>
                </c:pt>
                <c:pt idx="14">
                  <c:v>4.2669976968999137</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104.96277465991166</c:v>
                </c:pt>
                <c:pt idx="4">
                  <c:v>118.31166257928308</c:v>
                </c:pt>
                <c:pt idx="5">
                  <c:v>140.61993302835066</c:v>
                </c:pt>
                <c:pt idx="6">
                  <c:v>163.48956471731717</c:v>
                </c:pt>
                <c:pt idx="8">
                  <c:v>106.02579012712634</c:v>
                </c:pt>
                <c:pt idx="9">
                  <c:v>109.31943684063926</c:v>
                </c:pt>
                <c:pt idx="10">
                  <c:v>103.01852733836863</c:v>
                </c:pt>
                <c:pt idx="11">
                  <c:v>104.96277465991166</c:v>
                </c:pt>
                <c:pt idx="12">
                  <c:v>112.39607945031894</c:v>
                </c:pt>
                <c:pt idx="13">
                  <c:v>126.90948955808646</c:v>
                </c:pt>
                <c:pt idx="14">
                  <c:v>140.17186554950982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36.881562145901114</c:v>
                </c:pt>
                <c:pt idx="4">
                  <c:v>41.572061620330501</c:v>
                </c:pt>
                <c:pt idx="5">
                  <c:v>49.410686938693893</c:v>
                </c:pt>
                <c:pt idx="6">
                  <c:v>57.446561991762906</c:v>
                </c:pt>
                <c:pt idx="8">
                  <c:v>37.255081911772038</c:v>
                </c:pt>
                <c:pt idx="9">
                  <c:v>38.412395410244791</c:v>
                </c:pt>
                <c:pt idx="10">
                  <c:v>36.198397293896896</c:v>
                </c:pt>
                <c:pt idx="11">
                  <c:v>36.881562145901114</c:v>
                </c:pt>
                <c:pt idx="12">
                  <c:v>39.493458539313977</c:v>
                </c:pt>
                <c:pt idx="13">
                  <c:v>44.593144962171237</c:v>
                </c:pt>
                <c:pt idx="14">
                  <c:v>49.253246087687714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1.3573627266369117</c:v>
                </c:pt>
                <c:pt idx="4">
                  <c:v>1.5299885262360224</c:v>
                </c:pt>
                <c:pt idx="5">
                  <c:v>1.818475705632824</c:v>
                </c:pt>
                <c:pt idx="6">
                  <c:v>2.114222323680008</c:v>
                </c:pt>
                <c:pt idx="8">
                  <c:v>1.3711094818814338</c:v>
                </c:pt>
                <c:pt idx="9">
                  <c:v>1.4137024230276445</c:v>
                </c:pt>
                <c:pt idx="10">
                  <c:v>1.3322200143355563</c:v>
                </c:pt>
                <c:pt idx="11">
                  <c:v>1.3573627266369117</c:v>
                </c:pt>
                <c:pt idx="12">
                  <c:v>1.4534890999242212</c:v>
                </c:pt>
                <c:pt idx="13">
                  <c:v>1.6411743243336234</c:v>
                </c:pt>
                <c:pt idx="14">
                  <c:v>1.8126813647651465</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1.2071230877431198</c:v>
                </c:pt>
                <c:pt idx="4">
                  <c:v>1.3606418076452793</c:v>
                </c:pt>
                <c:pt idx="5">
                  <c:v>1.6171977951745604</c:v>
                </c:pt>
                <c:pt idx="6">
                  <c:v>1.8802097106787041</c:v>
                </c:pt>
                <c:pt idx="8">
                  <c:v>1.219348283935394</c:v>
                </c:pt>
                <c:pt idx="9">
                  <c:v>1.257226827101128</c:v>
                </c:pt>
                <c:pt idx="10">
                  <c:v>1.1847632955432508</c:v>
                </c:pt>
                <c:pt idx="11">
                  <c:v>1.2071230877431198</c:v>
                </c:pt>
                <c:pt idx="12">
                  <c:v>1.2926097172630151</c:v>
                </c:pt>
                <c:pt idx="13">
                  <c:v>1.4595210101450404</c:v>
                </c:pt>
                <c:pt idx="14">
                  <c:v>1.6120448006931536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22.950976365202322</c:v>
                </c:pt>
                <c:pt idx="4">
                  <c:v>25.86982080440368</c:v>
                </c:pt>
                <c:pt idx="5">
                  <c:v>30.747708126685353</c:v>
                </c:pt>
                <c:pt idx="6">
                  <c:v>35.748341713926258</c:v>
                </c:pt>
                <c:pt idx="8">
                  <c:v>23.183413464382845</c:v>
                </c:pt>
                <c:pt idx="9">
                  <c:v>23.903596482810922</c:v>
                </c:pt>
                <c:pt idx="10">
                  <c:v>22.525850653068453</c:v>
                </c:pt>
                <c:pt idx="11">
                  <c:v>22.950976365202322</c:v>
                </c:pt>
                <c:pt idx="12">
                  <c:v>35.516831800224224</c:v>
                </c:pt>
                <c:pt idx="13">
                  <c:v>53.106416648185672</c:v>
                </c:pt>
                <c:pt idx="14">
                  <c:v>73.774364739058157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26.185005332157615</c:v>
                </c:pt>
                <c:pt idx="4">
                  <c:v>29.515113735933284</c:v>
                </c:pt>
                <c:pt idx="5">
                  <c:v>35.080339726354651</c:v>
                </c:pt>
                <c:pt idx="6">
                  <c:v>40.785608046343143</c:v>
                </c:pt>
                <c:pt idx="8">
                  <c:v>26.450167179818607</c:v>
                </c:pt>
                <c:pt idx="9">
                  <c:v>27.271859436409219</c:v>
                </c:pt>
                <c:pt idx="10">
                  <c:v>25.699947790546279</c:v>
                </c:pt>
                <c:pt idx="11">
                  <c:v>26.185005332157615</c:v>
                </c:pt>
                <c:pt idx="12">
                  <c:v>29.834577171850643</c:v>
                </c:pt>
                <c:pt idx="13">
                  <c:v>35.82075453981841</c:v>
                </c:pt>
                <c:pt idx="14">
                  <c:v>42.044850310620049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81.674119938491373</c:v>
                </c:pt>
                <c:pt idx="6">
                  <c:v>88.776279074205405</c:v>
                </c:pt>
                <c:pt idx="8">
                  <c:v>82</c:v>
                </c:pt>
                <c:pt idx="9">
                  <c:v>82</c:v>
                </c:pt>
                <c:pt idx="10">
                  <c:v>82</c:v>
                </c:pt>
                <c:pt idx="11">
                  <c:v>86.036801673044508</c:v>
                </c:pt>
                <c:pt idx="12">
                  <c:v>76.525600127976475</c:v>
                </c:pt>
                <c:pt idx="13">
                  <c:v>81.674119938491373</c:v>
                </c:pt>
                <c:pt idx="14">
                  <c:v>88.776279074205405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192.9402199164108</c:v>
                </c:pt>
                <c:pt idx="2">
                  <c:v>229.32008740000364</c:v>
                </c:pt>
                <c:pt idx="3">
                  <c:v>266.61541121915485</c:v>
                </c:pt>
                <c:pt idx="5">
                  <c:v>190.61046946456293</c:v>
                </c:pt>
                <c:pt idx="6">
                  <c:v>218.90665815187754</c:v>
                </c:pt>
                <c:pt idx="7">
                  <c:v>260.18263066964329</c:v>
                </c:pt>
                <c:pt idx="8">
                  <c:v>302.49726421509877</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25.86982080440368</c:v>
                </c:pt>
                <c:pt idx="2">
                  <c:v>30.747708126685353</c:v>
                </c:pt>
                <c:pt idx="3">
                  <c:v>35.748341713926258</c:v>
                </c:pt>
                <c:pt idx="5">
                  <c:v>22.525850653068453</c:v>
                </c:pt>
                <c:pt idx="6">
                  <c:v>25.86982080440368</c:v>
                </c:pt>
                <c:pt idx="7">
                  <c:v>30.747708126685353</c:v>
                </c:pt>
                <c:pt idx="8">
                  <c:v>35.748341713926258</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218.81004072081447</c:v>
                </c:pt>
                <c:pt idx="2">
                  <c:v>260.067795526689</c:v>
                </c:pt>
                <c:pt idx="3">
                  <c:v>302.36375293308112</c:v>
                </c:pt>
                <c:pt idx="5">
                  <c:v>213.13632011763139</c:v>
                </c:pt>
                <c:pt idx="6">
                  <c:v>244.77647895628121</c:v>
                </c:pt>
                <c:pt idx="7">
                  <c:v>290.93033879632867</c:v>
                </c:pt>
                <c:pt idx="8">
                  <c:v>338.24560592902503</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46.2530478174845</c:v>
                </c:pt>
                <c:pt idx="10">
                  <c:v>46.761128173458509</c:v>
                </c:pt>
                <c:pt idx="11">
                  <c:v>47.269208529432518</c:v>
                </c:pt>
                <c:pt idx="12">
                  <c:v>47.777288885406527</c:v>
                </c:pt>
                <c:pt idx="13">
                  <c:v>48.285369241380536</c:v>
                </c:pt>
                <c:pt idx="14">
                  <c:v>48.793449597354545</c:v>
                </c:pt>
                <c:pt idx="15">
                  <c:v>49.301529953328554</c:v>
                </c:pt>
                <c:pt idx="16">
                  <c:v>49.809610309302563</c:v>
                </c:pt>
                <c:pt idx="17">
                  <c:v>50.317690665276572</c:v>
                </c:pt>
                <c:pt idx="18">
                  <c:v>50.825771021250596</c:v>
                </c:pt>
                <c:pt idx="19">
                  <c:v>51.78411698732527</c:v>
                </c:pt>
                <c:pt idx="20">
                  <c:v>52.742462953399944</c:v>
                </c:pt>
                <c:pt idx="21">
                  <c:v>53.700808919474618</c:v>
                </c:pt>
                <c:pt idx="22">
                  <c:v>54.659154885549292</c:v>
                </c:pt>
                <c:pt idx="23">
                  <c:v>55.617500851623966</c:v>
                </c:pt>
                <c:pt idx="24">
                  <c:v>56.57584681769864</c:v>
                </c:pt>
                <c:pt idx="25">
                  <c:v>57.534192783773314</c:v>
                </c:pt>
                <c:pt idx="26">
                  <c:v>58.492538749847988</c:v>
                </c:pt>
                <c:pt idx="27">
                  <c:v>59.450884715922662</c:v>
                </c:pt>
                <c:pt idx="28">
                  <c:v>60.409230681997343</c:v>
                </c:pt>
                <c:pt idx="29">
                  <c:v>65.321538725952124</c:v>
                </c:pt>
                <c:pt idx="30">
                  <c:v>70.233846769906876</c:v>
                </c:pt>
                <c:pt idx="31">
                  <c:v>70.233846769906876</c:v>
                </c:pt>
                <c:pt idx="32">
                  <c:v>70.233846769906876</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3.5492831875291171</c:v>
                </c:pt>
                <c:pt idx="10">
                  <c:v>3.5994764166691571</c:v>
                </c:pt>
                <c:pt idx="11">
                  <c:v>3.6496696458091971</c:v>
                </c:pt>
                <c:pt idx="12">
                  <c:v>3.699862874949237</c:v>
                </c:pt>
                <c:pt idx="13">
                  <c:v>3.750056104089277</c:v>
                </c:pt>
                <c:pt idx="14">
                  <c:v>3.800249333229317</c:v>
                </c:pt>
                <c:pt idx="15">
                  <c:v>3.850442562369357</c:v>
                </c:pt>
                <c:pt idx="16">
                  <c:v>3.900635791509397</c:v>
                </c:pt>
                <c:pt idx="17">
                  <c:v>3.950829020649437</c:v>
                </c:pt>
                <c:pt idx="18">
                  <c:v>4.0010222497894787</c:v>
                </c:pt>
                <c:pt idx="19">
                  <c:v>4.0764635752473373</c:v>
                </c:pt>
                <c:pt idx="20">
                  <c:v>4.1519049007051958</c:v>
                </c:pt>
                <c:pt idx="21">
                  <c:v>4.2273462261630543</c:v>
                </c:pt>
                <c:pt idx="22">
                  <c:v>4.3027875516209129</c:v>
                </c:pt>
                <c:pt idx="23">
                  <c:v>4.3782288770787714</c:v>
                </c:pt>
                <c:pt idx="24">
                  <c:v>4.4536702025366299</c:v>
                </c:pt>
                <c:pt idx="25">
                  <c:v>4.5291115279944885</c:v>
                </c:pt>
                <c:pt idx="26">
                  <c:v>4.604552853452347</c:v>
                </c:pt>
                <c:pt idx="27">
                  <c:v>4.6799941789102055</c:v>
                </c:pt>
                <c:pt idx="28">
                  <c:v>4.7554355043680658</c:v>
                </c:pt>
                <c:pt idx="29">
                  <c:v>5.1421340902776675</c:v>
                </c:pt>
                <c:pt idx="30">
                  <c:v>5.5288326761872719</c:v>
                </c:pt>
                <c:pt idx="31">
                  <c:v>5.5288326761872719</c:v>
                </c:pt>
                <c:pt idx="32">
                  <c:v>5.5288326761872719</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0.97494737016829702</c:v>
                </c:pt>
                <c:pt idx="10">
                  <c:v>0.98873487433879526</c:v>
                </c:pt>
                <c:pt idx="11">
                  <c:v>1.0025223785092934</c:v>
                </c:pt>
                <c:pt idx="12">
                  <c:v>1.0163098826797916</c:v>
                </c:pt>
                <c:pt idx="13">
                  <c:v>1.0300973868502898</c:v>
                </c:pt>
                <c:pt idx="14">
                  <c:v>1.0438848910207881</c:v>
                </c:pt>
                <c:pt idx="15">
                  <c:v>1.0576723951912863</c:v>
                </c:pt>
                <c:pt idx="16">
                  <c:v>1.0714598993617845</c:v>
                </c:pt>
                <c:pt idx="17">
                  <c:v>1.0852474035322828</c:v>
                </c:pt>
                <c:pt idx="18">
                  <c:v>1.0990349077027808</c:v>
                </c:pt>
                <c:pt idx="19">
                  <c:v>1.119757774256676</c:v>
                </c:pt>
                <c:pt idx="20">
                  <c:v>1.1404806408105712</c:v>
                </c:pt>
                <c:pt idx="21">
                  <c:v>1.1612035073644664</c:v>
                </c:pt>
                <c:pt idx="22">
                  <c:v>1.1819263739183616</c:v>
                </c:pt>
                <c:pt idx="23">
                  <c:v>1.2026492404722569</c:v>
                </c:pt>
                <c:pt idx="24">
                  <c:v>1.2233721070261521</c:v>
                </c:pt>
                <c:pt idx="25">
                  <c:v>1.2440949735800473</c:v>
                </c:pt>
                <c:pt idx="26">
                  <c:v>1.2648178401339425</c:v>
                </c:pt>
                <c:pt idx="27">
                  <c:v>1.2855407066878377</c:v>
                </c:pt>
                <c:pt idx="28">
                  <c:v>1.3062635732417334</c:v>
                </c:pt>
                <c:pt idx="29">
                  <c:v>1.4124852381415771</c:v>
                </c:pt>
                <c:pt idx="30">
                  <c:v>1.5187069030414204</c:v>
                </c:pt>
                <c:pt idx="31">
                  <c:v>1.5187069030414204</c:v>
                </c:pt>
                <c:pt idx="32">
                  <c:v>1.5187069030414204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3.2070142106973445</c:v>
                </c:pt>
                <c:pt idx="10">
                  <c:v>3.2523671427199252</c:v>
                </c:pt>
                <c:pt idx="11">
                  <c:v>3.2977200747425059</c:v>
                </c:pt>
                <c:pt idx="12">
                  <c:v>3.3430730067650867</c:v>
                </c:pt>
                <c:pt idx="13">
                  <c:v>3.3884259387876674</c:v>
                </c:pt>
                <c:pt idx="14">
                  <c:v>3.4337788708102481</c:v>
                </c:pt>
                <c:pt idx="15">
                  <c:v>3.4791318028328289</c:v>
                </c:pt>
                <c:pt idx="16">
                  <c:v>3.5244847348554096</c:v>
                </c:pt>
                <c:pt idx="17">
                  <c:v>3.5698376668779903</c:v>
                </c:pt>
                <c:pt idx="18">
                  <c:v>3.6151905989005715</c:v>
                </c:pt>
                <c:pt idx="19">
                  <c:v>3.6833568708022586</c:v>
                </c:pt>
                <c:pt idx="20">
                  <c:v>3.7515231427039457</c:v>
                </c:pt>
                <c:pt idx="21">
                  <c:v>3.8196894146056328</c:v>
                </c:pt>
                <c:pt idx="22">
                  <c:v>3.8878556865073199</c:v>
                </c:pt>
                <c:pt idx="23">
                  <c:v>3.9560219584090071</c:v>
                </c:pt>
                <c:pt idx="24">
                  <c:v>4.0241882303106937</c:v>
                </c:pt>
                <c:pt idx="25">
                  <c:v>4.0923545022123804</c:v>
                </c:pt>
                <c:pt idx="26">
                  <c:v>4.1605207741140671</c:v>
                </c:pt>
                <c:pt idx="27">
                  <c:v>4.2286870460157537</c:v>
                </c:pt>
                <c:pt idx="28">
                  <c:v>4.2968533179174413</c:v>
                </c:pt>
                <c:pt idx="29">
                  <c:v>4.6462612954567071</c:v>
                </c:pt>
                <c:pt idx="30">
                  <c:v>4.9956692729959702</c:v>
                </c:pt>
                <c:pt idx="31">
                  <c:v>4.9956692729959702</c:v>
                </c:pt>
                <c:pt idx="32">
                  <c:v>4.9956692729959702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0.5816591665312052</c:v>
                </c:pt>
                <c:pt idx="10">
                  <c:v>0.58988487022531655</c:v>
                </c:pt>
                <c:pt idx="11">
                  <c:v>0.5981105739194279</c:v>
                </c:pt>
                <c:pt idx="12">
                  <c:v>0.60633627761353925</c:v>
                </c:pt>
                <c:pt idx="13">
                  <c:v>0.61456198130765061</c:v>
                </c:pt>
                <c:pt idx="14">
                  <c:v>0.62278768500176196</c:v>
                </c:pt>
                <c:pt idx="15">
                  <c:v>0.63101338869587331</c:v>
                </c:pt>
                <c:pt idx="16">
                  <c:v>0.63923909238998466</c:v>
                </c:pt>
                <c:pt idx="17">
                  <c:v>0.64746479608409602</c:v>
                </c:pt>
                <c:pt idx="18">
                  <c:v>0.65569049977820726</c:v>
                </c:pt>
                <c:pt idx="19">
                  <c:v>0.66805388026078183</c:v>
                </c:pt>
                <c:pt idx="20">
                  <c:v>0.6804172607433564</c:v>
                </c:pt>
                <c:pt idx="21">
                  <c:v>0.69278064122593097</c:v>
                </c:pt>
                <c:pt idx="22">
                  <c:v>0.70514402170850554</c:v>
                </c:pt>
                <c:pt idx="23">
                  <c:v>0.71750740219108011</c:v>
                </c:pt>
                <c:pt idx="24">
                  <c:v>0.72987078267365468</c:v>
                </c:pt>
                <c:pt idx="25">
                  <c:v>0.74223416315622925</c:v>
                </c:pt>
                <c:pt idx="26">
                  <c:v>0.75459754363880382</c:v>
                </c:pt>
                <c:pt idx="27">
                  <c:v>0.7669609241213784</c:v>
                </c:pt>
                <c:pt idx="28">
                  <c:v>0.77932430460395252</c:v>
                </c:pt>
                <c:pt idx="29">
                  <c:v>0.84269675624976259</c:v>
                </c:pt>
                <c:pt idx="30">
                  <c:v>0.90606920789557222</c:v>
                </c:pt>
                <c:pt idx="31">
                  <c:v>0.90606920789557222</c:v>
                </c:pt>
                <c:pt idx="32">
                  <c:v>0.90606920789557222</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0.28964820054240537</c:v>
                </c:pt>
                <c:pt idx="10">
                  <c:v>0.29374434551920175</c:v>
                </c:pt>
                <c:pt idx="11">
                  <c:v>0.29784049049599814</c:v>
                </c:pt>
                <c:pt idx="12">
                  <c:v>0.30193663547279453</c:v>
                </c:pt>
                <c:pt idx="13">
                  <c:v>0.30603278044959092</c:v>
                </c:pt>
                <c:pt idx="14">
                  <c:v>0.31012892542638731</c:v>
                </c:pt>
                <c:pt idx="15">
                  <c:v>0.3142250704031837</c:v>
                </c:pt>
                <c:pt idx="16">
                  <c:v>0.31832121537998009</c:v>
                </c:pt>
                <c:pt idx="17">
                  <c:v>0.32241736035677648</c:v>
                </c:pt>
                <c:pt idx="18">
                  <c:v>0.32651350533357282</c:v>
                </c:pt>
                <c:pt idx="19">
                  <c:v>0.3326700848486086</c:v>
                </c:pt>
                <c:pt idx="20">
                  <c:v>0.33882666436364439</c:v>
                </c:pt>
                <c:pt idx="21">
                  <c:v>0.34498324387868018</c:v>
                </c:pt>
                <c:pt idx="22">
                  <c:v>0.35113982339371597</c:v>
                </c:pt>
                <c:pt idx="23">
                  <c:v>0.35729640290875175</c:v>
                </c:pt>
                <c:pt idx="24">
                  <c:v>0.36345298242378754</c:v>
                </c:pt>
                <c:pt idx="25">
                  <c:v>0.36960956193882333</c:v>
                </c:pt>
                <c:pt idx="26">
                  <c:v>0.37576614145385911</c:v>
                </c:pt>
                <c:pt idx="27">
                  <c:v>0.3819227209688949</c:v>
                </c:pt>
                <c:pt idx="28">
                  <c:v>0.38807930048393074</c:v>
                </c:pt>
                <c:pt idx="29">
                  <c:v>0.41963681326695107</c:v>
                </c:pt>
                <c:pt idx="30">
                  <c:v>0.45119432604997128</c:v>
                </c:pt>
                <c:pt idx="31">
                  <c:v>0.45119432604997128</c:v>
                </c:pt>
                <c:pt idx="32">
                  <c:v>0.45119432604997128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6.4757308203259356</c:v>
                </c:pt>
                <c:pt idx="10">
                  <c:v>6.5673092669418338</c:v>
                </c:pt>
                <c:pt idx="11">
                  <c:v>6.658887713557732</c:v>
                </c:pt>
                <c:pt idx="12">
                  <c:v>6.7504661601736302</c:v>
                </c:pt>
                <c:pt idx="13">
                  <c:v>6.8420446067895284</c:v>
                </c:pt>
                <c:pt idx="14">
                  <c:v>6.9336230534054266</c:v>
                </c:pt>
                <c:pt idx="15">
                  <c:v>7.0252015000213248</c:v>
                </c:pt>
                <c:pt idx="16">
                  <c:v>7.116779946637223</c:v>
                </c:pt>
                <c:pt idx="17">
                  <c:v>7.2083583932531212</c:v>
                </c:pt>
                <c:pt idx="18">
                  <c:v>7.2999368398690185</c:v>
                </c:pt>
                <c:pt idx="19">
                  <c:v>7.4375808909580492</c:v>
                </c:pt>
                <c:pt idx="20">
                  <c:v>7.5752249420470799</c:v>
                </c:pt>
                <c:pt idx="21">
                  <c:v>7.7128689931361105</c:v>
                </c:pt>
                <c:pt idx="22">
                  <c:v>7.8505130442251412</c:v>
                </c:pt>
                <c:pt idx="23">
                  <c:v>7.9881570953141718</c:v>
                </c:pt>
                <c:pt idx="24">
                  <c:v>8.1258011464032016</c:v>
                </c:pt>
                <c:pt idx="25">
                  <c:v>8.2634451974922314</c:v>
                </c:pt>
                <c:pt idx="26">
                  <c:v>8.4010892485812612</c:v>
                </c:pt>
                <c:pt idx="27">
                  <c:v>8.5387332996702909</c:v>
                </c:pt>
                <c:pt idx="28">
                  <c:v>8.6763773507593243</c:v>
                </c:pt>
                <c:pt idx="29">
                  <c:v>9.3819158549141832</c:v>
                </c:pt>
                <c:pt idx="30">
                  <c:v>10.087454359069033</c:v>
                </c:pt>
                <c:pt idx="31">
                  <c:v>10.087454359069033</c:v>
                </c:pt>
                <c:pt idx="32">
                  <c:v>10.087454359069033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2.1638524180575796</c:v>
                </c:pt>
                <c:pt idx="10">
                  <c:v>2.1944531716481674</c:v>
                </c:pt>
                <c:pt idx="11">
                  <c:v>2.2250539252387553</c:v>
                </c:pt>
                <c:pt idx="12">
                  <c:v>2.2556546788293432</c:v>
                </c:pt>
                <c:pt idx="13">
                  <c:v>2.2862554324199311</c:v>
                </c:pt>
                <c:pt idx="14">
                  <c:v>2.316856186010519</c:v>
                </c:pt>
                <c:pt idx="15">
                  <c:v>2.3474569396011069</c:v>
                </c:pt>
                <c:pt idx="16">
                  <c:v>2.3780576931916948</c:v>
                </c:pt>
                <c:pt idx="17">
                  <c:v>2.4086584467822827</c:v>
                </c:pt>
                <c:pt idx="18">
                  <c:v>2.4392592003728688</c:v>
                </c:pt>
                <c:pt idx="19">
                  <c:v>2.4852526829687451</c:v>
                </c:pt>
                <c:pt idx="20">
                  <c:v>2.5312461655646215</c:v>
                </c:pt>
                <c:pt idx="21">
                  <c:v>2.5772396481604978</c:v>
                </c:pt>
                <c:pt idx="22">
                  <c:v>2.6232331307563741</c:v>
                </c:pt>
                <c:pt idx="23">
                  <c:v>2.6692266133522504</c:v>
                </c:pt>
                <c:pt idx="24">
                  <c:v>2.7152200959481267</c:v>
                </c:pt>
                <c:pt idx="25">
                  <c:v>2.7612135785440031</c:v>
                </c:pt>
                <c:pt idx="26">
                  <c:v>2.8072070611398794</c:v>
                </c:pt>
                <c:pt idx="27">
                  <c:v>2.8532005437357557</c:v>
                </c:pt>
                <c:pt idx="28">
                  <c:v>2.8991940263316303</c:v>
                </c:pt>
                <c:pt idx="29">
                  <c:v>3.1349482972559697</c:v>
                </c:pt>
                <c:pt idx="30">
                  <c:v>3.3707025681803078</c:v>
                </c:pt>
                <c:pt idx="31">
                  <c:v>3.3707025681803078</c:v>
                </c:pt>
                <c:pt idx="32">
                  <c:v>3.3707025681803078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0.11879324251324398</c:v>
                </c:pt>
                <c:pt idx="10">
                  <c:v>0.12047319199225599</c:v>
                </c:pt>
                <c:pt idx="11">
                  <c:v>0.122153141471268</c:v>
                </c:pt>
                <c:pt idx="12">
                  <c:v>0.12383309095028001</c:v>
                </c:pt>
                <c:pt idx="13">
                  <c:v>0.12551304042929201</c:v>
                </c:pt>
                <c:pt idx="14">
                  <c:v>0.12719298990830402</c:v>
                </c:pt>
                <c:pt idx="15">
                  <c:v>0.12887293938731603</c:v>
                </c:pt>
                <c:pt idx="16">
                  <c:v>0.13055288886632804</c:v>
                </c:pt>
                <c:pt idx="17">
                  <c:v>0.13223283834534005</c:v>
                </c:pt>
                <c:pt idx="18">
                  <c:v>0.13391278782435206</c:v>
                </c:pt>
                <c:pt idx="19">
                  <c:v>0.13643778208294627</c:v>
                </c:pt>
                <c:pt idx="20">
                  <c:v>0.13896277634154047</c:v>
                </c:pt>
                <c:pt idx="21">
                  <c:v>0.14148777060013468</c:v>
                </c:pt>
                <c:pt idx="22">
                  <c:v>0.14401276485872888</c:v>
                </c:pt>
                <c:pt idx="23">
                  <c:v>0.14653775911732309</c:v>
                </c:pt>
                <c:pt idx="24">
                  <c:v>0.14906275337591729</c:v>
                </c:pt>
                <c:pt idx="25">
                  <c:v>0.15158774763451149</c:v>
                </c:pt>
                <c:pt idx="26">
                  <c:v>0.1541127418931057</c:v>
                </c:pt>
                <c:pt idx="27">
                  <c:v>0.1566377361516999</c:v>
                </c:pt>
                <c:pt idx="28">
                  <c:v>0.15916273041029411</c:v>
                </c:pt>
                <c:pt idx="29">
                  <c:v>0.17210539417318982</c:v>
                </c:pt>
                <c:pt idx="30">
                  <c:v>0.18504805793608545</c:v>
                </c:pt>
                <c:pt idx="31">
                  <c:v>0.18504805793608545</c:v>
                </c:pt>
                <c:pt idx="32">
                  <c:v>0.18504805793608545</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2.8588902463552807E-2</c:v>
                </c:pt>
                <c:pt idx="10">
                  <c:v>2.8993200812373585E-2</c:v>
                </c:pt>
                <c:pt idx="11">
                  <c:v>2.9397499161194364E-2</c:v>
                </c:pt>
                <c:pt idx="12">
                  <c:v>2.9801797510015143E-2</c:v>
                </c:pt>
                <c:pt idx="13">
                  <c:v>3.0206095858835921E-2</c:v>
                </c:pt>
                <c:pt idx="14">
                  <c:v>3.06103942076567E-2</c:v>
                </c:pt>
                <c:pt idx="15">
                  <c:v>3.1014692556477479E-2</c:v>
                </c:pt>
                <c:pt idx="16">
                  <c:v>3.1418990905298254E-2</c:v>
                </c:pt>
                <c:pt idx="17">
                  <c:v>3.1823289254119029E-2</c:v>
                </c:pt>
                <c:pt idx="18">
                  <c:v>3.2227587602939804E-2</c:v>
                </c:pt>
                <c:pt idx="19">
                  <c:v>3.2835255287167991E-2</c:v>
                </c:pt>
                <c:pt idx="20">
                  <c:v>3.3442922971396179E-2</c:v>
                </c:pt>
                <c:pt idx="21">
                  <c:v>3.4050590655624366E-2</c:v>
                </c:pt>
                <c:pt idx="22">
                  <c:v>3.4658258339852553E-2</c:v>
                </c:pt>
                <c:pt idx="23">
                  <c:v>3.526592602408074E-2</c:v>
                </c:pt>
                <c:pt idx="24">
                  <c:v>3.5873593708308928E-2</c:v>
                </c:pt>
                <c:pt idx="25">
                  <c:v>3.6481261392537115E-2</c:v>
                </c:pt>
                <c:pt idx="26">
                  <c:v>3.7088929076765302E-2</c:v>
                </c:pt>
                <c:pt idx="27">
                  <c:v>3.7696596760993489E-2</c:v>
                </c:pt>
                <c:pt idx="28">
                  <c:v>3.8304264445221697E-2</c:v>
                </c:pt>
                <c:pt idx="29">
                  <c:v>4.1419059059020796E-2</c:v>
                </c:pt>
                <c:pt idx="30">
                  <c:v>4.4533853672819909E-2</c:v>
                </c:pt>
                <c:pt idx="31">
                  <c:v>4.4533853672819909E-2</c:v>
                </c:pt>
                <c:pt idx="32">
                  <c:v>4.4533853672819909E-2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22.948965117675165</c:v>
                </c:pt>
                <c:pt idx="10">
                  <c:v>23.273504638422779</c:v>
                </c:pt>
                <c:pt idx="11">
                  <c:v>23.598044159170392</c:v>
                </c:pt>
                <c:pt idx="12">
                  <c:v>23.922583679918006</c:v>
                </c:pt>
                <c:pt idx="13">
                  <c:v>24.247123200665619</c:v>
                </c:pt>
                <c:pt idx="14">
                  <c:v>24.571662721413233</c:v>
                </c:pt>
                <c:pt idx="15">
                  <c:v>24.896202242160847</c:v>
                </c:pt>
                <c:pt idx="16">
                  <c:v>25.22074176290846</c:v>
                </c:pt>
                <c:pt idx="17">
                  <c:v>25.545281283656074</c:v>
                </c:pt>
                <c:pt idx="18">
                  <c:v>25.86982080440368</c:v>
                </c:pt>
                <c:pt idx="19">
                  <c:v>26.357609536631848</c:v>
                </c:pt>
                <c:pt idx="20">
                  <c:v>26.845398268860016</c:v>
                </c:pt>
                <c:pt idx="21">
                  <c:v>27.333187001088184</c:v>
                </c:pt>
                <c:pt idx="22">
                  <c:v>27.820975733316352</c:v>
                </c:pt>
                <c:pt idx="23">
                  <c:v>28.30876446554452</c:v>
                </c:pt>
                <c:pt idx="24">
                  <c:v>28.796553197772688</c:v>
                </c:pt>
                <c:pt idx="25">
                  <c:v>29.284341930000856</c:v>
                </c:pt>
                <c:pt idx="26">
                  <c:v>29.772130662229024</c:v>
                </c:pt>
                <c:pt idx="27">
                  <c:v>30.259919394457192</c:v>
                </c:pt>
                <c:pt idx="28">
                  <c:v>30.747708126685353</c:v>
                </c:pt>
                <c:pt idx="29">
                  <c:v>33.248024920305809</c:v>
                </c:pt>
                <c:pt idx="30">
                  <c:v>35.748341713926258</c:v>
                </c:pt>
                <c:pt idx="31">
                  <c:v>35.748341713926258</c:v>
                </c:pt>
                <c:pt idx="32">
                  <c:v>35.748341713926258</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26.182682929711209</c:v>
                </c:pt>
                <c:pt idx="10">
                  <c:v>26.55295301929144</c:v>
                </c:pt>
                <c:pt idx="11">
                  <c:v>26.923223108871671</c:v>
                </c:pt>
                <c:pt idx="12">
                  <c:v>27.293493198451902</c:v>
                </c:pt>
                <c:pt idx="13">
                  <c:v>27.663763288032133</c:v>
                </c:pt>
                <c:pt idx="14">
                  <c:v>28.034033377612364</c:v>
                </c:pt>
                <c:pt idx="15">
                  <c:v>28.404303467192594</c:v>
                </c:pt>
                <c:pt idx="16">
                  <c:v>28.774573556772825</c:v>
                </c:pt>
                <c:pt idx="17">
                  <c:v>29.144843646353056</c:v>
                </c:pt>
                <c:pt idx="18">
                  <c:v>29.515113735933284</c:v>
                </c:pt>
                <c:pt idx="19">
                  <c:v>30.07163633497542</c:v>
                </c:pt>
                <c:pt idx="20">
                  <c:v>30.628158934017556</c:v>
                </c:pt>
                <c:pt idx="21">
                  <c:v>31.184681533059692</c:v>
                </c:pt>
                <c:pt idx="22">
                  <c:v>31.741204132101828</c:v>
                </c:pt>
                <c:pt idx="23">
                  <c:v>32.297726731143968</c:v>
                </c:pt>
                <c:pt idx="24">
                  <c:v>32.854249330186107</c:v>
                </c:pt>
                <c:pt idx="25">
                  <c:v>33.410771929228247</c:v>
                </c:pt>
                <c:pt idx="26">
                  <c:v>33.967294528270386</c:v>
                </c:pt>
                <c:pt idx="27">
                  <c:v>34.523817127312526</c:v>
                </c:pt>
                <c:pt idx="28">
                  <c:v>35.080339726354651</c:v>
                </c:pt>
                <c:pt idx="29">
                  <c:v>37.93297388634889</c:v>
                </c:pt>
                <c:pt idx="30">
                  <c:v>40.785608046343143</c:v>
                </c:pt>
                <c:pt idx="31">
                  <c:v>40.785608046343143</c:v>
                </c:pt>
                <c:pt idx="32">
                  <c:v>40.785608046343143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81.674119938491373</c:v>
                </c:pt>
                <c:pt idx="10">
                  <c:v>82.463248731348486</c:v>
                </c:pt>
                <c:pt idx="11">
                  <c:v>83.252377524205599</c:v>
                </c:pt>
                <c:pt idx="12">
                  <c:v>84.041506317062712</c:v>
                </c:pt>
                <c:pt idx="13">
                  <c:v>84.830635109919825</c:v>
                </c:pt>
                <c:pt idx="14">
                  <c:v>85.619763902776938</c:v>
                </c:pt>
                <c:pt idx="15">
                  <c:v>86.408892695634052</c:v>
                </c:pt>
                <c:pt idx="16">
                  <c:v>87.198021488491165</c:v>
                </c:pt>
                <c:pt idx="17">
                  <c:v>87.987150281348278</c:v>
                </c:pt>
                <c:pt idx="18">
                  <c:v>88.776279074205405</c:v>
                </c:pt>
                <c:pt idx="19">
                  <c:v>89.930109703463941</c:v>
                </c:pt>
                <c:pt idx="20">
                  <c:v>91.083940332722477</c:v>
                </c:pt>
                <c:pt idx="21">
                  <c:v>92.237770961981013</c:v>
                </c:pt>
                <c:pt idx="22">
                  <c:v>93.391601591239549</c:v>
                </c:pt>
                <c:pt idx="23">
                  <c:v>94.545432220498085</c:v>
                </c:pt>
                <c:pt idx="24">
                  <c:v>95.699262849756622</c:v>
                </c:pt>
                <c:pt idx="25">
                  <c:v>96.853093479015158</c:v>
                </c:pt>
                <c:pt idx="26">
                  <c:v>98.006924108273694</c:v>
                </c:pt>
                <c:pt idx="27">
                  <c:v>99.16075473753223</c:v>
                </c:pt>
                <c:pt idx="28">
                  <c:v>100.31458536679082</c:v>
                </c:pt>
                <c:pt idx="29">
                  <c:v>101.10619955111922</c:v>
                </c:pt>
                <c:pt idx="30">
                  <c:v>101.89781373544764</c:v>
                </c:pt>
                <c:pt idx="31">
                  <c:v>101.89781373544764</c:v>
                </c:pt>
                <c:pt idx="32">
                  <c:v>101.89781373544764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46.2530478174845</c:v>
                </c:pt>
                <c:pt idx="10">
                  <c:v>46.761128173458509</c:v>
                </c:pt>
                <c:pt idx="11">
                  <c:v>47.269208529432518</c:v>
                </c:pt>
                <c:pt idx="12">
                  <c:v>47.777288885406527</c:v>
                </c:pt>
                <c:pt idx="13">
                  <c:v>48.285369241380536</c:v>
                </c:pt>
                <c:pt idx="14">
                  <c:v>48.793449597354545</c:v>
                </c:pt>
                <c:pt idx="15">
                  <c:v>49.301529953328554</c:v>
                </c:pt>
                <c:pt idx="16">
                  <c:v>49.809610309302563</c:v>
                </c:pt>
                <c:pt idx="17">
                  <c:v>50.317690665276572</c:v>
                </c:pt>
                <c:pt idx="18">
                  <c:v>50.825771021250596</c:v>
                </c:pt>
                <c:pt idx="19">
                  <c:v>51.78411698732527</c:v>
                </c:pt>
                <c:pt idx="20">
                  <c:v>52.742462953399944</c:v>
                </c:pt>
                <c:pt idx="21">
                  <c:v>53.700808919474618</c:v>
                </c:pt>
                <c:pt idx="22">
                  <c:v>54.659154885549292</c:v>
                </c:pt>
                <c:pt idx="23">
                  <c:v>55.617500851623966</c:v>
                </c:pt>
                <c:pt idx="24">
                  <c:v>56.57584681769864</c:v>
                </c:pt>
                <c:pt idx="25">
                  <c:v>57.534192783773314</c:v>
                </c:pt>
                <c:pt idx="26">
                  <c:v>58.492538749847988</c:v>
                </c:pt>
                <c:pt idx="27">
                  <c:v>59.450884715922662</c:v>
                </c:pt>
                <c:pt idx="28">
                  <c:v>60.409230681997343</c:v>
                </c:pt>
                <c:pt idx="29">
                  <c:v>61.391692290788299</c:v>
                </c:pt>
                <c:pt idx="30">
                  <c:v>62.374153899579255</c:v>
                </c:pt>
                <c:pt idx="31">
                  <c:v>63.356615508370211</c:v>
                </c:pt>
                <c:pt idx="32">
                  <c:v>64.339077117161168</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3.5492831875291171</c:v>
                </c:pt>
                <c:pt idx="10">
                  <c:v>3.5994764166691571</c:v>
                </c:pt>
                <c:pt idx="11">
                  <c:v>3.6496696458091971</c:v>
                </c:pt>
                <c:pt idx="12">
                  <c:v>3.699862874949237</c:v>
                </c:pt>
                <c:pt idx="13">
                  <c:v>3.750056104089277</c:v>
                </c:pt>
                <c:pt idx="14">
                  <c:v>3.800249333229317</c:v>
                </c:pt>
                <c:pt idx="15">
                  <c:v>3.850442562369357</c:v>
                </c:pt>
                <c:pt idx="16">
                  <c:v>3.900635791509397</c:v>
                </c:pt>
                <c:pt idx="17">
                  <c:v>3.950829020649437</c:v>
                </c:pt>
                <c:pt idx="18">
                  <c:v>4.0010222497894787</c:v>
                </c:pt>
                <c:pt idx="19">
                  <c:v>4.0764635752473373</c:v>
                </c:pt>
                <c:pt idx="20">
                  <c:v>4.1519049007051958</c:v>
                </c:pt>
                <c:pt idx="21">
                  <c:v>4.2273462261630543</c:v>
                </c:pt>
                <c:pt idx="22">
                  <c:v>4.3027875516209129</c:v>
                </c:pt>
                <c:pt idx="23">
                  <c:v>4.3782288770787714</c:v>
                </c:pt>
                <c:pt idx="24">
                  <c:v>4.4536702025366299</c:v>
                </c:pt>
                <c:pt idx="25">
                  <c:v>4.5291115279944885</c:v>
                </c:pt>
                <c:pt idx="26">
                  <c:v>4.604552853452347</c:v>
                </c:pt>
                <c:pt idx="27">
                  <c:v>4.6799941789102055</c:v>
                </c:pt>
                <c:pt idx="28">
                  <c:v>4.7554355043680658</c:v>
                </c:pt>
                <c:pt idx="29">
                  <c:v>4.8327752215499862</c:v>
                </c:pt>
                <c:pt idx="30">
                  <c:v>4.9101149387319065</c:v>
                </c:pt>
                <c:pt idx="31">
                  <c:v>4.9874546559138269</c:v>
                </c:pt>
                <c:pt idx="32">
                  <c:v>5.0647943730957472</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0.97494737016829702</c:v>
                </c:pt>
                <c:pt idx="10">
                  <c:v>0.98873487433879526</c:v>
                </c:pt>
                <c:pt idx="11">
                  <c:v>1.0025223785092934</c:v>
                </c:pt>
                <c:pt idx="12">
                  <c:v>1.0163098826797916</c:v>
                </c:pt>
                <c:pt idx="13">
                  <c:v>1.0300973868502898</c:v>
                </c:pt>
                <c:pt idx="14">
                  <c:v>1.0438848910207881</c:v>
                </c:pt>
                <c:pt idx="15">
                  <c:v>1.0576723951912863</c:v>
                </c:pt>
                <c:pt idx="16">
                  <c:v>1.0714598993617845</c:v>
                </c:pt>
                <c:pt idx="17">
                  <c:v>1.0852474035322828</c:v>
                </c:pt>
                <c:pt idx="18">
                  <c:v>1.0990349077027808</c:v>
                </c:pt>
                <c:pt idx="19">
                  <c:v>1.119757774256676</c:v>
                </c:pt>
                <c:pt idx="20">
                  <c:v>1.1404806408105712</c:v>
                </c:pt>
                <c:pt idx="21">
                  <c:v>1.1612035073644664</c:v>
                </c:pt>
                <c:pt idx="22">
                  <c:v>1.1819263739183616</c:v>
                </c:pt>
                <c:pt idx="23">
                  <c:v>1.2026492404722569</c:v>
                </c:pt>
                <c:pt idx="24">
                  <c:v>1.2233721070261521</c:v>
                </c:pt>
                <c:pt idx="25">
                  <c:v>1.2440949735800473</c:v>
                </c:pt>
                <c:pt idx="26">
                  <c:v>1.2648178401339425</c:v>
                </c:pt>
                <c:pt idx="27">
                  <c:v>1.2855407066878377</c:v>
                </c:pt>
                <c:pt idx="28">
                  <c:v>1.3062635732417334</c:v>
                </c:pt>
                <c:pt idx="29">
                  <c:v>1.3275079062217021</c:v>
                </c:pt>
                <c:pt idx="30">
                  <c:v>1.3487522392016709</c:v>
                </c:pt>
                <c:pt idx="31">
                  <c:v>1.3699965721816396</c:v>
                </c:pt>
                <c:pt idx="32">
                  <c:v>1.3912409051616084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3.2070142106973445</c:v>
                </c:pt>
                <c:pt idx="10">
                  <c:v>3.2523671427199252</c:v>
                </c:pt>
                <c:pt idx="11">
                  <c:v>3.2977200747425059</c:v>
                </c:pt>
                <c:pt idx="12">
                  <c:v>3.3430730067650867</c:v>
                </c:pt>
                <c:pt idx="13">
                  <c:v>3.3884259387876674</c:v>
                </c:pt>
                <c:pt idx="14">
                  <c:v>3.4337788708102481</c:v>
                </c:pt>
                <c:pt idx="15">
                  <c:v>3.4791318028328289</c:v>
                </c:pt>
                <c:pt idx="16">
                  <c:v>3.5244847348554096</c:v>
                </c:pt>
                <c:pt idx="17">
                  <c:v>3.5698376668779903</c:v>
                </c:pt>
                <c:pt idx="18">
                  <c:v>3.6151905989005715</c:v>
                </c:pt>
                <c:pt idx="19">
                  <c:v>3.6833568708022586</c:v>
                </c:pt>
                <c:pt idx="20">
                  <c:v>3.7515231427039457</c:v>
                </c:pt>
                <c:pt idx="21">
                  <c:v>3.8196894146056328</c:v>
                </c:pt>
                <c:pt idx="22">
                  <c:v>3.8878556865073199</c:v>
                </c:pt>
                <c:pt idx="23">
                  <c:v>3.9560219584090071</c:v>
                </c:pt>
                <c:pt idx="24">
                  <c:v>4.0241882303106937</c:v>
                </c:pt>
                <c:pt idx="25">
                  <c:v>4.0923545022123804</c:v>
                </c:pt>
                <c:pt idx="26">
                  <c:v>4.1605207741140671</c:v>
                </c:pt>
                <c:pt idx="27">
                  <c:v>4.2286870460157537</c:v>
                </c:pt>
                <c:pt idx="28">
                  <c:v>4.2968533179174413</c:v>
                </c:pt>
                <c:pt idx="29">
                  <c:v>4.3667349134252937</c:v>
                </c:pt>
                <c:pt idx="30">
                  <c:v>4.4366165089331471</c:v>
                </c:pt>
                <c:pt idx="31">
                  <c:v>4.5064981044410004</c:v>
                </c:pt>
                <c:pt idx="32">
                  <c:v>4.5763796999488537</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0.5816591665312052</c:v>
                </c:pt>
                <c:pt idx="10">
                  <c:v>0.58988487022531655</c:v>
                </c:pt>
                <c:pt idx="11">
                  <c:v>0.5981105739194279</c:v>
                </c:pt>
                <c:pt idx="12">
                  <c:v>0.60633627761353925</c:v>
                </c:pt>
                <c:pt idx="13">
                  <c:v>0.61456198130765061</c:v>
                </c:pt>
                <c:pt idx="14">
                  <c:v>0.62278768500176196</c:v>
                </c:pt>
                <c:pt idx="15">
                  <c:v>0.63101338869587331</c:v>
                </c:pt>
                <c:pt idx="16">
                  <c:v>0.63923909238998466</c:v>
                </c:pt>
                <c:pt idx="17">
                  <c:v>0.64746479608409602</c:v>
                </c:pt>
                <c:pt idx="18">
                  <c:v>0.65569049977820726</c:v>
                </c:pt>
                <c:pt idx="19">
                  <c:v>0.66805388026078183</c:v>
                </c:pt>
                <c:pt idx="20">
                  <c:v>0.6804172607433564</c:v>
                </c:pt>
                <c:pt idx="21">
                  <c:v>0.69278064122593097</c:v>
                </c:pt>
                <c:pt idx="22">
                  <c:v>0.70514402170850554</c:v>
                </c:pt>
                <c:pt idx="23">
                  <c:v>0.71750740219108011</c:v>
                </c:pt>
                <c:pt idx="24">
                  <c:v>0.72987078267365468</c:v>
                </c:pt>
                <c:pt idx="25">
                  <c:v>0.74223416315622925</c:v>
                </c:pt>
                <c:pt idx="26">
                  <c:v>0.75459754363880382</c:v>
                </c:pt>
                <c:pt idx="27">
                  <c:v>0.7669609241213784</c:v>
                </c:pt>
                <c:pt idx="28">
                  <c:v>0.77932430460395252</c:v>
                </c:pt>
                <c:pt idx="29">
                  <c:v>0.79199879493311454</c:v>
                </c:pt>
                <c:pt idx="30">
                  <c:v>0.80467328526227655</c:v>
                </c:pt>
                <c:pt idx="31">
                  <c:v>0.81734777559143856</c:v>
                </c:pt>
                <c:pt idx="32">
                  <c:v>0.83002226592060058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0.28964820054240537</c:v>
                </c:pt>
                <c:pt idx="10">
                  <c:v>0.29374434551920175</c:v>
                </c:pt>
                <c:pt idx="11">
                  <c:v>0.29784049049599814</c:v>
                </c:pt>
                <c:pt idx="12">
                  <c:v>0.30193663547279453</c:v>
                </c:pt>
                <c:pt idx="13">
                  <c:v>0.30603278044959092</c:v>
                </c:pt>
                <c:pt idx="14">
                  <c:v>0.31012892542638731</c:v>
                </c:pt>
                <c:pt idx="15">
                  <c:v>0.3142250704031837</c:v>
                </c:pt>
                <c:pt idx="16">
                  <c:v>0.31832121537998009</c:v>
                </c:pt>
                <c:pt idx="17">
                  <c:v>0.32241736035677648</c:v>
                </c:pt>
                <c:pt idx="18">
                  <c:v>0.32651350533357282</c:v>
                </c:pt>
                <c:pt idx="19">
                  <c:v>0.3326700848486086</c:v>
                </c:pt>
                <c:pt idx="20">
                  <c:v>0.33882666436364439</c:v>
                </c:pt>
                <c:pt idx="21">
                  <c:v>0.34498324387868018</c:v>
                </c:pt>
                <c:pt idx="22">
                  <c:v>0.35113982339371597</c:v>
                </c:pt>
                <c:pt idx="23">
                  <c:v>0.35729640290875175</c:v>
                </c:pt>
                <c:pt idx="24">
                  <c:v>0.36345298242378754</c:v>
                </c:pt>
                <c:pt idx="25">
                  <c:v>0.36960956193882333</c:v>
                </c:pt>
                <c:pt idx="26">
                  <c:v>0.37576614145385911</c:v>
                </c:pt>
                <c:pt idx="27">
                  <c:v>0.3819227209688949</c:v>
                </c:pt>
                <c:pt idx="28">
                  <c:v>0.38807930048393074</c:v>
                </c:pt>
                <c:pt idx="29">
                  <c:v>0.39439080304053481</c:v>
                </c:pt>
                <c:pt idx="30">
                  <c:v>0.40070230559713887</c:v>
                </c:pt>
                <c:pt idx="31">
                  <c:v>0.40701380815374294</c:v>
                </c:pt>
                <c:pt idx="32">
                  <c:v>0.413325310710347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6.4757308203259356</c:v>
                </c:pt>
                <c:pt idx="10">
                  <c:v>6.5673092669418338</c:v>
                </c:pt>
                <c:pt idx="11">
                  <c:v>6.658887713557732</c:v>
                </c:pt>
                <c:pt idx="12">
                  <c:v>6.7504661601736302</c:v>
                </c:pt>
                <c:pt idx="13">
                  <c:v>6.8420446067895284</c:v>
                </c:pt>
                <c:pt idx="14">
                  <c:v>6.9336230534054266</c:v>
                </c:pt>
                <c:pt idx="15">
                  <c:v>7.0252015000213248</c:v>
                </c:pt>
                <c:pt idx="16">
                  <c:v>7.116779946637223</c:v>
                </c:pt>
                <c:pt idx="17">
                  <c:v>7.2083583932531212</c:v>
                </c:pt>
                <c:pt idx="18">
                  <c:v>7.2999368398690185</c:v>
                </c:pt>
                <c:pt idx="19">
                  <c:v>7.4375808909580492</c:v>
                </c:pt>
                <c:pt idx="20">
                  <c:v>7.5752249420470799</c:v>
                </c:pt>
                <c:pt idx="21">
                  <c:v>7.7128689931361105</c:v>
                </c:pt>
                <c:pt idx="22">
                  <c:v>7.8505130442251412</c:v>
                </c:pt>
                <c:pt idx="23">
                  <c:v>7.9881570953141718</c:v>
                </c:pt>
                <c:pt idx="24">
                  <c:v>8.1258011464032016</c:v>
                </c:pt>
                <c:pt idx="25">
                  <c:v>8.2634451974922314</c:v>
                </c:pt>
                <c:pt idx="26">
                  <c:v>8.4010892485812612</c:v>
                </c:pt>
                <c:pt idx="27">
                  <c:v>8.5387332996702909</c:v>
                </c:pt>
                <c:pt idx="28">
                  <c:v>8.6763773507593243</c:v>
                </c:pt>
                <c:pt idx="29">
                  <c:v>8.8174850515902961</c:v>
                </c:pt>
                <c:pt idx="30">
                  <c:v>8.9585927524212678</c:v>
                </c:pt>
                <c:pt idx="31">
                  <c:v>9.0997004532522396</c:v>
                </c:pt>
                <c:pt idx="32">
                  <c:v>9.2408081540832114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2.1638524180575796</c:v>
                </c:pt>
                <c:pt idx="10">
                  <c:v>2.1944531716481674</c:v>
                </c:pt>
                <c:pt idx="11">
                  <c:v>2.2250539252387553</c:v>
                </c:pt>
                <c:pt idx="12">
                  <c:v>2.2556546788293432</c:v>
                </c:pt>
                <c:pt idx="13">
                  <c:v>2.2862554324199311</c:v>
                </c:pt>
                <c:pt idx="14">
                  <c:v>2.316856186010519</c:v>
                </c:pt>
                <c:pt idx="15">
                  <c:v>2.3474569396011069</c:v>
                </c:pt>
                <c:pt idx="16">
                  <c:v>2.3780576931916948</c:v>
                </c:pt>
                <c:pt idx="17">
                  <c:v>2.4086584467822827</c:v>
                </c:pt>
                <c:pt idx="18">
                  <c:v>2.4392592003728688</c:v>
                </c:pt>
                <c:pt idx="19">
                  <c:v>2.4852526829687451</c:v>
                </c:pt>
                <c:pt idx="20">
                  <c:v>2.5312461655646215</c:v>
                </c:pt>
                <c:pt idx="21">
                  <c:v>2.5772396481604978</c:v>
                </c:pt>
                <c:pt idx="22">
                  <c:v>2.6232331307563741</c:v>
                </c:pt>
                <c:pt idx="23">
                  <c:v>2.6692266133522504</c:v>
                </c:pt>
                <c:pt idx="24">
                  <c:v>2.7152200959481267</c:v>
                </c:pt>
                <c:pt idx="25">
                  <c:v>2.7612135785440031</c:v>
                </c:pt>
                <c:pt idx="26">
                  <c:v>2.8072070611398794</c:v>
                </c:pt>
                <c:pt idx="27">
                  <c:v>2.8532005437357557</c:v>
                </c:pt>
                <c:pt idx="28">
                  <c:v>2.8991940263316303</c:v>
                </c:pt>
                <c:pt idx="29">
                  <c:v>2.9463448805164978</c:v>
                </c:pt>
                <c:pt idx="30">
                  <c:v>2.9934957347013658</c:v>
                </c:pt>
                <c:pt idx="31">
                  <c:v>3.0406465888862337</c:v>
                </c:pt>
                <c:pt idx="32">
                  <c:v>3.0877974430711017</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0.11879324251324398</c:v>
                </c:pt>
                <c:pt idx="10">
                  <c:v>0.12047319199225599</c:v>
                </c:pt>
                <c:pt idx="11">
                  <c:v>0.122153141471268</c:v>
                </c:pt>
                <c:pt idx="12">
                  <c:v>0.12383309095028001</c:v>
                </c:pt>
                <c:pt idx="13">
                  <c:v>0.12551304042929201</c:v>
                </c:pt>
                <c:pt idx="14">
                  <c:v>0.12719298990830402</c:v>
                </c:pt>
                <c:pt idx="15">
                  <c:v>0.12887293938731603</c:v>
                </c:pt>
                <c:pt idx="16">
                  <c:v>0.13055288886632804</c:v>
                </c:pt>
                <c:pt idx="17">
                  <c:v>0.13223283834534005</c:v>
                </c:pt>
                <c:pt idx="18">
                  <c:v>0.13391278782435206</c:v>
                </c:pt>
                <c:pt idx="19">
                  <c:v>0.13643778208294627</c:v>
                </c:pt>
                <c:pt idx="20">
                  <c:v>0.13896277634154047</c:v>
                </c:pt>
                <c:pt idx="21">
                  <c:v>0.14148777060013468</c:v>
                </c:pt>
                <c:pt idx="22">
                  <c:v>0.14401276485872888</c:v>
                </c:pt>
                <c:pt idx="23">
                  <c:v>0.14653775911732309</c:v>
                </c:pt>
                <c:pt idx="24">
                  <c:v>0.14906275337591729</c:v>
                </c:pt>
                <c:pt idx="25">
                  <c:v>0.15158774763451149</c:v>
                </c:pt>
                <c:pt idx="26">
                  <c:v>0.1541127418931057</c:v>
                </c:pt>
                <c:pt idx="27">
                  <c:v>0.1566377361516999</c:v>
                </c:pt>
                <c:pt idx="28">
                  <c:v>0.15916273041029411</c:v>
                </c:pt>
                <c:pt idx="29">
                  <c:v>0.16175126316287325</c:v>
                </c:pt>
                <c:pt idx="30">
                  <c:v>0.16433979591545239</c:v>
                </c:pt>
                <c:pt idx="31">
                  <c:v>0.16692832866803153</c:v>
                </c:pt>
                <c:pt idx="32">
                  <c:v>0.16951686142061068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2.8588902463552807E-2</c:v>
                </c:pt>
                <c:pt idx="10">
                  <c:v>2.8993200812373585E-2</c:v>
                </c:pt>
                <c:pt idx="11">
                  <c:v>2.9397499161194364E-2</c:v>
                </c:pt>
                <c:pt idx="12">
                  <c:v>2.9801797510015143E-2</c:v>
                </c:pt>
                <c:pt idx="13">
                  <c:v>3.0206095858835921E-2</c:v>
                </c:pt>
                <c:pt idx="14">
                  <c:v>3.06103942076567E-2</c:v>
                </c:pt>
                <c:pt idx="15">
                  <c:v>3.1014692556477479E-2</c:v>
                </c:pt>
                <c:pt idx="16">
                  <c:v>3.1418990905298254E-2</c:v>
                </c:pt>
                <c:pt idx="17">
                  <c:v>3.1823289254119029E-2</c:v>
                </c:pt>
                <c:pt idx="18">
                  <c:v>3.2227587602939804E-2</c:v>
                </c:pt>
                <c:pt idx="19">
                  <c:v>3.2835255287167991E-2</c:v>
                </c:pt>
                <c:pt idx="20">
                  <c:v>3.3442922971396179E-2</c:v>
                </c:pt>
                <c:pt idx="21">
                  <c:v>3.4050590655624366E-2</c:v>
                </c:pt>
                <c:pt idx="22">
                  <c:v>3.4658258339852553E-2</c:v>
                </c:pt>
                <c:pt idx="23">
                  <c:v>3.526592602408074E-2</c:v>
                </c:pt>
                <c:pt idx="24">
                  <c:v>3.5873593708308928E-2</c:v>
                </c:pt>
                <c:pt idx="25">
                  <c:v>3.6481261392537115E-2</c:v>
                </c:pt>
                <c:pt idx="26">
                  <c:v>3.7088929076765302E-2</c:v>
                </c:pt>
                <c:pt idx="27">
                  <c:v>3.7696596760993489E-2</c:v>
                </c:pt>
                <c:pt idx="28">
                  <c:v>3.8304264445221697E-2</c:v>
                </c:pt>
                <c:pt idx="29">
                  <c:v>3.8927223367981517E-2</c:v>
                </c:pt>
                <c:pt idx="30">
                  <c:v>3.9550182290741337E-2</c:v>
                </c:pt>
                <c:pt idx="31">
                  <c:v>4.0173141213501157E-2</c:v>
                </c:pt>
                <c:pt idx="32">
                  <c:v>4.0796100136260977E-2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22.948965117675165</c:v>
                </c:pt>
                <c:pt idx="10">
                  <c:v>23.273504638422779</c:v>
                </c:pt>
                <c:pt idx="11">
                  <c:v>23.598044159170392</c:v>
                </c:pt>
                <c:pt idx="12">
                  <c:v>23.922583679918006</c:v>
                </c:pt>
                <c:pt idx="13">
                  <c:v>24.247123200665619</c:v>
                </c:pt>
                <c:pt idx="14">
                  <c:v>24.571662721413233</c:v>
                </c:pt>
                <c:pt idx="15">
                  <c:v>24.896202242160847</c:v>
                </c:pt>
                <c:pt idx="16">
                  <c:v>25.22074176290846</c:v>
                </c:pt>
                <c:pt idx="17">
                  <c:v>25.545281283656074</c:v>
                </c:pt>
                <c:pt idx="18">
                  <c:v>25.86982080440368</c:v>
                </c:pt>
                <c:pt idx="19">
                  <c:v>26.357609536631848</c:v>
                </c:pt>
                <c:pt idx="20">
                  <c:v>26.845398268860016</c:v>
                </c:pt>
                <c:pt idx="21">
                  <c:v>27.333187001088184</c:v>
                </c:pt>
                <c:pt idx="22">
                  <c:v>27.820975733316352</c:v>
                </c:pt>
                <c:pt idx="23">
                  <c:v>28.30876446554452</c:v>
                </c:pt>
                <c:pt idx="24">
                  <c:v>28.796553197772688</c:v>
                </c:pt>
                <c:pt idx="25">
                  <c:v>29.284341930000856</c:v>
                </c:pt>
                <c:pt idx="26">
                  <c:v>29.772130662229024</c:v>
                </c:pt>
                <c:pt idx="27">
                  <c:v>30.259919394457192</c:v>
                </c:pt>
                <c:pt idx="28">
                  <c:v>30.747708126685353</c:v>
                </c:pt>
                <c:pt idx="29">
                  <c:v>31.247771485409444</c:v>
                </c:pt>
                <c:pt idx="30">
                  <c:v>31.747834844133536</c:v>
                </c:pt>
                <c:pt idx="31">
                  <c:v>32.247898202857627</c:v>
                </c:pt>
                <c:pt idx="32">
                  <c:v>32.747961561581718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26.182682929711209</c:v>
                </c:pt>
                <c:pt idx="10">
                  <c:v>26.55295301929144</c:v>
                </c:pt>
                <c:pt idx="11">
                  <c:v>26.923223108871671</c:v>
                </c:pt>
                <c:pt idx="12">
                  <c:v>27.293493198451902</c:v>
                </c:pt>
                <c:pt idx="13">
                  <c:v>27.663763288032133</c:v>
                </c:pt>
                <c:pt idx="14">
                  <c:v>28.034033377612364</c:v>
                </c:pt>
                <c:pt idx="15">
                  <c:v>28.404303467192594</c:v>
                </c:pt>
                <c:pt idx="16">
                  <c:v>28.774573556772825</c:v>
                </c:pt>
                <c:pt idx="17">
                  <c:v>29.144843646353056</c:v>
                </c:pt>
                <c:pt idx="18">
                  <c:v>29.515113735933284</c:v>
                </c:pt>
                <c:pt idx="19">
                  <c:v>30.07163633497542</c:v>
                </c:pt>
                <c:pt idx="20">
                  <c:v>30.628158934017556</c:v>
                </c:pt>
                <c:pt idx="21">
                  <c:v>31.184681533059692</c:v>
                </c:pt>
                <c:pt idx="22">
                  <c:v>31.741204132101828</c:v>
                </c:pt>
                <c:pt idx="23">
                  <c:v>32.297726731143968</c:v>
                </c:pt>
                <c:pt idx="24">
                  <c:v>32.854249330186107</c:v>
                </c:pt>
                <c:pt idx="25">
                  <c:v>33.410771929228247</c:v>
                </c:pt>
                <c:pt idx="26">
                  <c:v>33.967294528270386</c:v>
                </c:pt>
                <c:pt idx="27">
                  <c:v>34.523817127312526</c:v>
                </c:pt>
                <c:pt idx="28">
                  <c:v>35.080339726354651</c:v>
                </c:pt>
                <c:pt idx="29">
                  <c:v>35.650866558353499</c:v>
                </c:pt>
                <c:pt idx="30">
                  <c:v>36.221393390352347</c:v>
                </c:pt>
                <c:pt idx="31">
                  <c:v>36.791920222351195</c:v>
                </c:pt>
                <c:pt idx="32">
                  <c:v>37.362447054350042</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81.674119938491373</c:v>
                </c:pt>
                <c:pt idx="10">
                  <c:v>82.463248731348486</c:v>
                </c:pt>
                <c:pt idx="11">
                  <c:v>83.252377524205599</c:v>
                </c:pt>
                <c:pt idx="12">
                  <c:v>84.041506317062712</c:v>
                </c:pt>
                <c:pt idx="13">
                  <c:v>84.830635109919825</c:v>
                </c:pt>
                <c:pt idx="14">
                  <c:v>85.619763902776938</c:v>
                </c:pt>
                <c:pt idx="15">
                  <c:v>86.408892695634052</c:v>
                </c:pt>
                <c:pt idx="16">
                  <c:v>87.198021488491165</c:v>
                </c:pt>
                <c:pt idx="17">
                  <c:v>87.987150281348278</c:v>
                </c:pt>
                <c:pt idx="18">
                  <c:v>88.776279074205405</c:v>
                </c:pt>
                <c:pt idx="19">
                  <c:v>89.930109703463941</c:v>
                </c:pt>
                <c:pt idx="20">
                  <c:v>91.083940332722477</c:v>
                </c:pt>
                <c:pt idx="21">
                  <c:v>92.237770961981013</c:v>
                </c:pt>
                <c:pt idx="22">
                  <c:v>93.391601591239549</c:v>
                </c:pt>
                <c:pt idx="23">
                  <c:v>94.545432220498085</c:v>
                </c:pt>
                <c:pt idx="24">
                  <c:v>95.699262849756622</c:v>
                </c:pt>
                <c:pt idx="25">
                  <c:v>96.853093479015158</c:v>
                </c:pt>
                <c:pt idx="26">
                  <c:v>98.006924108273694</c:v>
                </c:pt>
                <c:pt idx="27">
                  <c:v>99.16075473753223</c:v>
                </c:pt>
                <c:pt idx="28">
                  <c:v>100.31458536679082</c:v>
                </c:pt>
                <c:pt idx="29">
                  <c:v>100.4729082036565</c:v>
                </c:pt>
                <c:pt idx="30">
                  <c:v>100.63123104052218</c:v>
                </c:pt>
                <c:pt idx="31">
                  <c:v>100.78955387738786</c:v>
                </c:pt>
                <c:pt idx="32">
                  <c:v>100.94787671425354</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29.834708085628357</c:v>
                </c:pt>
                <c:pt idx="6">
                  <c:v>30.072412795172607</c:v>
                </c:pt>
                <c:pt idx="7">
                  <c:v>26.152313654707825</c:v>
                </c:pt>
                <c:pt idx="8">
                  <c:v>23.577621091687998</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18.161627711606037</c:v>
                </c:pt>
                <c:pt idx="6">
                  <c:v>21.202959402651203</c:v>
                </c:pt>
                <c:pt idx="7">
                  <c:v>24.434642128117662</c:v>
                </c:pt>
                <c:pt idx="8">
                  <c:v>27.446887948289767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11.995244651969873</c:v>
                </c:pt>
                <c:pt idx="6">
                  <c:v>14.680717802176193</c:v>
                </c:pt>
                <c:pt idx="7">
                  <c:v>20.788350217174507</c:v>
                </c:pt>
                <c:pt idx="8">
                  <c:v>24.493399960022217</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0.14917354042814179</c:v>
                </c:pt>
                <c:pt idx="5">
                  <c:v>0.15036206397586305</c:v>
                </c:pt>
                <c:pt idx="6">
                  <c:v>0.13076156827353913</c:v>
                </c:pt>
                <c:pt idx="7">
                  <c:v>0.11788810545843999</c:v>
                </c:pt>
                <c:pt idx="9">
                  <c:v>0.1283823833256614</c:v>
                </c:pt>
                <c:pt idx="10">
                  <c:v>0.12877680945571371</c:v>
                </c:pt>
                <c:pt idx="11">
                  <c:v>0.12973355042768442</c:v>
                </c:pt>
                <c:pt idx="12">
                  <c:v>0.13499132813487882</c:v>
                </c:pt>
                <c:pt idx="13">
                  <c:v>0.14917354042814179</c:v>
                </c:pt>
                <c:pt idx="14">
                  <c:v>0.35710990194267472</c:v>
                </c:pt>
                <c:pt idx="15">
                  <c:v>0.23602463073373811</c:v>
                </c:pt>
                <c:pt idx="16">
                  <c:v>0.20214862883485996</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3.0139525672292957</c:v>
                </c:pt>
                <c:pt idx="5">
                  <c:v>3.5186666602378018</c:v>
                </c:pt>
                <c:pt idx="6">
                  <c:v>4.0549698265374747</c:v>
                </c:pt>
                <c:pt idx="7">
                  <c:v>4.5548570705113018</c:v>
                </c:pt>
                <c:pt idx="9">
                  <c:v>2.7636773332492934</c:v>
                </c:pt>
                <c:pt idx="10">
                  <c:v>2.8913337107360779</c:v>
                </c:pt>
                <c:pt idx="11">
                  <c:v>3.0495903806306055</c:v>
                </c:pt>
                <c:pt idx="12">
                  <c:v>3.2047358801985588</c:v>
                </c:pt>
                <c:pt idx="13">
                  <c:v>3.0139525672292957</c:v>
                </c:pt>
                <c:pt idx="14">
                  <c:v>3.1755966608646156</c:v>
                </c:pt>
                <c:pt idx="15">
                  <c:v>3.4766297550275667</c:v>
                </c:pt>
                <c:pt idx="16">
                  <c:v>3.5244615741987375</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3.7534332962642614</c:v>
                </c:pt>
                <c:pt idx="4">
                  <c:v>3.9167076026891774</c:v>
                </c:pt>
                <c:pt idx="5">
                  <c:v>4.9320979060102648</c:v>
                </c:pt>
                <c:pt idx="6">
                  <c:v>7.3779418557173635</c:v>
                </c:pt>
                <c:pt idx="7">
                  <c:v>9.1591766484773114</c:v>
                </c:pt>
                <c:pt idx="9">
                  <c:v>3.9385634462472403</c:v>
                </c:pt>
                <c:pt idx="10">
                  <c:v>4.2313538823878662</c:v>
                </c:pt>
                <c:pt idx="11">
                  <c:v>4.4526615366410756</c:v>
                </c:pt>
                <c:pt idx="12">
                  <c:v>3.7534332962642614</c:v>
                </c:pt>
                <c:pt idx="13">
                  <c:v>3.9167076026891774</c:v>
                </c:pt>
                <c:pt idx="14">
                  <c:v>4.4172103991954135</c:v>
                </c:pt>
                <c:pt idx="15">
                  <c:v>5.9460704628069747</c:v>
                </c:pt>
                <c:pt idx="16">
                  <c:v>6.6599095726267494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0.52021491451355251</c:v>
                </c:pt>
                <c:pt idx="5">
                  <c:v>0.5621549606112004</c:v>
                </c:pt>
                <c:pt idx="6">
                  <c:v>0.62973534651447394</c:v>
                </c:pt>
                <c:pt idx="7">
                  <c:v>0.69486372104057392</c:v>
                </c:pt>
                <c:pt idx="9">
                  <c:v>0.52310039361040328</c:v>
                </c:pt>
                <c:pt idx="10">
                  <c:v>0.52911938020465121</c:v>
                </c:pt>
                <c:pt idx="11">
                  <c:v>0.53323895430378154</c:v>
                </c:pt>
                <c:pt idx="12">
                  <c:v>0.51417285649738431</c:v>
                </c:pt>
                <c:pt idx="13">
                  <c:v>0.52021491451355251</c:v>
                </c:pt>
                <c:pt idx="14">
                  <c:v>0.56264207504151176</c:v>
                </c:pt>
                <c:pt idx="15">
                  <c:v>0.6167532311759456</c:v>
                </c:pt>
                <c:pt idx="16">
                  <c:v>0.65502467550811105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109.24541963202847</c:v>
                </c:pt>
                <c:pt idx="5">
                  <c:v>132.02696358342052</c:v>
                </c:pt>
                <c:pt idx="6">
                  <c:v>176.81714157126737</c:v>
                </c:pt>
                <c:pt idx="7">
                  <c:v>211.20002635174458</c:v>
                </c:pt>
                <c:pt idx="9">
                  <c:v>113.09321758673757</c:v>
                </c:pt>
                <c:pt idx="10">
                  <c:v>112.21357404370687</c:v>
                </c:pt>
                <c:pt idx="11">
                  <c:v>117.77587315202406</c:v>
                </c:pt>
                <c:pt idx="12">
                  <c:v>109.23689659459602</c:v>
                </c:pt>
                <c:pt idx="13">
                  <c:v>109.24541963202847</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23.214651671806056</c:v>
                </c:pt>
                <c:pt idx="5">
                  <c:v>28.055729761476869</c:v>
                </c:pt>
                <c:pt idx="6">
                  <c:v>37.573642583894326</c:v>
                </c:pt>
                <c:pt idx="7">
                  <c:v>44.880005599745729</c:v>
                </c:pt>
                <c:pt idx="9">
                  <c:v>18.547037936929154</c:v>
                </c:pt>
                <c:pt idx="10">
                  <c:v>23.845384484287713</c:v>
                </c:pt>
                <c:pt idx="11">
                  <c:v>25.027373044805117</c:v>
                </c:pt>
                <c:pt idx="12">
                  <c:v>23.212840526351659</c:v>
                </c:pt>
                <c:pt idx="13">
                  <c:v>23.214651671806056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4.0967032362010682</c:v>
                </c:pt>
                <c:pt idx="5">
                  <c:v>4.9510111343782706</c:v>
                </c:pt>
                <c:pt idx="6">
                  <c:v>6.6306428089225271</c:v>
                </c:pt>
                <c:pt idx="7">
                  <c:v>7.9200009881904219</c:v>
                </c:pt>
                <c:pt idx="9">
                  <c:v>3.9743652721991038</c:v>
                </c:pt>
                <c:pt idx="10">
                  <c:v>4.208009026639008</c:v>
                </c:pt>
                <c:pt idx="11">
                  <c:v>4.4165952432009021</c:v>
                </c:pt>
                <c:pt idx="12">
                  <c:v>4.0963836222973509</c:v>
                </c:pt>
                <c:pt idx="13">
                  <c:v>4.0967032362010682</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19.580038343185418</c:v>
                </c:pt>
                <c:pt idx="5">
                  <c:v>20.405453528449058</c:v>
                </c:pt>
                <c:pt idx="6">
                  <c:v>19.434858975681017</c:v>
                </c:pt>
                <c:pt idx="7">
                  <c:v>18.402395569166682</c:v>
                </c:pt>
                <c:pt idx="9">
                  <c:v>28.167748821049805</c:v>
                </c:pt>
                <c:pt idx="10">
                  <c:v>18.502265696365193</c:v>
                </c:pt>
                <c:pt idx="11">
                  <c:v>18.925968547790067</c:v>
                </c:pt>
                <c:pt idx="12">
                  <c:v>19.234533998419067</c:v>
                </c:pt>
                <c:pt idx="13">
                  <c:v>19.580038343185418</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103.58898663996069</c:v>
                </c:pt>
                <c:pt idx="5">
                  <c:v>107.95587914037574</c:v>
                </c:pt>
                <c:pt idx="6">
                  <c:v>102.82090931052862</c:v>
                </c:pt>
                <c:pt idx="7">
                  <c:v>97.358619801739934</c:v>
                </c:pt>
                <c:pt idx="9">
                  <c:v>94.847852582060455</c:v>
                </c:pt>
                <c:pt idx="10">
                  <c:v>97.886986758472602</c:v>
                </c:pt>
                <c:pt idx="11">
                  <c:v>100.12860387107854</c:v>
                </c:pt>
                <c:pt idx="12">
                  <c:v>101.76108189704142</c:v>
                </c:pt>
                <c:pt idx="13">
                  <c:v>103.58898663996069</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7.3757245229288078</c:v>
                </c:pt>
                <c:pt idx="5">
                  <c:v>14.387442123175559</c:v>
                </c:pt>
                <c:pt idx="6">
                  <c:v>27.595822258194392</c:v>
                </c:pt>
                <c:pt idx="7">
                  <c:v>41.074477221203693</c:v>
                </c:pt>
                <c:pt idx="9">
                  <c:v>0.80138751043622602</c:v>
                </c:pt>
                <c:pt idx="10">
                  <c:v>1.5745685843146777</c:v>
                </c:pt>
                <c:pt idx="11">
                  <c:v>2.5244712126531619</c:v>
                </c:pt>
                <c:pt idx="12">
                  <c:v>2.5547042090015273</c:v>
                </c:pt>
                <c:pt idx="13">
                  <c:v>7.3757245229288078</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9.1285313897283302</c:v>
                </c:pt>
                <c:pt idx="5">
                  <c:v>9.5133533342093504</c:v>
                </c:pt>
                <c:pt idx="6">
                  <c:v>9.0608464143377638</c:v>
                </c:pt>
                <c:pt idx="7">
                  <c:v>8.5794952315709452</c:v>
                </c:pt>
                <c:pt idx="9">
                  <c:v>12.322446292964566</c:v>
                </c:pt>
                <c:pt idx="10">
                  <c:v>8.6260563043864682</c:v>
                </c:pt>
                <c:pt idx="11">
                  <c:v>8.8235934445777957</c:v>
                </c:pt>
                <c:pt idx="12">
                  <c:v>8.9674516614251001</c:v>
                </c:pt>
                <c:pt idx="13">
                  <c:v>9.1285313897283302</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0.63397127397876685</c:v>
                </c:pt>
                <c:pt idx="5">
                  <c:v>0.75870435135059644</c:v>
                </c:pt>
                <c:pt idx="6">
                  <c:v>0.99247442606124325</c:v>
                </c:pt>
                <c:pt idx="7">
                  <c:v>1.147592723159315</c:v>
                </c:pt>
                <c:pt idx="9">
                  <c:v>0.60923770891438467</c:v>
                </c:pt>
                <c:pt idx="10">
                  <c:v>0.64854136839212595</c:v>
                </c:pt>
                <c:pt idx="11">
                  <c:v>0.6995709084876961</c:v>
                </c:pt>
                <c:pt idx="12">
                  <c:v>0.64248252977129328</c:v>
                </c:pt>
                <c:pt idx="13">
                  <c:v>0.63397127397876685</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78.026354710425721</c:v>
                </c:pt>
                <c:pt idx="4">
                  <c:v>78.032442594306076</c:v>
                </c:pt>
                <c:pt idx="5">
                  <c:v>94.304973988157542</c:v>
                </c:pt>
                <c:pt idx="6">
                  <c:v>126.297958265191</c:v>
                </c:pt>
                <c:pt idx="7">
                  <c:v>150.85716167981758</c:v>
                </c:pt>
                <c:pt idx="9">
                  <c:v>80.780869704812559</c:v>
                </c:pt>
                <c:pt idx="10">
                  <c:v>80.152552888362095</c:v>
                </c:pt>
                <c:pt idx="11">
                  <c:v>84.125623680017213</c:v>
                </c:pt>
                <c:pt idx="12">
                  <c:v>78.026354710425721</c:v>
                </c:pt>
                <c:pt idx="13">
                  <c:v>78.032442594306076</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16.580600375965471</c:v>
                </c:pt>
                <c:pt idx="4">
                  <c:v>16.581894051290043</c:v>
                </c:pt>
                <c:pt idx="5">
                  <c:v>20.039806972483483</c:v>
                </c:pt>
                <c:pt idx="6">
                  <c:v>26.838316131353089</c:v>
                </c:pt>
                <c:pt idx="7">
                  <c:v>32.057146856961239</c:v>
                </c:pt>
                <c:pt idx="9">
                  <c:v>13.247884240663684</c:v>
                </c:pt>
                <c:pt idx="10">
                  <c:v>17.032417488776947</c:v>
                </c:pt>
                <c:pt idx="11">
                  <c:v>17.87669503200366</c:v>
                </c:pt>
                <c:pt idx="12">
                  <c:v>16.580600375965471</c:v>
                </c:pt>
                <c:pt idx="13">
                  <c:v>16.581894051290043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2.9259883016409649</c:v>
                </c:pt>
                <c:pt idx="4">
                  <c:v>2.9262165972864778</c:v>
                </c:pt>
                <c:pt idx="5">
                  <c:v>3.5364365245559082</c:v>
                </c:pt>
                <c:pt idx="6">
                  <c:v>4.7361734349446625</c:v>
                </c:pt>
                <c:pt idx="7">
                  <c:v>5.6571435629931592</c:v>
                </c:pt>
                <c:pt idx="9">
                  <c:v>2.838832337285075</c:v>
                </c:pt>
                <c:pt idx="10">
                  <c:v>3.0057207333135785</c:v>
                </c:pt>
                <c:pt idx="11">
                  <c:v>3.1547108880006456</c:v>
                </c:pt>
                <c:pt idx="12">
                  <c:v>2.9259883016409649</c:v>
                </c:pt>
                <c:pt idx="13">
                  <c:v>2.9262165972864778</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0.78320153372741674</c:v>
                </c:pt>
                <c:pt idx="5">
                  <c:v>0.81621814113796232</c:v>
                </c:pt>
                <c:pt idx="6">
                  <c:v>0.77739435902724063</c:v>
                </c:pt>
                <c:pt idx="7">
                  <c:v>0.7360958227666673</c:v>
                </c:pt>
                <c:pt idx="9">
                  <c:v>1.1267099528419922</c:v>
                </c:pt>
                <c:pt idx="10">
                  <c:v>0.74009062785460766</c:v>
                </c:pt>
                <c:pt idx="11">
                  <c:v>0.7570387419116027</c:v>
                </c:pt>
                <c:pt idx="12">
                  <c:v>0.76938135993676271</c:v>
                </c:pt>
                <c:pt idx="13">
                  <c:v>0.78320153372741674</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7.3992133314257638</c:v>
                </c:pt>
                <c:pt idx="5">
                  <c:v>7.7111342243125529</c:v>
                </c:pt>
                <c:pt idx="6">
                  <c:v>7.3443506650377586</c:v>
                </c:pt>
                <c:pt idx="7">
                  <c:v>6.9541871286957093</c:v>
                </c:pt>
                <c:pt idx="9">
                  <c:v>6.7748466130043186</c:v>
                </c:pt>
                <c:pt idx="10">
                  <c:v>6.9919276256051859</c:v>
                </c:pt>
                <c:pt idx="11">
                  <c:v>7.1520431336484673</c:v>
                </c:pt>
                <c:pt idx="12">
                  <c:v>7.26864870693153</c:v>
                </c:pt>
                <c:pt idx="13">
                  <c:v>7.3992133314257638</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0.29502898091715229</c:v>
                </c:pt>
                <c:pt idx="5">
                  <c:v>0.57549768492702236</c:v>
                </c:pt>
                <c:pt idx="6">
                  <c:v>1.1038328903277757</c:v>
                </c:pt>
                <c:pt idx="7">
                  <c:v>1.6429790888481477</c:v>
                </c:pt>
                <c:pt idx="9">
                  <c:v>3.2055500417449041E-2</c:v>
                </c:pt>
                <c:pt idx="10">
                  <c:v>6.2982743372587108E-2</c:v>
                </c:pt>
                <c:pt idx="11">
                  <c:v>0.10097884850612647</c:v>
                </c:pt>
                <c:pt idx="12">
                  <c:v>0.10218816836006109</c:v>
                </c:pt>
                <c:pt idx="13">
                  <c:v>0.29502898091715229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109.24541963202847</c:v>
                </c:pt>
                <c:pt idx="5">
                  <c:v>132.02696358342052</c:v>
                </c:pt>
                <c:pt idx="6">
                  <c:v>176.81714157126737</c:v>
                </c:pt>
                <c:pt idx="7">
                  <c:v>211.20002635174458</c:v>
                </c:pt>
                <c:pt idx="9">
                  <c:v>113.09321758673757</c:v>
                </c:pt>
                <c:pt idx="10">
                  <c:v>112.21357404370687</c:v>
                </c:pt>
                <c:pt idx="11">
                  <c:v>117.77587315202406</c:v>
                </c:pt>
                <c:pt idx="12">
                  <c:v>109.23689659459602</c:v>
                </c:pt>
                <c:pt idx="13">
                  <c:v>109.24541963202847</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23.214651671806056</c:v>
                </c:pt>
                <c:pt idx="5">
                  <c:v>28.055729761476869</c:v>
                </c:pt>
                <c:pt idx="6">
                  <c:v>37.573642583894326</c:v>
                </c:pt>
                <c:pt idx="7">
                  <c:v>44.880005599745729</c:v>
                </c:pt>
                <c:pt idx="9">
                  <c:v>18.547037936929154</c:v>
                </c:pt>
                <c:pt idx="10">
                  <c:v>23.845384484287713</c:v>
                </c:pt>
                <c:pt idx="11">
                  <c:v>25.027373044805117</c:v>
                </c:pt>
                <c:pt idx="12">
                  <c:v>23.212840526351659</c:v>
                </c:pt>
                <c:pt idx="13">
                  <c:v>23.214651671806056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4.0967032362010682</c:v>
                </c:pt>
                <c:pt idx="5">
                  <c:v>4.9510111343782706</c:v>
                </c:pt>
                <c:pt idx="6">
                  <c:v>6.6306428089225271</c:v>
                </c:pt>
                <c:pt idx="7">
                  <c:v>7.9200009881904219</c:v>
                </c:pt>
                <c:pt idx="9">
                  <c:v>3.9743652721991038</c:v>
                </c:pt>
                <c:pt idx="10">
                  <c:v>4.208009026639008</c:v>
                </c:pt>
                <c:pt idx="11">
                  <c:v>4.4165952432009021</c:v>
                </c:pt>
                <c:pt idx="12">
                  <c:v>4.0963836222973509</c:v>
                </c:pt>
                <c:pt idx="13">
                  <c:v>4.0967032362010682</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19.580038343185418</c:v>
                </c:pt>
                <c:pt idx="5">
                  <c:v>20.405453528449058</c:v>
                </c:pt>
                <c:pt idx="6">
                  <c:v>19.434858975681017</c:v>
                </c:pt>
                <c:pt idx="7">
                  <c:v>18.402395569166682</c:v>
                </c:pt>
                <c:pt idx="9">
                  <c:v>28.167748821049805</c:v>
                </c:pt>
                <c:pt idx="10">
                  <c:v>18.502265696365193</c:v>
                </c:pt>
                <c:pt idx="11">
                  <c:v>18.925968547790067</c:v>
                </c:pt>
                <c:pt idx="12">
                  <c:v>19.234533998419067</c:v>
                </c:pt>
                <c:pt idx="13">
                  <c:v>19.580038343185418</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103.58898663996069</c:v>
                </c:pt>
                <c:pt idx="5">
                  <c:v>107.95587914037574</c:v>
                </c:pt>
                <c:pt idx="6">
                  <c:v>102.82090931052862</c:v>
                </c:pt>
                <c:pt idx="7">
                  <c:v>97.358619801739934</c:v>
                </c:pt>
                <c:pt idx="9">
                  <c:v>94.847852582060455</c:v>
                </c:pt>
                <c:pt idx="10">
                  <c:v>97.886986758472602</c:v>
                </c:pt>
                <c:pt idx="11">
                  <c:v>100.12860387107854</c:v>
                </c:pt>
                <c:pt idx="12">
                  <c:v>101.76108189704142</c:v>
                </c:pt>
                <c:pt idx="13">
                  <c:v>103.58898663996069</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7.3757245229288078</c:v>
                </c:pt>
                <c:pt idx="5">
                  <c:v>14.387442123175559</c:v>
                </c:pt>
                <c:pt idx="6">
                  <c:v>27.595822258194392</c:v>
                </c:pt>
                <c:pt idx="7">
                  <c:v>41.074477221203693</c:v>
                </c:pt>
                <c:pt idx="9">
                  <c:v>0.80138751043622602</c:v>
                </c:pt>
                <c:pt idx="10">
                  <c:v>1.5745685843146777</c:v>
                </c:pt>
                <c:pt idx="11">
                  <c:v>2.5244712126531619</c:v>
                </c:pt>
                <c:pt idx="12">
                  <c:v>2.5547042090015273</c:v>
                </c:pt>
                <c:pt idx="13">
                  <c:v>7.3757245229288078</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9.1285313897283302</c:v>
                </c:pt>
                <c:pt idx="5">
                  <c:v>9.5133533342093504</c:v>
                </c:pt>
                <c:pt idx="6">
                  <c:v>9.0608464143377638</c:v>
                </c:pt>
                <c:pt idx="7">
                  <c:v>8.5794952315709452</c:v>
                </c:pt>
                <c:pt idx="9">
                  <c:v>12.322446292964566</c:v>
                </c:pt>
                <c:pt idx="10">
                  <c:v>8.6260563043864682</c:v>
                </c:pt>
                <c:pt idx="11">
                  <c:v>8.8235934445777957</c:v>
                </c:pt>
                <c:pt idx="12">
                  <c:v>8.9674516614251001</c:v>
                </c:pt>
                <c:pt idx="13">
                  <c:v>9.1285313897283302</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0.63397127397876685</c:v>
                </c:pt>
                <c:pt idx="5">
                  <c:v>0.75870435135059644</c:v>
                </c:pt>
                <c:pt idx="6">
                  <c:v>0.99247442606124325</c:v>
                </c:pt>
                <c:pt idx="7">
                  <c:v>1.147592723159315</c:v>
                </c:pt>
                <c:pt idx="9">
                  <c:v>0.60923770891438467</c:v>
                </c:pt>
                <c:pt idx="10">
                  <c:v>0.64854136839212595</c:v>
                </c:pt>
                <c:pt idx="11">
                  <c:v>0.6995709084876961</c:v>
                </c:pt>
                <c:pt idx="12">
                  <c:v>0.64248252977129328</c:v>
                </c:pt>
                <c:pt idx="13">
                  <c:v>0.63397127397876685</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0.4250986162865818</c:v>
                </c:pt>
                <c:pt idx="5">
                  <c:v>0.43738315097708269</c:v>
                </c:pt>
                <c:pt idx="6">
                  <c:v>0.46205412747138613</c:v>
                </c:pt>
                <c:pt idx="7">
                  <c:v>0.48683860724415018</c:v>
                </c:pt>
                <c:pt idx="9" formatCode="0%">
                  <c:v>0.41283463855351005</c:v>
                </c:pt>
                <c:pt idx="10" formatCode="0%">
                  <c:v>0.41283463855351005</c:v>
                </c:pt>
                <c:pt idx="11" formatCode="0%">
                  <c:v>0.41283463855351005</c:v>
                </c:pt>
                <c:pt idx="12" formatCode="0%">
                  <c:v>0.41206830801822453</c:v>
                </c:pt>
                <c:pt idx="13" formatCode="0%">
                  <c:v>0.4250986162865818</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1.1223047596592308</c:v>
                </c:pt>
                <c:pt idx="5">
                  <c:v>1.2520345797539971</c:v>
                </c:pt>
                <c:pt idx="6">
                  <c:v>1.5345229711624206</c:v>
                </c:pt>
                <c:pt idx="7">
                  <c:v>1.8637688432661996</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0.14917354042814179</c:v>
                </c:pt>
                <c:pt idx="5">
                  <c:v>0.15036206397586305</c:v>
                </c:pt>
                <c:pt idx="6">
                  <c:v>0.13076156827353913</c:v>
                </c:pt>
                <c:pt idx="7">
                  <c:v>0.11788810545843999</c:v>
                </c:pt>
                <c:pt idx="9">
                  <c:v>0.1283823833256614</c:v>
                </c:pt>
                <c:pt idx="10">
                  <c:v>0.12877680945571371</c:v>
                </c:pt>
                <c:pt idx="11">
                  <c:v>0.12973355042768442</c:v>
                </c:pt>
                <c:pt idx="12">
                  <c:v>0.13499132813487882</c:v>
                </c:pt>
                <c:pt idx="13">
                  <c:v>0.14917354042814179</c:v>
                </c:pt>
                <c:pt idx="14">
                  <c:v>0.35710990194267472</c:v>
                </c:pt>
                <c:pt idx="15">
                  <c:v>0.23602463073373811</c:v>
                </c:pt>
                <c:pt idx="16">
                  <c:v>0.20214862883485996</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3.0139525672292957</c:v>
                </c:pt>
                <c:pt idx="5">
                  <c:v>3.5186666602378018</c:v>
                </c:pt>
                <c:pt idx="6">
                  <c:v>4.0549698265374747</c:v>
                </c:pt>
                <c:pt idx="7">
                  <c:v>4.5548570705113018</c:v>
                </c:pt>
                <c:pt idx="9">
                  <c:v>2.7636773332492934</c:v>
                </c:pt>
                <c:pt idx="10">
                  <c:v>2.8913337107360779</c:v>
                </c:pt>
                <c:pt idx="11">
                  <c:v>3.0495903806306055</c:v>
                </c:pt>
                <c:pt idx="12">
                  <c:v>3.2047358801985588</c:v>
                </c:pt>
                <c:pt idx="13">
                  <c:v>3.0139525672292957</c:v>
                </c:pt>
                <c:pt idx="14">
                  <c:v>3.1755966608646156</c:v>
                </c:pt>
                <c:pt idx="15">
                  <c:v>3.4766297550275667</c:v>
                </c:pt>
                <c:pt idx="16">
                  <c:v>3.5244615741987375</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3.7534332962642614</c:v>
                </c:pt>
                <c:pt idx="4">
                  <c:v>3.9167076026891774</c:v>
                </c:pt>
                <c:pt idx="5">
                  <c:v>4.9320979060102648</c:v>
                </c:pt>
                <c:pt idx="6">
                  <c:v>7.3779418557173635</c:v>
                </c:pt>
                <c:pt idx="7">
                  <c:v>9.1591766484773114</c:v>
                </c:pt>
                <c:pt idx="9">
                  <c:v>3.9385634462472403</c:v>
                </c:pt>
                <c:pt idx="10">
                  <c:v>4.2313538823878662</c:v>
                </c:pt>
                <c:pt idx="11">
                  <c:v>4.4526615366410756</c:v>
                </c:pt>
                <c:pt idx="12">
                  <c:v>3.7534332962642614</c:v>
                </c:pt>
                <c:pt idx="13">
                  <c:v>3.9167076026891774</c:v>
                </c:pt>
                <c:pt idx="14">
                  <c:v>4.4172103991954135</c:v>
                </c:pt>
                <c:pt idx="15">
                  <c:v>5.9460704628069747</c:v>
                </c:pt>
                <c:pt idx="16">
                  <c:v>6.6599095726267494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0.52021491451355251</c:v>
                </c:pt>
                <c:pt idx="5">
                  <c:v>0.5621549606112004</c:v>
                </c:pt>
                <c:pt idx="6">
                  <c:v>0.62973534651447394</c:v>
                </c:pt>
                <c:pt idx="7">
                  <c:v>0.69486372104057392</c:v>
                </c:pt>
                <c:pt idx="9">
                  <c:v>0.52310039361040328</c:v>
                </c:pt>
                <c:pt idx="10">
                  <c:v>0.52911938020465121</c:v>
                </c:pt>
                <c:pt idx="11">
                  <c:v>0.53323895430378154</c:v>
                </c:pt>
                <c:pt idx="12">
                  <c:v>0.51417285649738431</c:v>
                </c:pt>
                <c:pt idx="13">
                  <c:v>0.52021491451355251</c:v>
                </c:pt>
                <c:pt idx="14">
                  <c:v>0.56264207504151176</c:v>
                </c:pt>
                <c:pt idx="15">
                  <c:v>0.6167532311759456</c:v>
                </c:pt>
                <c:pt idx="16">
                  <c:v>0.65502467550811105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7.6073333610950833</c:v>
                      </c:pt>
                      <c:pt idx="4">
                        <c:v>7.6000486248601673</c:v>
                      </c:pt>
                      <c:pt idx="5">
                        <c:v>9.1632815908351315</c:v>
                      </c:pt>
                      <c:pt idx="6">
                        <c:v>12.193408597042852</c:v>
                      </c:pt>
                      <c:pt idx="7">
                        <c:v>14.526785545487629</c:v>
                      </c:pt>
                      <c:pt idx="9">
                        <c:v>7.3537235564325982</c:v>
                      </c:pt>
                      <c:pt idx="10">
                        <c:v>7.7805837827843094</c:v>
                      </c:pt>
                      <c:pt idx="11">
                        <c:v>8.1652244220031474</c:v>
                      </c:pt>
                      <c:pt idx="12">
                        <c:v>7.6073333610950833</c:v>
                      </c:pt>
                      <c:pt idx="13">
                        <c:v>7.6000486248601673</c:v>
                      </c:pt>
                      <c:pt idx="14">
                        <c:v>8.5125590370442143</c:v>
                      </c:pt>
                      <c:pt idx="15">
                        <c:v>10.275478079744225</c:v>
                      </c:pt>
                      <c:pt idx="16">
                        <c:v>11.041544451168457</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126.68525429656313</c:v>
                </c:pt>
                <c:pt idx="5">
                  <c:v>138.93003043138444</c:v>
                </c:pt>
                <c:pt idx="6">
                  <c:v>170.8351148370958</c:v>
                </c:pt>
                <c:pt idx="7">
                  <c:v>192.36212625388814</c:v>
                </c:pt>
                <c:pt idx="9">
                  <c:v>134.31337985641542</c:v>
                </c:pt>
                <c:pt idx="10">
                  <c:v>137.65597351760064</c:v>
                </c:pt>
                <c:pt idx="11">
                  <c:v>139.89972614401438</c:v>
                </c:pt>
                <c:pt idx="12">
                  <c:v>130.78159343428689</c:v>
                </c:pt>
                <c:pt idx="13">
                  <c:v>126.68525429656313</c:v>
                </c:pt>
                <c:pt idx="14">
                  <c:v>129.0640339208133</c:v>
                </c:pt>
                <c:pt idx="15">
                  <c:v>143.96404941149009</c:v>
                </c:pt>
                <c:pt idx="16">
                  <c:v>146.21093986021859</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0.71761297135664004</c:v>
                </c:pt>
                <c:pt idx="5">
                  <c:v>0.73835060987918233</c:v>
                </c:pt>
                <c:pt idx="6">
                  <c:v>0.7799979172804643</c:v>
                </c:pt>
                <c:pt idx="7">
                  <c:v>0.82183683063338742</c:v>
                </c:pt>
                <c:pt idx="9">
                  <c:v>0.69691003522723105</c:v>
                </c:pt>
                <c:pt idx="10">
                  <c:v>0.69691003522723105</c:v>
                </c:pt>
                <c:pt idx="11">
                  <c:v>0.69691003522723105</c:v>
                </c:pt>
                <c:pt idx="12">
                  <c:v>0.69561638544480764</c:v>
                </c:pt>
                <c:pt idx="13">
                  <c:v>0.71761297135664004</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0.27238702864335995</c:v>
                </c:pt>
                <c:pt idx="5">
                  <c:v>0.22664939012081764</c:v>
                </c:pt>
                <c:pt idx="6">
                  <c:v>0.18000208271953566</c:v>
                </c:pt>
                <c:pt idx="7">
                  <c:v>0.13316316936661254</c:v>
                </c:pt>
                <c:pt idx="9" formatCode="0%">
                  <c:v>0.29308996477276894</c:v>
                </c:pt>
                <c:pt idx="10" formatCode="0%">
                  <c:v>0.29308996477276894</c:v>
                </c:pt>
                <c:pt idx="11" formatCode="0%">
                  <c:v>0.29308996477276894</c:v>
                </c:pt>
                <c:pt idx="12" formatCode="0%">
                  <c:v>0.29438361455519235</c:v>
                </c:pt>
                <c:pt idx="13" formatCode="0%">
                  <c:v>0.27238702864335995</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78.026354710425721</c:v>
                </c:pt>
                <c:pt idx="9">
                  <c:v>78.032442594306076</c:v>
                </c:pt>
                <c:pt idx="10">
                  <c:v>79.840501638067352</c:v>
                </c:pt>
                <c:pt idx="11">
                  <c:v>81.648560681828627</c:v>
                </c:pt>
                <c:pt idx="12">
                  <c:v>83.456619725589903</c:v>
                </c:pt>
                <c:pt idx="13">
                  <c:v>85.264678769351178</c:v>
                </c:pt>
                <c:pt idx="14">
                  <c:v>87.072737813112454</c:v>
                </c:pt>
                <c:pt idx="15">
                  <c:v>88.880796856873729</c:v>
                </c:pt>
                <c:pt idx="16">
                  <c:v>90.688855900635005</c:v>
                </c:pt>
                <c:pt idx="17">
                  <c:v>92.496914944396281</c:v>
                </c:pt>
                <c:pt idx="18">
                  <c:v>94.304973988157542</c:v>
                </c:pt>
                <c:pt idx="19">
                  <c:v>97.504272415860882</c:v>
                </c:pt>
                <c:pt idx="20">
                  <c:v>100.70357084356422</c:v>
                </c:pt>
                <c:pt idx="21">
                  <c:v>103.90286927126756</c:v>
                </c:pt>
                <c:pt idx="22">
                  <c:v>107.1021676989709</c:v>
                </c:pt>
                <c:pt idx="23">
                  <c:v>110.30146612667424</c:v>
                </c:pt>
                <c:pt idx="24">
                  <c:v>113.50076455437758</c:v>
                </c:pt>
                <c:pt idx="25">
                  <c:v>116.70006298208092</c:v>
                </c:pt>
                <c:pt idx="26">
                  <c:v>119.89936140978426</c:v>
                </c:pt>
                <c:pt idx="27">
                  <c:v>123.0986598374876</c:v>
                </c:pt>
                <c:pt idx="28">
                  <c:v>126.297958265191</c:v>
                </c:pt>
                <c:pt idx="29">
                  <c:v>138.57755997250428</c:v>
                </c:pt>
                <c:pt idx="30">
                  <c:v>150.85716167981758</c:v>
                </c:pt>
                <c:pt idx="31">
                  <c:v>150.85716167981758</c:v>
                </c:pt>
                <c:pt idx="32">
                  <c:v>150.85716167981758</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16.580600375965471</c:v>
                </c:pt>
                <c:pt idx="9">
                  <c:v>16.581894051290043</c:v>
                </c:pt>
                <c:pt idx="10">
                  <c:v>16.966106598089315</c:v>
                </c:pt>
                <c:pt idx="11">
                  <c:v>17.350319144888587</c:v>
                </c:pt>
                <c:pt idx="12">
                  <c:v>17.734531691687859</c:v>
                </c:pt>
                <c:pt idx="13">
                  <c:v>18.118744238487132</c:v>
                </c:pt>
                <c:pt idx="14">
                  <c:v>18.502956785286404</c:v>
                </c:pt>
                <c:pt idx="15">
                  <c:v>18.887169332085676</c:v>
                </c:pt>
                <c:pt idx="16">
                  <c:v>19.271381878884949</c:v>
                </c:pt>
                <c:pt idx="17">
                  <c:v>19.655594425684221</c:v>
                </c:pt>
                <c:pt idx="18">
                  <c:v>20.039806972483483</c:v>
                </c:pt>
                <c:pt idx="19">
                  <c:v>20.719657888370442</c:v>
                </c:pt>
                <c:pt idx="20">
                  <c:v>21.399508804257401</c:v>
                </c:pt>
                <c:pt idx="21">
                  <c:v>22.07935972014436</c:v>
                </c:pt>
                <c:pt idx="22">
                  <c:v>22.75921063603132</c:v>
                </c:pt>
                <c:pt idx="23">
                  <c:v>23.439061551918279</c:v>
                </c:pt>
                <c:pt idx="24">
                  <c:v>24.118912467805238</c:v>
                </c:pt>
                <c:pt idx="25">
                  <c:v>24.798763383692197</c:v>
                </c:pt>
                <c:pt idx="26">
                  <c:v>25.478614299579156</c:v>
                </c:pt>
                <c:pt idx="27">
                  <c:v>26.158465215466116</c:v>
                </c:pt>
                <c:pt idx="28">
                  <c:v>26.838316131353089</c:v>
                </c:pt>
                <c:pt idx="29">
                  <c:v>29.447731494157164</c:v>
                </c:pt>
                <c:pt idx="30">
                  <c:v>32.057146856961239</c:v>
                </c:pt>
                <c:pt idx="31">
                  <c:v>32.057146856961239</c:v>
                </c:pt>
                <c:pt idx="32">
                  <c:v>32.057146856961239</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2.9259883016409649</c:v>
                </c:pt>
                <c:pt idx="9">
                  <c:v>2.9262165972864778</c:v>
                </c:pt>
                <c:pt idx="10">
                  <c:v>2.9940188114275257</c:v>
                </c:pt>
                <c:pt idx="11">
                  <c:v>3.0618210255685736</c:v>
                </c:pt>
                <c:pt idx="12">
                  <c:v>3.1296232397096215</c:v>
                </c:pt>
                <c:pt idx="13">
                  <c:v>3.1974254538506695</c:v>
                </c:pt>
                <c:pt idx="14">
                  <c:v>3.2652276679917174</c:v>
                </c:pt>
                <c:pt idx="15">
                  <c:v>3.3330298821327653</c:v>
                </c:pt>
                <c:pt idx="16">
                  <c:v>3.4008320962738132</c:v>
                </c:pt>
                <c:pt idx="17">
                  <c:v>3.4686343104148611</c:v>
                </c:pt>
                <c:pt idx="18">
                  <c:v>3.5364365245559082</c:v>
                </c:pt>
                <c:pt idx="19">
                  <c:v>3.6564102155947835</c:v>
                </c:pt>
                <c:pt idx="20">
                  <c:v>3.7763839066336589</c:v>
                </c:pt>
                <c:pt idx="21">
                  <c:v>3.8963575976725342</c:v>
                </c:pt>
                <c:pt idx="22">
                  <c:v>4.0163312887114095</c:v>
                </c:pt>
                <c:pt idx="23">
                  <c:v>4.1363049797502853</c:v>
                </c:pt>
                <c:pt idx="24">
                  <c:v>4.2562786707891611</c:v>
                </c:pt>
                <c:pt idx="25">
                  <c:v>4.3762523618280369</c:v>
                </c:pt>
                <c:pt idx="26">
                  <c:v>4.4962260528669127</c:v>
                </c:pt>
                <c:pt idx="27">
                  <c:v>4.6161997439057885</c:v>
                </c:pt>
                <c:pt idx="28">
                  <c:v>4.7361734349446625</c:v>
                </c:pt>
                <c:pt idx="29">
                  <c:v>5.1966584989689109</c:v>
                </c:pt>
                <c:pt idx="30">
                  <c:v>5.6571435629931592</c:v>
                </c:pt>
                <c:pt idx="31">
                  <c:v>5.6571435629931592</c:v>
                </c:pt>
                <c:pt idx="32">
                  <c:v>5.6571435629931592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0.78320153372741674</c:v>
                </c:pt>
                <c:pt idx="10">
                  <c:v>0.78687004566192176</c:v>
                </c:pt>
                <c:pt idx="11">
                  <c:v>0.79053855759642677</c:v>
                </c:pt>
                <c:pt idx="12">
                  <c:v>0.79420706953093179</c:v>
                </c:pt>
                <c:pt idx="13">
                  <c:v>0.7978755814654368</c:v>
                </c:pt>
                <c:pt idx="14">
                  <c:v>0.80154409339994181</c:v>
                </c:pt>
                <c:pt idx="15">
                  <c:v>0.80521260533444683</c:v>
                </c:pt>
                <c:pt idx="16">
                  <c:v>0.80888111726895184</c:v>
                </c:pt>
                <c:pt idx="17">
                  <c:v>0.81254962920345686</c:v>
                </c:pt>
                <c:pt idx="18">
                  <c:v>0.81621814113796232</c:v>
                </c:pt>
                <c:pt idx="19">
                  <c:v>0.81233576292689014</c:v>
                </c:pt>
                <c:pt idx="20">
                  <c:v>0.80845338471581796</c:v>
                </c:pt>
                <c:pt idx="21">
                  <c:v>0.80457100650474578</c:v>
                </c:pt>
                <c:pt idx="22">
                  <c:v>0.8006886282936736</c:v>
                </c:pt>
                <c:pt idx="23">
                  <c:v>0.79680625008260142</c:v>
                </c:pt>
                <c:pt idx="24">
                  <c:v>0.79292387187152924</c:v>
                </c:pt>
                <c:pt idx="25">
                  <c:v>0.78904149366045706</c:v>
                </c:pt>
                <c:pt idx="26">
                  <c:v>0.78515911544938488</c:v>
                </c:pt>
                <c:pt idx="27">
                  <c:v>0.7812767372383127</c:v>
                </c:pt>
                <c:pt idx="28">
                  <c:v>0.77739435902724063</c:v>
                </c:pt>
                <c:pt idx="29">
                  <c:v>0.75674509089695396</c:v>
                </c:pt>
                <c:pt idx="30">
                  <c:v>0.7360958227666673</c:v>
                </c:pt>
                <c:pt idx="31">
                  <c:v>0.7360958227666673</c:v>
                </c:pt>
                <c:pt idx="32">
                  <c:v>0.7360958227666673</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7.3992133314257638</c:v>
                </c:pt>
                <c:pt idx="10">
                  <c:v>7.4338712084131844</c:v>
                </c:pt>
                <c:pt idx="11">
                  <c:v>7.468529085400605</c:v>
                </c:pt>
                <c:pt idx="12">
                  <c:v>7.5031869623880256</c:v>
                </c:pt>
                <c:pt idx="13">
                  <c:v>7.5378448393754462</c:v>
                </c:pt>
                <c:pt idx="14">
                  <c:v>7.5725027163628669</c:v>
                </c:pt>
                <c:pt idx="15">
                  <c:v>7.6071605933502875</c:v>
                </c:pt>
                <c:pt idx="16">
                  <c:v>7.6418184703377081</c:v>
                </c:pt>
                <c:pt idx="17">
                  <c:v>7.6764763473251287</c:v>
                </c:pt>
                <c:pt idx="18">
                  <c:v>7.7111342243125529</c:v>
                </c:pt>
                <c:pt idx="19">
                  <c:v>7.6744558683850732</c:v>
                </c:pt>
                <c:pt idx="20">
                  <c:v>7.6377775124575935</c:v>
                </c:pt>
                <c:pt idx="21">
                  <c:v>7.6010991565301138</c:v>
                </c:pt>
                <c:pt idx="22">
                  <c:v>7.5644208006026341</c:v>
                </c:pt>
                <c:pt idx="23">
                  <c:v>7.5277424446751544</c:v>
                </c:pt>
                <c:pt idx="24">
                  <c:v>7.4910640887476747</c:v>
                </c:pt>
                <c:pt idx="25">
                  <c:v>7.454385732820195</c:v>
                </c:pt>
                <c:pt idx="26">
                  <c:v>7.4177073768927153</c:v>
                </c:pt>
                <c:pt idx="27">
                  <c:v>7.3810290209652356</c:v>
                </c:pt>
                <c:pt idx="28">
                  <c:v>7.3443506650377586</c:v>
                </c:pt>
                <c:pt idx="29">
                  <c:v>7.1492688968667339</c:v>
                </c:pt>
                <c:pt idx="30">
                  <c:v>6.9541871286957093</c:v>
                </c:pt>
                <c:pt idx="31">
                  <c:v>6.9541871286957093</c:v>
                </c:pt>
                <c:pt idx="32">
                  <c:v>6.9541871286957093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0.29502898091715229</c:v>
                </c:pt>
                <c:pt idx="10">
                  <c:v>0.32619217025158231</c:v>
                </c:pt>
                <c:pt idx="11">
                  <c:v>0.35735535958601233</c:v>
                </c:pt>
                <c:pt idx="12">
                  <c:v>0.38851854892044235</c:v>
                </c:pt>
                <c:pt idx="13">
                  <c:v>0.41968173825487237</c:v>
                </c:pt>
                <c:pt idx="14">
                  <c:v>0.45084492758930239</c:v>
                </c:pt>
                <c:pt idx="15">
                  <c:v>0.48200811692373241</c:v>
                </c:pt>
                <c:pt idx="16">
                  <c:v>0.51317130625816243</c:v>
                </c:pt>
                <c:pt idx="17">
                  <c:v>0.54433449559259239</c:v>
                </c:pt>
                <c:pt idx="18">
                  <c:v>0.57549768492702236</c:v>
                </c:pt>
                <c:pt idx="19">
                  <c:v>0.62833120546709764</c:v>
                </c:pt>
                <c:pt idx="20">
                  <c:v>0.68116472600717293</c:v>
                </c:pt>
                <c:pt idx="21">
                  <c:v>0.73399824654724821</c:v>
                </c:pt>
                <c:pt idx="22">
                  <c:v>0.7868317670873235</c:v>
                </c:pt>
                <c:pt idx="23">
                  <c:v>0.83966528762739878</c:v>
                </c:pt>
                <c:pt idx="24">
                  <c:v>0.89249880816747407</c:v>
                </c:pt>
                <c:pt idx="25">
                  <c:v>0.94533232870754935</c:v>
                </c:pt>
                <c:pt idx="26">
                  <c:v>0.99816584924762464</c:v>
                </c:pt>
                <c:pt idx="27">
                  <c:v>1.0509993697877</c:v>
                </c:pt>
                <c:pt idx="28">
                  <c:v>1.1038328903277757</c:v>
                </c:pt>
                <c:pt idx="29">
                  <c:v>1.3734059895879618</c:v>
                </c:pt>
                <c:pt idx="30">
                  <c:v>1.6429790888481477</c:v>
                </c:pt>
                <c:pt idx="31">
                  <c:v>1.6429790888481477</c:v>
                </c:pt>
                <c:pt idx="32">
                  <c:v>1.6429790888481477</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9.1285313897283302</c:v>
                </c:pt>
                <c:pt idx="10">
                  <c:v>9.1712893835595555</c:v>
                </c:pt>
                <c:pt idx="11">
                  <c:v>9.2140473773907807</c:v>
                </c:pt>
                <c:pt idx="12">
                  <c:v>9.256805371222006</c:v>
                </c:pt>
                <c:pt idx="13">
                  <c:v>9.2995633650532312</c:v>
                </c:pt>
                <c:pt idx="14">
                  <c:v>9.3423213588844565</c:v>
                </c:pt>
                <c:pt idx="15">
                  <c:v>9.3850793527156817</c:v>
                </c:pt>
                <c:pt idx="16">
                  <c:v>9.427837346546907</c:v>
                </c:pt>
                <c:pt idx="17">
                  <c:v>9.4705953403781322</c:v>
                </c:pt>
                <c:pt idx="18">
                  <c:v>9.5133533342093504</c:v>
                </c:pt>
                <c:pt idx="19">
                  <c:v>9.4681026422221919</c:v>
                </c:pt>
                <c:pt idx="20">
                  <c:v>9.4228519502350334</c:v>
                </c:pt>
                <c:pt idx="21">
                  <c:v>9.3776012582478749</c:v>
                </c:pt>
                <c:pt idx="22">
                  <c:v>9.3323505662607165</c:v>
                </c:pt>
                <c:pt idx="23">
                  <c:v>9.287099874273558</c:v>
                </c:pt>
                <c:pt idx="24">
                  <c:v>9.2418491822863995</c:v>
                </c:pt>
                <c:pt idx="25">
                  <c:v>9.196598490299241</c:v>
                </c:pt>
                <c:pt idx="26">
                  <c:v>9.1513477983120826</c:v>
                </c:pt>
                <c:pt idx="27">
                  <c:v>9.1060971063249241</c:v>
                </c:pt>
                <c:pt idx="28">
                  <c:v>9.0608464143377638</c:v>
                </c:pt>
                <c:pt idx="29">
                  <c:v>8.8201708229543545</c:v>
                </c:pt>
                <c:pt idx="30">
                  <c:v>8.5794952315709452</c:v>
                </c:pt>
                <c:pt idx="31">
                  <c:v>8.5794952315709452</c:v>
                </c:pt>
                <c:pt idx="32">
                  <c:v>8.5794952315709452</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0.63397127397876685</c:v>
                </c:pt>
                <c:pt idx="10">
                  <c:v>0.64783050479785897</c:v>
                </c:pt>
                <c:pt idx="11">
                  <c:v>0.6616897356169511</c:v>
                </c:pt>
                <c:pt idx="12">
                  <c:v>0.67554896643604323</c:v>
                </c:pt>
                <c:pt idx="13">
                  <c:v>0.68940819725513536</c:v>
                </c:pt>
                <c:pt idx="14">
                  <c:v>0.70326742807422749</c:v>
                </c:pt>
                <c:pt idx="15">
                  <c:v>0.71712665889331961</c:v>
                </c:pt>
                <c:pt idx="16">
                  <c:v>0.73098588971241174</c:v>
                </c:pt>
                <c:pt idx="17">
                  <c:v>0.74484512053150387</c:v>
                </c:pt>
                <c:pt idx="18">
                  <c:v>0.75870435135059644</c:v>
                </c:pt>
                <c:pt idx="19">
                  <c:v>0.78208135882166108</c:v>
                </c:pt>
                <c:pt idx="20">
                  <c:v>0.80545836629272571</c:v>
                </c:pt>
                <c:pt idx="21">
                  <c:v>0.82883537376379035</c:v>
                </c:pt>
                <c:pt idx="22">
                  <c:v>0.85221238123485499</c:v>
                </c:pt>
                <c:pt idx="23">
                  <c:v>0.87558938870591962</c:v>
                </c:pt>
                <c:pt idx="24">
                  <c:v>0.89896639617698426</c:v>
                </c:pt>
                <c:pt idx="25">
                  <c:v>0.9223434036480489</c:v>
                </c:pt>
                <c:pt idx="26">
                  <c:v>0.94572041111911354</c:v>
                </c:pt>
                <c:pt idx="27">
                  <c:v>0.96909741859017817</c:v>
                </c:pt>
                <c:pt idx="28">
                  <c:v>0.99247442606124325</c:v>
                </c:pt>
                <c:pt idx="29">
                  <c:v>1.0700335746102791</c:v>
                </c:pt>
                <c:pt idx="30">
                  <c:v>1.147592723159315</c:v>
                </c:pt>
                <c:pt idx="31">
                  <c:v>1.147592723159315</c:v>
                </c:pt>
                <c:pt idx="32">
                  <c:v>1.147592723159315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0.49322685999637417</c:v>
                </c:pt>
                <c:pt idx="4">
                  <c:v>0.51888492476267623</c:v>
                </c:pt>
                <c:pt idx="5">
                  <c:v>0.58022091074640403</c:v>
                </c:pt>
                <c:pt idx="6">
                  <c:v>0.61315131567489267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0.50677314000362583</c:v>
                </c:pt>
                <c:pt idx="4">
                  <c:v>0.48111507523732377</c:v>
                </c:pt>
                <c:pt idx="5">
                  <c:v>0.41977908925359597</c:v>
                </c:pt>
                <c:pt idx="6">
                  <c:v>0.38684868432510733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78.026354710425721</c:v>
                </c:pt>
                <c:pt idx="3">
                  <c:v>78.032442594306076</c:v>
                </c:pt>
                <c:pt idx="4">
                  <c:v>94.304973988157542</c:v>
                </c:pt>
                <c:pt idx="5">
                  <c:v>126.297958265191</c:v>
                </c:pt>
                <c:pt idx="6">
                  <c:v>150.85716167981758</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78.026354710425721</c:v>
                </c:pt>
                <c:pt idx="3">
                  <c:v>78.032442594306076</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refreshError="1"/>
      <sheetData sheetId="59" refreshError="1"/>
      <sheetData sheetId="60" refreshError="1"/>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refreshError="1"/>
      <sheetData sheetId="63" refreshError="1"/>
      <sheetData sheetId="64" refreshError="1"/>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row r="10">
          <cell r="M10" t="b">
            <v>0</v>
          </cell>
        </row>
      </sheetData>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row r="5">
          <cell r="J5" t="b">
            <v>0</v>
          </cell>
        </row>
      </sheetData>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row r="4">
          <cell r="B4" t="b">
            <v>0</v>
          </cell>
        </row>
      </sheetData>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row r="3">
          <cell r="C3" t="b">
            <v>0</v>
          </cell>
        </row>
      </sheetData>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row r="2">
          <cell r="B2" t="b">
            <v>1</v>
          </cell>
        </row>
      </sheetData>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44517.670121875002</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714</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workbookViewId="0">
      <selection activeCell="A131" sqref="A131:AN132"/>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1834.5302694625348</v>
      </c>
      <c r="C6" s="366">
        <v>1885.7846547668319</v>
      </c>
      <c r="D6" s="366">
        <v>1936.5285506965552</v>
      </c>
      <c r="E6" s="366">
        <v>1957.0356867515925</v>
      </c>
      <c r="F6" s="366">
        <v>1978.230589444147</v>
      </c>
      <c r="G6" s="366">
        <v>2019.5777467900498</v>
      </c>
      <c r="H6" s="366">
        <v>2060.4668986911238</v>
      </c>
      <c r="I6" s="366">
        <v>2075.6856710358534</v>
      </c>
      <c r="J6" s="366">
        <v>1944.8638057889457</v>
      </c>
      <c r="K6" s="366">
        <v>1992.2272955705976</v>
      </c>
      <c r="L6" s="366">
        <v>2038.2969435883292</v>
      </c>
      <c r="M6" s="366">
        <v>2081.8396442622407</v>
      </c>
      <c r="N6" s="366">
        <v>2127.1317376309598</v>
      </c>
      <c r="O6" s="366">
        <v>2172.2766461704164</v>
      </c>
      <c r="P6" s="366">
        <v>2221.2465233124667</v>
      </c>
      <c r="Q6" s="366">
        <v>2270.6549370820544</v>
      </c>
      <c r="R6" s="366">
        <v>2307.9943245449572</v>
      </c>
      <c r="S6" s="366">
        <v>2351.1297782096281</v>
      </c>
      <c r="T6" s="366">
        <v>2398.7919730982858</v>
      </c>
      <c r="U6" s="366">
        <v>2450.4973147029382</v>
      </c>
      <c r="V6" s="366">
        <v>2512.1266380782122</v>
      </c>
      <c r="W6" s="366">
        <v>2580.4879876675168</v>
      </c>
      <c r="X6" s="366">
        <v>2662.7855670722306</v>
      </c>
      <c r="Y6" s="366">
        <v>2736.5681098163013</v>
      </c>
      <c r="Z6" s="366">
        <v>2806.0004503973933</v>
      </c>
      <c r="AA6" s="366">
        <v>2886.5696640124584</v>
      </c>
      <c r="AB6" s="366">
        <v>2973.7907874513871</v>
      </c>
      <c r="AC6" s="366">
        <v>3068.6688618450635</v>
      </c>
      <c r="AD6" s="366">
        <v>3170.8111969486054</v>
      </c>
      <c r="AE6" s="366">
        <v>3277.3651988372217</v>
      </c>
      <c r="AF6" s="366">
        <v>3385.3578181232288</v>
      </c>
      <c r="AG6" s="366">
        <v>3498.8566496649009</v>
      </c>
      <c r="AH6" s="366">
        <v>3617.9187025496594</v>
      </c>
      <c r="AI6" s="366">
        <v>3745.0835163246311</v>
      </c>
      <c r="AJ6" s="366">
        <v>3875.9583319012072</v>
      </c>
      <c r="AK6" s="366">
        <v>3912.1481278447127</v>
      </c>
      <c r="AL6" s="366">
        <v>3933.2880392195079</v>
      </c>
      <c r="AM6" s="366">
        <v>3948.2165520834233</v>
      </c>
      <c r="AN6" s="366">
        <v>3954.7616852940337</v>
      </c>
    </row>
    <row r="7" spans="1:40">
      <c r="A7" s="35" t="s">
        <v>638</v>
      </c>
      <c r="B7" s="366">
        <v>69.812166659273146</v>
      </c>
      <c r="C7" s="366">
        <v>73.022025883333328</v>
      </c>
      <c r="D7" s="366">
        <v>76.214251842658157</v>
      </c>
      <c r="E7" s="366">
        <v>74.818789250548264</v>
      </c>
      <c r="F7" s="366">
        <v>74.003288986735001</v>
      </c>
      <c r="G7" s="366">
        <v>77.103151907511858</v>
      </c>
      <c r="H7" s="366">
        <v>76.215093060818432</v>
      </c>
      <c r="I7" s="366">
        <v>74.536081170446622</v>
      </c>
      <c r="J7" s="366">
        <v>73.450624606898685</v>
      </c>
      <c r="K7" s="366">
        <v>75.387455616600988</v>
      </c>
      <c r="L7" s="366">
        <v>76.962005144171968</v>
      </c>
      <c r="M7" s="366">
        <v>78.441153394754892</v>
      </c>
      <c r="N7" s="366">
        <v>80.019981887360103</v>
      </c>
      <c r="O7" s="366">
        <v>81.614024382760789</v>
      </c>
      <c r="P7" s="366">
        <v>83.25721753875186</v>
      </c>
      <c r="Q7" s="366">
        <v>84.720285592783867</v>
      </c>
      <c r="R7" s="366">
        <v>87.175422650727185</v>
      </c>
      <c r="S7" s="366">
        <v>89.089221308237853</v>
      </c>
      <c r="T7" s="366">
        <v>90.609166153771653</v>
      </c>
      <c r="U7" s="366">
        <v>91.948031660852749</v>
      </c>
      <c r="V7" s="366">
        <v>93.553936374485275</v>
      </c>
      <c r="W7" s="366">
        <v>95.225285455486144</v>
      </c>
      <c r="X7" s="366">
        <v>97.300351709130723</v>
      </c>
      <c r="Y7" s="366">
        <v>100.70154531023232</v>
      </c>
      <c r="Z7" s="366">
        <v>103.99498865964036</v>
      </c>
      <c r="AA7" s="366">
        <v>106.34874210882222</v>
      </c>
      <c r="AB7" s="366">
        <v>108.43158888348785</v>
      </c>
      <c r="AC7" s="366">
        <v>110.50322981425371</v>
      </c>
      <c r="AD7" s="366">
        <v>112.64056939365847</v>
      </c>
      <c r="AE7" s="366">
        <v>114.90604257343921</v>
      </c>
      <c r="AF7" s="366">
        <v>117.13944680413947</v>
      </c>
      <c r="AG7" s="366">
        <v>119.45201137711301</v>
      </c>
      <c r="AH7" s="366">
        <v>121.91195861850485</v>
      </c>
      <c r="AI7" s="366">
        <v>124.63817275789916</v>
      </c>
      <c r="AJ7" s="366">
        <v>127.14790373189437</v>
      </c>
      <c r="AK7" s="366">
        <v>126.14838267838067</v>
      </c>
      <c r="AL7" s="366">
        <v>125.05936463683595</v>
      </c>
      <c r="AM7" s="366">
        <v>124.16230305007649</v>
      </c>
      <c r="AN7" s="366">
        <v>123.12254550611708</v>
      </c>
    </row>
    <row r="8" spans="1:40">
      <c r="A8" s="35" t="s">
        <v>387</v>
      </c>
      <c r="B8" s="366">
        <v>158.44252824579678</v>
      </c>
      <c r="C8" s="366">
        <v>163.16713546040609</v>
      </c>
      <c r="D8" s="366">
        <v>165.28029718238358</v>
      </c>
      <c r="E8" s="366">
        <v>170.23275571477211</v>
      </c>
      <c r="F8" s="366">
        <v>168.74335921518139</v>
      </c>
      <c r="G8" s="366">
        <v>175.40795106248248</v>
      </c>
      <c r="H8" s="366">
        <v>176.2137166126256</v>
      </c>
      <c r="I8" s="366">
        <v>174.72846462572943</v>
      </c>
      <c r="J8" s="366">
        <v>166.00966117344731</v>
      </c>
      <c r="K8" s="366">
        <v>169.31378096435063</v>
      </c>
      <c r="L8" s="366">
        <v>171.77991846563509</v>
      </c>
      <c r="M8" s="366">
        <v>174.6602986509173</v>
      </c>
      <c r="N8" s="366">
        <v>177.65208246804565</v>
      </c>
      <c r="O8" s="366">
        <v>180.88485685673896</v>
      </c>
      <c r="P8" s="366">
        <v>184.2822882372285</v>
      </c>
      <c r="Q8" s="366">
        <v>187.35806659733754</v>
      </c>
      <c r="R8" s="366">
        <v>192.67004133172892</v>
      </c>
      <c r="S8" s="366">
        <v>196.86781829421804</v>
      </c>
      <c r="T8" s="366">
        <v>199.80096317263872</v>
      </c>
      <c r="U8" s="366">
        <v>202.10151667211656</v>
      </c>
      <c r="V8" s="366">
        <v>204.54577406379525</v>
      </c>
      <c r="W8" s="366">
        <v>207.01808662809327</v>
      </c>
      <c r="X8" s="366">
        <v>210.00865327937419</v>
      </c>
      <c r="Y8" s="366">
        <v>216.61844113320566</v>
      </c>
      <c r="Z8" s="366">
        <v>222.76120886509293</v>
      </c>
      <c r="AA8" s="366">
        <v>225.79760731508858</v>
      </c>
      <c r="AB8" s="366">
        <v>228.25486086981354</v>
      </c>
      <c r="AC8" s="366">
        <v>230.5163261373082</v>
      </c>
      <c r="AD8" s="366">
        <v>232.71844425478076</v>
      </c>
      <c r="AE8" s="366">
        <v>235.50071930448055</v>
      </c>
      <c r="AF8" s="366">
        <v>238.19156288749085</v>
      </c>
      <c r="AG8" s="366">
        <v>240.9723181669753</v>
      </c>
      <c r="AH8" s="366">
        <v>243.86072612309306</v>
      </c>
      <c r="AI8" s="366">
        <v>246.99073728769343</v>
      </c>
      <c r="AJ8" s="366">
        <v>249.32499041542025</v>
      </c>
      <c r="AK8" s="366">
        <v>247.37829603866007</v>
      </c>
      <c r="AL8" s="366">
        <v>244.53680562170371</v>
      </c>
      <c r="AM8" s="366">
        <v>241.29905366308316</v>
      </c>
      <c r="AN8" s="366">
        <v>237.31769520657505</v>
      </c>
    </row>
    <row r="9" spans="1:40" s="361" customFormat="1">
      <c r="A9" s="35" t="s">
        <v>522</v>
      </c>
      <c r="B9" s="366">
        <v>93.094791896157901</v>
      </c>
      <c r="C9" s="366">
        <v>96.462691350459082</v>
      </c>
      <c r="D9" s="366">
        <v>99.392456801560229</v>
      </c>
      <c r="E9" s="366">
        <v>100.0496371916049</v>
      </c>
      <c r="F9" s="366">
        <v>102.17600628715465</v>
      </c>
      <c r="G9" s="366">
        <v>104.02526174846486</v>
      </c>
      <c r="H9" s="366">
        <v>106.04938620137126</v>
      </c>
      <c r="I9" s="366">
        <v>105.13294444901135</v>
      </c>
      <c r="J9" s="366">
        <v>102.45052834533311</v>
      </c>
      <c r="K9" s="366">
        <v>105.28295705087901</v>
      </c>
      <c r="L9" s="366">
        <v>107.60248180385548</v>
      </c>
      <c r="M9" s="366">
        <v>110.05769779990469</v>
      </c>
      <c r="N9" s="366">
        <v>112.60865707910484</v>
      </c>
      <c r="O9" s="366">
        <v>115.19811567873059</v>
      </c>
      <c r="P9" s="366">
        <v>117.84212300116846</v>
      </c>
      <c r="Q9" s="366">
        <v>120.2975977493391</v>
      </c>
      <c r="R9" s="366">
        <v>124.22327562048247</v>
      </c>
      <c r="S9" s="366">
        <v>126.89789344437666</v>
      </c>
      <c r="T9" s="366">
        <v>129.01682365387046</v>
      </c>
      <c r="U9" s="366">
        <v>131.04774776921178</v>
      </c>
      <c r="V9" s="366">
        <v>133.53792349308202</v>
      </c>
      <c r="W9" s="366">
        <v>136.27377791097683</v>
      </c>
      <c r="X9" s="366">
        <v>139.6404154023783</v>
      </c>
      <c r="Y9" s="366">
        <v>145.37337169641836</v>
      </c>
      <c r="Z9" s="366">
        <v>150.59915464182694</v>
      </c>
      <c r="AA9" s="366">
        <v>153.97824305874502</v>
      </c>
      <c r="AB9" s="366">
        <v>156.97359111477243</v>
      </c>
      <c r="AC9" s="366">
        <v>160.11674121153339</v>
      </c>
      <c r="AD9" s="366">
        <v>163.48580007976381</v>
      </c>
      <c r="AE9" s="366">
        <v>167.10975187652042</v>
      </c>
      <c r="AF9" s="366">
        <v>170.69761616864321</v>
      </c>
      <c r="AG9" s="366">
        <v>174.46768073837902</v>
      </c>
      <c r="AH9" s="366">
        <v>178.51307614995216</v>
      </c>
      <c r="AI9" s="366">
        <v>182.92274495720443</v>
      </c>
      <c r="AJ9" s="366">
        <v>187.18995836082064</v>
      </c>
      <c r="AK9" s="366">
        <v>186.73588521946834</v>
      </c>
      <c r="AL9" s="366">
        <v>186.39821371229993</v>
      </c>
      <c r="AM9" s="366">
        <v>186.16378761193096</v>
      </c>
      <c r="AN9" s="366">
        <v>185.68411445329565</v>
      </c>
    </row>
    <row r="10" spans="1:40">
      <c r="A10" s="35" t="s">
        <v>523</v>
      </c>
      <c r="B10" s="366">
        <v>235.88743129855189</v>
      </c>
      <c r="C10" s="366">
        <v>242.92534356515654</v>
      </c>
      <c r="D10" s="366">
        <v>248.01528231584655</v>
      </c>
      <c r="E10" s="366">
        <v>250.06069724073325</v>
      </c>
      <c r="F10" s="366">
        <v>252.24991731284763</v>
      </c>
      <c r="G10" s="366">
        <v>256.2212046622995</v>
      </c>
      <c r="H10" s="366">
        <v>259.50925413870311</v>
      </c>
      <c r="I10" s="366">
        <v>256.9936775882851</v>
      </c>
      <c r="J10" s="366">
        <v>236.32738356705198</v>
      </c>
      <c r="K10" s="366">
        <v>242.93817300372604</v>
      </c>
      <c r="L10" s="366">
        <v>248.58704195105759</v>
      </c>
      <c r="M10" s="366">
        <v>254.50998183263474</v>
      </c>
      <c r="N10" s="366">
        <v>260.56583349821796</v>
      </c>
      <c r="O10" s="366">
        <v>266.6840702229286</v>
      </c>
      <c r="P10" s="366">
        <v>273.09703699320454</v>
      </c>
      <c r="Q10" s="366">
        <v>279.33883412421397</v>
      </c>
      <c r="R10" s="366">
        <v>285.68378777861557</v>
      </c>
      <c r="S10" s="366">
        <v>290.66744062977114</v>
      </c>
      <c r="T10" s="366">
        <v>296.09050267194141</v>
      </c>
      <c r="U10" s="366">
        <v>301.86230649303428</v>
      </c>
      <c r="V10" s="366">
        <v>308.91190797685755</v>
      </c>
      <c r="W10" s="366">
        <v>316.82075154215482</v>
      </c>
      <c r="X10" s="366">
        <v>326.52693916259267</v>
      </c>
      <c r="Y10" s="366">
        <v>337.2186855221708</v>
      </c>
      <c r="Z10" s="366">
        <v>345.06360463023509</v>
      </c>
      <c r="AA10" s="366">
        <v>353.98841245097492</v>
      </c>
      <c r="AB10" s="366">
        <v>363.48109389711169</v>
      </c>
      <c r="AC10" s="366">
        <v>373.9050833059722</v>
      </c>
      <c r="AD10" s="366">
        <v>385.22450703199593</v>
      </c>
      <c r="AE10" s="366">
        <v>397.0792685418981</v>
      </c>
      <c r="AF10" s="366">
        <v>409.07320910150958</v>
      </c>
      <c r="AG10" s="366">
        <v>421.7159021013664</v>
      </c>
      <c r="AH10" s="366">
        <v>435.07252669392938</v>
      </c>
      <c r="AI10" s="366">
        <v>449.4874173836514</v>
      </c>
      <c r="AJ10" s="366">
        <v>463.7740634097438</v>
      </c>
      <c r="AK10" s="366">
        <v>465.68513797067828</v>
      </c>
      <c r="AL10" s="366">
        <v>465.70251430091946</v>
      </c>
      <c r="AM10" s="366">
        <v>465.29880469266698</v>
      </c>
      <c r="AN10" s="366">
        <v>463.93781629092638</v>
      </c>
    </row>
    <row r="11" spans="1:40">
      <c r="A11" s="35" t="s">
        <v>524</v>
      </c>
      <c r="B11" s="366">
        <v>17.776781996212605</v>
      </c>
      <c r="C11" s="366">
        <v>18.198308724977508</v>
      </c>
      <c r="D11" s="366">
        <v>18.610109410299174</v>
      </c>
      <c r="E11" s="366">
        <v>18.708279426846829</v>
      </c>
      <c r="F11" s="366">
        <v>19.032814474023212</v>
      </c>
      <c r="G11" s="366">
        <v>19.269138990460107</v>
      </c>
      <c r="H11" s="366">
        <v>19.678076946647437</v>
      </c>
      <c r="I11" s="366">
        <v>19.549281609406069</v>
      </c>
      <c r="J11" s="366">
        <v>18.442195902974088</v>
      </c>
      <c r="K11" s="366">
        <v>18.911573704941819</v>
      </c>
      <c r="L11" s="366">
        <v>19.313819295896909</v>
      </c>
      <c r="M11" s="366">
        <v>19.739440611481722</v>
      </c>
      <c r="N11" s="366">
        <v>20.179240702446755</v>
      </c>
      <c r="O11" s="366">
        <v>20.633321042637608</v>
      </c>
      <c r="P11" s="366">
        <v>21.114292762864867</v>
      </c>
      <c r="Q11" s="366">
        <v>21.574985779774416</v>
      </c>
      <c r="R11" s="366">
        <v>22.042105249272275</v>
      </c>
      <c r="S11" s="366">
        <v>22.391947387466253</v>
      </c>
      <c r="T11" s="366">
        <v>22.731718682428131</v>
      </c>
      <c r="U11" s="366">
        <v>23.141487152179831</v>
      </c>
      <c r="V11" s="366">
        <v>23.607665401131218</v>
      </c>
      <c r="W11" s="366">
        <v>24.139631039355404</v>
      </c>
      <c r="X11" s="366">
        <v>24.812387681374116</v>
      </c>
      <c r="Y11" s="366">
        <v>25.517052968844272</v>
      </c>
      <c r="Z11" s="366">
        <v>26.069324071909278</v>
      </c>
      <c r="AA11" s="366">
        <v>26.587720010442116</v>
      </c>
      <c r="AB11" s="366">
        <v>27.163076826492258</v>
      </c>
      <c r="AC11" s="366">
        <v>27.825529448332048</v>
      </c>
      <c r="AD11" s="366">
        <v>28.567793541336489</v>
      </c>
      <c r="AE11" s="366">
        <v>29.396418071888444</v>
      </c>
      <c r="AF11" s="366">
        <v>30.235436631931996</v>
      </c>
      <c r="AG11" s="366">
        <v>31.121315229754615</v>
      </c>
      <c r="AH11" s="366">
        <v>32.060751645404757</v>
      </c>
      <c r="AI11" s="366">
        <v>33.07403100645864</v>
      </c>
      <c r="AJ11" s="366">
        <v>34.052254316033554</v>
      </c>
      <c r="AK11" s="366">
        <v>34.101584431107824</v>
      </c>
      <c r="AL11" s="366">
        <v>34.06221688630707</v>
      </c>
      <c r="AM11" s="366">
        <v>34.004439928138574</v>
      </c>
      <c r="AN11" s="366">
        <v>33.901338893280091</v>
      </c>
    </row>
    <row r="12" spans="1:40">
      <c r="A12" s="35" t="s">
        <v>525</v>
      </c>
      <c r="B12" s="366">
        <v>51.330060277338212</v>
      </c>
      <c r="C12" s="366">
        <v>51.77645909192244</v>
      </c>
      <c r="D12" s="366">
        <v>51.787906214715235</v>
      </c>
      <c r="E12" s="366">
        <v>51.907391206694811</v>
      </c>
      <c r="F12" s="366">
        <v>52.084647608875365</v>
      </c>
      <c r="G12" s="366">
        <v>52.321649295602818</v>
      </c>
      <c r="H12" s="366">
        <v>52.791122507739516</v>
      </c>
      <c r="I12" s="366">
        <v>52.743096515537495</v>
      </c>
      <c r="J12" s="366">
        <v>51.661422136217013</v>
      </c>
      <c r="K12" s="366">
        <v>51.31688516546442</v>
      </c>
      <c r="L12" s="366">
        <v>51.761263933992396</v>
      </c>
      <c r="M12" s="366">
        <v>52.319639760318864</v>
      </c>
      <c r="N12" s="366">
        <v>52.827640765073994</v>
      </c>
      <c r="O12" s="366">
        <v>53.336748749239696</v>
      </c>
      <c r="P12" s="366">
        <v>53.849924293415164</v>
      </c>
      <c r="Q12" s="366">
        <v>54.370082994823804</v>
      </c>
      <c r="R12" s="366">
        <v>54.956247356786974</v>
      </c>
      <c r="S12" s="366">
        <v>55.161320830106973</v>
      </c>
      <c r="T12" s="366">
        <v>55.475591968594941</v>
      </c>
      <c r="U12" s="366">
        <v>55.907424743014587</v>
      </c>
      <c r="V12" s="366">
        <v>56.413165190844367</v>
      </c>
      <c r="W12" s="366">
        <v>56.993810370298476</v>
      </c>
      <c r="X12" s="366">
        <v>57.693868041572479</v>
      </c>
      <c r="Y12" s="366">
        <v>45.29218217678293</v>
      </c>
      <c r="Z12" s="366">
        <v>35.04226300381557</v>
      </c>
      <c r="AA12" s="366">
        <v>33.821702603616885</v>
      </c>
      <c r="AB12" s="366">
        <v>34.320045544278528</v>
      </c>
      <c r="AC12" s="366">
        <v>35.164660385262891</v>
      </c>
      <c r="AD12" s="366">
        <v>36.121255719709836</v>
      </c>
      <c r="AE12" s="366">
        <v>37.153687878119847</v>
      </c>
      <c r="AF12" s="366">
        <v>38.21957493396593</v>
      </c>
      <c r="AG12" s="366">
        <v>39.326490114381727</v>
      </c>
      <c r="AH12" s="366">
        <v>40.487810644629754</v>
      </c>
      <c r="AI12" s="366">
        <v>41.724380075034645</v>
      </c>
      <c r="AJ12" s="366">
        <v>42.968056135328126</v>
      </c>
      <c r="AK12" s="366">
        <v>43.507755619613661</v>
      </c>
      <c r="AL12" s="366">
        <v>43.592879839174678</v>
      </c>
      <c r="AM12" s="366">
        <v>43.537603497385724</v>
      </c>
      <c r="AN12" s="366">
        <v>43.405358344869683</v>
      </c>
    </row>
    <row r="13" spans="1:40">
      <c r="A13" s="35" t="s">
        <v>526</v>
      </c>
      <c r="B13" s="366">
        <v>11.33707130777964</v>
      </c>
      <c r="C13" s="366">
        <v>11.64586742306879</v>
      </c>
      <c r="D13" s="366">
        <v>11.86055612640285</v>
      </c>
      <c r="E13" s="366">
        <v>11.971744662564396</v>
      </c>
      <c r="F13" s="366">
        <v>12.072460664249334</v>
      </c>
      <c r="G13" s="366">
        <v>12.306292413468304</v>
      </c>
      <c r="H13" s="366">
        <v>12.457659291783854</v>
      </c>
      <c r="I13" s="366">
        <v>12.358365884717767</v>
      </c>
      <c r="J13" s="366">
        <v>11.446593607824637</v>
      </c>
      <c r="K13" s="366">
        <v>11.764993635722835</v>
      </c>
      <c r="L13" s="366">
        <v>12.042591451366111</v>
      </c>
      <c r="M13" s="366">
        <v>12.317034982014066</v>
      </c>
      <c r="N13" s="366">
        <v>12.603930566643765</v>
      </c>
      <c r="O13" s="366">
        <v>12.888710855909252</v>
      </c>
      <c r="P13" s="366">
        <v>13.19182585375591</v>
      </c>
      <c r="Q13" s="366">
        <v>13.489037495093834</v>
      </c>
      <c r="R13" s="366">
        <v>13.668203316449183</v>
      </c>
      <c r="S13" s="366">
        <v>13.852466136516567</v>
      </c>
      <c r="T13" s="366">
        <v>14.117657430269729</v>
      </c>
      <c r="U13" s="366">
        <v>14.400745351327204</v>
      </c>
      <c r="V13" s="366">
        <v>14.746857624893236</v>
      </c>
      <c r="W13" s="366">
        <v>15.131914060323492</v>
      </c>
      <c r="X13" s="366">
        <v>15.605625203903466</v>
      </c>
      <c r="Y13" s="366">
        <v>16.015594393317482</v>
      </c>
      <c r="Z13" s="366">
        <v>16.26125935642235</v>
      </c>
      <c r="AA13" s="366">
        <v>16.67388827988027</v>
      </c>
      <c r="AB13" s="366">
        <v>17.113292629361382</v>
      </c>
      <c r="AC13" s="366">
        <v>17.598468398498213</v>
      </c>
      <c r="AD13" s="366">
        <v>18.125851179676591</v>
      </c>
      <c r="AE13" s="366">
        <v>18.66545358894648</v>
      </c>
      <c r="AF13" s="366">
        <v>19.211747861429483</v>
      </c>
      <c r="AG13" s="366">
        <v>19.784942071141725</v>
      </c>
      <c r="AH13" s="366">
        <v>20.38227658497388</v>
      </c>
      <c r="AI13" s="366">
        <v>21.023564394659015</v>
      </c>
      <c r="AJ13" s="366">
        <v>21.661807630457183</v>
      </c>
      <c r="AK13" s="366">
        <v>21.700513077245258</v>
      </c>
      <c r="AL13" s="366">
        <v>21.661849323027091</v>
      </c>
      <c r="AM13" s="366">
        <v>21.607656779954151</v>
      </c>
      <c r="AN13" s="366">
        <v>21.508149830302571</v>
      </c>
    </row>
    <row r="14" spans="1:40">
      <c r="A14" s="35" t="s">
        <v>388</v>
      </c>
      <c r="B14" s="366">
        <v>13.363759144310787</v>
      </c>
      <c r="C14" s="366">
        <v>13.417112440208514</v>
      </c>
      <c r="D14" s="366">
        <v>13.518966692085023</v>
      </c>
      <c r="E14" s="366">
        <v>13.615943145784394</v>
      </c>
      <c r="F14" s="366">
        <v>13.668248713459311</v>
      </c>
      <c r="G14" s="366">
        <v>13.792830589025286</v>
      </c>
      <c r="H14" s="366">
        <v>13.885344781754181</v>
      </c>
      <c r="I14" s="366">
        <v>13.738391163615967</v>
      </c>
      <c r="J14" s="366">
        <v>12.86787364241969</v>
      </c>
      <c r="K14" s="366">
        <v>13.111605625233118</v>
      </c>
      <c r="L14" s="366">
        <v>13.292150924893708</v>
      </c>
      <c r="M14" s="366">
        <v>13.510719552212468</v>
      </c>
      <c r="N14" s="366">
        <v>13.733914347189865</v>
      </c>
      <c r="O14" s="366">
        <v>13.973568711658782</v>
      </c>
      <c r="P14" s="366">
        <v>14.226723235087412</v>
      </c>
      <c r="Q14" s="366">
        <v>14.472331012402917</v>
      </c>
      <c r="R14" s="366">
        <v>14.843605353216182</v>
      </c>
      <c r="S14" s="366">
        <v>15.118411620177572</v>
      </c>
      <c r="T14" s="366">
        <v>15.367048066881571</v>
      </c>
      <c r="U14" s="366">
        <v>15.608674995482847</v>
      </c>
      <c r="V14" s="366">
        <v>15.885305613191228</v>
      </c>
      <c r="W14" s="366">
        <v>16.188712124439416</v>
      </c>
      <c r="X14" s="366">
        <v>16.55942878758523</v>
      </c>
      <c r="Y14" s="366">
        <v>17.20371577494334</v>
      </c>
      <c r="Z14" s="366">
        <v>17.771155957921518</v>
      </c>
      <c r="AA14" s="366">
        <v>18.273077176997127</v>
      </c>
      <c r="AB14" s="366">
        <v>18.757042837062723</v>
      </c>
      <c r="AC14" s="366">
        <v>19.244646832069826</v>
      </c>
      <c r="AD14" s="366">
        <v>19.741611071176802</v>
      </c>
      <c r="AE14" s="366">
        <v>20.266515078596949</v>
      </c>
      <c r="AF14" s="366">
        <v>20.787004544910442</v>
      </c>
      <c r="AG14" s="366">
        <v>21.325951148296422</v>
      </c>
      <c r="AH14" s="366">
        <v>21.888650338701336</v>
      </c>
      <c r="AI14" s="366">
        <v>22.492894189864362</v>
      </c>
      <c r="AJ14" s="366">
        <v>23.05800616049121</v>
      </c>
      <c r="AK14" s="366">
        <v>23.095410669324867</v>
      </c>
      <c r="AL14" s="366">
        <v>23.032078954031199</v>
      </c>
      <c r="AM14" s="366">
        <v>22.948162924412191</v>
      </c>
      <c r="AN14" s="366">
        <v>22.8322376497295</v>
      </c>
    </row>
    <row r="15" spans="1:40">
      <c r="A15" s="35" t="s">
        <v>527</v>
      </c>
      <c r="B15" s="366">
        <v>10.172525676652423</v>
      </c>
      <c r="C15" s="366">
        <v>8.7480501151571346</v>
      </c>
      <c r="D15" s="366">
        <v>8.2413268229078831</v>
      </c>
      <c r="E15" s="366">
        <v>8.4504708917156783</v>
      </c>
      <c r="F15" s="366">
        <v>8.3925078404149822</v>
      </c>
      <c r="G15" s="366">
        <v>8.3162911852919272</v>
      </c>
      <c r="H15" s="366">
        <v>8.2322849756831538</v>
      </c>
      <c r="I15" s="366">
        <v>7.6950199471528986</v>
      </c>
      <c r="J15" s="366">
        <v>6.3977279734131614</v>
      </c>
      <c r="K15" s="366">
        <v>6.6626540943138952</v>
      </c>
      <c r="L15" s="366">
        <v>6.6695878750945417</v>
      </c>
      <c r="M15" s="366">
        <v>6.8573279172859785</v>
      </c>
      <c r="N15" s="366">
        <v>7.0598245335270899</v>
      </c>
      <c r="O15" s="366">
        <v>7.3657000366134824</v>
      </c>
      <c r="P15" s="366">
        <v>7.7204457441972938</v>
      </c>
      <c r="Q15" s="366">
        <v>8.0590390207190499</v>
      </c>
      <c r="R15" s="366">
        <v>9.1419103477672596</v>
      </c>
      <c r="S15" s="366">
        <v>9.9973829315496783</v>
      </c>
      <c r="T15" s="366">
        <v>10.603017176714033</v>
      </c>
      <c r="U15" s="366">
        <v>11.028233633377125</v>
      </c>
      <c r="V15" s="366">
        <v>11.408575284567815</v>
      </c>
      <c r="W15" s="366">
        <v>11.758329389206933</v>
      </c>
      <c r="X15" s="366">
        <v>12.16767701746584</v>
      </c>
      <c r="Y15" s="366">
        <v>14.225444426963849</v>
      </c>
      <c r="Z15" s="366">
        <v>16.524861019169109</v>
      </c>
      <c r="AA15" s="366">
        <v>18.22085757004519</v>
      </c>
      <c r="AB15" s="366">
        <v>19.555412997636033</v>
      </c>
      <c r="AC15" s="366">
        <v>20.643796979315166</v>
      </c>
      <c r="AD15" s="366">
        <v>21.543459929190163</v>
      </c>
      <c r="AE15" s="366">
        <v>22.48719578822589</v>
      </c>
      <c r="AF15" s="366">
        <v>23.335481139346715</v>
      </c>
      <c r="AG15" s="366">
        <v>24.140171861038301</v>
      </c>
      <c r="AH15" s="366">
        <v>24.912931472784585</v>
      </c>
      <c r="AI15" s="366">
        <v>25.682692613928502</v>
      </c>
      <c r="AJ15" s="366">
        <v>26.127453622395379</v>
      </c>
      <c r="AK15" s="366">
        <v>25.629641739910529</v>
      </c>
      <c r="AL15" s="366">
        <v>24.952199972225927</v>
      </c>
      <c r="AM15" s="366">
        <v>24.221134542390601</v>
      </c>
      <c r="AN15" s="366">
        <v>23.465353764624286</v>
      </c>
    </row>
    <row r="16" spans="1:40">
      <c r="A16" s="35" t="s">
        <v>599</v>
      </c>
      <c r="B16" s="366">
        <v>9.680581379688736E-5</v>
      </c>
      <c r="C16" s="366">
        <v>9.6805813796887373E-5</v>
      </c>
      <c r="D16" s="366">
        <v>9.68058137968874E-5</v>
      </c>
      <c r="E16" s="366">
        <v>9.6805813796887373E-5</v>
      </c>
      <c r="F16" s="366">
        <v>9.6805813796887333E-5</v>
      </c>
      <c r="G16" s="366">
        <v>9.6805813796887292E-5</v>
      </c>
      <c r="H16" s="366">
        <v>9.6805813796887319E-5</v>
      </c>
      <c r="I16" s="366">
        <v>9.6805813796887333E-5</v>
      </c>
      <c r="J16" s="366">
        <v>9.6805813796887333E-5</v>
      </c>
      <c r="K16" s="366">
        <v>9.6805813796887292E-5</v>
      </c>
      <c r="L16" s="366">
        <v>9.6805813796887278E-5</v>
      </c>
      <c r="M16" s="366">
        <v>9.6805813796887278E-5</v>
      </c>
      <c r="N16" s="366">
        <v>9.6805813796887278E-5</v>
      </c>
      <c r="O16" s="366">
        <v>9.6805813796887265E-5</v>
      </c>
      <c r="P16" s="366">
        <v>9.6805813796887278E-5</v>
      </c>
      <c r="Q16" s="366">
        <v>9.6805813796887238E-5</v>
      </c>
      <c r="R16" s="366">
        <v>9.6805813796887238E-5</v>
      </c>
      <c r="S16" s="366">
        <v>9.6805813796887238E-5</v>
      </c>
      <c r="T16" s="366">
        <v>9.6805813796887238E-5</v>
      </c>
      <c r="U16" s="366">
        <v>9.6805813796887197E-5</v>
      </c>
      <c r="V16" s="366">
        <v>9.680581379688717E-5</v>
      </c>
      <c r="W16" s="366">
        <v>9.6805813796887156E-5</v>
      </c>
      <c r="X16" s="366">
        <v>9.680581379688717E-5</v>
      </c>
      <c r="Y16" s="366">
        <v>9.6805813796887129E-5</v>
      </c>
      <c r="Z16" s="366">
        <v>9.6805813796887129E-5</v>
      </c>
      <c r="AA16" s="366">
        <v>9.6805813796887156E-5</v>
      </c>
      <c r="AB16" s="366">
        <v>9.6805813796887184E-5</v>
      </c>
      <c r="AC16" s="366">
        <v>9.6805813796887156E-5</v>
      </c>
      <c r="AD16" s="366">
        <v>9.680581379688717E-5</v>
      </c>
      <c r="AE16" s="366">
        <v>9.6805813796887251E-5</v>
      </c>
      <c r="AF16" s="366">
        <v>9.6805813796887251E-5</v>
      </c>
      <c r="AG16" s="366">
        <v>9.6805813796887265E-5</v>
      </c>
      <c r="AH16" s="366">
        <v>9.6805813796887211E-5</v>
      </c>
      <c r="AI16" s="366">
        <v>9.6805813796887238E-5</v>
      </c>
      <c r="AJ16" s="366">
        <v>9.6805813796887251E-5</v>
      </c>
      <c r="AK16" s="366">
        <v>9.6805813796887251E-5</v>
      </c>
      <c r="AL16" s="366">
        <v>9.6805813796887224E-5</v>
      </c>
      <c r="AM16" s="366">
        <v>9.6805813796887184E-5</v>
      </c>
      <c r="AN16" s="366">
        <v>9.680581379688717E-5</v>
      </c>
    </row>
    <row r="17" spans="1:40">
      <c r="A17" s="35" t="s">
        <v>528</v>
      </c>
      <c r="B17" s="366">
        <v>81.996826479462655</v>
      </c>
      <c r="C17" s="366">
        <v>78.459901366885362</v>
      </c>
      <c r="D17" s="366">
        <v>72.999179620310741</v>
      </c>
      <c r="E17" s="366">
        <v>68.025608336111091</v>
      </c>
      <c r="F17" s="366">
        <v>66.680628434982893</v>
      </c>
      <c r="G17" s="366">
        <v>66.956356266936851</v>
      </c>
      <c r="H17" s="366">
        <v>66.661754986837622</v>
      </c>
      <c r="I17" s="366">
        <v>65.479340633610434</v>
      </c>
      <c r="J17" s="366">
        <v>64.999392678545547</v>
      </c>
      <c r="K17" s="366">
        <v>67.417087232176598</v>
      </c>
      <c r="L17" s="366">
        <v>67.274225331902613</v>
      </c>
      <c r="M17" s="366">
        <v>67.802795561258066</v>
      </c>
      <c r="N17" s="366">
        <v>68.456635967275517</v>
      </c>
      <c r="O17" s="366">
        <v>69.483628051637695</v>
      </c>
      <c r="P17" s="366">
        <v>70.470406441859936</v>
      </c>
      <c r="Q17" s="366">
        <v>71.228174843358602</v>
      </c>
      <c r="R17" s="366">
        <v>71.104922073828249</v>
      </c>
      <c r="S17" s="366">
        <v>72.040344140704192</v>
      </c>
      <c r="T17" s="366">
        <v>73.543394783143668</v>
      </c>
      <c r="U17" s="366">
        <v>75.292295734247844</v>
      </c>
      <c r="V17" s="366">
        <v>77.280155277679697</v>
      </c>
      <c r="W17" s="366">
        <v>79.533571710263715</v>
      </c>
      <c r="X17" s="366">
        <v>82.356058020596123</v>
      </c>
      <c r="Y17" s="366">
        <v>81.098650154584647</v>
      </c>
      <c r="Z17" s="366">
        <v>80.822014150564257</v>
      </c>
      <c r="AA17" s="366">
        <v>84.070152850958351</v>
      </c>
      <c r="AB17" s="366">
        <v>86.558094951927501</v>
      </c>
      <c r="AC17" s="366">
        <v>89.134118281268769</v>
      </c>
      <c r="AD17" s="366">
        <v>91.716089773016108</v>
      </c>
      <c r="AE17" s="366">
        <v>93.220074750884024</v>
      </c>
      <c r="AF17" s="366">
        <v>94.895847232520865</v>
      </c>
      <c r="AG17" s="366">
        <v>96.517308247245495</v>
      </c>
      <c r="AH17" s="366">
        <v>98.16606282321024</v>
      </c>
      <c r="AI17" s="366">
        <v>99.857233147972551</v>
      </c>
      <c r="AJ17" s="366">
        <v>103.36679722333571</v>
      </c>
      <c r="AK17" s="366">
        <v>107.28944838605234</v>
      </c>
      <c r="AL17" s="366">
        <v>110.47927686578133</v>
      </c>
      <c r="AM17" s="366">
        <v>114.01377247211532</v>
      </c>
      <c r="AN17" s="366">
        <v>117.38319205929629</v>
      </c>
    </row>
    <row r="18" spans="1:40">
      <c r="A18" s="35" t="s">
        <v>593</v>
      </c>
      <c r="B18" s="366">
        <v>21.157422316936852</v>
      </c>
      <c r="C18" s="366">
        <v>22.412674044448679</v>
      </c>
      <c r="D18" s="366">
        <v>24.033616494350699</v>
      </c>
      <c r="E18" s="366">
        <v>24.898642121650951</v>
      </c>
      <c r="F18" s="366">
        <v>25.756859971738145</v>
      </c>
      <c r="G18" s="366">
        <v>27.881001873584662</v>
      </c>
      <c r="H18" s="366">
        <v>30.010942629518489</v>
      </c>
      <c r="I18" s="366">
        <v>31.091751866947636</v>
      </c>
      <c r="J18" s="366">
        <v>30.40811760233634</v>
      </c>
      <c r="K18" s="366">
        <v>31.429433325857456</v>
      </c>
      <c r="L18" s="366">
        <v>32.366110677913788</v>
      </c>
      <c r="M18" s="366">
        <v>33.398644492795199</v>
      </c>
      <c r="N18" s="366">
        <v>34.576582862781315</v>
      </c>
      <c r="O18" s="366">
        <v>35.841631880283053</v>
      </c>
      <c r="P18" s="366">
        <v>37.220330059478599</v>
      </c>
      <c r="Q18" s="366">
        <v>38.877486228086312</v>
      </c>
      <c r="R18" s="366">
        <v>41.576296227069534</v>
      </c>
      <c r="S18" s="366">
        <v>44.577705577301842</v>
      </c>
      <c r="T18" s="366">
        <v>47.65688592360214</v>
      </c>
      <c r="U18" s="366">
        <v>50.811280467813432</v>
      </c>
      <c r="V18" s="366">
        <v>54.517578688963617</v>
      </c>
      <c r="W18" s="366">
        <v>58.602759467132316</v>
      </c>
      <c r="X18" s="366">
        <v>63.531926343521448</v>
      </c>
      <c r="Y18" s="366">
        <v>70.57852066274863</v>
      </c>
      <c r="Z18" s="366">
        <v>79.232269535595734</v>
      </c>
      <c r="AA18" s="366">
        <v>87.772265533638191</v>
      </c>
      <c r="AB18" s="366">
        <v>96.213099414991248</v>
      </c>
      <c r="AC18" s="366">
        <v>104.86559217180222</v>
      </c>
      <c r="AD18" s="366">
        <v>113.77477304456255</v>
      </c>
      <c r="AE18" s="366">
        <v>123.0246489122727</v>
      </c>
      <c r="AF18" s="366">
        <v>132.19679985178658</v>
      </c>
      <c r="AG18" s="366">
        <v>141.65922549297369</v>
      </c>
      <c r="AH18" s="366">
        <v>151.42579669222334</v>
      </c>
      <c r="AI18" s="366">
        <v>161.60843430022706</v>
      </c>
      <c r="AJ18" s="366">
        <v>171.52165382337276</v>
      </c>
      <c r="AK18" s="366">
        <v>172.3064577279182</v>
      </c>
      <c r="AL18" s="366">
        <v>172.84053939259761</v>
      </c>
      <c r="AM18" s="366">
        <v>173.60452009630205</v>
      </c>
      <c r="AN18" s="366">
        <v>174.17765668062984</v>
      </c>
    </row>
    <row r="19" spans="1:40">
      <c r="A19" s="35" t="s">
        <v>594</v>
      </c>
      <c r="B19" s="366">
        <v>135.98135565834474</v>
      </c>
      <c r="C19" s="366">
        <v>139.42506846114759</v>
      </c>
      <c r="D19" s="366">
        <v>142.47485069791477</v>
      </c>
      <c r="E19" s="366">
        <v>143.20996552657556</v>
      </c>
      <c r="F19" s="366">
        <v>144.14312072787467</v>
      </c>
      <c r="G19" s="366">
        <v>147.04419367179489</v>
      </c>
      <c r="H19" s="366">
        <v>149.3492109618802</v>
      </c>
      <c r="I19" s="366">
        <v>148.88834741412899</v>
      </c>
      <c r="J19" s="366">
        <v>138.94041319243397</v>
      </c>
      <c r="K19" s="366">
        <v>142.20579768984894</v>
      </c>
      <c r="L19" s="366">
        <v>145.5021001296515</v>
      </c>
      <c r="M19" s="366">
        <v>148.18313289841592</v>
      </c>
      <c r="N19" s="366">
        <v>151.06861059539904</v>
      </c>
      <c r="O19" s="366">
        <v>153.84735008303767</v>
      </c>
      <c r="P19" s="366">
        <v>156.86007122649119</v>
      </c>
      <c r="Q19" s="366">
        <v>159.90984963800733</v>
      </c>
      <c r="R19" s="366">
        <v>160.45928513687008</v>
      </c>
      <c r="S19" s="366">
        <v>162.2988584452637</v>
      </c>
      <c r="T19" s="366">
        <v>165.1352352898534</v>
      </c>
      <c r="U19" s="366">
        <v>168.13540613211163</v>
      </c>
      <c r="V19" s="366">
        <v>171.70013158229062</v>
      </c>
      <c r="W19" s="366">
        <v>175.76450623896525</v>
      </c>
      <c r="X19" s="366">
        <v>180.84208059970726</v>
      </c>
      <c r="Y19" s="366">
        <v>182.04561955488842</v>
      </c>
      <c r="Z19" s="366">
        <v>183.21500139711193</v>
      </c>
      <c r="AA19" s="366">
        <v>187.68612915578873</v>
      </c>
      <c r="AB19" s="366">
        <v>192.83938108073889</v>
      </c>
      <c r="AC19" s="366">
        <v>198.59207784723739</v>
      </c>
      <c r="AD19" s="366">
        <v>204.83924471452377</v>
      </c>
      <c r="AE19" s="366">
        <v>211.26474763459677</v>
      </c>
      <c r="AF19" s="366">
        <v>217.71794819942943</v>
      </c>
      <c r="AG19" s="366">
        <v>224.49474571769787</v>
      </c>
      <c r="AH19" s="366">
        <v>231.63166445212988</v>
      </c>
      <c r="AI19" s="366">
        <v>239.29965813559693</v>
      </c>
      <c r="AJ19" s="366">
        <v>247.05078354339372</v>
      </c>
      <c r="AK19" s="366">
        <v>247.76050862976786</v>
      </c>
      <c r="AL19" s="366">
        <v>247.72684328574042</v>
      </c>
      <c r="AM19" s="366">
        <v>247.64357638124972</v>
      </c>
      <c r="AN19" s="366">
        <v>247.20893897180599</v>
      </c>
    </row>
    <row r="20" spans="1:40">
      <c r="A20" s="35" t="s">
        <v>595</v>
      </c>
      <c r="B20" s="366">
        <v>11.270596452310265</v>
      </c>
      <c r="C20" s="366">
        <v>11.586336172418468</v>
      </c>
      <c r="D20" s="366">
        <v>11.989351986138306</v>
      </c>
      <c r="E20" s="366">
        <v>12.18295128713863</v>
      </c>
      <c r="F20" s="366">
        <v>12.307223572302233</v>
      </c>
      <c r="G20" s="366">
        <v>12.595019840810874</v>
      </c>
      <c r="H20" s="366">
        <v>12.922458451229526</v>
      </c>
      <c r="I20" s="366">
        <v>12.975238177512537</v>
      </c>
      <c r="J20" s="366">
        <v>12.296504619041141</v>
      </c>
      <c r="K20" s="366">
        <v>12.663497310514737</v>
      </c>
      <c r="L20" s="366">
        <v>12.971706455992182</v>
      </c>
      <c r="M20" s="366">
        <v>13.188984019443057</v>
      </c>
      <c r="N20" s="366">
        <v>13.438958972961425</v>
      </c>
      <c r="O20" s="366">
        <v>13.671279099987782</v>
      </c>
      <c r="P20" s="366">
        <v>13.924784131322964</v>
      </c>
      <c r="Q20" s="366">
        <v>14.169184407969317</v>
      </c>
      <c r="R20" s="366">
        <v>14.192035499369824</v>
      </c>
      <c r="S20" s="366">
        <v>14.405341000038435</v>
      </c>
      <c r="T20" s="366">
        <v>14.663967413757225</v>
      </c>
      <c r="U20" s="366">
        <v>14.915952330620083</v>
      </c>
      <c r="V20" s="366">
        <v>15.217116812145745</v>
      </c>
      <c r="W20" s="366">
        <v>15.549265264784914</v>
      </c>
      <c r="X20" s="366">
        <v>15.940891505311876</v>
      </c>
      <c r="Y20" s="366">
        <v>15.999425724921794</v>
      </c>
      <c r="Z20" s="366">
        <v>16.161885584056549</v>
      </c>
      <c r="AA20" s="366">
        <v>16.610365409441712</v>
      </c>
      <c r="AB20" s="366">
        <v>17.018579371630803</v>
      </c>
      <c r="AC20" s="366">
        <v>17.44652860434654</v>
      </c>
      <c r="AD20" s="366">
        <v>17.897585141332076</v>
      </c>
      <c r="AE20" s="366">
        <v>18.352344893702721</v>
      </c>
      <c r="AF20" s="366">
        <v>18.797939060753862</v>
      </c>
      <c r="AG20" s="366">
        <v>19.240218155175484</v>
      </c>
      <c r="AH20" s="366">
        <v>19.686549164880656</v>
      </c>
      <c r="AI20" s="366">
        <v>20.14703748802026</v>
      </c>
      <c r="AJ20" s="366">
        <v>20.579928419462181</v>
      </c>
      <c r="AK20" s="366">
        <v>20.585108079265165</v>
      </c>
      <c r="AL20" s="366">
        <v>20.480686422274584</v>
      </c>
      <c r="AM20" s="366">
        <v>20.363716417898047</v>
      </c>
      <c r="AN20" s="366">
        <v>20.246697394857488</v>
      </c>
    </row>
    <row r="21" spans="1:40">
      <c r="A21" s="35" t="s">
        <v>596</v>
      </c>
      <c r="B21" s="366">
        <v>1.1355777178403543</v>
      </c>
      <c r="C21" s="366">
        <v>1.1425935881737064</v>
      </c>
      <c r="D21" s="366">
        <v>1.1159744124818325</v>
      </c>
      <c r="E21" s="366">
        <v>1.0923405600740566</v>
      </c>
      <c r="F21" s="366">
        <v>1.0924680287039727</v>
      </c>
      <c r="G21" s="366">
        <v>1.0963559521151729</v>
      </c>
      <c r="H21" s="366">
        <v>1.0702158806035196</v>
      </c>
      <c r="I21" s="366">
        <v>1.0449915126099725</v>
      </c>
      <c r="J21" s="366">
        <v>0.93432074870080128</v>
      </c>
      <c r="K21" s="366">
        <v>0.93648338479074833</v>
      </c>
      <c r="L21" s="366">
        <v>0.95477271402496999</v>
      </c>
      <c r="M21" s="366">
        <v>0.97535089099351013</v>
      </c>
      <c r="N21" s="366">
        <v>0.99130470367353052</v>
      </c>
      <c r="O21" s="366">
        <v>1.0082888551554923</v>
      </c>
      <c r="P21" s="366">
        <v>1.0282712452982912</v>
      </c>
      <c r="Q21" s="366">
        <v>1.0509427027177067</v>
      </c>
      <c r="R21" s="366">
        <v>1.0466946285940302</v>
      </c>
      <c r="S21" s="366">
        <v>1.0421255942369512</v>
      </c>
      <c r="T21" s="366">
        <v>1.056182190127269</v>
      </c>
      <c r="U21" s="366">
        <v>1.0760976124143731</v>
      </c>
      <c r="V21" s="366">
        <v>1.099971886487485</v>
      </c>
      <c r="W21" s="366">
        <v>1.1268683864018241</v>
      </c>
      <c r="X21" s="366">
        <v>1.1637453065446361</v>
      </c>
      <c r="Y21" s="366">
        <v>1.1484422245416313</v>
      </c>
      <c r="Z21" s="366">
        <v>1.1138012052064439</v>
      </c>
      <c r="AA21" s="366">
        <v>1.1229938626821925</v>
      </c>
      <c r="AB21" s="366">
        <v>1.1623399655378874</v>
      </c>
      <c r="AC21" s="366">
        <v>1.2094231772609212</v>
      </c>
      <c r="AD21" s="366">
        <v>1.2613282512749262</v>
      </c>
      <c r="AE21" s="366">
        <v>1.3179084086281967</v>
      </c>
      <c r="AF21" s="366">
        <v>1.3773937477678238</v>
      </c>
      <c r="AG21" s="366">
        <v>1.4458113636649594</v>
      </c>
      <c r="AH21" s="366">
        <v>1.5225121344406289</v>
      </c>
      <c r="AI21" s="366">
        <v>1.6098499514646518</v>
      </c>
      <c r="AJ21" s="366">
        <v>1.7021642943406756</v>
      </c>
      <c r="AK21" s="366">
        <v>1.7228255064826909</v>
      </c>
      <c r="AL21" s="366">
        <v>1.7485711167021756</v>
      </c>
      <c r="AM21" s="366">
        <v>1.7732066200114776</v>
      </c>
      <c r="AN21" s="366">
        <v>1.7862741019363377</v>
      </c>
    </row>
    <row r="22" spans="1:40">
      <c r="A22" s="35" t="s">
        <v>529</v>
      </c>
      <c r="B22" s="366">
        <v>27.516308224731592</v>
      </c>
      <c r="C22" s="366">
        <v>26.901840527582685</v>
      </c>
      <c r="D22" s="366">
        <v>26.287372830433778</v>
      </c>
      <c r="E22" s="366">
        <v>25.672905133284853</v>
      </c>
      <c r="F22" s="366">
        <v>25.652632995956555</v>
      </c>
      <c r="G22" s="366">
        <v>25.632360858628253</v>
      </c>
      <c r="H22" s="366">
        <v>25.634638988726746</v>
      </c>
      <c r="I22" s="366">
        <v>25.614366838706633</v>
      </c>
      <c r="J22" s="366">
        <v>16.093534498350227</v>
      </c>
      <c r="K22" s="366">
        <v>19.038442118496903</v>
      </c>
      <c r="L22" s="366">
        <v>21.788012602257854</v>
      </c>
      <c r="M22" s="366">
        <v>21.76774046492956</v>
      </c>
      <c r="N22" s="366">
        <v>21.747468327601265</v>
      </c>
      <c r="O22" s="366">
        <v>21.169051606926462</v>
      </c>
      <c r="P22" s="366">
        <v>21.148779469598178</v>
      </c>
      <c r="Q22" s="366">
        <v>21.12850733226988</v>
      </c>
      <c r="R22" s="366">
        <v>10.4877869213922</v>
      </c>
      <c r="S22" s="366">
        <v>7.1881492706283634</v>
      </c>
      <c r="T22" s="366">
        <v>7.1678771333000704</v>
      </c>
      <c r="U22" s="366">
        <v>7.1678771333000686</v>
      </c>
      <c r="V22" s="366">
        <v>7.167877133300065</v>
      </c>
      <c r="W22" s="366">
        <v>7.1678771333000615</v>
      </c>
      <c r="X22" s="366">
        <v>7.1678771333000668</v>
      </c>
      <c r="Y22" s="366">
        <v>4.5406619676661402</v>
      </c>
      <c r="Z22" s="366">
        <v>1.9141173651591232</v>
      </c>
      <c r="AA22" s="366">
        <v>1.9141173651591239</v>
      </c>
      <c r="AB22" s="366">
        <v>1.9003851275371288</v>
      </c>
      <c r="AC22" s="366">
        <v>1.8866528899151331</v>
      </c>
      <c r="AD22" s="366">
        <v>1.8729206522931385</v>
      </c>
      <c r="AE22" s="366">
        <v>1.8482026245735483</v>
      </c>
      <c r="AF22" s="366">
        <v>1.8234845968539568</v>
      </c>
      <c r="AG22" s="366">
        <v>1.7987665691343646</v>
      </c>
      <c r="AH22" s="366">
        <v>1.7740485414147724</v>
      </c>
      <c r="AI22" s="366">
        <v>1.7493305136951811</v>
      </c>
      <c r="AJ22" s="366">
        <v>1.7679749825963527</v>
      </c>
      <c r="AK22" s="366">
        <v>1.7866194514975235</v>
      </c>
      <c r="AL22" s="366">
        <v>1.805263920398694</v>
      </c>
      <c r="AM22" s="366">
        <v>1.8239083892998644</v>
      </c>
      <c r="AN22" s="366">
        <v>1.8425528582010355</v>
      </c>
    </row>
    <row r="23" spans="1:40">
      <c r="A23" s="35" t="s">
        <v>600</v>
      </c>
      <c r="B23" s="366">
        <v>66.420365481469943</v>
      </c>
      <c r="C23" s="366">
        <v>64.093921566726507</v>
      </c>
      <c r="D23" s="366">
        <v>61.767477651983079</v>
      </c>
      <c r="E23" s="366">
        <v>59.441033737239593</v>
      </c>
      <c r="F23" s="366">
        <v>59.144392674423692</v>
      </c>
      <c r="G23" s="366">
        <v>58.979061120841891</v>
      </c>
      <c r="H23" s="366">
        <v>58.801597745803477</v>
      </c>
      <c r="I23" s="366">
        <v>57.630021340915533</v>
      </c>
      <c r="J23" s="366">
        <v>55.121285555585516</v>
      </c>
      <c r="K23" s="366">
        <v>54.339749970960675</v>
      </c>
      <c r="L23" s="366">
        <v>53.358990983974451</v>
      </c>
      <c r="M23" s="366">
        <v>51.38960790875133</v>
      </c>
      <c r="N23" s="366">
        <v>50.343598894814861</v>
      </c>
      <c r="O23" s="366">
        <v>48.874748808356721</v>
      </c>
      <c r="P23" s="366">
        <v>46.858929447656649</v>
      </c>
      <c r="Q23" s="366">
        <v>45.314507577541576</v>
      </c>
      <c r="R23" s="366">
        <v>43.090954906572797</v>
      </c>
      <c r="S23" s="366">
        <v>40.678501653049153</v>
      </c>
      <c r="T23" s="366">
        <v>38.474073938572609</v>
      </c>
      <c r="U23" s="366">
        <v>36.494282420774269</v>
      </c>
      <c r="V23" s="366">
        <v>33.533028215945571</v>
      </c>
      <c r="W23" s="366">
        <v>31.600706515621162</v>
      </c>
      <c r="X23" s="366">
        <v>30.403547691266642</v>
      </c>
      <c r="Y23" s="366">
        <v>25.227642104361053</v>
      </c>
      <c r="Z23" s="366">
        <v>21.765656094294663</v>
      </c>
      <c r="AA23" s="366">
        <v>21.192077864347041</v>
      </c>
      <c r="AB23" s="366">
        <v>20.687216044169439</v>
      </c>
      <c r="AC23" s="366">
        <v>20.182354223991833</v>
      </c>
      <c r="AD23" s="366">
        <v>19.677492403814234</v>
      </c>
      <c r="AE23" s="366">
        <v>18.831949412245056</v>
      </c>
      <c r="AF23" s="366">
        <v>17.986406420675856</v>
      </c>
      <c r="AG23" s="366">
        <v>17.140863429106659</v>
      </c>
      <c r="AH23" s="366">
        <v>16.295320437537452</v>
      </c>
      <c r="AI23" s="366">
        <v>15.449777445968257</v>
      </c>
      <c r="AJ23" s="366">
        <v>14.1911352065316</v>
      </c>
      <c r="AK23" s="366">
        <v>12.932492967094937</v>
      </c>
      <c r="AL23" s="366">
        <v>11.673850727658275</v>
      </c>
      <c r="AM23" s="366">
        <v>10.41520848822161</v>
      </c>
      <c r="AN23" s="366">
        <v>9.1565662487849533</v>
      </c>
    </row>
    <row r="24" spans="1:40">
      <c r="A24" s="35" t="s">
        <v>719</v>
      </c>
      <c r="B24" s="366">
        <v>47.51030068526925</v>
      </c>
      <c r="C24" s="366">
        <v>48.048877604713319</v>
      </c>
      <c r="D24" s="366">
        <v>48.75800394448116</v>
      </c>
      <c r="E24" s="366">
        <v>49.575431210828917</v>
      </c>
      <c r="F24" s="366">
        <v>48.116861313678534</v>
      </c>
      <c r="G24" s="366">
        <v>47.593259613920885</v>
      </c>
      <c r="H24" s="366">
        <v>47.633856871710705</v>
      </c>
      <c r="I24" s="366">
        <v>47.482716804399601</v>
      </c>
      <c r="J24" s="366">
        <v>46.856598468830136</v>
      </c>
      <c r="K24" s="366">
        <v>47.010620086681769</v>
      </c>
      <c r="L24" s="366">
        <v>47.096501256361364</v>
      </c>
      <c r="M24" s="366">
        <v>47.233915931722265</v>
      </c>
      <c r="N24" s="366">
        <v>47.375343086033475</v>
      </c>
      <c r="O24" s="366">
        <v>47.542175013574571</v>
      </c>
      <c r="P24" s="366">
        <v>47.722935019994217</v>
      </c>
      <c r="Q24" s="366">
        <v>47.89757903172832</v>
      </c>
      <c r="R24" s="366">
        <v>48.271400640742016</v>
      </c>
      <c r="S24" s="366">
        <v>48.545779212210661</v>
      </c>
      <c r="T24" s="366">
        <v>48.761200381945002</v>
      </c>
      <c r="U24" s="366">
        <v>48.946189788382519</v>
      </c>
      <c r="V24" s="366">
        <v>49.142046173020859</v>
      </c>
      <c r="W24" s="366">
        <v>49.34738738890627</v>
      </c>
      <c r="X24" s="366">
        <v>49.595732910262733</v>
      </c>
      <c r="Y24" s="366">
        <v>50.273032844439385</v>
      </c>
      <c r="Z24" s="366">
        <v>50.944716476972879</v>
      </c>
      <c r="AA24" s="366">
        <v>51.457746375743554</v>
      </c>
      <c r="AB24" s="366">
        <v>51.907175538842857</v>
      </c>
      <c r="AC24" s="366">
        <v>52.32209462816742</v>
      </c>
      <c r="AD24" s="366">
        <v>52.715106602600699</v>
      </c>
      <c r="AE24" s="366">
        <v>53.13352628243841</v>
      </c>
      <c r="AF24" s="366">
        <v>53.53739579057676</v>
      </c>
      <c r="AG24" s="366">
        <v>53.948370065006216</v>
      </c>
      <c r="AH24" s="366">
        <v>54.373760402775019</v>
      </c>
      <c r="AI24" s="366">
        <v>54.83011744251877</v>
      </c>
      <c r="AJ24" s="366">
        <v>55.22772365458745</v>
      </c>
      <c r="AK24" s="366">
        <v>55.197011144434342</v>
      </c>
      <c r="AL24" s="366">
        <v>55.085736417149391</v>
      </c>
      <c r="AM24" s="366">
        <v>54.962630622641093</v>
      </c>
      <c r="AN24" s="366">
        <v>54.827775892358751</v>
      </c>
    </row>
    <row r="25" spans="1:40">
      <c r="A25" s="35" t="s">
        <v>720</v>
      </c>
      <c r="B25" s="366">
        <v>2.7992282241388873</v>
      </c>
      <c r="C25" s="366">
        <v>2.8967246057621079</v>
      </c>
      <c r="D25" s="366">
        <v>2.9647902603122973</v>
      </c>
      <c r="E25" s="366">
        <v>3.0057046221610424</v>
      </c>
      <c r="F25" s="366">
        <v>3.050914346779356</v>
      </c>
      <c r="G25" s="366">
        <v>3.1035932139893196</v>
      </c>
      <c r="H25" s="366">
        <v>3.1583974758712543</v>
      </c>
      <c r="I25" s="366">
        <v>3.1386615548387615</v>
      </c>
      <c r="J25" s="366">
        <v>2.9642697013301786</v>
      </c>
      <c r="K25" s="366">
        <v>3.0283615975605849</v>
      </c>
      <c r="L25" s="366">
        <v>3.0904629889324369</v>
      </c>
      <c r="M25" s="366">
        <v>3.162987771380426</v>
      </c>
      <c r="N25" s="366">
        <v>3.2356868147237554</v>
      </c>
      <c r="O25" s="366">
        <v>3.3096059141814891</v>
      </c>
      <c r="P25" s="366">
        <v>3.3867407540373642</v>
      </c>
      <c r="Q25" s="366">
        <v>3.4623220740797476</v>
      </c>
      <c r="R25" s="366">
        <v>3.5533636529304204</v>
      </c>
      <c r="S25" s="366">
        <v>3.6147732077055998</v>
      </c>
      <c r="T25" s="366">
        <v>3.6755588431624897</v>
      </c>
      <c r="U25" s="366">
        <v>3.7404528671547821</v>
      </c>
      <c r="V25" s="366">
        <v>3.8193953025893266</v>
      </c>
      <c r="W25" s="366">
        <v>3.9100435995204728</v>
      </c>
      <c r="X25" s="366">
        <v>4.0200991174371525</v>
      </c>
      <c r="Y25" s="366">
        <v>4.1041248978595961</v>
      </c>
      <c r="Z25" s="366">
        <v>4.165834214335109</v>
      </c>
      <c r="AA25" s="366">
        <v>4.2558460783389194</v>
      </c>
      <c r="AB25" s="366">
        <v>4.3549464774908628</v>
      </c>
      <c r="AC25" s="366">
        <v>4.4641951190471412</v>
      </c>
      <c r="AD25" s="366">
        <v>4.5838087573067643</v>
      </c>
      <c r="AE25" s="366">
        <v>4.711349961582421</v>
      </c>
      <c r="AF25" s="366">
        <v>4.8433936980568406</v>
      </c>
      <c r="AG25" s="366">
        <v>4.9852892997870155</v>
      </c>
      <c r="AH25" s="366">
        <v>5.1367126710605175</v>
      </c>
      <c r="AI25" s="366">
        <v>5.3013818414232086</v>
      </c>
      <c r="AJ25" s="366">
        <v>5.4178334348329322</v>
      </c>
      <c r="AK25" s="366">
        <v>5.3984575860045121</v>
      </c>
      <c r="AL25" s="366">
        <v>5.3458655634895456</v>
      </c>
      <c r="AM25" s="366">
        <v>5.2830381768549719</v>
      </c>
      <c r="AN25" s="366">
        <v>5.2074255606274589</v>
      </c>
    </row>
    <row r="26" spans="1:40">
      <c r="A26" s="35" t="s">
        <v>713</v>
      </c>
      <c r="B26" s="366">
        <v>1.4857074839138478</v>
      </c>
      <c r="C26" s="366">
        <v>1.5236951233127378</v>
      </c>
      <c r="D26" s="366">
        <v>1.5308400726794114</v>
      </c>
      <c r="E26" s="366">
        <v>1.5320959372338967</v>
      </c>
      <c r="F26" s="366">
        <v>1.535931092080546</v>
      </c>
      <c r="G26" s="366">
        <v>1.5522748114996139</v>
      </c>
      <c r="H26" s="366">
        <v>1.5643443191579873</v>
      </c>
      <c r="I26" s="366">
        <v>1.5536111878075418</v>
      </c>
      <c r="J26" s="366">
        <v>1.4656499515268298</v>
      </c>
      <c r="K26" s="366">
        <v>1.4823172560853306</v>
      </c>
      <c r="L26" s="366">
        <v>1.5116518019769991</v>
      </c>
      <c r="M26" s="366">
        <v>1.5340695225764831</v>
      </c>
      <c r="N26" s="366">
        <v>1.556053158302241</v>
      </c>
      <c r="O26" s="366">
        <v>1.5766762192331831</v>
      </c>
      <c r="P26" s="366">
        <v>1.6004410888908791</v>
      </c>
      <c r="Q26" s="366">
        <v>1.6237221376862905</v>
      </c>
      <c r="R26" s="366">
        <v>1.6144646661428828</v>
      </c>
      <c r="S26" s="366">
        <v>1.6218212625947674</v>
      </c>
      <c r="T26" s="366">
        <v>1.642604726486617</v>
      </c>
      <c r="U26" s="366">
        <v>1.6648274128273777</v>
      </c>
      <c r="V26" s="366">
        <v>1.6902197467534974</v>
      </c>
      <c r="W26" s="366">
        <v>1.7176798384915988</v>
      </c>
      <c r="X26" s="366">
        <v>1.7510298009536485</v>
      </c>
      <c r="Y26" s="366">
        <v>1.5137755590389179</v>
      </c>
      <c r="Z26" s="366">
        <v>1.3197005259310939</v>
      </c>
      <c r="AA26" s="366">
        <v>1.3216665507008236</v>
      </c>
      <c r="AB26" s="366">
        <v>1.3566206030899819</v>
      </c>
      <c r="AC26" s="366">
        <v>1.3981841232495038</v>
      </c>
      <c r="AD26" s="366">
        <v>1.4418477397547935</v>
      </c>
      <c r="AE26" s="366">
        <v>1.4879834887223278</v>
      </c>
      <c r="AF26" s="366">
        <v>1.5343371553355869</v>
      </c>
      <c r="AG26" s="366">
        <v>1.5820279328835225</v>
      </c>
      <c r="AH26" s="366">
        <v>1.631464848035836</v>
      </c>
      <c r="AI26" s="366">
        <v>1.6843529302555804</v>
      </c>
      <c r="AJ26" s="366">
        <v>1.7354538355134896</v>
      </c>
      <c r="AK26" s="366">
        <v>1.7428073989878285</v>
      </c>
      <c r="AL26" s="366">
        <v>1.7382078440773254</v>
      </c>
      <c r="AM26" s="366">
        <v>1.7305063882180109</v>
      </c>
      <c r="AN26" s="366">
        <v>1.7200153113098529</v>
      </c>
    </row>
    <row r="27" spans="1:40">
      <c r="A27" s="35" t="s">
        <v>722</v>
      </c>
      <c r="B27" s="185">
        <v>2.8992662783413427E-4</v>
      </c>
      <c r="C27" s="185">
        <v>3.0628817509817033E-4</v>
      </c>
      <c r="D27" s="185">
        <v>3.3221046839409428E-4</v>
      </c>
      <c r="E27" s="185">
        <v>3.6452871035865539E-4</v>
      </c>
      <c r="F27" s="185">
        <v>4.0905238792895282E-4</v>
      </c>
      <c r="G27" s="185">
        <v>4.6820704097635257E-4</v>
      </c>
      <c r="H27" s="185">
        <v>5.4510176119688687E-4</v>
      </c>
      <c r="I27" s="185">
        <v>6.3610677318909066E-4</v>
      </c>
      <c r="J27" s="185">
        <v>7.9333854624441102E-4</v>
      </c>
      <c r="K27" s="185">
        <v>1.0005580551961043E-3</v>
      </c>
      <c r="L27" s="185">
        <v>1.2552377042717891E-3</v>
      </c>
      <c r="M27" s="185">
        <v>1.5883263573351339E-3</v>
      </c>
      <c r="N27" s="185">
        <v>2.0499766549641587E-3</v>
      </c>
      <c r="O27" s="185">
        <v>2.6828076765179737E-3</v>
      </c>
      <c r="P27" s="185">
        <v>3.5609300634309622E-3</v>
      </c>
      <c r="Q27" s="185">
        <v>4.7286670311580351E-3</v>
      </c>
      <c r="R27" s="185">
        <v>6.4900645870984161E-3</v>
      </c>
      <c r="S27" s="185">
        <v>9.075847593555203E-3</v>
      </c>
      <c r="T27" s="185">
        <v>1.2692190723791186E-2</v>
      </c>
      <c r="U27" s="185">
        <v>1.7326547072903452E-2</v>
      </c>
      <c r="V27" s="185">
        <v>2.4117847542705986E-2</v>
      </c>
      <c r="W27" s="185">
        <v>3.3861050952594458E-2</v>
      </c>
      <c r="X27" s="185">
        <v>4.8995319844659435E-2</v>
      </c>
      <c r="Y27" s="185">
        <v>7.2738498005557817E-2</v>
      </c>
      <c r="Z27" s="185">
        <v>0.11199767778880769</v>
      </c>
      <c r="AA27" s="185">
        <v>0.17457147766209505</v>
      </c>
      <c r="AB27" s="185">
        <v>0.26919574652833961</v>
      </c>
      <c r="AC27" s="185">
        <v>0.41496953350769777</v>
      </c>
      <c r="AD27" s="185">
        <v>0.6405382519938323</v>
      </c>
      <c r="AE27" s="185">
        <v>0.99195262019600161</v>
      </c>
      <c r="AF27" s="185">
        <v>1.5297376336195445</v>
      </c>
      <c r="AG27" s="185">
        <v>2.3764256066194065</v>
      </c>
      <c r="AH27" s="185">
        <v>3.7197543640264858</v>
      </c>
      <c r="AI27" s="185">
        <v>5.8675191071722423</v>
      </c>
      <c r="AJ27" s="185">
        <v>9.2255676531288096</v>
      </c>
      <c r="AK27" s="185">
        <v>11.287150398683128</v>
      </c>
      <c r="AL27" s="185">
        <v>13.861793559669788</v>
      </c>
      <c r="AM27" s="185">
        <v>17.356209783616588</v>
      </c>
      <c r="AN27" s="185">
        <v>21.798642174974837</v>
      </c>
    </row>
    <row r="28" spans="1:40">
      <c r="A28" s="35" t="s">
        <v>723</v>
      </c>
      <c r="B28" s="185">
        <v>6.7860345510345002E-5</v>
      </c>
      <c r="C28" s="185">
        <v>7.4196499842344617E-5</v>
      </c>
      <c r="D28" s="185">
        <v>8.4042888734700273E-5</v>
      </c>
      <c r="E28" s="185">
        <v>9.6647969900900762E-5</v>
      </c>
      <c r="F28" s="185">
        <v>1.1509286099338689E-4</v>
      </c>
      <c r="G28" s="185">
        <v>1.4082455049865524E-4</v>
      </c>
      <c r="H28" s="185">
        <v>1.7728222273604699E-4</v>
      </c>
      <c r="I28" s="185">
        <v>2.2530428568452921E-4</v>
      </c>
      <c r="J28" s="185">
        <v>3.0497670021616878E-4</v>
      </c>
      <c r="K28" s="185">
        <v>4.1543178615330019E-4</v>
      </c>
      <c r="L28" s="185">
        <v>5.5486033675898193E-4</v>
      </c>
      <c r="M28" s="185">
        <v>7.4406750275971966E-4</v>
      </c>
      <c r="N28" s="185">
        <v>1.0110628762387984E-3</v>
      </c>
      <c r="O28" s="185">
        <v>1.3825669592663007E-3</v>
      </c>
      <c r="P28" s="185">
        <v>1.8997496225630923E-3</v>
      </c>
      <c r="Q28" s="185">
        <v>2.5824404998827759E-3</v>
      </c>
      <c r="R28" s="185">
        <v>3.6488740043828286E-3</v>
      </c>
      <c r="S28" s="185">
        <v>5.1615988241045883E-3</v>
      </c>
      <c r="T28" s="185">
        <v>7.1825516170709218E-3</v>
      </c>
      <c r="U28" s="185">
        <v>9.6445280275577056E-3</v>
      </c>
      <c r="V28" s="185">
        <v>1.3050304753915814E-2</v>
      </c>
      <c r="W28" s="185">
        <v>1.7611430168765575E-2</v>
      </c>
      <c r="X28" s="185">
        <v>2.4157923534613452E-2</v>
      </c>
      <c r="Y28" s="185">
        <v>3.4208851809705024E-2</v>
      </c>
      <c r="Z28" s="185">
        <v>4.9497798336892419E-2</v>
      </c>
      <c r="AA28" s="185">
        <v>7.0658297761556493E-2</v>
      </c>
      <c r="AB28" s="185">
        <v>9.8628369143421851E-2</v>
      </c>
      <c r="AC28" s="185">
        <v>0.13595086974014353</v>
      </c>
      <c r="AD28" s="185">
        <v>0.18541098586606783</v>
      </c>
      <c r="AE28" s="185">
        <v>0.25115215352950554</v>
      </c>
      <c r="AF28" s="185">
        <v>0.33562858809508622</v>
      </c>
      <c r="AG28" s="185">
        <v>0.44634188209686404</v>
      </c>
      <c r="AH28" s="185">
        <v>0.59076457475455002</v>
      </c>
      <c r="AI28" s="185">
        <v>0.77816294475666881</v>
      </c>
      <c r="AJ28" s="185">
        <v>1.0125246983307288</v>
      </c>
      <c r="AK28" s="185">
        <v>1.1208560310849058</v>
      </c>
      <c r="AL28" s="185">
        <v>1.2370037042168718</v>
      </c>
      <c r="AM28" s="185">
        <v>1.3724907164114917</v>
      </c>
      <c r="AN28" s="185">
        <v>1.5178827998871689</v>
      </c>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0.49521478794568369</v>
      </c>
      <c r="D62" s="24">
        <v>0.48513816277454802</v>
      </c>
      <c r="E62" s="24">
        <v>0.47979430111437515</v>
      </c>
      <c r="F62" s="24">
        <v>0.4789895351637703</v>
      </c>
      <c r="G62" s="24">
        <v>0.47403509917671405</v>
      </c>
      <c r="H62" s="24">
        <v>0.46860199734958768</v>
      </c>
      <c r="I62" s="24">
        <v>0.47109104289130505</v>
      </c>
      <c r="J62" s="24">
        <v>0.48641010080895997</v>
      </c>
      <c r="K62" s="24">
        <v>0.49731492089777224</v>
      </c>
      <c r="L62" s="24">
        <v>0.49224762784006421</v>
      </c>
      <c r="M62" s="24">
        <v>0.4881665620076735</v>
      </c>
      <c r="N62" s="24">
        <v>0.4833380923991587</v>
      </c>
      <c r="O62" s="24">
        <v>0.4778794578710574</v>
      </c>
      <c r="P62" s="24">
        <v>0.47178770428136746</v>
      </c>
      <c r="Q62" s="24">
        <v>0.4654214270238542</v>
      </c>
      <c r="R62" s="24">
        <v>0.46494548700143035</v>
      </c>
      <c r="S62" s="24">
        <v>0.46257576407278672</v>
      </c>
      <c r="T62" s="24">
        <v>0.45594596033774293</v>
      </c>
      <c r="U62" s="24">
        <v>0.44845549821342795</v>
      </c>
      <c r="V62" s="24">
        <v>0.43997233264923635</v>
      </c>
      <c r="W62" s="24">
        <v>0.43031065618127462</v>
      </c>
      <c r="X62" s="24">
        <v>0.41931363852842657</v>
      </c>
      <c r="Y62" s="24">
        <v>0.4120198349684186</v>
      </c>
      <c r="Z62" s="24">
        <v>0.40796342539431785</v>
      </c>
      <c r="AA62" s="24">
        <v>0.39911075780662003</v>
      </c>
      <c r="AB62" s="24">
        <v>0.38807319511736144</v>
      </c>
      <c r="AC62" s="24">
        <v>0.37723650924965557</v>
      </c>
      <c r="AD62" s="24">
        <v>0.36640562570348661</v>
      </c>
      <c r="AE62" s="24">
        <v>0.35624219750197716</v>
      </c>
      <c r="AF62" s="24">
        <v>0.34688459163728852</v>
      </c>
      <c r="AG62" s="24">
        <v>0.33771090138899734</v>
      </c>
      <c r="AH62" s="24">
        <v>0.32850650964057443</v>
      </c>
      <c r="AI62" s="24">
        <v>0.31918358392278234</v>
      </c>
      <c r="AJ62" s="24">
        <v>0.31055932593542174</v>
      </c>
      <c r="AK62" s="24">
        <v>0.30744110698600952</v>
      </c>
      <c r="AL62" s="24">
        <v>0.30881274056665464</v>
      </c>
      <c r="AM62" s="24">
        <v>0.31042719844173594</v>
      </c>
      <c r="AN62" s="24">
        <v>0.31221231366043251</v>
      </c>
    </row>
    <row r="63" spans="1:40">
      <c r="A63" s="35" t="s">
        <v>276</v>
      </c>
      <c r="B63" s="24">
        <v>0.30001919918083497</v>
      </c>
      <c r="C63" s="24">
        <v>0.29560730453639056</v>
      </c>
      <c r="D63" s="24">
        <v>0.29976085318598517</v>
      </c>
      <c r="E63" s="24">
        <v>0.3039298826275203</v>
      </c>
      <c r="F63" s="24">
        <v>0.30504866172602785</v>
      </c>
      <c r="G63" s="24">
        <v>0.30458974860055377</v>
      </c>
      <c r="H63" s="24">
        <v>0.30843455411509924</v>
      </c>
      <c r="I63" s="24">
        <v>0.31205207538317803</v>
      </c>
      <c r="J63" s="24">
        <v>0.31364109700659992</v>
      </c>
      <c r="K63" s="24">
        <v>0.30273627691778765</v>
      </c>
      <c r="L63" s="24">
        <v>0.30780356997549563</v>
      </c>
      <c r="M63" s="24">
        <v>0.30959983465931479</v>
      </c>
      <c r="N63" s="24">
        <v>0.31119910205320506</v>
      </c>
      <c r="O63" s="24">
        <v>0.31308033217516545</v>
      </c>
      <c r="P63" s="24">
        <v>0.3147792860065764</v>
      </c>
      <c r="Q63" s="24">
        <v>0.31671750699822221</v>
      </c>
      <c r="R63" s="24">
        <v>0.31979216294402368</v>
      </c>
      <c r="S63" s="24">
        <v>0.32042078111124972</v>
      </c>
      <c r="T63" s="24">
        <v>0.32147083616768674</v>
      </c>
      <c r="U63" s="24">
        <v>0.32344645949980538</v>
      </c>
      <c r="V63" s="24">
        <v>0.32511892020445599</v>
      </c>
      <c r="W63" s="24">
        <v>0.32729155089107687</v>
      </c>
      <c r="X63" s="24">
        <v>0.32914435053023705</v>
      </c>
      <c r="Y63" s="24">
        <v>0.33377772717202325</v>
      </c>
      <c r="Z63" s="24">
        <v>0.33587794115432579</v>
      </c>
      <c r="AA63" s="24">
        <v>0.33574443026299294</v>
      </c>
      <c r="AB63" s="24">
        <v>0.33807424259198027</v>
      </c>
      <c r="AC63" s="24">
        <v>0.34020005661095132</v>
      </c>
      <c r="AD63" s="24">
        <v>0.34234027841670711</v>
      </c>
      <c r="AE63" s="24">
        <v>0.34479920545024706</v>
      </c>
      <c r="AF63" s="24">
        <v>0.34688454879104297</v>
      </c>
      <c r="AG63" s="24">
        <v>0.34876113015027227</v>
      </c>
      <c r="AH63" s="24">
        <v>0.3506133621583965</v>
      </c>
      <c r="AI63" s="24">
        <v>0.3523880575502279</v>
      </c>
      <c r="AJ63" s="24">
        <v>0.35454451696240014</v>
      </c>
      <c r="AK63" s="24">
        <v>0.3593360463720367</v>
      </c>
      <c r="AL63" s="24">
        <v>0.36092866957131498</v>
      </c>
      <c r="AM63" s="24">
        <v>0.36209591763846821</v>
      </c>
      <c r="AN63" s="24">
        <v>0.36344872774866915</v>
      </c>
    </row>
    <row r="64" spans="1:40">
      <c r="A64" s="35" t="s">
        <v>277</v>
      </c>
      <c r="B64" s="24">
        <v>0.19994880218444014</v>
      </c>
      <c r="C64" s="24">
        <v>0.20917790751792573</v>
      </c>
      <c r="D64" s="24">
        <v>0.21510098403946681</v>
      </c>
      <c r="E64" s="24">
        <v>0.21627581625810444</v>
      </c>
      <c r="F64" s="24">
        <v>0.21596180311020197</v>
      </c>
      <c r="G64" s="24">
        <v>0.22137515222273227</v>
      </c>
      <c r="H64" s="24">
        <v>0.22296344853531308</v>
      </c>
      <c r="I64" s="24">
        <v>0.21685688172551687</v>
      </c>
      <c r="J64" s="24">
        <v>0.19994880218444014</v>
      </c>
      <c r="K64" s="24">
        <v>0.19994880218444017</v>
      </c>
      <c r="L64" s="24">
        <v>0.19994880218444017</v>
      </c>
      <c r="M64" s="24">
        <v>0.20223360333301174</v>
      </c>
      <c r="N64" s="24">
        <v>0.20546280554763613</v>
      </c>
      <c r="O64" s="24">
        <v>0.20904020995377709</v>
      </c>
      <c r="P64" s="24">
        <v>0.21343300971205606</v>
      </c>
      <c r="Q64" s="24">
        <v>0.21786106597792362</v>
      </c>
      <c r="R64" s="24">
        <v>0.21526235005454597</v>
      </c>
      <c r="S64" s="24">
        <v>0.21700345481596359</v>
      </c>
      <c r="T64" s="24">
        <v>0.22258320349457031</v>
      </c>
      <c r="U64" s="24">
        <v>0.22809804228676664</v>
      </c>
      <c r="V64" s="24">
        <v>0.23490874714630777</v>
      </c>
      <c r="W64" s="24">
        <v>0.2423977929276486</v>
      </c>
      <c r="X64" s="24">
        <v>0.25154201094133644</v>
      </c>
      <c r="Y64" s="24">
        <v>0.25420243785955815</v>
      </c>
      <c r="Z64" s="24">
        <v>0.25615863345135648</v>
      </c>
      <c r="AA64" s="24">
        <v>0.26514481193038697</v>
      </c>
      <c r="AB64" s="24">
        <v>0.2738525622906583</v>
      </c>
      <c r="AC64" s="24">
        <v>0.28256343413939311</v>
      </c>
      <c r="AD64" s="24">
        <v>0.29125409587980627</v>
      </c>
      <c r="AE64" s="24">
        <v>0.29895859704777578</v>
      </c>
      <c r="AF64" s="24">
        <v>0.30623085957166851</v>
      </c>
      <c r="AG64" s="24">
        <v>0.31352796846073039</v>
      </c>
      <c r="AH64" s="24">
        <v>0.32088012820102907</v>
      </c>
      <c r="AI64" s="24">
        <v>0.32842835852698987</v>
      </c>
      <c r="AJ64" s="24">
        <v>0.33489615710217796</v>
      </c>
      <c r="AK64" s="24">
        <v>0.33322284664195384</v>
      </c>
      <c r="AL64" s="24">
        <v>0.33025858986203038</v>
      </c>
      <c r="AM64" s="24">
        <v>0.32747688391979585</v>
      </c>
      <c r="AN64" s="24">
        <v>0.32433895859089829</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0.29321498923981809</v>
      </c>
      <c r="B72" s="185">
        <v>0.34534923030250408</v>
      </c>
      <c r="C72" s="185">
        <v>0.34863561079344041</v>
      </c>
      <c r="D72" s="185">
        <v>0.34736181665859012</v>
      </c>
      <c r="E72" s="185">
        <v>0.34610303831055089</v>
      </c>
      <c r="F72" s="185">
        <v>0.35022820802733329</v>
      </c>
      <c r="G72" s="185">
        <v>0.35014015302268525</v>
      </c>
      <c r="H72" s="185">
        <v>0.34258832931609023</v>
      </c>
      <c r="I72" s="185">
        <v>0.27423041647188945</v>
      </c>
      <c r="J72" s="185">
        <v>0.2788027194818547</v>
      </c>
      <c r="K72" s="185">
        <v>0.28105264323841017</v>
      </c>
      <c r="L72" s="185">
        <v>0.32699511875165077</v>
      </c>
      <c r="M72" s="185">
        <v>0.32959560340712024</v>
      </c>
      <c r="N72" s="185">
        <v>0.33251531547239493</v>
      </c>
      <c r="O72" s="185">
        <v>0.33616590600286517</v>
      </c>
      <c r="P72" s="185">
        <v>0.33988009732503327</v>
      </c>
      <c r="Q72" s="185">
        <v>0.33865018347571824</v>
      </c>
      <c r="R72" s="185">
        <v>0.34098761951607554</v>
      </c>
      <c r="S72" s="185">
        <v>0.34591439956544112</v>
      </c>
      <c r="T72" s="185">
        <v>0.35088923969511882</v>
      </c>
      <c r="U72" s="185">
        <v>0.35741977108290579</v>
      </c>
      <c r="V72" s="185">
        <v>0.36481371720819006</v>
      </c>
      <c r="W72" s="185">
        <v>0.37444529151013006</v>
      </c>
      <c r="X72" s="24">
        <v>0.37696241693716964</v>
      </c>
      <c r="Y72" s="24">
        <v>0.37994237183500701</v>
      </c>
      <c r="Z72" s="24">
        <v>0.39084433985536698</v>
      </c>
      <c r="AA72" s="24">
        <v>0.40120658778883106</v>
      </c>
      <c r="AB72" s="24">
        <v>0.41228021906071022</v>
      </c>
      <c r="AC72" s="24">
        <v>0.42396080808991793</v>
      </c>
      <c r="AD72" s="24">
        <v>0.43463396492876188</v>
      </c>
      <c r="AE72" s="24">
        <v>0.48567056832257854</v>
      </c>
      <c r="AF72" s="24">
        <v>0.49810421040946617</v>
      </c>
      <c r="AG72" s="24">
        <v>0.51126906726047516</v>
      </c>
      <c r="AH72" s="24">
        <v>0.52556408242820241</v>
      </c>
      <c r="AI72" s="24">
        <v>0.53813870717902912</v>
      </c>
      <c r="AJ72" s="24">
        <v>0.53311169593962482</v>
      </c>
      <c r="AK72" s="24">
        <v>0.52706289347881652</v>
      </c>
      <c r="AL72" s="24">
        <v>0.52141942125280638</v>
      </c>
      <c r="AM72" s="24">
        <v>0.51492545874721563</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row>
    <row r="107" spans="1:47">
      <c r="A107" s="35" t="s">
        <v>275</v>
      </c>
      <c r="B107" s="35" t="s">
        <v>534</v>
      </c>
      <c r="C107" s="185" t="s">
        <v>395</v>
      </c>
    </row>
    <row r="108" spans="1:47">
      <c r="A108" s="35" t="s">
        <v>276</v>
      </c>
      <c r="B108" s="35" t="s">
        <v>533</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row>
    <row r="112" spans="1:47">
      <c r="A112" s="35" t="s">
        <v>276</v>
      </c>
      <c r="B112" s="35" t="s">
        <v>537</v>
      </c>
      <c r="C112" s="185" t="s">
        <v>395</v>
      </c>
      <c r="K112" s="185" t="s">
        <v>395</v>
      </c>
      <c r="L112" s="185" t="s">
        <v>395</v>
      </c>
      <c r="M112" s="185" t="s">
        <v>395</v>
      </c>
    </row>
    <row r="113" spans="1:41">
      <c r="A113" s="35" t="s">
        <v>277</v>
      </c>
      <c r="B113" s="35" t="s">
        <v>536</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D114" s="185" t="s">
        <v>395</v>
      </c>
      <c r="E114" s="185" t="s">
        <v>395</v>
      </c>
      <c r="F114" s="185" t="s">
        <v>395</v>
      </c>
      <c r="G114" s="185" t="s">
        <v>395</v>
      </c>
      <c r="H114" s="185" t="s">
        <v>395</v>
      </c>
      <c r="I114" s="185" t="s">
        <v>395</v>
      </c>
      <c r="J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91.155983840693693</v>
      </c>
      <c r="C131" s="185">
        <v>91.710297532558712</v>
      </c>
      <c r="D131" s="185">
        <v>92.768511564884705</v>
      </c>
      <c r="E131" s="185">
        <v>93.776047747412548</v>
      </c>
      <c r="F131" s="185">
        <v>94.319476074287735</v>
      </c>
      <c r="G131" s="185">
        <v>95.613818592823378</v>
      </c>
      <c r="H131" s="185">
        <v>96.574994146434307</v>
      </c>
      <c r="I131" s="185">
        <v>95.048220566049281</v>
      </c>
      <c r="J131" s="185">
        <v>86.00398491222083</v>
      </c>
      <c r="K131" s="185">
        <v>88.536236630612706</v>
      </c>
      <c r="L131" s="185">
        <v>90.412010749527042</v>
      </c>
      <c r="M131" s="185">
        <v>92.682827963278413</v>
      </c>
      <c r="N131" s="185">
        <v>95.001708713328668</v>
      </c>
      <c r="O131" s="185">
        <v>97.491596044656347</v>
      </c>
      <c r="P131" s="185">
        <v>100.12174318238976</v>
      </c>
      <c r="Q131" s="185">
        <v>102.67348345454633</v>
      </c>
      <c r="R131" s="185">
        <v>106.53083560286441</v>
      </c>
      <c r="S131" s="185">
        <v>109.38593337749876</v>
      </c>
      <c r="T131" s="185">
        <v>111.96913998893066</v>
      </c>
      <c r="U131" s="185">
        <v>114.47952126141513</v>
      </c>
      <c r="V131" s="185">
        <v>117.35357311528313</v>
      </c>
      <c r="W131" s="185">
        <v>120.50581292645157</v>
      </c>
      <c r="X131" s="185">
        <v>124.35737108657241</v>
      </c>
      <c r="Y131" s="185">
        <v>131.0511862028429</v>
      </c>
      <c r="Z131" s="185">
        <v>136.94660198638007</v>
      </c>
      <c r="AA131" s="185">
        <v>142.16130895602086</v>
      </c>
      <c r="AB131" s="185">
        <v>147.18946677182086</v>
      </c>
      <c r="AC131" s="185">
        <v>152.25542504286423</v>
      </c>
      <c r="AD131" s="185">
        <v>157.41863150404197</v>
      </c>
      <c r="AE131" s="185">
        <v>162.87211799127871</v>
      </c>
      <c r="AF131" s="185">
        <v>168.27973963478755</v>
      </c>
      <c r="AG131" s="185">
        <v>173.87912157388376</v>
      </c>
      <c r="AH131" s="185">
        <v>179.72528084848045</v>
      </c>
      <c r="AI131" s="185">
        <v>186.00306808334884</v>
      </c>
      <c r="AJ131" s="185">
        <v>191.87429492106372</v>
      </c>
      <c r="AK131" s="185">
        <v>192.2629088020829</v>
      </c>
      <c r="AL131" s="185">
        <v>191.60492439219996</v>
      </c>
      <c r="AM131" s="185">
        <v>190.7330793936467</v>
      </c>
      <c r="AN131" s="185">
        <v>189.5286745690037</v>
      </c>
    </row>
    <row r="132" spans="1:40">
      <c r="A132" s="35" t="s">
        <v>713</v>
      </c>
      <c r="B132" s="35">
        <v>8.941955426103176</v>
      </c>
      <c r="C132" s="197">
        <v>9.2484007201290375</v>
      </c>
      <c r="D132" s="198">
        <v>9.3060388398994949</v>
      </c>
      <c r="E132" s="198">
        <v>9.3161698664319612</v>
      </c>
      <c r="F132" s="198">
        <v>9.3471079603281169</v>
      </c>
      <c r="G132" s="198">
        <v>9.478952317653432</v>
      </c>
      <c r="H132" s="198">
        <v>9.5763167204340292</v>
      </c>
      <c r="I132" s="198">
        <v>9.4897328303963242</v>
      </c>
      <c r="J132" s="198">
        <v>8.7801518366452704</v>
      </c>
      <c r="K132" s="198">
        <v>8.9146065468318056</v>
      </c>
      <c r="L132" s="35">
        <v>9.1512475617286189</v>
      </c>
      <c r="M132" s="198">
        <v>9.3320907278006651</v>
      </c>
      <c r="N132" s="179">
        <v>9.5094321425434352</v>
      </c>
      <c r="O132" s="179">
        <v>9.6757978359821415</v>
      </c>
      <c r="P132" s="185">
        <v>9.8675084182920205</v>
      </c>
      <c r="Q132" s="185">
        <v>10.05531603035303</v>
      </c>
      <c r="R132" s="185">
        <v>9.9806362494046379</v>
      </c>
      <c r="S132" s="185">
        <v>10.039981720678993</v>
      </c>
      <c r="T132" s="185">
        <v>10.207641380610372</v>
      </c>
      <c r="U132" s="185">
        <v>10.386911210415535</v>
      </c>
      <c r="V132" s="185">
        <v>10.591750504436527</v>
      </c>
      <c r="W132" s="185">
        <v>10.813270346675145</v>
      </c>
      <c r="X132" s="185">
        <v>11.082303622081378</v>
      </c>
      <c r="Y132" s="185">
        <v>9.1683798544316559</v>
      </c>
      <c r="Z132" s="185">
        <v>7.6027816355135336</v>
      </c>
      <c r="AA132" s="185">
        <v>7.618641505938637</v>
      </c>
      <c r="AB132" s="185">
        <v>7.9006149328556035</v>
      </c>
      <c r="AC132" s="185">
        <v>8.2359067635031984</v>
      </c>
      <c r="AD132" s="185">
        <v>8.5881400164751369</v>
      </c>
      <c r="AE132" s="185">
        <v>8.9603158973979333</v>
      </c>
      <c r="AF132" s="185">
        <v>9.3342497142723762</v>
      </c>
      <c r="AG132" s="185">
        <v>9.718969970104494</v>
      </c>
      <c r="AH132" s="185">
        <v>10.117776272346717</v>
      </c>
      <c r="AI132" s="185">
        <v>10.544423049107662</v>
      </c>
      <c r="AJ132" s="185">
        <v>10.95665271603467</v>
      </c>
      <c r="AK132" s="185">
        <v>11.015973720358447</v>
      </c>
      <c r="AL132" s="185">
        <v>10.978869231128764</v>
      </c>
      <c r="AM132" s="185">
        <v>10.916741788029368</v>
      </c>
      <c r="AN132" s="185">
        <v>10.832110544850243</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7" sqref="A7:A27"/>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73.617354113670245</v>
      </c>
      <c r="M7" s="10">
        <f t="shared" si="1"/>
        <v>75.154933133848502</v>
      </c>
      <c r="N7" s="10">
        <f t="shared" si="1"/>
        <v>76.599350904141303</v>
      </c>
      <c r="O7" s="10">
        <f t="shared" si="1"/>
        <v>78.141108419025187</v>
      </c>
      <c r="P7" s="10">
        <f t="shared" si="1"/>
        <v>79.697722711102571</v>
      </c>
      <c r="Q7" s="10">
        <f t="shared" si="1"/>
        <v>81.302333603622401</v>
      </c>
      <c r="R7" s="10">
        <f t="shared" si="1"/>
        <v>82.73104874124212</v>
      </c>
      <c r="S7" s="10">
        <f t="shared" si="1"/>
        <v>85.12853904933003</v>
      </c>
      <c r="T7" s="10">
        <f t="shared" si="1"/>
        <v>86.997401611673951</v>
      </c>
      <c r="U7" s="10">
        <f t="shared" si="1"/>
        <v>88.481658070679188</v>
      </c>
      <c r="V7" s="10">
        <f t="shared" si="1"/>
        <v>89.789086943814723</v>
      </c>
      <c r="W7" s="10">
        <f t="shared" si="1"/>
        <v>91.357284928603377</v>
      </c>
      <c r="X7" s="10">
        <f t="shared" si="1"/>
        <v>92.989390643503015</v>
      </c>
      <c r="Y7" s="10">
        <f t="shared" si="1"/>
        <v>95.015734230170509</v>
      </c>
      <c r="Z7" s="10">
        <f t="shared" si="1"/>
        <v>98.337067623020928</v>
      </c>
      <c r="AA7" s="10">
        <f t="shared" si="1"/>
        <v>101.5531807458691</v>
      </c>
      <c r="AB7" s="10">
        <f t="shared" si="1"/>
        <v>103.85166793776921</v>
      </c>
      <c r="AC7" s="10">
        <f t="shared" si="1"/>
        <v>105.8856093584067</v>
      </c>
      <c r="AD7" s="10">
        <f t="shared" si="1"/>
        <v>107.90860804896047</v>
      </c>
      <c r="AE7" s="10">
        <f t="shared" si="1"/>
        <v>109.99576278035789</v>
      </c>
      <c r="AF7" s="10">
        <f t="shared" si="1"/>
        <v>121.71166177385267</v>
      </c>
      <c r="AG7" s="10">
        <f t="shared" si="1"/>
        <v>120.23162153126621</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1974.6772526108532</v>
      </c>
      <c r="M8" s="10">
        <f t="shared" si="2"/>
        <v>2020.3410612428636</v>
      </c>
      <c r="N8" s="10">
        <f t="shared" si="2"/>
        <v>2063.500183060532</v>
      </c>
      <c r="O8" s="10">
        <f t="shared" si="2"/>
        <v>2108.3932867225421</v>
      </c>
      <c r="P8" s="10">
        <f t="shared" si="2"/>
        <v>2153.1405021443293</v>
      </c>
      <c r="Q8" s="10">
        <f t="shared" si="2"/>
        <v>2201.6789910359089</v>
      </c>
      <c r="R8" s="10">
        <f t="shared" si="2"/>
        <v>2250.6521533730133</v>
      </c>
      <c r="S8" s="10">
        <f t="shared" si="2"/>
        <v>2287.6626085622133</v>
      </c>
      <c r="T8" s="10">
        <f t="shared" si="2"/>
        <v>2330.4180709143538</v>
      </c>
      <c r="U8" s="10">
        <f t="shared" si="2"/>
        <v>2377.6603972620514</v>
      </c>
      <c r="V8" s="10">
        <f t="shared" si="2"/>
        <v>2428.9102532057918</v>
      </c>
      <c r="W8" s="10">
        <f t="shared" si="2"/>
        <v>2489.9966680107332</v>
      </c>
      <c r="X8" s="10">
        <f t="shared" si="2"/>
        <v>2557.7558048782539</v>
      </c>
      <c r="Y8" s="10">
        <f t="shared" si="2"/>
        <v>2639.3284037261569</v>
      </c>
      <c r="Z8" s="10">
        <f t="shared" si="2"/>
        <v>2712.4609770627626</v>
      </c>
      <c r="AA8" s="10">
        <f t="shared" si="2"/>
        <v>2781.2816702867972</v>
      </c>
      <c r="AB8" s="10">
        <f t="shared" si="2"/>
        <v>2861.1411289640992</v>
      </c>
      <c r="AC8" s="10">
        <f t="shared" si="2"/>
        <v>2947.5938990797131</v>
      </c>
      <c r="AD8" s="10">
        <f t="shared" si="2"/>
        <v>3041.6361680985465</v>
      </c>
      <c r="AE8" s="10">
        <f t="shared" si="2"/>
        <v>3142.8787050851456</v>
      </c>
      <c r="AF8" s="10">
        <f t="shared" si="2"/>
        <v>3712.0921118069527</v>
      </c>
      <c r="AG8" s="10">
        <f t="shared" si="2"/>
        <v>3919.9231718238202</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52.874008641693329</v>
      </c>
      <c r="M9" s="10">
        <f t="shared" si="4"/>
        <v>53.331871327075994</v>
      </c>
      <c r="N9" s="10">
        <f t="shared" si="4"/>
        <v>53.907190116813588</v>
      </c>
      <c r="O9" s="10">
        <f t="shared" si="4"/>
        <v>54.430605546818839</v>
      </c>
      <c r="P9" s="10">
        <f t="shared" si="4"/>
        <v>54.955161545639442</v>
      </c>
      <c r="Q9" s="10">
        <f t="shared" si="4"/>
        <v>55.483908527650343</v>
      </c>
      <c r="R9" s="10">
        <f t="shared" si="4"/>
        <v>56.019850558906775</v>
      </c>
      <c r="S9" s="10">
        <f t="shared" si="4"/>
        <v>56.623801080064887</v>
      </c>
      <c r="T9" s="10">
        <f t="shared" si="4"/>
        <v>56.835097158646846</v>
      </c>
      <c r="U9" s="10">
        <f t="shared" si="4"/>
        <v>57.158904319558296</v>
      </c>
      <c r="V9" s="10">
        <f t="shared" si="4"/>
        <v>57.603840324010044</v>
      </c>
      <c r="W9" s="10">
        <f t="shared" si="4"/>
        <v>58.124926604340281</v>
      </c>
      <c r="X9" s="10">
        <f t="shared" si="4"/>
        <v>58.723190472796503</v>
      </c>
      <c r="Y9" s="10">
        <f t="shared" si="4"/>
        <v>59.444490201750746</v>
      </c>
      <c r="Z9" s="10">
        <f t="shared" si="4"/>
        <v>46.666496302235117</v>
      </c>
      <c r="AA9" s="10">
        <f t="shared" si="4"/>
        <v>36.105560789865741</v>
      </c>
      <c r="AB9" s="10">
        <f t="shared" si="4"/>
        <v>34.847964563209999</v>
      </c>
      <c r="AC9" s="10">
        <f t="shared" si="4"/>
        <v>35.361428871616681</v>
      </c>
      <c r="AD9" s="10">
        <f t="shared" si="4"/>
        <v>36.231672111382998</v>
      </c>
      <c r="AE9" s="10">
        <f t="shared" si="4"/>
        <v>37.217293701958219</v>
      </c>
      <c r="AF9" s="10">
        <f t="shared" si="4"/>
        <v>42.990435322473118</v>
      </c>
      <c r="AG9" s="10">
        <f t="shared" si="4"/>
        <v>44.722420014824856</v>
      </c>
      <c r="AH9" s="126"/>
      <c r="AI9" s="126"/>
      <c r="AJ9" s="126"/>
      <c r="AK9" s="126"/>
      <c r="AL9" s="126"/>
      <c r="AM9" s="126"/>
      <c r="AO9" s="4">
        <f t="shared" ref="AO9:AO25" si="5">AO8+1</f>
        <v>3</v>
      </c>
    </row>
    <row r="10" spans="1:41" s="366" customFormat="1">
      <c r="A10" s="134" t="s">
        <v>713</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1.4686132151262901</v>
      </c>
      <c r="M10" s="10">
        <f t="shared" ref="M10" si="7">M48/L48*L10</f>
        <v>1.4976765627864301</v>
      </c>
      <c r="N10" s="10">
        <f t="shared" ref="N10" si="8">N48/M48*M10</f>
        <v>1.5198870312878612</v>
      </c>
      <c r="O10" s="10">
        <f t="shared" ref="O10" si="9">O48/N48*N10</f>
        <v>1.5416674280354736</v>
      </c>
      <c r="P10" s="10">
        <f t="shared" ref="P10" si="10">P48/O48*O10</f>
        <v>1.5620998285187024</v>
      </c>
      <c r="Q10" s="10">
        <f t="shared" ref="Q10" si="11">Q48/P48*P10</f>
        <v>1.5856449916690105</v>
      </c>
      <c r="R10" s="10">
        <f t="shared" ref="R10" si="12">R48/Q48*Q10</f>
        <v>1.608710806886757</v>
      </c>
      <c r="S10" s="10">
        <f t="shared" ref="S10" si="13">S48/R48*R10</f>
        <v>1.5995389207797241</v>
      </c>
      <c r="T10" s="10">
        <f t="shared" ref="T10" si="14">T48/S48*S10</f>
        <v>1.6068275054084435</v>
      </c>
      <c r="U10" s="10">
        <f t="shared" ref="U10" si="15">U48/T48*T10</f>
        <v>1.6274188259252664</v>
      </c>
      <c r="V10" s="10">
        <f t="shared" ref="V10" si="16">V48/U48*U10</f>
        <v>1.6494360632620548</v>
      </c>
      <c r="W10" s="10">
        <f t="shared" ref="W10" si="17">W48/V48*V10</f>
        <v>1.6745936447539431</v>
      </c>
      <c r="X10" s="10">
        <f t="shared" ref="X10" si="18">X48/W48*W10</f>
        <v>1.7017998676118347</v>
      </c>
      <c r="Y10" s="10">
        <f t="shared" ref="Y10" si="19">Y48/X48*X10</f>
        <v>1.7348415092676022</v>
      </c>
      <c r="Z10" s="10">
        <f t="shared" ref="Z10" si="20">Z48/Y48*Y10</f>
        <v>1.499780685688628</v>
      </c>
      <c r="AA10" s="10">
        <f t="shared" ref="AA10" si="21">AA48/Z48*Z10</f>
        <v>1.3074998786089489</v>
      </c>
      <c r="AB10" s="10">
        <f t="shared" ref="AB10" si="22">AB48/AA48*AA10</f>
        <v>1.3094477274559062</v>
      </c>
      <c r="AC10" s="10">
        <f t="shared" ref="AC10" si="23">AC48/AB48*AB10</f>
        <v>1.3440786292080067</v>
      </c>
      <c r="AD10" s="10">
        <f t="shared" ref="AD10" si="24">AD48/AC48*AC10</f>
        <v>1.3852578941210019</v>
      </c>
      <c r="AE10" s="10">
        <f t="shared" ref="AE10" si="25">AE48/AD48*AD10</f>
        <v>1.4285178399636504</v>
      </c>
      <c r="AF10" s="10">
        <f t="shared" ref="AF10" si="26">AF48/AE48*AE10</f>
        <v>1.6687810670455003</v>
      </c>
      <c r="AG10" s="10">
        <f t="shared" ref="AG10" si="27">AG48/AF48*AF10</f>
        <v>1.7041137489556399</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102.55606715263163</v>
      </c>
      <c r="M11" s="10">
        <f t="shared" si="28"/>
        <v>104.81551486375061</v>
      </c>
      <c r="N11" s="10">
        <f t="shared" si="28"/>
        <v>107.2071393357281</v>
      </c>
      <c r="O11" s="10">
        <f t="shared" si="28"/>
        <v>109.69202728406765</v>
      </c>
      <c r="P11" s="10">
        <f t="shared" si="28"/>
        <v>112.21441739801402</v>
      </c>
      <c r="Q11" s="10">
        <f t="shared" si="28"/>
        <v>114.7899433910857</v>
      </c>
      <c r="R11" s="10">
        <f t="shared" si="28"/>
        <v>117.18181991335399</v>
      </c>
      <c r="S11" s="10">
        <f t="shared" si="28"/>
        <v>121.00582044154982</v>
      </c>
      <c r="T11" s="10">
        <f t="shared" si="28"/>
        <v>123.61116410626434</v>
      </c>
      <c r="U11" s="10">
        <f t="shared" si="28"/>
        <v>125.67521278939137</v>
      </c>
      <c r="V11" s="10">
        <f t="shared" si="28"/>
        <v>127.65353478745406</v>
      </c>
      <c r="W11" s="10">
        <f t="shared" si="28"/>
        <v>130.07921350994354</v>
      </c>
      <c r="X11" s="10">
        <f t="shared" si="28"/>
        <v>132.74420770521346</v>
      </c>
      <c r="Y11" s="10">
        <f t="shared" si="28"/>
        <v>136.02364732505507</v>
      </c>
      <c r="Z11" s="10">
        <f t="shared" si="28"/>
        <v>141.60811671254143</v>
      </c>
      <c r="AA11" s="10">
        <f t="shared" si="28"/>
        <v>146.69854883647392</v>
      </c>
      <c r="AB11" s="10">
        <f t="shared" si="28"/>
        <v>149.99011689561056</v>
      </c>
      <c r="AC11" s="10">
        <f t="shared" si="28"/>
        <v>152.90788369267153</v>
      </c>
      <c r="AD11" s="10">
        <f t="shared" si="28"/>
        <v>155.96962437153979</v>
      </c>
      <c r="AE11" s="10">
        <f t="shared" si="28"/>
        <v>159.25142265314042</v>
      </c>
      <c r="AF11" s="10">
        <f t="shared" si="28"/>
        <v>178.18493933931671</v>
      </c>
      <c r="AG11" s="10">
        <f t="shared" si="28"/>
        <v>180.87478775739928</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9.9999999999999964E-5</v>
      </c>
      <c r="M12" s="10">
        <f t="shared" si="29"/>
        <v>9.9999999999999951E-5</v>
      </c>
      <c r="N12" s="10">
        <f t="shared" si="29"/>
        <v>9.9999999999999951E-5</v>
      </c>
      <c r="O12" s="10">
        <f t="shared" si="29"/>
        <v>9.9999999999999951E-5</v>
      </c>
      <c r="P12" s="10">
        <f t="shared" si="29"/>
        <v>9.9999999999999937E-5</v>
      </c>
      <c r="Q12" s="10">
        <f t="shared" si="29"/>
        <v>9.9999999999999964E-5</v>
      </c>
      <c r="R12" s="10">
        <f t="shared" si="29"/>
        <v>9.9999999999999923E-5</v>
      </c>
      <c r="S12" s="10">
        <f t="shared" si="29"/>
        <v>9.9999999999999923E-5</v>
      </c>
      <c r="T12" s="10">
        <f t="shared" si="29"/>
        <v>9.9999999999999923E-5</v>
      </c>
      <c r="U12" s="10">
        <f t="shared" si="29"/>
        <v>9.9999999999999923E-5</v>
      </c>
      <c r="V12" s="10">
        <f t="shared" si="29"/>
        <v>9.9999999999999883E-5</v>
      </c>
      <c r="W12" s="10">
        <f t="shared" si="29"/>
        <v>9.9999999999999856E-5</v>
      </c>
      <c r="X12" s="10">
        <f t="shared" si="29"/>
        <v>9.9999999999999842E-5</v>
      </c>
      <c r="Y12" s="10">
        <f t="shared" si="29"/>
        <v>9.9999999999999869E-5</v>
      </c>
      <c r="Z12" s="10">
        <f t="shared" si="29"/>
        <v>9.9999999999999829E-5</v>
      </c>
      <c r="AA12" s="10">
        <f t="shared" si="29"/>
        <v>9.9999999999999829E-5</v>
      </c>
      <c r="AB12" s="10">
        <f t="shared" si="29"/>
        <v>9.9999999999999856E-5</v>
      </c>
      <c r="AC12" s="10">
        <f t="shared" si="29"/>
        <v>9.9999999999999883E-5</v>
      </c>
      <c r="AD12" s="10">
        <f t="shared" si="29"/>
        <v>9.9999999999999856E-5</v>
      </c>
      <c r="AE12" s="10">
        <f t="shared" si="29"/>
        <v>9.9999999999999883E-5</v>
      </c>
      <c r="AF12" s="10">
        <f t="shared" si="29"/>
        <v>9.9999999999999951E-5</v>
      </c>
      <c r="AG12" s="10">
        <f t="shared" si="29"/>
        <v>9.9999999999999883E-5</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12.836620272844563</v>
      </c>
      <c r="M13" s="10">
        <f t="shared" si="30"/>
        <v>13.013379055867272</v>
      </c>
      <c r="N13" s="10">
        <f t="shared" si="30"/>
        <v>13.227363715918997</v>
      </c>
      <c r="O13" s="10">
        <f t="shared" si="30"/>
        <v>13.445877520550708</v>
      </c>
      <c r="P13" s="10">
        <f t="shared" si="30"/>
        <v>13.680505693586738</v>
      </c>
      <c r="Q13" s="10">
        <f t="shared" si="30"/>
        <v>13.928350891229989</v>
      </c>
      <c r="R13" s="10">
        <f t="shared" si="30"/>
        <v>14.168807618161207</v>
      </c>
      <c r="S13" s="10">
        <f t="shared" si="30"/>
        <v>14.532295345468885</v>
      </c>
      <c r="T13" s="10">
        <f t="shared" si="30"/>
        <v>14.801338191815065</v>
      </c>
      <c r="U13" s="10">
        <f t="shared" si="30"/>
        <v>15.044760068857057</v>
      </c>
      <c r="V13" s="10">
        <f t="shared" si="30"/>
        <v>15.281319436092689</v>
      </c>
      <c r="W13" s="10">
        <f t="shared" si="30"/>
        <v>15.552148371683234</v>
      </c>
      <c r="X13" s="10">
        <f t="shared" si="30"/>
        <v>15.849191638886618</v>
      </c>
      <c r="Y13" s="10">
        <f t="shared" si="30"/>
        <v>16.212133384515443</v>
      </c>
      <c r="Z13" s="10">
        <f t="shared" si="30"/>
        <v>16.842907954758363</v>
      </c>
      <c r="AA13" s="10">
        <f t="shared" si="30"/>
        <v>17.398447403140359</v>
      </c>
      <c r="AB13" s="10">
        <f t="shared" si="30"/>
        <v>17.889841995100735</v>
      </c>
      <c r="AC13" s="10">
        <f t="shared" si="30"/>
        <v>18.363657604029878</v>
      </c>
      <c r="AD13" s="10">
        <f t="shared" si="30"/>
        <v>18.841035242309545</v>
      </c>
      <c r="AE13" s="10">
        <f t="shared" si="30"/>
        <v>19.327576815396704</v>
      </c>
      <c r="AF13" s="10">
        <f t="shared" si="30"/>
        <v>22.021158186522776</v>
      </c>
      <c r="AG13" s="10">
        <f t="shared" si="30"/>
        <v>22.353384708649013</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122.62459090332408</v>
      </c>
      <c r="M14" s="10">
        <f t="shared" si="31"/>
        <v>124.41067766179074</v>
      </c>
      <c r="N14" s="10">
        <f t="shared" si="31"/>
        <v>126.49677744560361</v>
      </c>
      <c r="O14" s="10">
        <f t="shared" si="31"/>
        <v>128.66356070776342</v>
      </c>
      <c r="P14" s="10">
        <f t="shared" si="31"/>
        <v>131.00488008908258</v>
      </c>
      <c r="Q14" s="10">
        <f t="shared" si="31"/>
        <v>133.46545140691501</v>
      </c>
      <c r="R14" s="10">
        <f t="shared" si="31"/>
        <v>135.6930672629278</v>
      </c>
      <c r="S14" s="10">
        <f t="shared" si="31"/>
        <v>139.54023625876215</v>
      </c>
      <c r="T14" s="10">
        <f t="shared" si="31"/>
        <v>142.58045353934492</v>
      </c>
      <c r="U14" s="10">
        <f t="shared" si="31"/>
        <v>144.70476786702653</v>
      </c>
      <c r="V14" s="10">
        <f t="shared" si="31"/>
        <v>146.37093130698941</v>
      </c>
      <c r="W14" s="10">
        <f t="shared" si="31"/>
        <v>148.1411715143127</v>
      </c>
      <c r="X14" s="10">
        <f t="shared" si="31"/>
        <v>149.93173052879732</v>
      </c>
      <c r="Y14" s="10">
        <f t="shared" si="31"/>
        <v>152.09763226516961</v>
      </c>
      <c r="Z14" s="10">
        <f t="shared" si="31"/>
        <v>156.88473539946497</v>
      </c>
      <c r="AA14" s="10">
        <f t="shared" si="31"/>
        <v>161.33360173418708</v>
      </c>
      <c r="AB14" s="10">
        <f t="shared" si="31"/>
        <v>163.53269690310663</v>
      </c>
      <c r="AC14" s="10">
        <f t="shared" si="31"/>
        <v>165.31234951128582</v>
      </c>
      <c r="AD14" s="10">
        <f t="shared" si="31"/>
        <v>166.950203510465</v>
      </c>
      <c r="AE14" s="10">
        <f t="shared" si="31"/>
        <v>168.54507565694863</v>
      </c>
      <c r="AF14" s="10">
        <f t="shared" si="31"/>
        <v>178.88170675953899</v>
      </c>
      <c r="AG14" s="10">
        <f t="shared" si="31"/>
        <v>171.87605830474766</v>
      </c>
      <c r="AH14" s="126"/>
      <c r="AI14" s="126"/>
      <c r="AJ14" s="126"/>
      <c r="AK14" s="126"/>
      <c r="AL14" s="126"/>
      <c r="AM14" s="126"/>
      <c r="AO14" s="4">
        <f t="shared" si="5"/>
        <v>7</v>
      </c>
    </row>
    <row r="15" spans="1:41" s="361" customFormat="1">
      <c r="A15" s="134" t="s">
        <v>719</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80.417874318865472</v>
      </c>
      <c r="M15" s="10">
        <f t="shared" si="32"/>
        <v>80.564785401870054</v>
      </c>
      <c r="N15" s="10">
        <f t="shared" si="32"/>
        <v>80.799851352337512</v>
      </c>
      <c r="O15" s="10">
        <f t="shared" si="32"/>
        <v>81.04178117797484</v>
      </c>
      <c r="P15" s="10">
        <f t="shared" si="32"/>
        <v>81.327169223412994</v>
      </c>
      <c r="Q15" s="10">
        <f t="shared" si="32"/>
        <v>81.636383087244809</v>
      </c>
      <c r="R15" s="10">
        <f t="shared" si="32"/>
        <v>81.935134734431742</v>
      </c>
      <c r="S15" s="10">
        <f t="shared" si="32"/>
        <v>82.574605967015131</v>
      </c>
      <c r="T15" s="10">
        <f t="shared" si="32"/>
        <v>83.043966750503429</v>
      </c>
      <c r="U15" s="10">
        <f t="shared" si="32"/>
        <v>83.412473111861274</v>
      </c>
      <c r="V15" s="10">
        <f t="shared" si="32"/>
        <v>83.728921922997642</v>
      </c>
      <c r="W15" s="10">
        <f t="shared" si="32"/>
        <v>84.063960135540924</v>
      </c>
      <c r="X15" s="10">
        <f t="shared" si="32"/>
        <v>84.415223404587536</v>
      </c>
      <c r="Y15" s="10">
        <f t="shared" si="32"/>
        <v>84.840051217691723</v>
      </c>
      <c r="Z15" s="10">
        <f t="shared" si="32"/>
        <v>85.998662205642177</v>
      </c>
      <c r="AA15" s="10">
        <f t="shared" si="32"/>
        <v>87.147665767890871</v>
      </c>
      <c r="AB15" s="10">
        <f t="shared" si="32"/>
        <v>88.025271165247631</v>
      </c>
      <c r="AC15" s="10">
        <f t="shared" si="32"/>
        <v>88.794079104532642</v>
      </c>
      <c r="AD15" s="10">
        <f t="shared" si="32"/>
        <v>89.503853004904016</v>
      </c>
      <c r="AE15" s="10">
        <f t="shared" si="32"/>
        <v>90.176151891996085</v>
      </c>
      <c r="AF15" s="10">
        <f t="shared" si="32"/>
        <v>93.794157261717956</v>
      </c>
      <c r="AG15" s="10">
        <f t="shared" si="32"/>
        <v>93.790151730922318</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6.034967512998322</v>
      </c>
      <c r="M16" s="10">
        <f t="shared" si="33"/>
        <v>6.0412480644363997</v>
      </c>
      <c r="N16" s="10">
        <f t="shared" si="33"/>
        <v>6.2113011753252261</v>
      </c>
      <c r="O16" s="10">
        <f t="shared" si="33"/>
        <v>6.3947206479870502</v>
      </c>
      <c r="P16" s="10">
        <f t="shared" si="33"/>
        <v>6.6717797145418913</v>
      </c>
      <c r="Q16" s="10">
        <f t="shared" si="33"/>
        <v>6.9931049387451099</v>
      </c>
      <c r="R16" s="10">
        <f t="shared" si="33"/>
        <v>7.2997994474203161</v>
      </c>
      <c r="S16" s="10">
        <f t="shared" si="33"/>
        <v>8.2806538017039291</v>
      </c>
      <c r="T16" s="10">
        <f t="shared" si="33"/>
        <v>9.0555325779852414</v>
      </c>
      <c r="U16" s="10">
        <f t="shared" si="33"/>
        <v>9.604110208249045</v>
      </c>
      <c r="V16" s="10">
        <f t="shared" si="33"/>
        <v>9.9892671540589824</v>
      </c>
      <c r="W16" s="10">
        <f t="shared" si="33"/>
        <v>10.333776935939282</v>
      </c>
      <c r="X16" s="10">
        <f t="shared" si="33"/>
        <v>10.65058081456721</v>
      </c>
      <c r="Y16" s="10">
        <f t="shared" si="33"/>
        <v>11.021363929388334</v>
      </c>
      <c r="Z16" s="10">
        <f t="shared" si="33"/>
        <v>12.885269707751577</v>
      </c>
      <c r="AA16" s="10">
        <f t="shared" si="33"/>
        <v>14.968058974066786</v>
      </c>
      <c r="AB16" s="10">
        <f t="shared" si="33"/>
        <v>16.504276214494958</v>
      </c>
      <c r="AC16" s="10">
        <f t="shared" si="33"/>
        <v>17.713103588060672</v>
      </c>
      <c r="AD16" s="10">
        <f t="shared" si="33"/>
        <v>18.698951251487621</v>
      </c>
      <c r="AE16" s="10">
        <f t="shared" si="33"/>
        <v>19.513857233141014</v>
      </c>
      <c r="AF16" s="10">
        <f t="shared" si="33"/>
        <v>23.263134087008527</v>
      </c>
      <c r="AG16" s="10">
        <f t="shared" si="33"/>
        <v>21.254690044824159</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14.697770773990946</v>
      </c>
      <c r="M17" s="10">
        <f t="shared" si="34"/>
        <v>15.044568161904261</v>
      </c>
      <c r="N17" s="10">
        <f t="shared" si="34"/>
        <v>15.387424964786041</v>
      </c>
      <c r="O17" s="10">
        <f t="shared" si="34"/>
        <v>15.745837869163132</v>
      </c>
      <c r="P17" s="10">
        <f t="shared" si="34"/>
        <v>16.101608177433071</v>
      </c>
      <c r="Q17" s="10">
        <f t="shared" si="34"/>
        <v>16.480283669698665</v>
      </c>
      <c r="R17" s="10">
        <f t="shared" si="34"/>
        <v>16.851584216983497</v>
      </c>
      <c r="S17" s="10">
        <f t="shared" si="34"/>
        <v>17.075412487048936</v>
      </c>
      <c r="T17" s="10">
        <f t="shared" si="34"/>
        <v>17.305608335459453</v>
      </c>
      <c r="U17" s="10">
        <f t="shared" si="34"/>
        <v>17.636906504207047</v>
      </c>
      <c r="V17" s="10">
        <f t="shared" si="34"/>
        <v>17.990562570790441</v>
      </c>
      <c r="W17" s="10">
        <f t="shared" si="34"/>
        <v>18.422953697929866</v>
      </c>
      <c r="X17" s="10">
        <f t="shared" si="34"/>
        <v>18.903996986029888</v>
      </c>
      <c r="Y17" s="10">
        <f t="shared" si="34"/>
        <v>19.495794824346</v>
      </c>
      <c r="Z17" s="10">
        <f t="shared" si="34"/>
        <v>20.007961116736507</v>
      </c>
      <c r="AA17" s="10">
        <f t="shared" si="34"/>
        <v>20.314865431920563</v>
      </c>
      <c r="AB17" s="10">
        <f t="shared" si="34"/>
        <v>20.830354476749999</v>
      </c>
      <c r="AC17" s="10">
        <f t="shared" si="34"/>
        <v>21.379293524720101</v>
      </c>
      <c r="AD17" s="10">
        <f t="shared" si="34"/>
        <v>21.98541388998877</v>
      </c>
      <c r="AE17" s="10">
        <f t="shared" si="34"/>
        <v>22.644262629555758</v>
      </c>
      <c r="AF17" s="10">
        <f t="shared" si="34"/>
        <v>26.264317677716381</v>
      </c>
      <c r="AG17" s="10">
        <f t="shared" si="34"/>
        <v>26.869700551182415</v>
      </c>
      <c r="AH17" s="126"/>
      <c r="AI17" s="126"/>
      <c r="AJ17" s="126"/>
      <c r="AK17" s="126"/>
      <c r="AL17" s="126"/>
      <c r="AM17" s="126"/>
      <c r="AO17" s="4">
        <f t="shared" si="5"/>
        <v>9</v>
      </c>
    </row>
    <row r="18" spans="1:41" s="366" customFormat="1">
      <c r="A18" s="134" t="s">
        <v>720</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2.8230466339766616</v>
      </c>
      <c r="M18" s="10">
        <f t="shared" ref="M18" si="36">M56/L56*L18</f>
        <v>2.8809377140969463</v>
      </c>
      <c r="N18" s="10">
        <f t="shared" ref="N18" si="37">N56/M56*M18</f>
        <v>2.9485455067511026</v>
      </c>
      <c r="O18" s="10">
        <f t="shared" ref="O18" si="38">O56/N56*N18</f>
        <v>3.0163157458695191</v>
      </c>
      <c r="P18" s="10">
        <f t="shared" ref="P18" si="39">P56/O56*O18</f>
        <v>3.0852233245017522</v>
      </c>
      <c r="Q18" s="10">
        <f t="shared" ref="Q18" si="40">Q56/P56*P18</f>
        <v>3.1571286247779362</v>
      </c>
      <c r="R18" s="10">
        <f t="shared" ref="R18" si="41">R56/Q56*Q18</f>
        <v>3.2275857298043098</v>
      </c>
      <c r="S18" s="10">
        <f t="shared" ref="S18" si="42">S56/R56*R18</f>
        <v>3.3124549286917029</v>
      </c>
      <c r="T18" s="10">
        <f t="shared" ref="T18" si="43">T56/S56*S18</f>
        <v>3.3697010769197493</v>
      </c>
      <c r="U18" s="10">
        <f t="shared" ref="U18" si="44">U56/T56*T18</f>
        <v>3.4263656059208216</v>
      </c>
      <c r="V18" s="10">
        <f t="shared" ref="V18" si="45">V56/U56*U18</f>
        <v>3.486859985503568</v>
      </c>
      <c r="W18" s="10">
        <f t="shared" ref="W18" si="46">W56/V56*V18</f>
        <v>3.5604503311250846</v>
      </c>
      <c r="X18" s="10">
        <f t="shared" ref="X18" si="47">X56/W56*W18</f>
        <v>3.6449529115743036</v>
      </c>
      <c r="Y18" s="10">
        <f t="shared" ref="Y18" si="48">Y56/X56*X18</f>
        <v>3.7475469543912214</v>
      </c>
      <c r="Z18" s="10">
        <f t="shared" ref="Z18" si="49">Z56/Y56*Y18</f>
        <v>3.8258760075597458</v>
      </c>
      <c r="AA18" s="10">
        <f t="shared" ref="AA18" si="50">AA56/Z56*Z18</f>
        <v>3.8834015944320424</v>
      </c>
      <c r="AB18" s="10">
        <f t="shared" ref="AB18" si="51">AB56/AA56*AA18</f>
        <v>3.9673108904350727</v>
      </c>
      <c r="AC18" s="10">
        <f t="shared" ref="AC18" si="52">AC56/AB56*AB18</f>
        <v>4.0596925427704456</v>
      </c>
      <c r="AD18" s="10">
        <f t="shared" ref="AD18" si="53">AD56/AC56*AC18</f>
        <v>4.1615344133252723</v>
      </c>
      <c r="AE18" s="10">
        <f t="shared" ref="AE18" si="54">AE56/AD56*AD18</f>
        <v>4.2730385610263051</v>
      </c>
      <c r="AF18" s="10">
        <f t="shared" ref="AF18" si="55">AF56/AE56*AE18</f>
        <v>4.9419620744465522</v>
      </c>
      <c r="AG18" s="10">
        <f t="shared" ref="AG18" si="56">AG56/AF56*AF18</f>
        <v>4.854375782751708</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239.72022317031315</v>
      </c>
      <c r="M19" s="10">
        <f t="shared" si="57"/>
        <v>245.29426741363343</v>
      </c>
      <c r="N19" s="10">
        <f t="shared" si="57"/>
        <v>251.13875225799029</v>
      </c>
      <c r="O19" s="10">
        <f t="shared" si="57"/>
        <v>257.11438834189897</v>
      </c>
      <c r="P19" s="10">
        <f t="shared" si="57"/>
        <v>263.15158313480595</v>
      </c>
      <c r="Q19" s="10">
        <f t="shared" si="57"/>
        <v>269.47960399026363</v>
      </c>
      <c r="R19" s="10">
        <f t="shared" si="57"/>
        <v>275.63872251300995</v>
      </c>
      <c r="S19" s="10">
        <f t="shared" si="57"/>
        <v>281.89963115174874</v>
      </c>
      <c r="T19" s="10">
        <f t="shared" si="57"/>
        <v>286.81727072609448</v>
      </c>
      <c r="U19" s="10">
        <f t="shared" si="57"/>
        <v>292.16849909396228</v>
      </c>
      <c r="V19" s="10">
        <f t="shared" si="57"/>
        <v>297.86384982036469</v>
      </c>
      <c r="W19" s="10">
        <f t="shared" si="57"/>
        <v>304.82007255007943</v>
      </c>
      <c r="X19" s="10">
        <f t="shared" si="57"/>
        <v>312.62415587321811</v>
      </c>
      <c r="Y19" s="10">
        <f t="shared" si="57"/>
        <v>322.20177570025373</v>
      </c>
      <c r="Z19" s="10">
        <f t="shared" si="57"/>
        <v>332.75189959271893</v>
      </c>
      <c r="AA19" s="10">
        <f t="shared" si="57"/>
        <v>340.49290519956264</v>
      </c>
      <c r="AB19" s="10">
        <f t="shared" si="57"/>
        <v>349.29949535411652</v>
      </c>
      <c r="AC19" s="10">
        <f t="shared" si="57"/>
        <v>358.66643710154494</v>
      </c>
      <c r="AD19" s="10">
        <f t="shared" si="57"/>
        <v>368.95235074171501</v>
      </c>
      <c r="AE19" s="10">
        <f t="shared" si="57"/>
        <v>380.12183781001579</v>
      </c>
      <c r="AF19" s="10">
        <f t="shared" si="57"/>
        <v>443.53352408641007</v>
      </c>
      <c r="AG19" s="10">
        <f t="shared" si="57"/>
        <v>457.79251355736022</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30.354263469506321</v>
      </c>
      <c r="M20" s="10">
        <f t="shared" si="58"/>
        <v>34.738087858738815</v>
      </c>
      <c r="N20" s="10">
        <f t="shared" si="58"/>
        <v>34.705766632363094</v>
      </c>
      <c r="O20" s="10">
        <f t="shared" si="58"/>
        <v>34.673445405987373</v>
      </c>
      <c r="P20" s="10">
        <f t="shared" si="58"/>
        <v>33.75123688570762</v>
      </c>
      <c r="Q20" s="10">
        <f t="shared" si="58"/>
        <v>33.718915659331913</v>
      </c>
      <c r="R20" s="10">
        <f t="shared" si="58"/>
        <v>33.686594432956184</v>
      </c>
      <c r="S20" s="10">
        <f t="shared" si="58"/>
        <v>16.721381163571557</v>
      </c>
      <c r="T20" s="10">
        <f t="shared" si="58"/>
        <v>11.460547846339194</v>
      </c>
      <c r="U20" s="10">
        <f t="shared" si="58"/>
        <v>11.428226619963473</v>
      </c>
      <c r="V20" s="10">
        <f t="shared" si="58"/>
        <v>11.428226619963471</v>
      </c>
      <c r="W20" s="10">
        <f t="shared" si="58"/>
        <v>11.428226619963466</v>
      </c>
      <c r="X20" s="10">
        <f t="shared" si="58"/>
        <v>11.428226619963461</v>
      </c>
      <c r="Y20" s="10">
        <f t="shared" si="58"/>
        <v>11.428226619963468</v>
      </c>
      <c r="Z20" s="10">
        <f t="shared" si="58"/>
        <v>7.2394815098130882</v>
      </c>
      <c r="AA20" s="10">
        <f t="shared" si="58"/>
        <v>3.0518055233704406</v>
      </c>
      <c r="AB20" s="10">
        <f t="shared" si="58"/>
        <v>3.051805523370442</v>
      </c>
      <c r="AC20" s="10">
        <f t="shared" si="58"/>
        <v>3.0299112971407163</v>
      </c>
      <c r="AD20" s="10">
        <f t="shared" si="58"/>
        <v>3.0080170709109897</v>
      </c>
      <c r="AE20" s="10">
        <f t="shared" si="58"/>
        <v>2.9861228446812649</v>
      </c>
      <c r="AF20" s="10">
        <f t="shared" si="58"/>
        <v>2.7890748086137327</v>
      </c>
      <c r="AG20" s="10">
        <f t="shared" si="58"/>
        <v>2.937705436517188</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18.704231654025037</v>
      </c>
      <c r="M21" s="10">
        <f t="shared" si="59"/>
        <v>19.102067118826579</v>
      </c>
      <c r="N21" s="10">
        <f t="shared" si="59"/>
        <v>19.523022022305021</v>
      </c>
      <c r="O21" s="10">
        <f t="shared" si="59"/>
        <v>19.95800024840165</v>
      </c>
      <c r="P21" s="10">
        <f t="shared" si="59"/>
        <v>20.407102158426664</v>
      </c>
      <c r="Q21" s="10">
        <f t="shared" si="59"/>
        <v>20.882800617715368</v>
      </c>
      <c r="R21" s="10">
        <f t="shared" si="59"/>
        <v>21.338442704625152</v>
      </c>
      <c r="S21" s="10">
        <f t="shared" si="59"/>
        <v>21.800440786006934</v>
      </c>
      <c r="T21" s="10">
        <f t="shared" si="59"/>
        <v>22.146447337191496</v>
      </c>
      <c r="U21" s="10">
        <f t="shared" si="59"/>
        <v>22.482493459503061</v>
      </c>
      <c r="V21" s="10">
        <f t="shared" si="59"/>
        <v>22.887769324025555</v>
      </c>
      <c r="W21" s="10">
        <f t="shared" si="59"/>
        <v>23.348836504181797</v>
      </c>
      <c r="X21" s="10">
        <f t="shared" si="59"/>
        <v>23.874969796131289</v>
      </c>
      <c r="Y21" s="10">
        <f t="shared" si="59"/>
        <v>24.540350492387876</v>
      </c>
      <c r="Z21" s="10">
        <f t="shared" si="59"/>
        <v>25.237289995203962</v>
      </c>
      <c r="AA21" s="10">
        <f t="shared" si="59"/>
        <v>25.783506127648433</v>
      </c>
      <c r="AB21" s="10">
        <f t="shared" si="59"/>
        <v>26.296218494905855</v>
      </c>
      <c r="AC21" s="10">
        <f t="shared" si="59"/>
        <v>26.865267234002172</v>
      </c>
      <c r="AD21" s="10">
        <f t="shared" si="59"/>
        <v>27.520456880936202</v>
      </c>
      <c r="AE21" s="10">
        <f t="shared" si="59"/>
        <v>28.254582964816354</v>
      </c>
      <c r="AF21" s="10">
        <f t="shared" si="59"/>
        <v>32.711415101089941</v>
      </c>
      <c r="AG21" s="10">
        <f t="shared" si="59"/>
        <v>33.529652578612328</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12.628992736551472</v>
      </c>
      <c r="M22" s="10">
        <f t="shared" si="60"/>
        <v>12.936362096226029</v>
      </c>
      <c r="N22" s="10">
        <f t="shared" si="60"/>
        <v>13.153047637617371</v>
      </c>
      <c r="O22" s="10">
        <f t="shared" si="60"/>
        <v>13.402341477612268</v>
      </c>
      <c r="P22" s="10">
        <f t="shared" si="60"/>
        <v>13.634028595698869</v>
      </c>
      <c r="Q22" s="10">
        <f t="shared" si="60"/>
        <v>13.886842895011981</v>
      </c>
      <c r="R22" s="10">
        <f t="shared" si="60"/>
        <v>14.13057724760786</v>
      </c>
      <c r="S22" s="10">
        <f t="shared" si="60"/>
        <v>14.153366076020976</v>
      </c>
      <c r="T22" s="10">
        <f t="shared" si="60"/>
        <v>14.366090377417054</v>
      </c>
      <c r="U22" s="10">
        <f t="shared" si="60"/>
        <v>14.624012104744542</v>
      </c>
      <c r="V22" s="10">
        <f t="shared" si="60"/>
        <v>14.875310431482387</v>
      </c>
      <c r="W22" s="10">
        <f t="shared" si="60"/>
        <v>15.17565432199175</v>
      </c>
      <c r="X22" s="10">
        <f t="shared" si="60"/>
        <v>15.506897760749693</v>
      </c>
      <c r="Y22" s="10">
        <f t="shared" si="60"/>
        <v>15.897456926656517</v>
      </c>
      <c r="Z22" s="10">
        <f t="shared" si="60"/>
        <v>15.955831656493556</v>
      </c>
      <c r="AA22" s="10">
        <f t="shared" si="60"/>
        <v>16.117848856851822</v>
      </c>
      <c r="AB22" s="10">
        <f t="shared" si="60"/>
        <v>16.565106697114977</v>
      </c>
      <c r="AC22" s="10">
        <f t="shared" si="60"/>
        <v>16.972208387669635</v>
      </c>
      <c r="AD22" s="10">
        <f t="shared" si="60"/>
        <v>17.398991575525041</v>
      </c>
      <c r="AE22" s="10">
        <f t="shared" si="60"/>
        <v>17.848819106552714</v>
      </c>
      <c r="AF22" s="10">
        <f t="shared" si="60"/>
        <v>20.092142309532019</v>
      </c>
      <c r="AG22" s="10">
        <f t="shared" si="60"/>
        <v>20.19153067032298</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143.29642797153545</v>
      </c>
      <c r="M23" s="10">
        <f t="shared" si="61"/>
        <v>146.61801100690337</v>
      </c>
      <c r="N23" s="10">
        <f t="shared" si="61"/>
        <v>149.31960563440569</v>
      </c>
      <c r="O23" s="10">
        <f t="shared" si="61"/>
        <v>152.22721315594296</v>
      </c>
      <c r="P23" s="10">
        <f t="shared" si="61"/>
        <v>155.02726385226202</v>
      </c>
      <c r="Q23" s="10">
        <f t="shared" si="61"/>
        <v>158.06309069859617</v>
      </c>
      <c r="R23" s="10">
        <f t="shared" si="61"/>
        <v>161.13625901925855</v>
      </c>
      <c r="S23" s="10">
        <f t="shared" si="61"/>
        <v>161.68990834767413</v>
      </c>
      <c r="T23" s="10">
        <f t="shared" si="61"/>
        <v>163.5435900425619</v>
      </c>
      <c r="U23" s="10">
        <f t="shared" si="61"/>
        <v>166.40172013861698</v>
      </c>
      <c r="V23" s="10">
        <f t="shared" si="61"/>
        <v>169.42490043072854</v>
      </c>
      <c r="W23" s="10">
        <f t="shared" si="61"/>
        <v>173.01696511450436</v>
      </c>
      <c r="X23" s="10">
        <f t="shared" si="61"/>
        <v>177.11251100434038</v>
      </c>
      <c r="Y23" s="10">
        <f t="shared" si="61"/>
        <v>182.22902721165477</v>
      </c>
      <c r="Z23" s="10">
        <f t="shared" si="61"/>
        <v>183.44179656426724</v>
      </c>
      <c r="AA23" s="10">
        <f t="shared" si="61"/>
        <v>184.6201468400476</v>
      </c>
      <c r="AB23" s="10">
        <f t="shared" si="61"/>
        <v>189.12556537593687</v>
      </c>
      <c r="AC23" s="10">
        <f t="shared" si="61"/>
        <v>194.31833954744667</v>
      </c>
      <c r="AD23" s="10">
        <f t="shared" si="61"/>
        <v>200.11515593070359</v>
      </c>
      <c r="AE23" s="10">
        <f t="shared" si="61"/>
        <v>206.41023469378393</v>
      </c>
      <c r="AF23" s="10">
        <f t="shared" si="61"/>
        <v>241.13493811573613</v>
      </c>
      <c r="AG23" s="10">
        <f t="shared" si="61"/>
        <v>249.10487823114806</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31.043783843745722</v>
      </c>
      <c r="M24" s="10">
        <f t="shared" si="62"/>
        <v>31.968967856676876</v>
      </c>
      <c r="N24" s="10">
        <f t="shared" si="62"/>
        <v>32.988832142112962</v>
      </c>
      <c r="O24" s="10">
        <f t="shared" si="62"/>
        <v>34.152316820948016</v>
      </c>
      <c r="P24" s="10">
        <f t="shared" si="62"/>
        <v>35.401843271008353</v>
      </c>
      <c r="Q24" s="10">
        <f t="shared" si="62"/>
        <v>36.763624370176316</v>
      </c>
      <c r="R24" s="10">
        <f t="shared" si="62"/>
        <v>38.400446687658693</v>
      </c>
      <c r="S24" s="10">
        <f t="shared" si="62"/>
        <v>41.066141400482124</v>
      </c>
      <c r="T24" s="10">
        <f t="shared" si="62"/>
        <v>44.030722471008538</v>
      </c>
      <c r="U24" s="10">
        <f t="shared" si="62"/>
        <v>47.072120261907102</v>
      </c>
      <c r="V24" s="10">
        <f t="shared" si="62"/>
        <v>50.187809347774973</v>
      </c>
      <c r="W24" s="10">
        <f t="shared" si="62"/>
        <v>53.848630070978601</v>
      </c>
      <c r="X24" s="10">
        <f t="shared" si="62"/>
        <v>57.883684337635003</v>
      </c>
      <c r="Y24" s="10">
        <f t="shared" si="62"/>
        <v>62.752368715551668</v>
      </c>
      <c r="Z24" s="10">
        <f t="shared" si="62"/>
        <v>69.712499005291377</v>
      </c>
      <c r="AA24" s="10">
        <f t="shared" si="62"/>
        <v>78.26006353378402</v>
      </c>
      <c r="AB24" s="10">
        <f t="shared" si="62"/>
        <v>86.695270972652182</v>
      </c>
      <c r="AC24" s="10">
        <f t="shared" si="62"/>
        <v>95.032533046611022</v>
      </c>
      <c r="AD24" s="10">
        <f t="shared" si="62"/>
        <v>103.57885687202435</v>
      </c>
      <c r="AE24" s="10">
        <f t="shared" si="62"/>
        <v>112.37871916579545</v>
      </c>
      <c r="AF24" s="10">
        <f t="shared" si="62"/>
        <v>159.62544566830999</v>
      </c>
      <c r="AG24" s="10">
        <f t="shared" si="62"/>
        <v>172.04043955686268</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0.97825910944043937</v>
      </c>
      <c r="M25" s="10">
        <f t="shared" si="63"/>
        <v>0.99736431004464499</v>
      </c>
      <c r="N25" s="10">
        <f t="shared" si="63"/>
        <v>1.0188604619274142</v>
      </c>
      <c r="O25" s="10">
        <f t="shared" si="63"/>
        <v>1.0355259605769429</v>
      </c>
      <c r="P25" s="10">
        <f t="shared" si="63"/>
        <v>1.0532677605631307</v>
      </c>
      <c r="Q25" s="10">
        <f t="shared" si="63"/>
        <v>1.0741415480782757</v>
      </c>
      <c r="R25" s="10">
        <f t="shared" si="63"/>
        <v>1.0978243598665383</v>
      </c>
      <c r="S25" s="10">
        <f t="shared" si="63"/>
        <v>1.0933867827812882</v>
      </c>
      <c r="T25" s="10">
        <f t="shared" si="63"/>
        <v>1.0886139277005142</v>
      </c>
      <c r="U25" s="10">
        <f t="shared" si="63"/>
        <v>1.1032975763383372</v>
      </c>
      <c r="V25" s="10">
        <f t="shared" si="63"/>
        <v>1.1241014086188919</v>
      </c>
      <c r="W25" s="10">
        <f t="shared" si="63"/>
        <v>1.1490406936853514</v>
      </c>
      <c r="X25" s="10">
        <f t="shared" si="63"/>
        <v>1.1771370235088061</v>
      </c>
      <c r="Y25" s="10">
        <f t="shared" si="63"/>
        <v>1.2156589915903586</v>
      </c>
      <c r="Z25" s="10">
        <f t="shared" si="63"/>
        <v>1.1996732521580475</v>
      </c>
      <c r="AA25" s="10">
        <f t="shared" si="63"/>
        <v>1.1634869265111472</v>
      </c>
      <c r="AB25" s="10">
        <f t="shared" si="63"/>
        <v>1.1730896605923571</v>
      </c>
      <c r="AC25" s="10">
        <f t="shared" si="63"/>
        <v>1.2141909595205431</v>
      </c>
      <c r="AD25" s="10">
        <f t="shared" si="63"/>
        <v>1.263374513140197</v>
      </c>
      <c r="AE25" s="10">
        <f t="shared" si="63"/>
        <v>1.3175950282128979</v>
      </c>
      <c r="AF25" s="10">
        <f t="shared" si="63"/>
        <v>1.6816639840379399</v>
      </c>
      <c r="AG25" s="10">
        <f t="shared" si="63"/>
        <v>1.8659582653110471</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57.472409281209579</v>
      </c>
      <c r="M26" s="10">
        <f t="shared" si="64"/>
        <v>56.43511003091087</v>
      </c>
      <c r="N26" s="10">
        <f t="shared" si="64"/>
        <v>54.352193009923532</v>
      </c>
      <c r="O26" s="10">
        <f t="shared" si="64"/>
        <v>53.245882101372835</v>
      </c>
      <c r="P26" s="10">
        <f t="shared" si="64"/>
        <v>51.692353544712645</v>
      </c>
      <c r="Q26" s="10">
        <f t="shared" si="64"/>
        <v>49.560323209699078</v>
      </c>
      <c r="R26" s="10">
        <f t="shared" si="64"/>
        <v>47.926866193987024</v>
      </c>
      <c r="S26" s="10">
        <f t="shared" si="64"/>
        <v>45.575126827638499</v>
      </c>
      <c r="T26" s="10">
        <f t="shared" si="64"/>
        <v>43.023596854968559</v>
      </c>
      <c r="U26" s="10">
        <f t="shared" si="64"/>
        <v>40.692084989254369</v>
      </c>
      <c r="V26" s="10">
        <f t="shared" si="64"/>
        <v>38.598159484201815</v>
      </c>
      <c r="W26" s="10">
        <f t="shared" si="64"/>
        <v>35.466190460852097</v>
      </c>
      <c r="X26" s="10">
        <f t="shared" si="64"/>
        <v>33.422471384423602</v>
      </c>
      <c r="Y26" s="10">
        <f t="shared" si="64"/>
        <v>32.156296954753174</v>
      </c>
      <c r="Z26" s="10">
        <f t="shared" si="64"/>
        <v>26.682003008783472</v>
      </c>
      <c r="AA26" s="10">
        <f t="shared" si="64"/>
        <v>23.020435242964034</v>
      </c>
      <c r="AB26" s="10">
        <f t="shared" si="64"/>
        <v>22.413790515964774</v>
      </c>
      <c r="AC26" s="10">
        <f t="shared" si="64"/>
        <v>21.879823665266901</v>
      </c>
      <c r="AD26" s="10">
        <f t="shared" si="64"/>
        <v>21.345856814569025</v>
      </c>
      <c r="AE26" s="10">
        <f t="shared" si="64"/>
        <v>20.81188996387116</v>
      </c>
      <c r="AF26" s="10">
        <f t="shared" si="64"/>
        <v>16.340449360786614</v>
      </c>
      <c r="AG26" s="10">
        <f t="shared" si="64"/>
        <v>9.6844376969328785</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75.101262506391066</v>
      </c>
      <c r="M27" s="10">
        <f t="shared" si="65"/>
        <v>74.942117258277804</v>
      </c>
      <c r="N27" s="10">
        <f t="shared" si="65"/>
        <v>75.530933731632373</v>
      </c>
      <c r="O27" s="10">
        <f t="shared" si="65"/>
        <v>76.259298631179178</v>
      </c>
      <c r="P27" s="10">
        <f t="shared" si="65"/>
        <v>77.403346902710823</v>
      </c>
      <c r="Q27" s="10">
        <f t="shared" si="65"/>
        <v>78.502597937756207</v>
      </c>
      <c r="R27" s="10">
        <f t="shared" si="65"/>
        <v>79.346736508205126</v>
      </c>
      <c r="S27" s="10">
        <f t="shared" si="65"/>
        <v>79.209435432481385</v>
      </c>
      <c r="T27" s="10">
        <f t="shared" si="65"/>
        <v>80.251476568978191</v>
      </c>
      <c r="U27" s="10">
        <f t="shared" si="65"/>
        <v>81.925844381243607</v>
      </c>
      <c r="V27" s="10">
        <f t="shared" si="65"/>
        <v>83.874084431636405</v>
      </c>
      <c r="W27" s="10">
        <f t="shared" si="65"/>
        <v>86.08851948847844</v>
      </c>
      <c r="X27" s="10">
        <f t="shared" si="65"/>
        <v>88.598779512867864</v>
      </c>
      <c r="Y27" s="10">
        <f t="shared" si="65"/>
        <v>91.742971794313689</v>
      </c>
      <c r="Z27" s="10">
        <f t="shared" si="65"/>
        <v>90.34224503348949</v>
      </c>
      <c r="AA27" s="10">
        <f t="shared" si="65"/>
        <v>90.034078157559279</v>
      </c>
      <c r="AB27" s="10">
        <f t="shared" si="65"/>
        <v>93.652438534882691</v>
      </c>
      <c r="AC27" s="10">
        <f t="shared" si="65"/>
        <v>96.423955378707532</v>
      </c>
      <c r="AD27" s="10">
        <f t="shared" si="65"/>
        <v>99.293592917528855</v>
      </c>
      <c r="AE27" s="10">
        <f t="shared" si="65"/>
        <v>102.16985658816081</v>
      </c>
      <c r="AF27" s="10">
        <f t="shared" si="65"/>
        <v>111.23892454713602</v>
      </c>
      <c r="AG27" s="10">
        <f t="shared" si="65"/>
        <v>130.7624859306564</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3053.9281198926928</v>
      </c>
      <c r="M28" s="127">
        <f t="shared" si="66"/>
        <v>3120.1291081405302</v>
      </c>
      <c r="N28" s="127">
        <f t="shared" si="66"/>
        <v>3179.5361281395049</v>
      </c>
      <c r="O28" s="127">
        <f t="shared" si="66"/>
        <v>3242.5753012137188</v>
      </c>
      <c r="P28" s="127">
        <f t="shared" si="66"/>
        <v>3304.9631959560597</v>
      </c>
      <c r="Q28" s="127">
        <f t="shared" si="66"/>
        <v>3372.4335650951766</v>
      </c>
      <c r="R28" s="127">
        <f t="shared" si="66"/>
        <v>3440.0721320703069</v>
      </c>
      <c r="S28" s="127">
        <f t="shared" si="66"/>
        <v>3480.5448848110341</v>
      </c>
      <c r="T28" s="127">
        <f t="shared" si="66"/>
        <v>3536.3536179206353</v>
      </c>
      <c r="U28" s="127">
        <f t="shared" si="66"/>
        <v>3602.3313732592615</v>
      </c>
      <c r="V28" s="127">
        <f t="shared" si="66"/>
        <v>3672.7183249995624</v>
      </c>
      <c r="W28" s="127">
        <f t="shared" si="66"/>
        <v>3755.6493835096207</v>
      </c>
      <c r="X28" s="127">
        <f t="shared" si="66"/>
        <v>3848.9390031646599</v>
      </c>
      <c r="Y28" s="127">
        <f t="shared" si="66"/>
        <v>3963.125872975028</v>
      </c>
      <c r="Z28" s="127">
        <f t="shared" si="66"/>
        <v>4049.5806703963808</v>
      </c>
      <c r="AA28" s="127">
        <f t="shared" si="66"/>
        <v>4134.5368778515531</v>
      </c>
      <c r="AB28" s="127">
        <f t="shared" si="66"/>
        <v>4250.1629588628166</v>
      </c>
      <c r="AC28" s="127">
        <f t="shared" si="66"/>
        <v>4373.1178421249251</v>
      </c>
      <c r="AD28" s="127">
        <f t="shared" si="66"/>
        <v>4505.7490751540836</v>
      </c>
      <c r="AE28" s="127">
        <f t="shared" si="66"/>
        <v>4647.5514230145209</v>
      </c>
      <c r="AF28" s="127">
        <f t="shared" si="66"/>
        <v>5434.9620433382452</v>
      </c>
      <c r="AG28" s="127">
        <f t="shared" si="66"/>
        <v>5686.3641779230675</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2.5963128722565232E-2</v>
      </c>
      <c r="M29" s="249">
        <f t="shared" si="67"/>
        <v>2.1677323646426716E-2</v>
      </c>
      <c r="N29" s="249">
        <f t="shared" si="67"/>
        <v>1.9039923650588486E-2</v>
      </c>
      <c r="O29" s="249">
        <f t="shared" si="67"/>
        <v>1.9826531460455987E-2</v>
      </c>
      <c r="P29" s="249">
        <f t="shared" si="67"/>
        <v>1.9240230047699702E-2</v>
      </c>
      <c r="Q29" s="249">
        <f t="shared" si="67"/>
        <v>2.041486247764368E-2</v>
      </c>
      <c r="R29" s="249">
        <f t="shared" si="67"/>
        <v>2.0056308202833772E-2</v>
      </c>
      <c r="S29" s="249">
        <f t="shared" si="67"/>
        <v>1.1765088401320734E-2</v>
      </c>
      <c r="T29" s="249">
        <f t="shared" si="67"/>
        <v>1.6034481656348909E-2</v>
      </c>
      <c r="U29" s="249">
        <f t="shared" si="67"/>
        <v>1.8657001665297601E-2</v>
      </c>
      <c r="V29" s="249">
        <f t="shared" si="67"/>
        <v>1.9539277331007243E-2</v>
      </c>
      <c r="W29" s="249">
        <f t="shared" si="67"/>
        <v>2.2580293714756339E-2</v>
      </c>
      <c r="X29" s="249">
        <f t="shared" si="67"/>
        <v>2.4839810676858365E-2</v>
      </c>
      <c r="Y29" s="249">
        <f t="shared" si="67"/>
        <v>2.9667102990325933E-2</v>
      </c>
      <c r="Z29" s="249">
        <f t="shared" si="67"/>
        <v>2.1814799779865002E-2</v>
      </c>
      <c r="AA29" s="249">
        <f t="shared" si="67"/>
        <v>2.0979013475698194E-2</v>
      </c>
      <c r="AB29" s="249">
        <f t="shared" si="67"/>
        <v>2.7965908740750445E-2</v>
      </c>
      <c r="AC29" s="249">
        <f t="shared" si="67"/>
        <v>2.892945151802051E-2</v>
      </c>
      <c r="AD29" s="249">
        <f t="shared" si="67"/>
        <v>3.0328758066284323E-2</v>
      </c>
      <c r="AE29" s="249">
        <f t="shared" si="67"/>
        <v>3.147142583735385E-2</v>
      </c>
      <c r="AF29" s="249">
        <f>(AF28/AE28)^(1/5)-1</f>
        <v>3.1797478788743838E-2</v>
      </c>
      <c r="AG29" s="249">
        <f>(AG28/AF28)^(1/5)-1</f>
        <v>9.0847223635919239E-3</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0.49731492089777224</v>
      </c>
      <c r="M31" s="24">
        <f t="shared" ref="M31:AG33" si="68">M81/SUM(M$81:M$83)</f>
        <v>0.49224762784006421</v>
      </c>
      <c r="N31" s="24">
        <f t="shared" si="68"/>
        <v>0.4881665620076735</v>
      </c>
      <c r="O31" s="24">
        <f t="shared" si="68"/>
        <v>0.4833380923991587</v>
      </c>
      <c r="P31" s="24">
        <f t="shared" si="68"/>
        <v>0.4778794578710574</v>
      </c>
      <c r="Q31" s="24">
        <f t="shared" si="68"/>
        <v>0.47178770428136757</v>
      </c>
      <c r="R31" s="24">
        <f t="shared" si="68"/>
        <v>0.4654214270238542</v>
      </c>
      <c r="S31" s="24">
        <f t="shared" si="68"/>
        <v>0.4649454870014304</v>
      </c>
      <c r="T31" s="24">
        <f t="shared" si="68"/>
        <v>0.46257576407278672</v>
      </c>
      <c r="U31" s="24">
        <f t="shared" si="68"/>
        <v>0.45594596033774298</v>
      </c>
      <c r="V31" s="24">
        <f t="shared" si="68"/>
        <v>0.44845549821342801</v>
      </c>
      <c r="W31" s="24">
        <f t="shared" si="68"/>
        <v>0.43997233264923635</v>
      </c>
      <c r="X31" s="24">
        <f t="shared" si="68"/>
        <v>0.43031065618127468</v>
      </c>
      <c r="Y31" s="24">
        <f t="shared" si="68"/>
        <v>0.41931363852842662</v>
      </c>
      <c r="Z31" s="24">
        <f t="shared" si="68"/>
        <v>0.41201983496841871</v>
      </c>
      <c r="AA31" s="24">
        <f t="shared" si="68"/>
        <v>0.40796342539431785</v>
      </c>
      <c r="AB31" s="24">
        <f t="shared" si="68"/>
        <v>0.39911075780662014</v>
      </c>
      <c r="AC31" s="24">
        <f t="shared" si="68"/>
        <v>0.38807319511736155</v>
      </c>
      <c r="AD31" s="24">
        <f t="shared" si="68"/>
        <v>0.37723650924965568</v>
      </c>
      <c r="AE31" s="24">
        <f t="shared" si="68"/>
        <v>0.36640562570348667</v>
      </c>
      <c r="AF31" s="24">
        <f t="shared" si="68"/>
        <v>0.31918358392278234</v>
      </c>
      <c r="AG31" s="24">
        <f t="shared" si="68"/>
        <v>0.31221231366043256</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0.30273627691778765</v>
      </c>
      <c r="M32" s="24">
        <f t="shared" si="69"/>
        <v>0.30780356997549563</v>
      </c>
      <c r="N32" s="24">
        <f t="shared" si="69"/>
        <v>0.30959983465931479</v>
      </c>
      <c r="O32" s="24">
        <f t="shared" si="69"/>
        <v>0.31119910205320506</v>
      </c>
      <c r="P32" s="24">
        <f t="shared" si="69"/>
        <v>0.31308033217516545</v>
      </c>
      <c r="Q32" s="24">
        <f t="shared" si="69"/>
        <v>0.3147792860065764</v>
      </c>
      <c r="R32" s="24">
        <f t="shared" si="69"/>
        <v>0.31671750699822215</v>
      </c>
      <c r="S32" s="24">
        <f t="shared" si="69"/>
        <v>0.31979216294402368</v>
      </c>
      <c r="T32" s="24">
        <f t="shared" si="69"/>
        <v>0.32042078111124966</v>
      </c>
      <c r="U32" s="24">
        <f t="shared" si="69"/>
        <v>0.32147083616768674</v>
      </c>
      <c r="V32" s="24">
        <f t="shared" si="69"/>
        <v>0.32344645949980538</v>
      </c>
      <c r="W32" s="24">
        <f t="shared" si="69"/>
        <v>0.32511892020445593</v>
      </c>
      <c r="X32" s="24">
        <f t="shared" si="69"/>
        <v>0.32729155089107687</v>
      </c>
      <c r="Y32" s="24">
        <f t="shared" si="69"/>
        <v>0.32914435053023705</v>
      </c>
      <c r="Z32" s="24">
        <f t="shared" si="69"/>
        <v>0.33377772717202325</v>
      </c>
      <c r="AA32" s="24">
        <f t="shared" si="69"/>
        <v>0.33587794115432573</v>
      </c>
      <c r="AB32" s="24">
        <f t="shared" si="68"/>
        <v>0.33574443026299294</v>
      </c>
      <c r="AC32" s="24">
        <f t="shared" si="68"/>
        <v>0.33807424259198027</v>
      </c>
      <c r="AD32" s="24">
        <f t="shared" si="68"/>
        <v>0.34020005661095132</v>
      </c>
      <c r="AE32" s="24">
        <f t="shared" si="68"/>
        <v>0.34234027841670711</v>
      </c>
      <c r="AF32" s="24">
        <f t="shared" si="68"/>
        <v>0.35238805755022784</v>
      </c>
      <c r="AG32" s="24">
        <f t="shared" si="68"/>
        <v>0.36344872774866915</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0.19994880218444014</v>
      </c>
      <c r="L33" s="24">
        <f t="shared" si="69"/>
        <v>0.19994880218444019</v>
      </c>
      <c r="M33" s="24">
        <f t="shared" si="68"/>
        <v>0.19994880218444019</v>
      </c>
      <c r="N33" s="24">
        <f t="shared" si="68"/>
        <v>0.20223360333301177</v>
      </c>
      <c r="O33" s="24">
        <f t="shared" si="68"/>
        <v>0.20546280554763613</v>
      </c>
      <c r="P33" s="24">
        <f t="shared" si="68"/>
        <v>0.20904020995377709</v>
      </c>
      <c r="Q33" s="24">
        <f t="shared" si="68"/>
        <v>0.21343300971205612</v>
      </c>
      <c r="R33" s="24">
        <f t="shared" si="68"/>
        <v>0.21786106597792362</v>
      </c>
      <c r="S33" s="24">
        <f t="shared" si="68"/>
        <v>0.215262350054546</v>
      </c>
      <c r="T33" s="24">
        <f t="shared" si="68"/>
        <v>0.21700345481596356</v>
      </c>
      <c r="U33" s="24">
        <f t="shared" si="68"/>
        <v>0.22258320349457028</v>
      </c>
      <c r="V33" s="24">
        <f t="shared" si="68"/>
        <v>0.22809804228676658</v>
      </c>
      <c r="W33" s="24">
        <f t="shared" si="68"/>
        <v>0.23490874714630769</v>
      </c>
      <c r="X33" s="24">
        <f t="shared" si="68"/>
        <v>0.24239779292764851</v>
      </c>
      <c r="Y33" s="24">
        <f t="shared" si="68"/>
        <v>0.25154201094133638</v>
      </c>
      <c r="Z33" s="24">
        <f t="shared" si="68"/>
        <v>0.25420243785955809</v>
      </c>
      <c r="AA33" s="24">
        <f t="shared" si="68"/>
        <v>0.25615863345135637</v>
      </c>
      <c r="AB33" s="24">
        <f t="shared" si="68"/>
        <v>0.26514481193038691</v>
      </c>
      <c r="AC33" s="24">
        <f t="shared" si="68"/>
        <v>0.27385256229065824</v>
      </c>
      <c r="AD33" s="24">
        <f t="shared" si="68"/>
        <v>0.28256343413939305</v>
      </c>
      <c r="AE33" s="24">
        <f t="shared" si="68"/>
        <v>0.29125409587980622</v>
      </c>
      <c r="AF33" s="24">
        <f t="shared" si="68"/>
        <v>0.32842835852698976</v>
      </c>
      <c r="AG33" s="24">
        <f t="shared" si="68"/>
        <v>0.32433895859089823</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29.834708085628357</v>
      </c>
      <c r="M34" s="10">
        <f t="shared" si="70"/>
        <v>29.870734872921503</v>
      </c>
      <c r="N34" s="10">
        <f t="shared" si="70"/>
        <v>29.964171580009808</v>
      </c>
      <c r="O34" s="10">
        <f t="shared" si="70"/>
        <v>30.009395182015687</v>
      </c>
      <c r="P34" s="10">
        <f t="shared" si="70"/>
        <v>30.012111627008426</v>
      </c>
      <c r="Q34" s="10">
        <f t="shared" si="70"/>
        <v>29.921278820783211</v>
      </c>
      <c r="R34" s="10">
        <f t="shared" si="70"/>
        <v>29.808165487279492</v>
      </c>
      <c r="S34" s="10">
        <f t="shared" si="70"/>
        <v>30.070888066072616</v>
      </c>
      <c r="T34" s="10">
        <f t="shared" si="70"/>
        <v>30.212205813766385</v>
      </c>
      <c r="U34" s="10">
        <f t="shared" si="70"/>
        <v>30.072412795172607</v>
      </c>
      <c r="V34" s="10">
        <f t="shared" si="70"/>
        <v>29.830801056697489</v>
      </c>
      <c r="W34" s="10">
        <f t="shared" si="70"/>
        <v>29.51627790359554</v>
      </c>
      <c r="X34" s="10">
        <f t="shared" si="70"/>
        <v>29.114476498298238</v>
      </c>
      <c r="Y34" s="10">
        <f t="shared" si="70"/>
        <v>28.612547968678797</v>
      </c>
      <c r="Z34" s="10">
        <f t="shared" si="70"/>
        <v>28.35478313421557</v>
      </c>
      <c r="AA34" s="10">
        <f t="shared" si="70"/>
        <v>28.281171225210059</v>
      </c>
      <c r="AB34" s="10">
        <f t="shared" si="70"/>
        <v>27.870037372912137</v>
      </c>
      <c r="AC34" s="10">
        <f t="shared" si="70"/>
        <v>27.297678761206225</v>
      </c>
      <c r="AD34" s="10">
        <f t="shared" si="70"/>
        <v>26.729679119622023</v>
      </c>
      <c r="AE34" s="10">
        <f t="shared" si="70"/>
        <v>26.152313654707825</v>
      </c>
      <c r="AF34" s="10">
        <f t="shared" si="70"/>
        <v>23.498150539048126</v>
      </c>
      <c r="AG34" s="10">
        <f t="shared" si="70"/>
        <v>23.577621091687998</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18.161627711606037</v>
      </c>
      <c r="M35" s="10">
        <f t="shared" si="71"/>
        <v>18.67823898313247</v>
      </c>
      <c r="N35" s="10">
        <f t="shared" si="71"/>
        <v>19.003560032300108</v>
      </c>
      <c r="O35" s="10">
        <f t="shared" si="71"/>
        <v>19.321665270467964</v>
      </c>
      <c r="P35" s="10">
        <f t="shared" si="71"/>
        <v>19.662284542051292</v>
      </c>
      <c r="Q35" s="10">
        <f t="shared" si="71"/>
        <v>19.963637666132808</v>
      </c>
      <c r="R35" s="10">
        <f t="shared" si="71"/>
        <v>20.284342991449208</v>
      </c>
      <c r="S35" s="10">
        <f t="shared" si="71"/>
        <v>20.682928655391823</v>
      </c>
      <c r="T35" s="10">
        <f t="shared" si="71"/>
        <v>20.927638968170431</v>
      </c>
      <c r="U35" s="10">
        <f t="shared" si="71"/>
        <v>21.202959402651203</v>
      </c>
      <c r="V35" s="10">
        <f t="shared" si="71"/>
        <v>21.515327661876235</v>
      </c>
      <c r="W35" s="10">
        <f t="shared" si="71"/>
        <v>21.811145129714738</v>
      </c>
      <c r="X35" s="10">
        <f t="shared" si="71"/>
        <v>22.144285830782778</v>
      </c>
      <c r="Y35" s="10">
        <f t="shared" si="71"/>
        <v>22.459699978319648</v>
      </c>
      <c r="Z35" s="10">
        <f t="shared" si="71"/>
        <v>22.970241395586019</v>
      </c>
      <c r="AA35" s="10">
        <f t="shared" si="71"/>
        <v>23.284002862205639</v>
      </c>
      <c r="AB35" s="10">
        <f t="shared" si="71"/>
        <v>23.445145579640137</v>
      </c>
      <c r="AC35" s="10">
        <f t="shared" si="71"/>
        <v>23.780673820883312</v>
      </c>
      <c r="AD35" s="10">
        <f t="shared" si="71"/>
        <v>24.105403710195834</v>
      </c>
      <c r="AE35" s="10">
        <f t="shared" si="71"/>
        <v>24.434642128117662</v>
      </c>
      <c r="AF35" s="10">
        <f t="shared" si="71"/>
        <v>25.942648812669635</v>
      </c>
      <c r="AG35" s="10">
        <f t="shared" si="71"/>
        <v>27.446887948289767</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11.858701524628284</v>
      </c>
      <c r="L36" s="10">
        <f t="shared" si="72"/>
        <v>11.995244651969873</v>
      </c>
      <c r="M36" s="10">
        <f t="shared" si="72"/>
        <v>12.133359960345405</v>
      </c>
      <c r="N36" s="10">
        <f t="shared" si="72"/>
        <v>12.413309024264457</v>
      </c>
      <c r="O36" s="10">
        <f t="shared" si="72"/>
        <v>12.756732034670044</v>
      </c>
      <c r="P36" s="10">
        <f t="shared" si="72"/>
        <v>13.128285830940303</v>
      </c>
      <c r="Q36" s="10">
        <f t="shared" si="72"/>
        <v>13.536148855089129</v>
      </c>
      <c r="R36" s="10">
        <f t="shared" si="72"/>
        <v>13.953029084697093</v>
      </c>
      <c r="S36" s="10">
        <f t="shared" si="72"/>
        <v>13.92234189663202</v>
      </c>
      <c r="T36" s="10">
        <f t="shared" si="72"/>
        <v>14.17314426824711</v>
      </c>
      <c r="U36" s="10">
        <f t="shared" si="72"/>
        <v>14.680717802176193</v>
      </c>
      <c r="V36" s="10">
        <f t="shared" si="72"/>
        <v>15.172848472113937</v>
      </c>
      <c r="W36" s="10">
        <f t="shared" si="72"/>
        <v>15.759245180272831</v>
      </c>
      <c r="X36" s="10">
        <f t="shared" si="72"/>
        <v>16.40044173681444</v>
      </c>
      <c r="Y36" s="10">
        <f t="shared" si="72"/>
        <v>17.164378147716722</v>
      </c>
      <c r="Z36" s="10">
        <f t="shared" si="72"/>
        <v>17.493951470198422</v>
      </c>
      <c r="AA36" s="10">
        <f t="shared" si="72"/>
        <v>17.75763640196784</v>
      </c>
      <c r="AB36" s="10">
        <f t="shared" si="72"/>
        <v>18.515150677331778</v>
      </c>
      <c r="AC36" s="10">
        <f t="shared" si="72"/>
        <v>19.263219844603917</v>
      </c>
      <c r="AD36" s="10">
        <f t="shared" si="72"/>
        <v>20.021471252894965</v>
      </c>
      <c r="AE36" s="10">
        <f t="shared" si="72"/>
        <v>20.788350217174507</v>
      </c>
      <c r="AF36" s="10">
        <f t="shared" si="72"/>
        <v>24.178746648282207</v>
      </c>
      <c r="AG36" s="10">
        <f t="shared" si="72"/>
        <v>24.493399960022217</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0.30439196091664733</v>
      </c>
      <c r="M37" s="24">
        <f t="shared" si="73"/>
        <v>0.30684838854921725</v>
      </c>
      <c r="N37" s="186">
        <f t="shared" si="73"/>
        <v>0.3570075844022208</v>
      </c>
      <c r="O37" s="186">
        <f t="shared" si="73"/>
        <v>0.35984674832817926</v>
      </c>
      <c r="P37" s="186">
        <f t="shared" si="73"/>
        <v>0.36303443918898809</v>
      </c>
      <c r="Q37" s="186">
        <f t="shared" si="73"/>
        <v>0.36702009044855516</v>
      </c>
      <c r="R37" s="186">
        <f t="shared" si="73"/>
        <v>0.37107517994651801</v>
      </c>
      <c r="S37" s="186">
        <f t="shared" si="73"/>
        <v>0.36973238139330694</v>
      </c>
      <c r="T37" s="186">
        <f t="shared" si="73"/>
        <v>0.37228435341554506</v>
      </c>
      <c r="U37" s="186">
        <f t="shared" si="73"/>
        <v>0.37766332619966453</v>
      </c>
      <c r="V37" s="186">
        <f t="shared" si="73"/>
        <v>0.38309477014373255</v>
      </c>
      <c r="W37" s="186">
        <f t="shared" si="73"/>
        <v>0.39022469075085764</v>
      </c>
      <c r="X37" s="186">
        <f t="shared" si="73"/>
        <v>0.39829727255411301</v>
      </c>
      <c r="Y37" s="186">
        <f t="shared" si="73"/>
        <v>0.40881285788961658</v>
      </c>
      <c r="Z37" s="186">
        <f t="shared" si="73"/>
        <v>0.41156101165954273</v>
      </c>
      <c r="AA37" s="186">
        <f t="shared" si="73"/>
        <v>0.41481447459735643</v>
      </c>
      <c r="AB37" s="186">
        <f t="shared" si="73"/>
        <v>0.42671705370323898</v>
      </c>
      <c r="AC37" s="186">
        <f t="shared" si="73"/>
        <v>0.43803037580366022</v>
      </c>
      <c r="AD37" s="186">
        <f t="shared" si="73"/>
        <v>0.45012037386242942</v>
      </c>
      <c r="AE37" s="186">
        <f t="shared" si="73"/>
        <v>0.46287303784601519</v>
      </c>
      <c r="AF37" s="186">
        <f t="shared" si="73"/>
        <v>0.57380172594798073</v>
      </c>
      <c r="AG37" s="186">
        <f t="shared" si="73"/>
        <v>0.56218666161242425</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1.6673216154466708E-2</v>
      </c>
      <c r="M38" s="109">
        <f t="shared" ref="M38" si="75">(M37/L37)^(1/(M$5-L$5))-1</f>
        <v>8.0699491050046923E-3</v>
      </c>
      <c r="N38" s="109">
        <f t="shared" ref="N38" si="76">(N37/M37)^(1/(N$5-M$5))-1</f>
        <v>0.16346573006349097</v>
      </c>
      <c r="O38" s="109">
        <f t="shared" ref="O38" si="77">(O37/N37)^(1/(O$5-N$5))-1</f>
        <v>7.9526711756345847E-3</v>
      </c>
      <c r="P38" s="109">
        <f t="shared" ref="P38" si="78">(P37/O37)^(1/(P$5-O$5))-1</f>
        <v>8.8584678772800629E-3</v>
      </c>
      <c r="Q38" s="109">
        <f t="shared" ref="Q38" si="79">(Q37/P37)^(1/(Q$5-P$5))-1</f>
        <v>1.0978713943698981E-2</v>
      </c>
      <c r="R38" s="109">
        <f t="shared" ref="R38" si="80">(R37/Q37)^(1/(R$5-Q$5))-1</f>
        <v>1.1048685354000387E-2</v>
      </c>
      <c r="S38" s="109">
        <f t="shared" ref="S38" si="81">(S37/R37)^(1/(S$5-R$5))-1</f>
        <v>-3.6186698161936315E-3</v>
      </c>
      <c r="T38" s="109">
        <f t="shared" ref="T38" si="82">(T37/S37)^(1/(T$5-S$5))-1</f>
        <v>6.9022140084706862E-3</v>
      </c>
      <c r="U38" s="109">
        <f t="shared" ref="U38" si="83">(U37/T37)^(1/(U$5-T$5))-1</f>
        <v>1.4448559910642977E-2</v>
      </c>
      <c r="V38" s="109">
        <f t="shared" ref="V38" si="84">(V37/U37)^(1/(V$5-U$5))-1</f>
        <v>1.4381708699977125E-2</v>
      </c>
      <c r="W38" s="109">
        <f t="shared" ref="W38" si="85">(W37/V37)^(1/(W$5-V$5))-1</f>
        <v>1.8611375468399194E-2</v>
      </c>
      <c r="X38" s="109">
        <f t="shared" ref="X38" si="86">(X37/W37)^(1/(X$5-W$5))-1</f>
        <v>2.0687009291294078E-2</v>
      </c>
      <c r="Y38" s="109">
        <f t="shared" ref="Y38" si="87">(Y37/X37)^(1/(Y$5-X$5))-1</f>
        <v>2.6401349093031712E-2</v>
      </c>
      <c r="Z38" s="109">
        <f t="shared" ref="Z38" si="88">(Z37/Y37)^(1/(Z$5-Y$5))-1</f>
        <v>6.7222782182358998E-3</v>
      </c>
      <c r="AA38" s="109">
        <f t="shared" ref="AA38" si="89">(AA37/Z37)^(1/(AA$5-Z$5))-1</f>
        <v>7.9051777151939451E-3</v>
      </c>
      <c r="AB38" s="109">
        <f t="shared" ref="AB38" si="90">(AB37/AA37)^(1/(AB$5-AA$5))-1</f>
        <v>2.8693741021057484E-2</v>
      </c>
      <c r="AC38" s="109">
        <f t="shared" ref="AC38" si="91">(AC37/AB37)^(1/(AC$5-AB$5))-1</f>
        <v>2.6512467693145192E-2</v>
      </c>
      <c r="AD38" s="109">
        <f t="shared" ref="AD38" si="92">(AD37/AC37)^(1/(AD$5-AC$5))-1</f>
        <v>2.7600821145308707E-2</v>
      </c>
      <c r="AE38" s="109">
        <f t="shared" ref="AE38" si="93">(AE37/AD37)^(1/(AE$5-AD$5))-1</f>
        <v>2.833167464551023E-2</v>
      </c>
      <c r="AF38" s="109">
        <f t="shared" ref="AF38" si="94">(AF37/AE37)^(1/(AF$5-AE$5))-1</f>
        <v>4.3902633583778439E-2</v>
      </c>
      <c r="AG38" s="109">
        <f t="shared" ref="AG38" si="95">(AG37/AF37)^(1/(AG$5-AF$5))-1</f>
        <v>-4.0816430828654049E-3</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73.022025883333328</v>
      </c>
      <c r="E45" s="10">
        <f>INDEX(DriversGams!$A$5:$AN$24,MATCH(Drivers!$A45,DriversGams!$A$5:$A$24,0),MATCH(Drivers!E$3,DriversGams!$A$5:$AN$5,0))</f>
        <v>76.214251842658157</v>
      </c>
      <c r="F45" s="10">
        <f>INDEX(DriversGams!$A$5:$AN$24,MATCH(Drivers!$A45,DriversGams!$A$5:$A$24,0),MATCH(Drivers!F$3,DriversGams!$A$5:$AN$5,0))</f>
        <v>74.818789250548264</v>
      </c>
      <c r="G45" s="10">
        <f>INDEX(DriversGams!$A$5:$AN$24,MATCH(Drivers!$A45,DriversGams!$A$5:$A$24,0),MATCH(Drivers!G$3,DriversGams!$A$5:$AN$5,0))</f>
        <v>74.003288986735001</v>
      </c>
      <c r="H45" s="10">
        <f>INDEX(DriversGams!$A$5:$AN$24,MATCH(Drivers!$A45,DriversGams!$A$5:$A$24,0),MATCH(Drivers!H$3,DriversGams!$A$5:$AN$5,0))</f>
        <v>77.103151907511858</v>
      </c>
      <c r="I45" s="10">
        <f>INDEX(DriversGams!$A$5:$AN$24,MATCH(Drivers!$A45,DriversGams!$A$5:$A$24,0),MATCH(Drivers!I$3,DriversGams!$A$5:$AN$5,0))</f>
        <v>76.215093060818432</v>
      </c>
      <c r="J45" s="10">
        <f>INDEX(DriversGams!$A$5:$AN$24,MATCH(Drivers!$A45,DriversGams!$A$5:$A$24,0),MATCH(Drivers!J$3,DriversGams!$A$5:$AN$5,0))</f>
        <v>74.536081170446622</v>
      </c>
      <c r="K45" s="10">
        <f>INDEX(DriversGams!$A$5:$AN$24,MATCH(Drivers!$A45,DriversGams!$A$5:$A$24,0),MATCH(Drivers!K$3,DriversGams!$A$5:$AN$5,0))</f>
        <v>73.450624606898685</v>
      </c>
      <c r="L45" s="10">
        <f>INDEX(DriversGams!$A$5:$AN$24,MATCH(Drivers!$A45,DriversGams!$A$5:$A$24,0),MATCH(Drivers!L$3,DriversGams!$A$5:$AN$5,0))</f>
        <v>75.387455616600988</v>
      </c>
      <c r="M45" s="10">
        <f>INDEX(DriversGams!$A$5:$AN$24,MATCH(Drivers!$A45,DriversGams!$A$5:$A$24,0),MATCH(Drivers!M$3,DriversGams!$A$5:$AN$5,0))</f>
        <v>76.962005144171968</v>
      </c>
      <c r="N45" s="10">
        <f>INDEX(DriversGams!$A$5:$AN$24,MATCH(Drivers!$A45,DriversGams!$A$5:$A$24,0),MATCH(Drivers!N$3,DriversGams!$A$5:$AN$5,0))</f>
        <v>78.441153394754892</v>
      </c>
      <c r="O45" s="10">
        <f>INDEX(DriversGams!$A$5:$AN$24,MATCH(Drivers!$A45,DriversGams!$A$5:$A$24,0),MATCH(Drivers!O$3,DriversGams!$A$5:$AN$5,0))</f>
        <v>80.019981887360103</v>
      </c>
      <c r="P45" s="10">
        <f>INDEX(DriversGams!$A$5:$AN$24,MATCH(Drivers!$A45,DriversGams!$A$5:$A$24,0),MATCH(Drivers!P$3,DriversGams!$A$5:$AN$5,0))</f>
        <v>81.614024382760789</v>
      </c>
      <c r="Q45" s="10">
        <f>INDEX(DriversGams!$A$5:$AN$24,MATCH(Drivers!$A45,DriversGams!$A$5:$A$24,0),MATCH(Drivers!Q$3,DriversGams!$A$5:$AN$5,0))</f>
        <v>83.25721753875186</v>
      </c>
      <c r="R45" s="10">
        <f>INDEX(DriversGams!$A$5:$AN$24,MATCH(Drivers!$A45,DriversGams!$A$5:$A$24,0),MATCH(Drivers!R$3,DriversGams!$A$5:$AN$5,0))</f>
        <v>84.720285592783867</v>
      </c>
      <c r="S45" s="10">
        <f>INDEX(DriversGams!$A$5:$AN$24,MATCH(Drivers!$A45,DriversGams!$A$5:$A$24,0),MATCH(Drivers!S$3,DriversGams!$A$5:$AN$5,0))</f>
        <v>87.175422650727185</v>
      </c>
      <c r="T45" s="10">
        <f>INDEX(DriversGams!$A$5:$AN$24,MATCH(Drivers!$A45,DriversGams!$A$5:$A$24,0),MATCH(Drivers!T$3,DriversGams!$A$5:$AN$5,0))</f>
        <v>89.089221308237853</v>
      </c>
      <c r="U45" s="10">
        <f>INDEX(DriversGams!$A$5:$AN$24,MATCH(Drivers!$A45,DriversGams!$A$5:$A$24,0),MATCH(Drivers!U$3,DriversGams!$A$5:$AN$5,0))</f>
        <v>90.609166153771653</v>
      </c>
      <c r="V45" s="10">
        <f>INDEX(DriversGams!$A$5:$AN$24,MATCH(Drivers!$A45,DriversGams!$A$5:$A$24,0),MATCH(Drivers!V$3,DriversGams!$A$5:$AN$5,0))</f>
        <v>91.948031660852749</v>
      </c>
      <c r="W45" s="10">
        <f>INDEX(DriversGams!$A$5:$AN$24,MATCH(Drivers!$A45,DriversGams!$A$5:$A$24,0),MATCH(Drivers!W$3,DriversGams!$A$5:$AN$5,0))</f>
        <v>93.553936374485275</v>
      </c>
      <c r="X45" s="10">
        <f>INDEX(DriversGams!$A$5:$AN$24,MATCH(Drivers!$A45,DriversGams!$A$5:$A$24,0),MATCH(Drivers!X$3,DriversGams!$A$5:$AN$5,0))</f>
        <v>95.225285455486144</v>
      </c>
      <c r="Y45" s="10">
        <f>INDEX(DriversGams!$A$5:$AN$24,MATCH(Drivers!$A45,DriversGams!$A$5:$A$24,0),MATCH(Drivers!Y$3,DriversGams!$A$5:$AN$5,0))</f>
        <v>97.300351709130723</v>
      </c>
      <c r="Z45" s="10">
        <f>INDEX(DriversGams!$A$5:$AN$24,MATCH(Drivers!$A45,DriversGams!$A$5:$A$24,0),MATCH(Drivers!Z$3,DriversGams!$A$5:$AN$5,0))</f>
        <v>100.70154531023232</v>
      </c>
      <c r="AA45" s="10">
        <f>INDEX(DriversGams!$A$5:$AN$24,MATCH(Drivers!$A45,DriversGams!$A$5:$A$24,0),MATCH(Drivers!AA$3,DriversGams!$A$5:$AN$5,0))</f>
        <v>103.99498865964036</v>
      </c>
      <c r="AB45" s="10">
        <f>INDEX(DriversGams!$A$5:$AN$24,MATCH(Drivers!$A45,DriversGams!$A$5:$A$24,0),MATCH(Drivers!AB$3,DriversGams!$A$5:$AN$5,0))</f>
        <v>106.34874210882222</v>
      </c>
      <c r="AC45" s="10">
        <f>INDEX(DriversGams!$A$5:$AN$24,MATCH(Drivers!$A45,DriversGams!$A$5:$A$24,0),MATCH(Drivers!AC$3,DriversGams!$A$5:$AN$5,0))</f>
        <v>108.43158888348785</v>
      </c>
      <c r="AD45" s="10">
        <f>INDEX(DriversGams!$A$5:$AN$24,MATCH(Drivers!$A45,DriversGams!$A$5:$A$24,0),MATCH(Drivers!AD$3,DriversGams!$A$5:$AN$5,0))</f>
        <v>110.50322981425371</v>
      </c>
      <c r="AE45" s="10">
        <f>INDEX(DriversGams!$A$5:$AN$24,MATCH(Drivers!$A45,DriversGams!$A$5:$A$24,0),MATCH(Drivers!AE$3,DriversGams!$A$5:$AN$5,0))</f>
        <v>112.64056939365847</v>
      </c>
      <c r="AF45" s="10">
        <f>INDEX(DriversGams!$A$5:$AN$24,MATCH(Drivers!$A45,DriversGams!$A$5:$A$24,0),MATCH(Drivers!AF$3,DriversGams!$A$5:$AN$5,0))</f>
        <v>124.63817275789916</v>
      </c>
      <c r="AG45" s="10">
        <f>INDEX(DriversGams!$A$5:$AN$24,MATCH(Drivers!$A45,DriversGams!$A$5:$A$24,0),MATCH(Drivers!AG$3,DriversGams!$A$5:$AN$5,0))</f>
        <v>123.12254550611708</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1885.7846547668319</v>
      </c>
      <c r="E46" s="10">
        <f>INDEX(DriversGams!$A$5:$AN$24,MATCH(Drivers!$A46,DriversGams!$A$5:$A$24,0),MATCH(Drivers!E$3,DriversGams!$A$5:$AN$5,0))</f>
        <v>1936.5285506965552</v>
      </c>
      <c r="F46" s="10">
        <f>INDEX(DriversGams!$A$5:$AN$24,MATCH(Drivers!$A46,DriversGams!$A$5:$A$24,0),MATCH(Drivers!F$3,DriversGams!$A$5:$AN$5,0))</f>
        <v>1957.0356867515925</v>
      </c>
      <c r="G46" s="10">
        <f>INDEX(DriversGams!$A$5:$AN$24,MATCH(Drivers!$A46,DriversGams!$A$5:$A$24,0),MATCH(Drivers!G$3,DriversGams!$A$5:$AN$5,0))</f>
        <v>1978.230589444147</v>
      </c>
      <c r="H46" s="10">
        <f>INDEX(DriversGams!$A$5:$AN$24,MATCH(Drivers!$A46,DriversGams!$A$5:$A$24,0),MATCH(Drivers!H$3,DriversGams!$A$5:$AN$5,0))</f>
        <v>2019.5777467900498</v>
      </c>
      <c r="I46" s="10">
        <f>INDEX(DriversGams!$A$5:$AN$24,MATCH(Drivers!$A46,DriversGams!$A$5:$A$24,0),MATCH(Drivers!I$3,DriversGams!$A$5:$AN$5,0))</f>
        <v>2060.4668986911238</v>
      </c>
      <c r="J46" s="10">
        <f>INDEX(DriversGams!$A$5:$AN$24,MATCH(Drivers!$A46,DriversGams!$A$5:$A$24,0),MATCH(Drivers!J$3,DriversGams!$A$5:$AN$5,0))</f>
        <v>2075.6856710358534</v>
      </c>
      <c r="K46" s="10">
        <f>INDEX(DriversGams!$A$5:$AN$24,MATCH(Drivers!$A46,DriversGams!$A$5:$A$24,0),MATCH(Drivers!K$3,DriversGams!$A$5:$AN$5,0))</f>
        <v>1944.8638057889457</v>
      </c>
      <c r="L46" s="10">
        <f>INDEX(DriversGams!$A$5:$AN$24,MATCH(Drivers!$A46,DriversGams!$A$5:$A$24,0),MATCH(Drivers!L$3,DriversGams!$A$5:$AN$5,0))</f>
        <v>1992.2272955705976</v>
      </c>
      <c r="M46" s="10">
        <f>INDEX(DriversGams!$A$5:$AN$24,MATCH(Drivers!$A46,DriversGams!$A$5:$A$24,0),MATCH(Drivers!M$3,DriversGams!$A$5:$AN$5,0))</f>
        <v>2038.2969435883292</v>
      </c>
      <c r="N46" s="10">
        <f>INDEX(DriversGams!$A$5:$AN$24,MATCH(Drivers!$A46,DriversGams!$A$5:$A$24,0),MATCH(Drivers!N$3,DriversGams!$A$5:$AN$5,0))</f>
        <v>2081.8396442622407</v>
      </c>
      <c r="O46" s="10">
        <f>INDEX(DriversGams!$A$5:$AN$24,MATCH(Drivers!$A46,DriversGams!$A$5:$A$24,0),MATCH(Drivers!O$3,DriversGams!$A$5:$AN$5,0))</f>
        <v>2127.1317376309598</v>
      </c>
      <c r="P46" s="10">
        <f>INDEX(DriversGams!$A$5:$AN$24,MATCH(Drivers!$A46,DriversGams!$A$5:$A$24,0),MATCH(Drivers!P$3,DriversGams!$A$5:$AN$5,0))</f>
        <v>2172.2766461704164</v>
      </c>
      <c r="Q46" s="10">
        <f>INDEX(DriversGams!$A$5:$AN$24,MATCH(Drivers!$A46,DriversGams!$A$5:$A$24,0),MATCH(Drivers!Q$3,DriversGams!$A$5:$AN$5,0))</f>
        <v>2221.2465233124667</v>
      </c>
      <c r="R46" s="10">
        <f>INDEX(DriversGams!$A$5:$AN$24,MATCH(Drivers!$A46,DriversGams!$A$5:$A$24,0),MATCH(Drivers!R$3,DriversGams!$A$5:$AN$5,0))</f>
        <v>2270.6549370820544</v>
      </c>
      <c r="S46" s="10">
        <f>INDEX(DriversGams!$A$5:$AN$24,MATCH(Drivers!$A46,DriversGams!$A$5:$A$24,0),MATCH(Drivers!S$3,DriversGams!$A$5:$AN$5,0))</f>
        <v>2307.9943245449572</v>
      </c>
      <c r="T46" s="10">
        <f>INDEX(DriversGams!$A$5:$AN$24,MATCH(Drivers!$A46,DriversGams!$A$5:$A$24,0),MATCH(Drivers!T$3,DriversGams!$A$5:$AN$5,0))</f>
        <v>2351.1297782096281</v>
      </c>
      <c r="U46" s="10">
        <f>INDEX(DriversGams!$A$5:$AN$24,MATCH(Drivers!$A46,DriversGams!$A$5:$A$24,0),MATCH(Drivers!U$3,DriversGams!$A$5:$AN$5,0))</f>
        <v>2398.7919730982858</v>
      </c>
      <c r="V46" s="10">
        <f>INDEX(DriversGams!$A$5:$AN$24,MATCH(Drivers!$A46,DriversGams!$A$5:$A$24,0),MATCH(Drivers!V$3,DriversGams!$A$5:$AN$5,0))</f>
        <v>2450.4973147029382</v>
      </c>
      <c r="W46" s="10">
        <f>INDEX(DriversGams!$A$5:$AN$24,MATCH(Drivers!$A46,DriversGams!$A$5:$A$24,0),MATCH(Drivers!W$3,DriversGams!$A$5:$AN$5,0))</f>
        <v>2512.1266380782122</v>
      </c>
      <c r="X46" s="10">
        <f>INDEX(DriversGams!$A$5:$AN$24,MATCH(Drivers!$A46,DriversGams!$A$5:$A$24,0),MATCH(Drivers!X$3,DriversGams!$A$5:$AN$5,0))</f>
        <v>2580.4879876675168</v>
      </c>
      <c r="Y46" s="10">
        <f>INDEX(DriversGams!$A$5:$AN$24,MATCH(Drivers!$A46,DriversGams!$A$5:$A$24,0),MATCH(Drivers!Y$3,DriversGams!$A$5:$AN$5,0))</f>
        <v>2662.7855670722306</v>
      </c>
      <c r="Z46" s="10">
        <f>INDEX(DriversGams!$A$5:$AN$24,MATCH(Drivers!$A46,DriversGams!$A$5:$A$24,0),MATCH(Drivers!Z$3,DriversGams!$A$5:$AN$5,0))</f>
        <v>2736.5681098163013</v>
      </c>
      <c r="AA46" s="10">
        <f>INDEX(DriversGams!$A$5:$AN$24,MATCH(Drivers!$A46,DriversGams!$A$5:$A$24,0),MATCH(Drivers!AA$3,DriversGams!$A$5:$AN$5,0))</f>
        <v>2806.0004503973933</v>
      </c>
      <c r="AB46" s="10">
        <f>INDEX(DriversGams!$A$5:$AN$24,MATCH(Drivers!$A46,DriversGams!$A$5:$A$24,0),MATCH(Drivers!AB$3,DriversGams!$A$5:$AN$5,0))</f>
        <v>2886.5696640124584</v>
      </c>
      <c r="AC46" s="10">
        <f>INDEX(DriversGams!$A$5:$AN$24,MATCH(Drivers!$A46,DriversGams!$A$5:$A$24,0),MATCH(Drivers!AC$3,DriversGams!$A$5:$AN$5,0))</f>
        <v>2973.7907874513871</v>
      </c>
      <c r="AD46" s="10">
        <f>INDEX(DriversGams!$A$5:$AN$24,MATCH(Drivers!$A46,DriversGams!$A$5:$A$24,0),MATCH(Drivers!AD$3,DriversGams!$A$5:$AN$5,0))</f>
        <v>3068.6688618450635</v>
      </c>
      <c r="AE46" s="10">
        <f>INDEX(DriversGams!$A$5:$AN$24,MATCH(Drivers!$A46,DriversGams!$A$5:$A$24,0),MATCH(Drivers!AE$3,DriversGams!$A$5:$AN$5,0))</f>
        <v>3170.8111969486054</v>
      </c>
      <c r="AF46" s="10">
        <f>INDEX(DriversGams!$A$5:$AN$24,MATCH(Drivers!$A46,DriversGams!$A$5:$A$24,0),MATCH(Drivers!AF$3,DriversGams!$A$5:$AN$5,0))</f>
        <v>3745.0835163246311</v>
      </c>
      <c r="AG46" s="10">
        <f>INDEX(DriversGams!$A$5:$AN$24,MATCH(Drivers!$A46,DriversGams!$A$5:$A$24,0),MATCH(Drivers!AG$3,DriversGams!$A$5:$AN$5,0))</f>
        <v>3954.7616852940337</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51.77645909192244</v>
      </c>
      <c r="E47" s="10">
        <f>INDEX(DriversGams!$A$5:$AN$24,MATCH(Drivers!$A47,DriversGams!$A$5:$A$24,0),MATCH(Drivers!E$3,DriversGams!$A$5:$AN$5,0))</f>
        <v>51.787906214715235</v>
      </c>
      <c r="F47" s="10">
        <f>INDEX(DriversGams!$A$5:$AN$24,MATCH(Drivers!$A47,DriversGams!$A$5:$A$24,0),MATCH(Drivers!F$3,DriversGams!$A$5:$AN$5,0))</f>
        <v>51.907391206694811</v>
      </c>
      <c r="G47" s="10">
        <f>INDEX(DriversGams!$A$5:$AN$24,MATCH(Drivers!$A47,DriversGams!$A$5:$A$24,0),MATCH(Drivers!G$3,DriversGams!$A$5:$AN$5,0))</f>
        <v>52.084647608875365</v>
      </c>
      <c r="H47" s="10">
        <f>INDEX(DriversGams!$A$5:$AN$24,MATCH(Drivers!$A47,DriversGams!$A$5:$A$24,0),MATCH(Drivers!H$3,DriversGams!$A$5:$AN$5,0))</f>
        <v>52.321649295602818</v>
      </c>
      <c r="I47" s="10">
        <f>INDEX(DriversGams!$A$5:$AN$24,MATCH(Drivers!$A47,DriversGams!$A$5:$A$24,0),MATCH(Drivers!I$3,DriversGams!$A$5:$AN$5,0))</f>
        <v>52.791122507739516</v>
      </c>
      <c r="J47" s="10">
        <f>INDEX(DriversGams!$A$5:$AN$24,MATCH(Drivers!$A47,DriversGams!$A$5:$A$24,0),MATCH(Drivers!J$3,DriversGams!$A$5:$AN$5,0))</f>
        <v>52.743096515537495</v>
      </c>
      <c r="K47" s="10">
        <f>INDEX(DriversGams!$A$5:$AN$24,MATCH(Drivers!$A47,DriversGams!$A$5:$A$24,0),MATCH(Drivers!K$3,DriversGams!$A$5:$AN$5,0))</f>
        <v>51.661422136217013</v>
      </c>
      <c r="L47" s="10">
        <f>INDEX(DriversGams!$A$5:$AN$24,MATCH(Drivers!$A47,DriversGams!$A$5:$A$24,0),MATCH(Drivers!L$3,DriversGams!$A$5:$AN$5,0))</f>
        <v>51.31688516546442</v>
      </c>
      <c r="M47" s="10">
        <f>INDEX(DriversGams!$A$5:$AN$24,MATCH(Drivers!$A47,DriversGams!$A$5:$A$24,0),MATCH(Drivers!M$3,DriversGams!$A$5:$AN$5,0))</f>
        <v>51.761263933992396</v>
      </c>
      <c r="N47" s="10">
        <f>INDEX(DriversGams!$A$5:$AN$24,MATCH(Drivers!$A47,DriversGams!$A$5:$A$24,0),MATCH(Drivers!N$3,DriversGams!$A$5:$AN$5,0))</f>
        <v>52.319639760318864</v>
      </c>
      <c r="O47" s="10">
        <f>INDEX(DriversGams!$A$5:$AN$24,MATCH(Drivers!$A47,DriversGams!$A$5:$A$24,0),MATCH(Drivers!O$3,DriversGams!$A$5:$AN$5,0))</f>
        <v>52.827640765073994</v>
      </c>
      <c r="P47" s="10">
        <f>INDEX(DriversGams!$A$5:$AN$24,MATCH(Drivers!$A47,DriversGams!$A$5:$A$24,0),MATCH(Drivers!P$3,DriversGams!$A$5:$AN$5,0))</f>
        <v>53.336748749239696</v>
      </c>
      <c r="Q47" s="10">
        <f>INDEX(DriversGams!$A$5:$AN$24,MATCH(Drivers!$A47,DriversGams!$A$5:$A$24,0),MATCH(Drivers!Q$3,DriversGams!$A$5:$AN$5,0))</f>
        <v>53.849924293415164</v>
      </c>
      <c r="R47" s="10">
        <f>INDEX(DriversGams!$A$5:$AN$24,MATCH(Drivers!$A47,DriversGams!$A$5:$A$24,0),MATCH(Drivers!R$3,DriversGams!$A$5:$AN$5,0))</f>
        <v>54.370082994823804</v>
      </c>
      <c r="S47" s="10">
        <f>INDEX(DriversGams!$A$5:$AN$24,MATCH(Drivers!$A47,DriversGams!$A$5:$A$24,0),MATCH(Drivers!S$3,DriversGams!$A$5:$AN$5,0))</f>
        <v>54.956247356786974</v>
      </c>
      <c r="T47" s="10">
        <f>INDEX(DriversGams!$A$5:$AN$24,MATCH(Drivers!$A47,DriversGams!$A$5:$A$24,0),MATCH(Drivers!T$3,DriversGams!$A$5:$AN$5,0))</f>
        <v>55.161320830106973</v>
      </c>
      <c r="U47" s="10">
        <f>INDEX(DriversGams!$A$5:$AN$24,MATCH(Drivers!$A47,DriversGams!$A$5:$A$24,0),MATCH(Drivers!U$3,DriversGams!$A$5:$AN$5,0))</f>
        <v>55.475591968594941</v>
      </c>
      <c r="V47" s="10">
        <f>INDEX(DriversGams!$A$5:$AN$24,MATCH(Drivers!$A47,DriversGams!$A$5:$A$24,0),MATCH(Drivers!V$3,DriversGams!$A$5:$AN$5,0))</f>
        <v>55.907424743014587</v>
      </c>
      <c r="W47" s="10">
        <f>INDEX(DriversGams!$A$5:$AN$24,MATCH(Drivers!$A47,DriversGams!$A$5:$A$24,0),MATCH(Drivers!W$3,DriversGams!$A$5:$AN$5,0))</f>
        <v>56.413165190844367</v>
      </c>
      <c r="X47" s="10">
        <f>INDEX(DriversGams!$A$5:$AN$24,MATCH(Drivers!$A47,DriversGams!$A$5:$A$24,0),MATCH(Drivers!X$3,DriversGams!$A$5:$AN$5,0))</f>
        <v>56.993810370298476</v>
      </c>
      <c r="Y47" s="10">
        <f>INDEX(DriversGams!$A$5:$AN$24,MATCH(Drivers!$A47,DriversGams!$A$5:$A$24,0),MATCH(Drivers!Y$3,DriversGams!$A$5:$AN$5,0))</f>
        <v>57.693868041572479</v>
      </c>
      <c r="Z47" s="10">
        <f>INDEX(DriversGams!$A$5:$AN$24,MATCH(Drivers!$A47,DriversGams!$A$5:$A$24,0),MATCH(Drivers!Z$3,DriversGams!$A$5:$AN$5,0))</f>
        <v>45.29218217678293</v>
      </c>
      <c r="AA47" s="10">
        <f>INDEX(DriversGams!$A$5:$AN$24,MATCH(Drivers!$A47,DriversGams!$A$5:$A$24,0),MATCH(Drivers!AA$3,DriversGams!$A$5:$AN$5,0))</f>
        <v>35.04226300381557</v>
      </c>
      <c r="AB47" s="10">
        <f>INDEX(DriversGams!$A$5:$AN$24,MATCH(Drivers!$A47,DriversGams!$A$5:$A$24,0),MATCH(Drivers!AB$3,DriversGams!$A$5:$AN$5,0))</f>
        <v>33.821702603616885</v>
      </c>
      <c r="AC47" s="10">
        <f>INDEX(DriversGams!$A$5:$AN$24,MATCH(Drivers!$A47,DriversGams!$A$5:$A$24,0),MATCH(Drivers!AC$3,DriversGams!$A$5:$AN$5,0))</f>
        <v>34.320045544278528</v>
      </c>
      <c r="AD47" s="10">
        <f>INDEX(DriversGams!$A$5:$AN$24,MATCH(Drivers!$A47,DriversGams!$A$5:$A$24,0),MATCH(Drivers!AD$3,DriversGams!$A$5:$AN$5,0))</f>
        <v>35.164660385262891</v>
      </c>
      <c r="AE47" s="10">
        <f>INDEX(DriversGams!$A$5:$AN$24,MATCH(Drivers!$A47,DriversGams!$A$5:$A$24,0),MATCH(Drivers!AE$3,DriversGams!$A$5:$AN$5,0))</f>
        <v>36.121255719709836</v>
      </c>
      <c r="AF47" s="10">
        <f>INDEX(DriversGams!$A$5:$AN$24,MATCH(Drivers!$A47,DriversGams!$A$5:$A$24,0),MATCH(Drivers!AF$3,DriversGams!$A$5:$AN$5,0))</f>
        <v>41.724380075034645</v>
      </c>
      <c r="AG47" s="10">
        <f>INDEX(DriversGams!$A$5:$AN$24,MATCH(Drivers!$A47,DriversGams!$A$5:$A$24,0),MATCH(Drivers!AG$3,DriversGams!$A$5:$AN$5,0))</f>
        <v>43.405358344869683</v>
      </c>
      <c r="AH47" s="126"/>
      <c r="AI47" s="126"/>
      <c r="AJ47" s="126"/>
      <c r="AK47" s="126"/>
      <c r="AL47" s="126"/>
      <c r="AM47" s="126"/>
      <c r="AO47" s="338">
        <f t="shared" ref="AO47:AO63" si="126">AO46+1</f>
        <v>3</v>
      </c>
    </row>
    <row r="48" spans="1:41" s="366" customFormat="1">
      <c r="A48" s="134" t="s">
        <v>713</v>
      </c>
      <c r="B48" s="366">
        <f t="shared" si="125"/>
        <v>4</v>
      </c>
      <c r="C48" s="331">
        <v>1.4850000000000001</v>
      </c>
      <c r="D48" s="10">
        <f>INDEX(DriversGams!$A$5:$AN$30,MATCH(Drivers!$A48,DriversGams!$A$5:$A$30,0),MATCH(Drivers!D$3,DriversGams!$A$5:$AN$5,0))</f>
        <v>1.5236951233127378</v>
      </c>
      <c r="E48" s="10">
        <f>INDEX(DriversGams!$A$5:$AN$30,MATCH(Drivers!$A48,DriversGams!$A$5:$A$30,0),MATCH(Drivers!E$3,DriversGams!$A$5:$AN$5,0))</f>
        <v>1.5308400726794114</v>
      </c>
      <c r="F48" s="10">
        <f>INDEX(DriversGams!$A$5:$AN$30,MATCH(Drivers!$A48,DriversGams!$A$5:$A$30,0),MATCH(Drivers!F$3,DriversGams!$A$5:$AN$5,0))</f>
        <v>1.5320959372338967</v>
      </c>
      <c r="G48" s="10">
        <f>INDEX(DriversGams!$A$5:$AN$30,MATCH(Drivers!$A48,DriversGams!$A$5:$A$30,0),MATCH(Drivers!G$3,DriversGams!$A$5:$AN$5,0))</f>
        <v>1.535931092080546</v>
      </c>
      <c r="H48" s="10">
        <f>INDEX(DriversGams!$A$5:$AN$30,MATCH(Drivers!$A48,DriversGams!$A$5:$A$30,0),MATCH(Drivers!H$3,DriversGams!$A$5:$AN$5,0))</f>
        <v>1.5522748114996139</v>
      </c>
      <c r="I48" s="10">
        <f>INDEX(DriversGams!$A$5:$AN$30,MATCH(Drivers!$A48,DriversGams!$A$5:$A$30,0),MATCH(Drivers!I$3,DriversGams!$A$5:$AN$5,0))</f>
        <v>1.5643443191579873</v>
      </c>
      <c r="J48" s="10">
        <f>INDEX(DriversGams!$A$5:$AN$30,MATCH(Drivers!$A48,DriversGams!$A$5:$A$30,0),MATCH(Drivers!J$3,DriversGams!$A$5:$AN$5,0))</f>
        <v>1.5536111878075418</v>
      </c>
      <c r="K48" s="10">
        <f>INDEX(DriversGams!$A$5:$AN$30,MATCH(Drivers!$A48,DriversGams!$A$5:$A$30,0),MATCH(Drivers!K$3,DriversGams!$A$5:$AN$5,0))</f>
        <v>1.4656499515268298</v>
      </c>
      <c r="L48" s="10">
        <f>INDEX(DriversGams!$A$5:$AN$30,MATCH(Drivers!$A48,DriversGams!$A$5:$A$30,0),MATCH(Drivers!L$3,DriversGams!$A$5:$AN$5,0))</f>
        <v>1.4823172560853306</v>
      </c>
      <c r="M48" s="10">
        <f>INDEX(DriversGams!$A$5:$AN$30,MATCH(Drivers!$A48,DriversGams!$A$5:$A$30,0),MATCH(Drivers!M$3,DriversGams!$A$5:$AN$5,0))</f>
        <v>1.5116518019769991</v>
      </c>
      <c r="N48" s="10">
        <f>INDEX(DriversGams!$A$5:$AN$30,MATCH(Drivers!$A48,DriversGams!$A$5:$A$30,0),MATCH(Drivers!N$3,DriversGams!$A$5:$AN$5,0))</f>
        <v>1.5340695225764831</v>
      </c>
      <c r="O48" s="10">
        <f>INDEX(DriversGams!$A$5:$AN$30,MATCH(Drivers!$A48,DriversGams!$A$5:$A$30,0),MATCH(Drivers!O$3,DriversGams!$A$5:$AN$5,0))</f>
        <v>1.556053158302241</v>
      </c>
      <c r="P48" s="10">
        <f>INDEX(DriversGams!$A$5:$AN$30,MATCH(Drivers!$A48,DriversGams!$A$5:$A$30,0),MATCH(Drivers!P$3,DriversGams!$A$5:$AN$5,0))</f>
        <v>1.5766762192331831</v>
      </c>
      <c r="Q48" s="10">
        <f>INDEX(DriversGams!$A$5:$AN$30,MATCH(Drivers!$A48,DriversGams!$A$5:$A$30,0),MATCH(Drivers!Q$3,DriversGams!$A$5:$AN$5,0))</f>
        <v>1.6004410888908791</v>
      </c>
      <c r="R48" s="10">
        <f>INDEX(DriversGams!$A$5:$AN$30,MATCH(Drivers!$A48,DriversGams!$A$5:$A$30,0),MATCH(Drivers!R$3,DriversGams!$A$5:$AN$5,0))</f>
        <v>1.6237221376862905</v>
      </c>
      <c r="S48" s="10">
        <f>INDEX(DriversGams!$A$5:$AN$30,MATCH(Drivers!$A48,DriversGams!$A$5:$A$30,0),MATCH(Drivers!S$3,DriversGams!$A$5:$AN$5,0))</f>
        <v>1.6144646661428828</v>
      </c>
      <c r="T48" s="10">
        <f>INDEX(DriversGams!$A$5:$AN$30,MATCH(Drivers!$A48,DriversGams!$A$5:$A$30,0),MATCH(Drivers!T$3,DriversGams!$A$5:$AN$5,0))</f>
        <v>1.6218212625947674</v>
      </c>
      <c r="U48" s="10">
        <f>INDEX(DriversGams!$A$5:$AN$30,MATCH(Drivers!$A48,DriversGams!$A$5:$A$30,0),MATCH(Drivers!U$3,DriversGams!$A$5:$AN$5,0))</f>
        <v>1.642604726486617</v>
      </c>
      <c r="V48" s="10">
        <f>INDEX(DriversGams!$A$5:$AN$30,MATCH(Drivers!$A48,DriversGams!$A$5:$A$30,0),MATCH(Drivers!V$3,DriversGams!$A$5:$AN$5,0))</f>
        <v>1.6648274128273777</v>
      </c>
      <c r="W48" s="10">
        <f>INDEX(DriversGams!$A$5:$AN$30,MATCH(Drivers!$A48,DriversGams!$A$5:$A$30,0),MATCH(Drivers!W$3,DriversGams!$A$5:$AN$5,0))</f>
        <v>1.6902197467534974</v>
      </c>
      <c r="X48" s="10">
        <f>INDEX(DriversGams!$A$5:$AN$30,MATCH(Drivers!$A48,DriversGams!$A$5:$A$30,0),MATCH(Drivers!X$3,DriversGams!$A$5:$AN$5,0))</f>
        <v>1.7176798384915988</v>
      </c>
      <c r="Y48" s="10">
        <f>INDEX(DriversGams!$A$5:$AN$30,MATCH(Drivers!$A48,DriversGams!$A$5:$A$30,0),MATCH(Drivers!Y$3,DriversGams!$A$5:$AN$5,0))</f>
        <v>1.7510298009536485</v>
      </c>
      <c r="Z48" s="10">
        <f>INDEX(DriversGams!$A$5:$AN$30,MATCH(Drivers!$A48,DriversGams!$A$5:$A$30,0),MATCH(Drivers!Z$3,DriversGams!$A$5:$AN$5,0))</f>
        <v>1.5137755590389179</v>
      </c>
      <c r="AA48" s="10">
        <f>INDEX(DriversGams!$A$5:$AN$30,MATCH(Drivers!$A48,DriversGams!$A$5:$A$30,0),MATCH(Drivers!AA$3,DriversGams!$A$5:$AN$5,0))</f>
        <v>1.3197005259310939</v>
      </c>
      <c r="AB48" s="10">
        <f>INDEX(DriversGams!$A$5:$AN$30,MATCH(Drivers!$A48,DriversGams!$A$5:$A$30,0),MATCH(Drivers!AB$3,DriversGams!$A$5:$AN$5,0))</f>
        <v>1.3216665507008236</v>
      </c>
      <c r="AC48" s="10">
        <f>INDEX(DriversGams!$A$5:$AN$30,MATCH(Drivers!$A48,DriversGams!$A$5:$A$30,0),MATCH(Drivers!AC$3,DriversGams!$A$5:$AN$5,0))</f>
        <v>1.3566206030899819</v>
      </c>
      <c r="AD48" s="10">
        <f>INDEX(DriversGams!$A$5:$AN$30,MATCH(Drivers!$A48,DriversGams!$A$5:$A$30,0),MATCH(Drivers!AD$3,DriversGams!$A$5:$AN$5,0))</f>
        <v>1.3981841232495038</v>
      </c>
      <c r="AE48" s="10">
        <f>INDEX(DriversGams!$A$5:$AN$30,MATCH(Drivers!$A48,DriversGams!$A$5:$A$30,0),MATCH(Drivers!AE$3,DriversGams!$A$5:$AN$5,0))</f>
        <v>1.4418477397547935</v>
      </c>
      <c r="AF48" s="10">
        <f>INDEX(DriversGams!$A$5:$AN$30,MATCH(Drivers!$A48,DriversGams!$A$5:$A$30,0),MATCH(Drivers!AF$3,DriversGams!$A$5:$AN$5,0))</f>
        <v>1.6843529302555804</v>
      </c>
      <c r="AG48" s="10">
        <f>INDEX(DriversGams!$A$5:$AN$30,MATCH(Drivers!$A48,DriversGams!$A$5:$A$30,0),MATCH(Drivers!AG$3,DriversGams!$A$5:$AN$5,0))</f>
        <v>1.7200153113098529</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96.462691350459082</v>
      </c>
      <c r="E49" s="10">
        <f>INDEX(DriversGams!$A$5:$AN$24,MATCH(Drivers!$A49,DriversGams!$A$5:$A$24,0),MATCH(Drivers!E$3,DriversGams!$A$5:$AN$5,0))</f>
        <v>99.392456801560229</v>
      </c>
      <c r="F49" s="10">
        <f>INDEX(DriversGams!$A$5:$AN$24,MATCH(Drivers!$A49,DriversGams!$A$5:$A$24,0),MATCH(Drivers!F$3,DriversGams!$A$5:$AN$5,0))</f>
        <v>100.0496371916049</v>
      </c>
      <c r="G49" s="10">
        <f>INDEX(DriversGams!$A$5:$AN$24,MATCH(Drivers!$A49,DriversGams!$A$5:$A$24,0),MATCH(Drivers!G$3,DriversGams!$A$5:$AN$5,0))</f>
        <v>102.17600628715465</v>
      </c>
      <c r="H49" s="10">
        <f>INDEX(DriversGams!$A$5:$AN$24,MATCH(Drivers!$A49,DriversGams!$A$5:$A$24,0),MATCH(Drivers!H$3,DriversGams!$A$5:$AN$5,0))</f>
        <v>104.02526174846486</v>
      </c>
      <c r="I49" s="10">
        <f>INDEX(DriversGams!$A$5:$AN$24,MATCH(Drivers!$A49,DriversGams!$A$5:$A$24,0),MATCH(Drivers!I$3,DriversGams!$A$5:$AN$5,0))</f>
        <v>106.04938620137126</v>
      </c>
      <c r="J49" s="10">
        <f>INDEX(DriversGams!$A$5:$AN$24,MATCH(Drivers!$A49,DriversGams!$A$5:$A$24,0),MATCH(Drivers!J$3,DriversGams!$A$5:$AN$5,0))</f>
        <v>105.13294444901135</v>
      </c>
      <c r="K49" s="10">
        <f>INDEX(DriversGams!$A$5:$AN$24,MATCH(Drivers!$A49,DriversGams!$A$5:$A$24,0),MATCH(Drivers!K$3,DriversGams!$A$5:$AN$5,0))</f>
        <v>102.45052834533311</v>
      </c>
      <c r="L49" s="10">
        <f>INDEX(DriversGams!$A$5:$AN$24,MATCH(Drivers!$A49,DriversGams!$A$5:$A$24,0),MATCH(Drivers!L$3,DriversGams!$A$5:$AN$5,0))</f>
        <v>105.28295705087901</v>
      </c>
      <c r="M49" s="10">
        <f>INDEX(DriversGams!$A$5:$AN$24,MATCH(Drivers!$A49,DriversGams!$A$5:$A$24,0),MATCH(Drivers!M$3,DriversGams!$A$5:$AN$5,0))</f>
        <v>107.60248180385548</v>
      </c>
      <c r="N49" s="10">
        <f>INDEX(DriversGams!$A$5:$AN$24,MATCH(Drivers!$A49,DriversGams!$A$5:$A$24,0),MATCH(Drivers!N$3,DriversGams!$A$5:$AN$5,0))</f>
        <v>110.05769779990469</v>
      </c>
      <c r="O49" s="10">
        <f>INDEX(DriversGams!$A$5:$AN$24,MATCH(Drivers!$A49,DriversGams!$A$5:$A$24,0),MATCH(Drivers!O$3,DriversGams!$A$5:$AN$5,0))</f>
        <v>112.60865707910484</v>
      </c>
      <c r="P49" s="10">
        <f>INDEX(DriversGams!$A$5:$AN$24,MATCH(Drivers!$A49,DriversGams!$A$5:$A$24,0),MATCH(Drivers!P$3,DriversGams!$A$5:$AN$5,0))</f>
        <v>115.19811567873059</v>
      </c>
      <c r="Q49" s="10">
        <f>INDEX(DriversGams!$A$5:$AN$24,MATCH(Drivers!$A49,DriversGams!$A$5:$A$24,0),MATCH(Drivers!Q$3,DriversGams!$A$5:$AN$5,0))</f>
        <v>117.84212300116846</v>
      </c>
      <c r="R49" s="10">
        <f>INDEX(DriversGams!$A$5:$AN$24,MATCH(Drivers!$A49,DriversGams!$A$5:$A$24,0),MATCH(Drivers!R$3,DriversGams!$A$5:$AN$5,0))</f>
        <v>120.2975977493391</v>
      </c>
      <c r="S49" s="10">
        <f>INDEX(DriversGams!$A$5:$AN$24,MATCH(Drivers!$A49,DriversGams!$A$5:$A$24,0),MATCH(Drivers!S$3,DriversGams!$A$5:$AN$5,0))</f>
        <v>124.22327562048247</v>
      </c>
      <c r="T49" s="10">
        <f>INDEX(DriversGams!$A$5:$AN$24,MATCH(Drivers!$A49,DriversGams!$A$5:$A$24,0),MATCH(Drivers!T$3,DriversGams!$A$5:$AN$5,0))</f>
        <v>126.89789344437666</v>
      </c>
      <c r="U49" s="10">
        <f>INDEX(DriversGams!$A$5:$AN$24,MATCH(Drivers!$A49,DriversGams!$A$5:$A$24,0),MATCH(Drivers!U$3,DriversGams!$A$5:$AN$5,0))</f>
        <v>129.01682365387046</v>
      </c>
      <c r="V49" s="10">
        <f>INDEX(DriversGams!$A$5:$AN$24,MATCH(Drivers!$A49,DriversGams!$A$5:$A$24,0),MATCH(Drivers!V$3,DriversGams!$A$5:$AN$5,0))</f>
        <v>131.04774776921178</v>
      </c>
      <c r="W49" s="10">
        <f>INDEX(DriversGams!$A$5:$AN$24,MATCH(Drivers!$A49,DriversGams!$A$5:$A$24,0),MATCH(Drivers!W$3,DriversGams!$A$5:$AN$5,0))</f>
        <v>133.53792349308202</v>
      </c>
      <c r="X49" s="10">
        <f>INDEX(DriversGams!$A$5:$AN$24,MATCH(Drivers!$A49,DriversGams!$A$5:$A$24,0),MATCH(Drivers!X$3,DriversGams!$A$5:$AN$5,0))</f>
        <v>136.27377791097683</v>
      </c>
      <c r="Y49" s="10">
        <f>INDEX(DriversGams!$A$5:$AN$24,MATCH(Drivers!$A49,DriversGams!$A$5:$A$24,0),MATCH(Drivers!Y$3,DriversGams!$A$5:$AN$5,0))</f>
        <v>139.6404154023783</v>
      </c>
      <c r="Z49" s="10">
        <f>INDEX(DriversGams!$A$5:$AN$24,MATCH(Drivers!$A49,DriversGams!$A$5:$A$24,0),MATCH(Drivers!Z$3,DriversGams!$A$5:$AN$5,0))</f>
        <v>145.37337169641836</v>
      </c>
      <c r="AA49" s="10">
        <f>INDEX(DriversGams!$A$5:$AN$24,MATCH(Drivers!$A49,DriversGams!$A$5:$A$24,0),MATCH(Drivers!AA$3,DriversGams!$A$5:$AN$5,0))</f>
        <v>150.59915464182694</v>
      </c>
      <c r="AB49" s="10">
        <f>INDEX(DriversGams!$A$5:$AN$24,MATCH(Drivers!$A49,DriversGams!$A$5:$A$24,0),MATCH(Drivers!AB$3,DriversGams!$A$5:$AN$5,0))</f>
        <v>153.97824305874502</v>
      </c>
      <c r="AC49" s="10">
        <f>INDEX(DriversGams!$A$5:$AN$24,MATCH(Drivers!$A49,DriversGams!$A$5:$A$24,0),MATCH(Drivers!AC$3,DriversGams!$A$5:$AN$5,0))</f>
        <v>156.97359111477243</v>
      </c>
      <c r="AD49" s="10">
        <f>INDEX(DriversGams!$A$5:$AN$24,MATCH(Drivers!$A49,DriversGams!$A$5:$A$24,0),MATCH(Drivers!AD$3,DriversGams!$A$5:$AN$5,0))</f>
        <v>160.11674121153339</v>
      </c>
      <c r="AE49" s="10">
        <f>INDEX(DriversGams!$A$5:$AN$24,MATCH(Drivers!$A49,DriversGams!$A$5:$A$24,0),MATCH(Drivers!AE$3,DriversGams!$A$5:$AN$5,0))</f>
        <v>163.48580007976381</v>
      </c>
      <c r="AF49" s="10">
        <f>INDEX(DriversGams!$A$5:$AN$24,MATCH(Drivers!$A49,DriversGams!$A$5:$A$24,0),MATCH(Drivers!AF$3,DriversGams!$A$5:$AN$5,0))</f>
        <v>182.92274495720443</v>
      </c>
      <c r="AG49" s="10">
        <f>INDEX(DriversGams!$A$5:$AN$24,MATCH(Drivers!$A49,DriversGams!$A$5:$A$24,0),MATCH(Drivers!AG$3,DriversGams!$A$5:$AN$5,0))</f>
        <v>185.68411445329565</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9.6805813796887373E-5</v>
      </c>
      <c r="E50" s="10">
        <f>INDEX(DriversGams!$A$5:$AN$24,MATCH(Drivers!$A50,DriversGams!$A$5:$A$24,0),MATCH(Drivers!E$3,DriversGams!$A$5:$AN$5,0))</f>
        <v>9.68058137968874E-5</v>
      </c>
      <c r="F50" s="10">
        <f>INDEX(DriversGams!$A$5:$AN$24,MATCH(Drivers!$A50,DriversGams!$A$5:$A$24,0),MATCH(Drivers!F$3,DriversGams!$A$5:$AN$5,0))</f>
        <v>9.6805813796887373E-5</v>
      </c>
      <c r="G50" s="10">
        <f>INDEX(DriversGams!$A$5:$AN$24,MATCH(Drivers!$A50,DriversGams!$A$5:$A$24,0),MATCH(Drivers!G$3,DriversGams!$A$5:$AN$5,0))</f>
        <v>9.6805813796887333E-5</v>
      </c>
      <c r="H50" s="10">
        <f>INDEX(DriversGams!$A$5:$AN$24,MATCH(Drivers!$A50,DriversGams!$A$5:$A$24,0),MATCH(Drivers!H$3,DriversGams!$A$5:$AN$5,0))</f>
        <v>9.6805813796887292E-5</v>
      </c>
      <c r="I50" s="10">
        <f>INDEX(DriversGams!$A$5:$AN$24,MATCH(Drivers!$A50,DriversGams!$A$5:$A$24,0),MATCH(Drivers!I$3,DriversGams!$A$5:$AN$5,0))</f>
        <v>9.6805813796887319E-5</v>
      </c>
      <c r="J50" s="10">
        <f>INDEX(DriversGams!$A$5:$AN$24,MATCH(Drivers!$A50,DriversGams!$A$5:$A$24,0),MATCH(Drivers!J$3,DriversGams!$A$5:$AN$5,0))</f>
        <v>9.6805813796887333E-5</v>
      </c>
      <c r="K50" s="10">
        <f>INDEX(DriversGams!$A$5:$AN$24,MATCH(Drivers!$A50,DriversGams!$A$5:$A$24,0),MATCH(Drivers!K$3,DriversGams!$A$5:$AN$5,0))</f>
        <v>9.6805813796887333E-5</v>
      </c>
      <c r="L50" s="10">
        <f>INDEX(DriversGams!$A$5:$AN$24,MATCH(Drivers!$A50,DriversGams!$A$5:$A$24,0),MATCH(Drivers!L$3,DriversGams!$A$5:$AN$5,0))</f>
        <v>9.6805813796887292E-5</v>
      </c>
      <c r="M50" s="10">
        <f>INDEX(DriversGams!$A$5:$AN$24,MATCH(Drivers!$A50,DriversGams!$A$5:$A$24,0),MATCH(Drivers!M$3,DriversGams!$A$5:$AN$5,0))</f>
        <v>9.6805813796887278E-5</v>
      </c>
      <c r="N50" s="10">
        <f>INDEX(DriversGams!$A$5:$AN$24,MATCH(Drivers!$A50,DriversGams!$A$5:$A$24,0),MATCH(Drivers!N$3,DriversGams!$A$5:$AN$5,0))</f>
        <v>9.6805813796887278E-5</v>
      </c>
      <c r="O50" s="10">
        <f>INDEX(DriversGams!$A$5:$AN$24,MATCH(Drivers!$A50,DriversGams!$A$5:$A$24,0),MATCH(Drivers!O$3,DriversGams!$A$5:$AN$5,0))</f>
        <v>9.6805813796887278E-5</v>
      </c>
      <c r="P50" s="10">
        <f>INDEX(DriversGams!$A$5:$AN$24,MATCH(Drivers!$A50,DriversGams!$A$5:$A$24,0),MATCH(Drivers!P$3,DriversGams!$A$5:$AN$5,0))</f>
        <v>9.6805813796887265E-5</v>
      </c>
      <c r="Q50" s="10">
        <f>INDEX(DriversGams!$A$5:$AN$24,MATCH(Drivers!$A50,DriversGams!$A$5:$A$24,0),MATCH(Drivers!Q$3,DriversGams!$A$5:$AN$5,0))</f>
        <v>9.6805813796887278E-5</v>
      </c>
      <c r="R50" s="10">
        <f>INDEX(DriversGams!$A$5:$AN$24,MATCH(Drivers!$A50,DriversGams!$A$5:$A$24,0),MATCH(Drivers!R$3,DriversGams!$A$5:$AN$5,0))</f>
        <v>9.6805813796887238E-5</v>
      </c>
      <c r="S50" s="10">
        <f>INDEX(DriversGams!$A$5:$AN$24,MATCH(Drivers!$A50,DriversGams!$A$5:$A$24,0),MATCH(Drivers!S$3,DriversGams!$A$5:$AN$5,0))</f>
        <v>9.6805813796887238E-5</v>
      </c>
      <c r="T50" s="10">
        <f>INDEX(DriversGams!$A$5:$AN$24,MATCH(Drivers!$A50,DriversGams!$A$5:$A$24,0),MATCH(Drivers!T$3,DriversGams!$A$5:$AN$5,0))</f>
        <v>9.6805813796887238E-5</v>
      </c>
      <c r="U50" s="10">
        <f>INDEX(DriversGams!$A$5:$AN$24,MATCH(Drivers!$A50,DriversGams!$A$5:$A$24,0),MATCH(Drivers!U$3,DriversGams!$A$5:$AN$5,0))</f>
        <v>9.6805813796887238E-5</v>
      </c>
      <c r="V50" s="10">
        <f>INDEX(DriversGams!$A$5:$AN$24,MATCH(Drivers!$A50,DriversGams!$A$5:$A$24,0),MATCH(Drivers!V$3,DriversGams!$A$5:$AN$5,0))</f>
        <v>9.6805813796887197E-5</v>
      </c>
      <c r="W50" s="10">
        <f>INDEX(DriversGams!$A$5:$AN$24,MATCH(Drivers!$A50,DriversGams!$A$5:$A$24,0),MATCH(Drivers!W$3,DriversGams!$A$5:$AN$5,0))</f>
        <v>9.680581379688717E-5</v>
      </c>
      <c r="X50" s="10">
        <f>INDEX(DriversGams!$A$5:$AN$24,MATCH(Drivers!$A50,DriversGams!$A$5:$A$24,0),MATCH(Drivers!X$3,DriversGams!$A$5:$AN$5,0))</f>
        <v>9.6805813796887156E-5</v>
      </c>
      <c r="Y50" s="10">
        <f>INDEX(DriversGams!$A$5:$AN$24,MATCH(Drivers!$A50,DriversGams!$A$5:$A$24,0),MATCH(Drivers!Y$3,DriversGams!$A$5:$AN$5,0))</f>
        <v>9.680581379688717E-5</v>
      </c>
      <c r="Z50" s="10">
        <f>INDEX(DriversGams!$A$5:$AN$24,MATCH(Drivers!$A50,DriversGams!$A$5:$A$24,0),MATCH(Drivers!Z$3,DriversGams!$A$5:$AN$5,0))</f>
        <v>9.6805813796887129E-5</v>
      </c>
      <c r="AA50" s="10">
        <f>INDEX(DriversGams!$A$5:$AN$24,MATCH(Drivers!$A50,DriversGams!$A$5:$A$24,0),MATCH(Drivers!AA$3,DriversGams!$A$5:$AN$5,0))</f>
        <v>9.6805813796887129E-5</v>
      </c>
      <c r="AB50" s="10">
        <f>INDEX(DriversGams!$A$5:$AN$24,MATCH(Drivers!$A50,DriversGams!$A$5:$A$24,0),MATCH(Drivers!AB$3,DriversGams!$A$5:$AN$5,0))</f>
        <v>9.6805813796887156E-5</v>
      </c>
      <c r="AC50" s="10">
        <f>INDEX(DriversGams!$A$5:$AN$24,MATCH(Drivers!$A50,DriversGams!$A$5:$A$24,0),MATCH(Drivers!AC$3,DriversGams!$A$5:$AN$5,0))</f>
        <v>9.6805813796887184E-5</v>
      </c>
      <c r="AD50" s="10">
        <f>INDEX(DriversGams!$A$5:$AN$24,MATCH(Drivers!$A50,DriversGams!$A$5:$A$24,0),MATCH(Drivers!AD$3,DriversGams!$A$5:$AN$5,0))</f>
        <v>9.6805813796887156E-5</v>
      </c>
      <c r="AE50" s="10">
        <f>INDEX(DriversGams!$A$5:$AN$24,MATCH(Drivers!$A50,DriversGams!$A$5:$A$24,0),MATCH(Drivers!AE$3,DriversGams!$A$5:$AN$5,0))</f>
        <v>9.680581379688717E-5</v>
      </c>
      <c r="AF50" s="10">
        <f>INDEX(DriversGams!$A$5:$AN$24,MATCH(Drivers!$A50,DriversGams!$A$5:$A$24,0),MATCH(Drivers!AF$3,DriversGams!$A$5:$AN$5,0))</f>
        <v>9.6805813796887238E-5</v>
      </c>
      <c r="AG50" s="10">
        <f>INDEX(DriversGams!$A$5:$AN$24,MATCH(Drivers!$A50,DriversGams!$A$5:$A$24,0),MATCH(Drivers!AG$3,DriversGams!$A$5:$AN$5,0))</f>
        <v>9.680581379688717E-5</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13.417112440208514</v>
      </c>
      <c r="E51" s="10">
        <f>INDEX(DriversGams!$A$5:$AN$24,MATCH(Drivers!$A51,DriversGams!$A$5:$A$24,0),MATCH(Drivers!E$3,DriversGams!$A$5:$AN$5,0))</f>
        <v>13.518966692085023</v>
      </c>
      <c r="F51" s="10">
        <f>INDEX(DriversGams!$A$5:$AN$24,MATCH(Drivers!$A51,DriversGams!$A$5:$A$24,0),MATCH(Drivers!F$3,DriversGams!$A$5:$AN$5,0))</f>
        <v>13.615943145784394</v>
      </c>
      <c r="G51" s="10">
        <f>INDEX(DriversGams!$A$5:$AN$24,MATCH(Drivers!$A51,DriversGams!$A$5:$A$24,0),MATCH(Drivers!G$3,DriversGams!$A$5:$AN$5,0))</f>
        <v>13.668248713459311</v>
      </c>
      <c r="H51" s="10">
        <f>INDEX(DriversGams!$A$5:$AN$24,MATCH(Drivers!$A51,DriversGams!$A$5:$A$24,0),MATCH(Drivers!H$3,DriversGams!$A$5:$AN$5,0))</f>
        <v>13.792830589025286</v>
      </c>
      <c r="I51" s="10">
        <f>INDEX(DriversGams!$A$5:$AN$24,MATCH(Drivers!$A51,DriversGams!$A$5:$A$24,0),MATCH(Drivers!I$3,DriversGams!$A$5:$AN$5,0))</f>
        <v>13.885344781754181</v>
      </c>
      <c r="J51" s="10">
        <f>INDEX(DriversGams!$A$5:$AN$24,MATCH(Drivers!$A51,DriversGams!$A$5:$A$24,0),MATCH(Drivers!J$3,DriversGams!$A$5:$AN$5,0))</f>
        <v>13.738391163615967</v>
      </c>
      <c r="K51" s="10">
        <f>INDEX(DriversGams!$A$5:$AN$24,MATCH(Drivers!$A51,DriversGams!$A$5:$A$24,0),MATCH(Drivers!K$3,DriversGams!$A$5:$AN$5,0))</f>
        <v>12.86787364241969</v>
      </c>
      <c r="L51" s="10">
        <f>INDEX(DriversGams!$A$5:$AN$24,MATCH(Drivers!$A51,DriversGams!$A$5:$A$24,0),MATCH(Drivers!L$3,DriversGams!$A$5:$AN$5,0))</f>
        <v>13.111605625233118</v>
      </c>
      <c r="M51" s="10">
        <f>INDEX(DriversGams!$A$5:$AN$24,MATCH(Drivers!$A51,DriversGams!$A$5:$A$24,0),MATCH(Drivers!M$3,DriversGams!$A$5:$AN$5,0))</f>
        <v>13.292150924893708</v>
      </c>
      <c r="N51" s="10">
        <f>INDEX(DriversGams!$A$5:$AN$24,MATCH(Drivers!$A51,DriversGams!$A$5:$A$24,0),MATCH(Drivers!N$3,DriversGams!$A$5:$AN$5,0))</f>
        <v>13.510719552212468</v>
      </c>
      <c r="O51" s="10">
        <f>INDEX(DriversGams!$A$5:$AN$24,MATCH(Drivers!$A51,DriversGams!$A$5:$A$24,0),MATCH(Drivers!O$3,DriversGams!$A$5:$AN$5,0))</f>
        <v>13.733914347189865</v>
      </c>
      <c r="P51" s="10">
        <f>INDEX(DriversGams!$A$5:$AN$24,MATCH(Drivers!$A51,DriversGams!$A$5:$A$24,0),MATCH(Drivers!P$3,DriversGams!$A$5:$AN$5,0))</f>
        <v>13.973568711658782</v>
      </c>
      <c r="Q51" s="10">
        <f>INDEX(DriversGams!$A$5:$AN$24,MATCH(Drivers!$A51,DriversGams!$A$5:$A$24,0),MATCH(Drivers!Q$3,DriversGams!$A$5:$AN$5,0))</f>
        <v>14.226723235087412</v>
      </c>
      <c r="R51" s="10">
        <f>INDEX(DriversGams!$A$5:$AN$24,MATCH(Drivers!$A51,DriversGams!$A$5:$A$24,0),MATCH(Drivers!R$3,DriversGams!$A$5:$AN$5,0))</f>
        <v>14.472331012402917</v>
      </c>
      <c r="S51" s="10">
        <f>INDEX(DriversGams!$A$5:$AN$24,MATCH(Drivers!$A51,DriversGams!$A$5:$A$24,0),MATCH(Drivers!S$3,DriversGams!$A$5:$AN$5,0))</f>
        <v>14.843605353216182</v>
      </c>
      <c r="T51" s="10">
        <f>INDEX(DriversGams!$A$5:$AN$24,MATCH(Drivers!$A51,DriversGams!$A$5:$A$24,0),MATCH(Drivers!T$3,DriversGams!$A$5:$AN$5,0))</f>
        <v>15.118411620177572</v>
      </c>
      <c r="U51" s="10">
        <f>INDEX(DriversGams!$A$5:$AN$24,MATCH(Drivers!$A51,DriversGams!$A$5:$A$24,0),MATCH(Drivers!U$3,DriversGams!$A$5:$AN$5,0))</f>
        <v>15.367048066881571</v>
      </c>
      <c r="V51" s="10">
        <f>INDEX(DriversGams!$A$5:$AN$24,MATCH(Drivers!$A51,DriversGams!$A$5:$A$24,0),MATCH(Drivers!V$3,DriversGams!$A$5:$AN$5,0))</f>
        <v>15.608674995482847</v>
      </c>
      <c r="W51" s="10">
        <f>INDEX(DriversGams!$A$5:$AN$24,MATCH(Drivers!$A51,DriversGams!$A$5:$A$24,0),MATCH(Drivers!W$3,DriversGams!$A$5:$AN$5,0))</f>
        <v>15.885305613191228</v>
      </c>
      <c r="X51" s="10">
        <f>INDEX(DriversGams!$A$5:$AN$24,MATCH(Drivers!$A51,DriversGams!$A$5:$A$24,0),MATCH(Drivers!X$3,DriversGams!$A$5:$AN$5,0))</f>
        <v>16.188712124439416</v>
      </c>
      <c r="Y51" s="10">
        <f>INDEX(DriversGams!$A$5:$AN$24,MATCH(Drivers!$A51,DriversGams!$A$5:$A$24,0),MATCH(Drivers!Y$3,DriversGams!$A$5:$AN$5,0))</f>
        <v>16.55942878758523</v>
      </c>
      <c r="Z51" s="10">
        <f>INDEX(DriversGams!$A$5:$AN$24,MATCH(Drivers!$A51,DriversGams!$A$5:$A$24,0),MATCH(Drivers!Z$3,DriversGams!$A$5:$AN$5,0))</f>
        <v>17.20371577494334</v>
      </c>
      <c r="AA51" s="10">
        <f>INDEX(DriversGams!$A$5:$AN$24,MATCH(Drivers!$A51,DriversGams!$A$5:$A$24,0),MATCH(Drivers!AA$3,DriversGams!$A$5:$AN$5,0))</f>
        <v>17.771155957921518</v>
      </c>
      <c r="AB51" s="10">
        <f>INDEX(DriversGams!$A$5:$AN$24,MATCH(Drivers!$A51,DriversGams!$A$5:$A$24,0),MATCH(Drivers!AB$3,DriversGams!$A$5:$AN$5,0))</f>
        <v>18.273077176997127</v>
      </c>
      <c r="AC51" s="10">
        <f>INDEX(DriversGams!$A$5:$AN$24,MATCH(Drivers!$A51,DriversGams!$A$5:$A$24,0),MATCH(Drivers!AC$3,DriversGams!$A$5:$AN$5,0))</f>
        <v>18.757042837062723</v>
      </c>
      <c r="AD51" s="10">
        <f>INDEX(DriversGams!$A$5:$AN$24,MATCH(Drivers!$A51,DriversGams!$A$5:$A$24,0),MATCH(Drivers!AD$3,DriversGams!$A$5:$AN$5,0))</f>
        <v>19.244646832069826</v>
      </c>
      <c r="AE51" s="10">
        <f>INDEX(DriversGams!$A$5:$AN$24,MATCH(Drivers!$A51,DriversGams!$A$5:$A$24,0),MATCH(Drivers!AE$3,DriversGams!$A$5:$AN$5,0))</f>
        <v>19.741611071176802</v>
      </c>
      <c r="AF51" s="10">
        <f>INDEX(DriversGams!$A$5:$AN$24,MATCH(Drivers!$A51,DriversGams!$A$5:$A$24,0),MATCH(Drivers!AF$3,DriversGams!$A$5:$AN$5,0))</f>
        <v>22.492894189864362</v>
      </c>
      <c r="AG51" s="10">
        <f>INDEX(DriversGams!$A$5:$AN$24,MATCH(Drivers!$A51,DriversGams!$A$5:$A$24,0),MATCH(Drivers!AG$3,DriversGams!$A$5:$AN$5,0))</f>
        <v>22.8322376497295</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163.16713546040609</v>
      </c>
      <c r="E52" s="10">
        <f>INDEX(DriversGams!$A$5:$AN$24,MATCH(Drivers!$A52,DriversGams!$A$5:$A$24,0),MATCH(Drivers!E$3,DriversGams!$A$5:$AN$5,0))</f>
        <v>165.28029718238358</v>
      </c>
      <c r="F52" s="10">
        <f>INDEX(DriversGams!$A$5:$AN$24,MATCH(Drivers!$A52,DriversGams!$A$5:$A$24,0),MATCH(Drivers!F$3,DriversGams!$A$5:$AN$5,0))</f>
        <v>170.23275571477211</v>
      </c>
      <c r="G52" s="10">
        <f>INDEX(DriversGams!$A$5:$AN$24,MATCH(Drivers!$A52,DriversGams!$A$5:$A$24,0),MATCH(Drivers!G$3,DriversGams!$A$5:$AN$5,0))</f>
        <v>168.74335921518139</v>
      </c>
      <c r="H52" s="10">
        <f>INDEX(DriversGams!$A$5:$AN$24,MATCH(Drivers!$A52,DriversGams!$A$5:$A$24,0),MATCH(Drivers!H$3,DriversGams!$A$5:$AN$5,0))</f>
        <v>175.40795106248248</v>
      </c>
      <c r="I52" s="10">
        <f>INDEX(DriversGams!$A$5:$AN$24,MATCH(Drivers!$A52,DriversGams!$A$5:$A$24,0),MATCH(Drivers!I$3,DriversGams!$A$5:$AN$5,0))</f>
        <v>176.2137166126256</v>
      </c>
      <c r="J52" s="10">
        <f>INDEX(DriversGams!$A$5:$AN$24,MATCH(Drivers!$A52,DriversGams!$A$5:$A$24,0),MATCH(Drivers!J$3,DriversGams!$A$5:$AN$5,0))</f>
        <v>174.72846462572943</v>
      </c>
      <c r="K52" s="10">
        <f>INDEX(DriversGams!$A$5:$AN$24,MATCH(Drivers!$A52,DriversGams!$A$5:$A$24,0),MATCH(Drivers!K$3,DriversGams!$A$5:$AN$5,0))</f>
        <v>166.00966117344731</v>
      </c>
      <c r="L52" s="10">
        <f>INDEX(DriversGams!$A$5:$AN$24,MATCH(Drivers!$A52,DriversGams!$A$5:$A$24,0),MATCH(Drivers!L$3,DriversGams!$A$5:$AN$5,0))</f>
        <v>169.31378096435063</v>
      </c>
      <c r="M52" s="10">
        <f>INDEX(DriversGams!$A$5:$AN$24,MATCH(Drivers!$A52,DriversGams!$A$5:$A$24,0),MATCH(Drivers!M$3,DriversGams!$A$5:$AN$5,0))</f>
        <v>171.77991846563509</v>
      </c>
      <c r="N52" s="10">
        <f>INDEX(DriversGams!$A$5:$AN$24,MATCH(Drivers!$A52,DriversGams!$A$5:$A$24,0),MATCH(Drivers!N$3,DriversGams!$A$5:$AN$5,0))</f>
        <v>174.6602986509173</v>
      </c>
      <c r="O52" s="10">
        <f>INDEX(DriversGams!$A$5:$AN$24,MATCH(Drivers!$A52,DriversGams!$A$5:$A$24,0),MATCH(Drivers!O$3,DriversGams!$A$5:$AN$5,0))</f>
        <v>177.65208246804565</v>
      </c>
      <c r="P52" s="10">
        <f>INDEX(DriversGams!$A$5:$AN$24,MATCH(Drivers!$A52,DriversGams!$A$5:$A$24,0),MATCH(Drivers!P$3,DriversGams!$A$5:$AN$5,0))</f>
        <v>180.88485685673896</v>
      </c>
      <c r="Q52" s="10">
        <f>INDEX(DriversGams!$A$5:$AN$24,MATCH(Drivers!$A52,DriversGams!$A$5:$A$24,0),MATCH(Drivers!Q$3,DriversGams!$A$5:$AN$5,0))</f>
        <v>184.2822882372285</v>
      </c>
      <c r="R52" s="10">
        <f>INDEX(DriversGams!$A$5:$AN$24,MATCH(Drivers!$A52,DriversGams!$A$5:$A$24,0),MATCH(Drivers!R$3,DriversGams!$A$5:$AN$5,0))</f>
        <v>187.35806659733754</v>
      </c>
      <c r="S52" s="10">
        <f>INDEX(DriversGams!$A$5:$AN$24,MATCH(Drivers!$A52,DriversGams!$A$5:$A$24,0),MATCH(Drivers!S$3,DriversGams!$A$5:$AN$5,0))</f>
        <v>192.67004133172892</v>
      </c>
      <c r="T52" s="10">
        <f>INDEX(DriversGams!$A$5:$AN$24,MATCH(Drivers!$A52,DriversGams!$A$5:$A$24,0),MATCH(Drivers!T$3,DriversGams!$A$5:$AN$5,0))</f>
        <v>196.86781829421804</v>
      </c>
      <c r="U52" s="10">
        <f>INDEX(DriversGams!$A$5:$AN$24,MATCH(Drivers!$A52,DriversGams!$A$5:$A$24,0),MATCH(Drivers!U$3,DriversGams!$A$5:$AN$5,0))</f>
        <v>199.80096317263872</v>
      </c>
      <c r="V52" s="10">
        <f>INDEX(DriversGams!$A$5:$AN$24,MATCH(Drivers!$A52,DriversGams!$A$5:$A$24,0),MATCH(Drivers!V$3,DriversGams!$A$5:$AN$5,0))</f>
        <v>202.10151667211656</v>
      </c>
      <c r="W52" s="10">
        <f>INDEX(DriversGams!$A$5:$AN$24,MATCH(Drivers!$A52,DriversGams!$A$5:$A$24,0),MATCH(Drivers!W$3,DriversGams!$A$5:$AN$5,0))</f>
        <v>204.54577406379525</v>
      </c>
      <c r="X52" s="10">
        <f>INDEX(DriversGams!$A$5:$AN$24,MATCH(Drivers!$A52,DriversGams!$A$5:$A$24,0),MATCH(Drivers!X$3,DriversGams!$A$5:$AN$5,0))</f>
        <v>207.01808662809327</v>
      </c>
      <c r="Y52" s="10">
        <f>INDEX(DriversGams!$A$5:$AN$24,MATCH(Drivers!$A52,DriversGams!$A$5:$A$24,0),MATCH(Drivers!Y$3,DriversGams!$A$5:$AN$5,0))</f>
        <v>210.00865327937419</v>
      </c>
      <c r="Z52" s="10">
        <f>INDEX(DriversGams!$A$5:$AN$24,MATCH(Drivers!$A52,DriversGams!$A$5:$A$24,0),MATCH(Drivers!Z$3,DriversGams!$A$5:$AN$5,0))</f>
        <v>216.61844113320566</v>
      </c>
      <c r="AA52" s="10">
        <f>INDEX(DriversGams!$A$5:$AN$24,MATCH(Drivers!$A52,DriversGams!$A$5:$A$24,0),MATCH(Drivers!AA$3,DriversGams!$A$5:$AN$5,0))</f>
        <v>222.76120886509293</v>
      </c>
      <c r="AB52" s="10">
        <f>INDEX(DriversGams!$A$5:$AN$24,MATCH(Drivers!$A52,DriversGams!$A$5:$A$24,0),MATCH(Drivers!AB$3,DriversGams!$A$5:$AN$5,0))</f>
        <v>225.79760731508858</v>
      </c>
      <c r="AC52" s="10">
        <f>INDEX(DriversGams!$A$5:$AN$24,MATCH(Drivers!$A52,DriversGams!$A$5:$A$24,0),MATCH(Drivers!AC$3,DriversGams!$A$5:$AN$5,0))</f>
        <v>228.25486086981354</v>
      </c>
      <c r="AD52" s="10">
        <f>INDEX(DriversGams!$A$5:$AN$24,MATCH(Drivers!$A52,DriversGams!$A$5:$A$24,0),MATCH(Drivers!AD$3,DriversGams!$A$5:$AN$5,0))</f>
        <v>230.5163261373082</v>
      </c>
      <c r="AE52" s="10">
        <f>INDEX(DriversGams!$A$5:$AN$24,MATCH(Drivers!$A52,DriversGams!$A$5:$A$24,0),MATCH(Drivers!AE$3,DriversGams!$A$5:$AN$5,0))</f>
        <v>232.71844425478076</v>
      </c>
      <c r="AF52" s="10">
        <f>INDEX(DriversGams!$A$5:$AN$24,MATCH(Drivers!$A52,DriversGams!$A$5:$A$24,0),MATCH(Drivers!AF$3,DriversGams!$A$5:$AN$5,0))</f>
        <v>246.99073728769343</v>
      </c>
      <c r="AG52" s="10">
        <f>INDEX(DriversGams!$A$5:$AN$24,MATCH(Drivers!$A52,DriversGams!$A$5:$A$24,0),MATCH(Drivers!AG$3,DriversGams!$A$5:$AN$5,0))</f>
        <v>237.31769520657505</v>
      </c>
      <c r="AH52" s="126"/>
      <c r="AI52" s="126"/>
      <c r="AJ52" s="126"/>
      <c r="AK52" s="126"/>
      <c r="AL52" s="126"/>
      <c r="AM52" s="126"/>
      <c r="AO52" s="338">
        <f t="shared" si="126"/>
        <v>7</v>
      </c>
    </row>
    <row r="53" spans="1:41" s="361" customFormat="1">
      <c r="A53" s="134" t="s">
        <v>719</v>
      </c>
      <c r="B53" s="366">
        <f t="shared" si="125"/>
        <v>9</v>
      </c>
      <c r="C53" s="331">
        <v>82.179491217841601</v>
      </c>
      <c r="D53" s="10">
        <f>INDEX(DriversGams!$A$5:$AN$24,MATCH(Drivers!$A53,DriversGams!$A$5:$A$24,0),MATCH(Drivers!D$3,DriversGams!$A$5:$AN$5,0))</f>
        <v>48.048877604713319</v>
      </c>
      <c r="E53" s="10">
        <f>INDEX(DriversGams!$A$5:$AN$24,MATCH(Drivers!$A53,DriversGams!$A$5:$A$24,0),MATCH(Drivers!E$3,DriversGams!$A$5:$AN$5,0))</f>
        <v>48.75800394448116</v>
      </c>
      <c r="F53" s="10">
        <f>INDEX(DriversGams!$A$5:$AN$24,MATCH(Drivers!$A53,DriversGams!$A$5:$A$24,0),MATCH(Drivers!F$3,DriversGams!$A$5:$AN$5,0))</f>
        <v>49.575431210828917</v>
      </c>
      <c r="G53" s="10">
        <f>INDEX(DriversGams!$A$5:$AN$24,MATCH(Drivers!$A53,DriversGams!$A$5:$A$24,0),MATCH(Drivers!G$3,DriversGams!$A$5:$AN$5,0))</f>
        <v>48.116861313678534</v>
      </c>
      <c r="H53" s="10">
        <f>INDEX(DriversGams!$A$5:$AN$24,MATCH(Drivers!$A53,DriversGams!$A$5:$A$24,0),MATCH(Drivers!H$3,DriversGams!$A$5:$AN$5,0))</f>
        <v>47.593259613920885</v>
      </c>
      <c r="I53" s="10">
        <f>INDEX(DriversGams!$A$5:$AN$24,MATCH(Drivers!$A53,DriversGams!$A$5:$A$24,0),MATCH(Drivers!I$3,DriversGams!$A$5:$AN$5,0))</f>
        <v>47.633856871710705</v>
      </c>
      <c r="J53" s="10">
        <f>INDEX(DriversGams!$A$5:$AN$24,MATCH(Drivers!$A53,DriversGams!$A$5:$A$24,0),MATCH(Drivers!J$3,DriversGams!$A$5:$AN$5,0))</f>
        <v>47.482716804399601</v>
      </c>
      <c r="K53" s="10">
        <f>INDEX(DriversGams!$A$5:$AN$24,MATCH(Drivers!$A53,DriversGams!$A$5:$A$24,0),MATCH(Drivers!K$3,DriversGams!$A$5:$AN$5,0))</f>
        <v>46.856598468830136</v>
      </c>
      <c r="L53" s="10">
        <f>INDEX(DriversGams!$A$5:$AN$24,MATCH(Drivers!$A53,DriversGams!$A$5:$A$24,0),MATCH(Drivers!L$3,DriversGams!$A$5:$AN$5,0))</f>
        <v>47.010620086681769</v>
      </c>
      <c r="M53" s="10">
        <f>INDEX(DriversGams!$A$5:$AN$24,MATCH(Drivers!$A53,DriversGams!$A$5:$A$24,0),MATCH(Drivers!M$3,DriversGams!$A$5:$AN$5,0))</f>
        <v>47.096501256361364</v>
      </c>
      <c r="N53" s="10">
        <f>INDEX(DriversGams!$A$5:$AN$24,MATCH(Drivers!$A53,DriversGams!$A$5:$A$24,0),MATCH(Drivers!N$3,DriversGams!$A$5:$AN$5,0))</f>
        <v>47.233915931722265</v>
      </c>
      <c r="O53" s="10">
        <f>INDEX(DriversGams!$A$5:$AN$24,MATCH(Drivers!$A53,DriversGams!$A$5:$A$24,0),MATCH(Drivers!O$3,DriversGams!$A$5:$AN$5,0))</f>
        <v>47.375343086033475</v>
      </c>
      <c r="P53" s="10">
        <f>INDEX(DriversGams!$A$5:$AN$24,MATCH(Drivers!$A53,DriversGams!$A$5:$A$24,0),MATCH(Drivers!P$3,DriversGams!$A$5:$AN$5,0))</f>
        <v>47.542175013574571</v>
      </c>
      <c r="Q53" s="10">
        <f>INDEX(DriversGams!$A$5:$AN$24,MATCH(Drivers!$A53,DriversGams!$A$5:$A$24,0),MATCH(Drivers!Q$3,DriversGams!$A$5:$AN$5,0))</f>
        <v>47.722935019994217</v>
      </c>
      <c r="R53" s="10">
        <f>INDEX(DriversGams!$A$5:$AN$24,MATCH(Drivers!$A53,DriversGams!$A$5:$A$24,0),MATCH(Drivers!R$3,DriversGams!$A$5:$AN$5,0))</f>
        <v>47.89757903172832</v>
      </c>
      <c r="S53" s="10">
        <f>INDEX(DriversGams!$A$5:$AN$24,MATCH(Drivers!$A53,DriversGams!$A$5:$A$24,0),MATCH(Drivers!S$3,DriversGams!$A$5:$AN$5,0))</f>
        <v>48.271400640742016</v>
      </c>
      <c r="T53" s="10">
        <f>INDEX(DriversGams!$A$5:$AN$24,MATCH(Drivers!$A53,DriversGams!$A$5:$A$24,0),MATCH(Drivers!T$3,DriversGams!$A$5:$AN$5,0))</f>
        <v>48.545779212210661</v>
      </c>
      <c r="U53" s="10">
        <f>INDEX(DriversGams!$A$5:$AN$24,MATCH(Drivers!$A53,DriversGams!$A$5:$A$24,0),MATCH(Drivers!U$3,DriversGams!$A$5:$AN$5,0))</f>
        <v>48.761200381945002</v>
      </c>
      <c r="V53" s="10">
        <f>INDEX(DriversGams!$A$5:$AN$24,MATCH(Drivers!$A53,DriversGams!$A$5:$A$24,0),MATCH(Drivers!V$3,DriversGams!$A$5:$AN$5,0))</f>
        <v>48.946189788382519</v>
      </c>
      <c r="W53" s="10">
        <f>INDEX(DriversGams!$A$5:$AN$24,MATCH(Drivers!$A53,DriversGams!$A$5:$A$24,0),MATCH(Drivers!W$3,DriversGams!$A$5:$AN$5,0))</f>
        <v>49.142046173020859</v>
      </c>
      <c r="X53" s="10">
        <f>INDEX(DriversGams!$A$5:$AN$24,MATCH(Drivers!$A53,DriversGams!$A$5:$A$24,0),MATCH(Drivers!X$3,DriversGams!$A$5:$AN$5,0))</f>
        <v>49.34738738890627</v>
      </c>
      <c r="Y53" s="10">
        <f>INDEX(DriversGams!$A$5:$AN$24,MATCH(Drivers!$A53,DriversGams!$A$5:$A$24,0),MATCH(Drivers!Y$3,DriversGams!$A$5:$AN$5,0))</f>
        <v>49.595732910262733</v>
      </c>
      <c r="Z53" s="10">
        <f>INDEX(DriversGams!$A$5:$AN$24,MATCH(Drivers!$A53,DriversGams!$A$5:$A$24,0),MATCH(Drivers!Z$3,DriversGams!$A$5:$AN$5,0))</f>
        <v>50.273032844439385</v>
      </c>
      <c r="AA53" s="10">
        <f>INDEX(DriversGams!$A$5:$AN$24,MATCH(Drivers!$A53,DriversGams!$A$5:$A$24,0),MATCH(Drivers!AA$3,DriversGams!$A$5:$AN$5,0))</f>
        <v>50.944716476972879</v>
      </c>
      <c r="AB53" s="10">
        <f>INDEX(DriversGams!$A$5:$AN$24,MATCH(Drivers!$A53,DriversGams!$A$5:$A$24,0),MATCH(Drivers!AB$3,DriversGams!$A$5:$AN$5,0))</f>
        <v>51.457746375743554</v>
      </c>
      <c r="AC53" s="10">
        <f>INDEX(DriversGams!$A$5:$AN$24,MATCH(Drivers!$A53,DriversGams!$A$5:$A$24,0),MATCH(Drivers!AC$3,DriversGams!$A$5:$AN$5,0))</f>
        <v>51.907175538842857</v>
      </c>
      <c r="AD53" s="10">
        <f>INDEX(DriversGams!$A$5:$AN$24,MATCH(Drivers!$A53,DriversGams!$A$5:$A$24,0),MATCH(Drivers!AD$3,DriversGams!$A$5:$AN$5,0))</f>
        <v>52.32209462816742</v>
      </c>
      <c r="AE53" s="10">
        <f>INDEX(DriversGams!$A$5:$AN$24,MATCH(Drivers!$A53,DriversGams!$A$5:$A$24,0),MATCH(Drivers!AE$3,DriversGams!$A$5:$AN$5,0))</f>
        <v>52.715106602600699</v>
      </c>
      <c r="AF53" s="10">
        <f>INDEX(DriversGams!$A$5:$AN$24,MATCH(Drivers!$A53,DriversGams!$A$5:$A$24,0),MATCH(Drivers!AF$3,DriversGams!$A$5:$AN$5,0))</f>
        <v>54.83011744251877</v>
      </c>
      <c r="AG53" s="10">
        <f>INDEX(DriversGams!$A$5:$AN$24,MATCH(Drivers!$A53,DriversGams!$A$5:$A$24,0),MATCH(Drivers!AG$3,DriversGams!$A$5:$AN$5,0))</f>
        <v>54.827775892358751</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8.7480501151571346</v>
      </c>
      <c r="E54" s="10">
        <f>INDEX(DriversGams!$A$5:$AN$24,MATCH(Drivers!$A54,DriversGams!$A$5:$A$24,0),MATCH(Drivers!E$3,DriversGams!$A$5:$AN$5,0))</f>
        <v>8.2413268229078831</v>
      </c>
      <c r="F54" s="10">
        <f>INDEX(DriversGams!$A$5:$AN$24,MATCH(Drivers!$A54,DriversGams!$A$5:$A$24,0),MATCH(Drivers!F$3,DriversGams!$A$5:$AN$5,0))</f>
        <v>8.4504708917156783</v>
      </c>
      <c r="G54" s="10">
        <f>INDEX(DriversGams!$A$5:$AN$24,MATCH(Drivers!$A54,DriversGams!$A$5:$A$24,0),MATCH(Drivers!G$3,DriversGams!$A$5:$AN$5,0))</f>
        <v>8.3925078404149822</v>
      </c>
      <c r="H54" s="10">
        <f>INDEX(DriversGams!$A$5:$AN$24,MATCH(Drivers!$A54,DriversGams!$A$5:$A$24,0),MATCH(Drivers!H$3,DriversGams!$A$5:$AN$5,0))</f>
        <v>8.3162911852919272</v>
      </c>
      <c r="I54" s="10">
        <f>INDEX(DriversGams!$A$5:$AN$24,MATCH(Drivers!$A54,DriversGams!$A$5:$A$24,0),MATCH(Drivers!I$3,DriversGams!$A$5:$AN$5,0))</f>
        <v>8.2322849756831538</v>
      </c>
      <c r="J54" s="10">
        <f>INDEX(DriversGams!$A$5:$AN$24,MATCH(Drivers!$A54,DriversGams!$A$5:$A$24,0),MATCH(Drivers!J$3,DriversGams!$A$5:$AN$5,0))</f>
        <v>7.6950199471528986</v>
      </c>
      <c r="K54" s="10">
        <f>INDEX(DriversGams!$A$5:$AN$24,MATCH(Drivers!$A54,DriversGams!$A$5:$A$24,0),MATCH(Drivers!K$3,DriversGams!$A$5:$AN$5,0))</f>
        <v>6.3977279734131614</v>
      </c>
      <c r="L54" s="10">
        <f>INDEX(DriversGams!$A$5:$AN$24,MATCH(Drivers!$A54,DriversGams!$A$5:$A$24,0),MATCH(Drivers!L$3,DriversGams!$A$5:$AN$5,0))</f>
        <v>6.6626540943138952</v>
      </c>
      <c r="M54" s="10">
        <f>INDEX(DriversGams!$A$5:$AN$24,MATCH(Drivers!$A54,DriversGams!$A$5:$A$24,0),MATCH(Drivers!M$3,DriversGams!$A$5:$AN$5,0))</f>
        <v>6.6695878750945417</v>
      </c>
      <c r="N54" s="10">
        <f>INDEX(DriversGams!$A$5:$AN$24,MATCH(Drivers!$A54,DriversGams!$A$5:$A$24,0),MATCH(Drivers!N$3,DriversGams!$A$5:$AN$5,0))</f>
        <v>6.8573279172859785</v>
      </c>
      <c r="O54" s="10">
        <f>INDEX(DriversGams!$A$5:$AN$24,MATCH(Drivers!$A54,DriversGams!$A$5:$A$24,0),MATCH(Drivers!O$3,DriversGams!$A$5:$AN$5,0))</f>
        <v>7.0598245335270899</v>
      </c>
      <c r="P54" s="10">
        <f>INDEX(DriversGams!$A$5:$AN$24,MATCH(Drivers!$A54,DriversGams!$A$5:$A$24,0),MATCH(Drivers!P$3,DriversGams!$A$5:$AN$5,0))</f>
        <v>7.3657000366134824</v>
      </c>
      <c r="Q54" s="10">
        <f>INDEX(DriversGams!$A$5:$AN$24,MATCH(Drivers!$A54,DriversGams!$A$5:$A$24,0),MATCH(Drivers!Q$3,DriversGams!$A$5:$AN$5,0))</f>
        <v>7.7204457441972938</v>
      </c>
      <c r="R54" s="10">
        <f>INDEX(DriversGams!$A$5:$AN$24,MATCH(Drivers!$A54,DriversGams!$A$5:$A$24,0),MATCH(Drivers!R$3,DriversGams!$A$5:$AN$5,0))</f>
        <v>8.0590390207190499</v>
      </c>
      <c r="S54" s="10">
        <f>INDEX(DriversGams!$A$5:$AN$24,MATCH(Drivers!$A54,DriversGams!$A$5:$A$24,0),MATCH(Drivers!S$3,DriversGams!$A$5:$AN$5,0))</f>
        <v>9.1419103477672596</v>
      </c>
      <c r="T54" s="10">
        <f>INDEX(DriversGams!$A$5:$AN$24,MATCH(Drivers!$A54,DriversGams!$A$5:$A$24,0),MATCH(Drivers!T$3,DriversGams!$A$5:$AN$5,0))</f>
        <v>9.9973829315496783</v>
      </c>
      <c r="U54" s="10">
        <f>INDEX(DriversGams!$A$5:$AN$24,MATCH(Drivers!$A54,DriversGams!$A$5:$A$24,0),MATCH(Drivers!U$3,DriversGams!$A$5:$AN$5,0))</f>
        <v>10.603017176714033</v>
      </c>
      <c r="V54" s="10">
        <f>INDEX(DriversGams!$A$5:$AN$24,MATCH(Drivers!$A54,DriversGams!$A$5:$A$24,0),MATCH(Drivers!V$3,DriversGams!$A$5:$AN$5,0))</f>
        <v>11.028233633377125</v>
      </c>
      <c r="W54" s="10">
        <f>INDEX(DriversGams!$A$5:$AN$24,MATCH(Drivers!$A54,DriversGams!$A$5:$A$24,0),MATCH(Drivers!W$3,DriversGams!$A$5:$AN$5,0))</f>
        <v>11.408575284567815</v>
      </c>
      <c r="X54" s="10">
        <f>INDEX(DriversGams!$A$5:$AN$24,MATCH(Drivers!$A54,DriversGams!$A$5:$A$24,0),MATCH(Drivers!X$3,DriversGams!$A$5:$AN$5,0))</f>
        <v>11.758329389206933</v>
      </c>
      <c r="Y54" s="10">
        <f>INDEX(DriversGams!$A$5:$AN$24,MATCH(Drivers!$A54,DriversGams!$A$5:$A$24,0),MATCH(Drivers!Y$3,DriversGams!$A$5:$AN$5,0))</f>
        <v>12.16767701746584</v>
      </c>
      <c r="Z54" s="10">
        <f>INDEX(DriversGams!$A$5:$AN$24,MATCH(Drivers!$A54,DriversGams!$A$5:$A$24,0),MATCH(Drivers!Z$3,DriversGams!$A$5:$AN$5,0))</f>
        <v>14.225444426963849</v>
      </c>
      <c r="AA54" s="10">
        <f>INDEX(DriversGams!$A$5:$AN$24,MATCH(Drivers!$A54,DriversGams!$A$5:$A$24,0),MATCH(Drivers!AA$3,DriversGams!$A$5:$AN$5,0))</f>
        <v>16.524861019169109</v>
      </c>
      <c r="AB54" s="10">
        <f>INDEX(DriversGams!$A$5:$AN$24,MATCH(Drivers!$A54,DriversGams!$A$5:$A$24,0),MATCH(Drivers!AB$3,DriversGams!$A$5:$AN$5,0))</f>
        <v>18.22085757004519</v>
      </c>
      <c r="AC54" s="10">
        <f>INDEX(DriversGams!$A$5:$AN$24,MATCH(Drivers!$A54,DriversGams!$A$5:$A$24,0),MATCH(Drivers!AC$3,DriversGams!$A$5:$AN$5,0))</f>
        <v>19.555412997636033</v>
      </c>
      <c r="AD54" s="10">
        <f>INDEX(DriversGams!$A$5:$AN$24,MATCH(Drivers!$A54,DriversGams!$A$5:$A$24,0),MATCH(Drivers!AD$3,DriversGams!$A$5:$AN$5,0))</f>
        <v>20.643796979315166</v>
      </c>
      <c r="AE54" s="10">
        <f>INDEX(DriversGams!$A$5:$AN$24,MATCH(Drivers!$A54,DriversGams!$A$5:$A$24,0),MATCH(Drivers!AE$3,DriversGams!$A$5:$AN$5,0))</f>
        <v>21.543459929190163</v>
      </c>
      <c r="AF54" s="10">
        <f>INDEX(DriversGams!$A$5:$AN$24,MATCH(Drivers!$A54,DriversGams!$A$5:$A$24,0),MATCH(Drivers!AF$3,DriversGams!$A$5:$AN$5,0))</f>
        <v>25.682692613928502</v>
      </c>
      <c r="AG54" s="10">
        <f>INDEX(DriversGams!$A$5:$AN$24,MATCH(Drivers!$A54,DriversGams!$A$5:$A$24,0),MATCH(Drivers!AG$3,DriversGams!$A$5:$AN$5,0))</f>
        <v>23.465353764624286</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11.64586742306879</v>
      </c>
      <c r="E55" s="10">
        <f>INDEX(DriversGams!$A$5:$AN$24,MATCH(Drivers!$A55,DriversGams!$A$5:$A$24,0),MATCH(Drivers!E$3,DriversGams!$A$5:$AN$5,0))</f>
        <v>11.86055612640285</v>
      </c>
      <c r="F55" s="10">
        <f>INDEX(DriversGams!$A$5:$AN$24,MATCH(Drivers!$A55,DriversGams!$A$5:$A$24,0),MATCH(Drivers!F$3,DriversGams!$A$5:$AN$5,0))</f>
        <v>11.971744662564396</v>
      </c>
      <c r="G55" s="10">
        <f>INDEX(DriversGams!$A$5:$AN$24,MATCH(Drivers!$A55,DriversGams!$A$5:$A$24,0),MATCH(Drivers!G$3,DriversGams!$A$5:$AN$5,0))</f>
        <v>12.072460664249334</v>
      </c>
      <c r="H55" s="10">
        <f>INDEX(DriversGams!$A$5:$AN$24,MATCH(Drivers!$A55,DriversGams!$A$5:$A$24,0),MATCH(Drivers!H$3,DriversGams!$A$5:$AN$5,0))</f>
        <v>12.306292413468304</v>
      </c>
      <c r="I55" s="10">
        <f>INDEX(DriversGams!$A$5:$AN$24,MATCH(Drivers!$A55,DriversGams!$A$5:$A$24,0),MATCH(Drivers!I$3,DriversGams!$A$5:$AN$5,0))</f>
        <v>12.457659291783854</v>
      </c>
      <c r="J55" s="10">
        <f>INDEX(DriversGams!$A$5:$AN$24,MATCH(Drivers!$A55,DriversGams!$A$5:$A$24,0),MATCH(Drivers!J$3,DriversGams!$A$5:$AN$5,0))</f>
        <v>12.358365884717767</v>
      </c>
      <c r="K55" s="10">
        <f>INDEX(DriversGams!$A$5:$AN$24,MATCH(Drivers!$A55,DriversGams!$A$5:$A$24,0),MATCH(Drivers!K$3,DriversGams!$A$5:$AN$5,0))</f>
        <v>11.446593607824637</v>
      </c>
      <c r="L55" s="10">
        <f>INDEX(DriversGams!$A$5:$AN$24,MATCH(Drivers!$A55,DriversGams!$A$5:$A$24,0),MATCH(Drivers!L$3,DriversGams!$A$5:$AN$5,0))</f>
        <v>11.764993635722835</v>
      </c>
      <c r="M55" s="10">
        <f>INDEX(DriversGams!$A$5:$AN$24,MATCH(Drivers!$A55,DriversGams!$A$5:$A$24,0),MATCH(Drivers!M$3,DriversGams!$A$5:$AN$5,0))</f>
        <v>12.042591451366111</v>
      </c>
      <c r="N55" s="10">
        <f>INDEX(DriversGams!$A$5:$AN$24,MATCH(Drivers!$A55,DriversGams!$A$5:$A$24,0),MATCH(Drivers!N$3,DriversGams!$A$5:$AN$5,0))</f>
        <v>12.317034982014066</v>
      </c>
      <c r="O55" s="10">
        <f>INDEX(DriversGams!$A$5:$AN$24,MATCH(Drivers!$A55,DriversGams!$A$5:$A$24,0),MATCH(Drivers!O$3,DriversGams!$A$5:$AN$5,0))</f>
        <v>12.603930566643765</v>
      </c>
      <c r="P55" s="10">
        <f>INDEX(DriversGams!$A$5:$AN$24,MATCH(Drivers!$A55,DriversGams!$A$5:$A$24,0),MATCH(Drivers!P$3,DriversGams!$A$5:$AN$5,0))</f>
        <v>12.888710855909252</v>
      </c>
      <c r="Q55" s="10">
        <f>INDEX(DriversGams!$A$5:$AN$24,MATCH(Drivers!$A55,DriversGams!$A$5:$A$24,0),MATCH(Drivers!Q$3,DriversGams!$A$5:$AN$5,0))</f>
        <v>13.19182585375591</v>
      </c>
      <c r="R55" s="10">
        <f>INDEX(DriversGams!$A$5:$AN$24,MATCH(Drivers!$A55,DriversGams!$A$5:$A$24,0),MATCH(Drivers!R$3,DriversGams!$A$5:$AN$5,0))</f>
        <v>13.489037495093834</v>
      </c>
      <c r="S55" s="10">
        <f>INDEX(DriversGams!$A$5:$AN$24,MATCH(Drivers!$A55,DriversGams!$A$5:$A$24,0),MATCH(Drivers!S$3,DriversGams!$A$5:$AN$5,0))</f>
        <v>13.668203316449183</v>
      </c>
      <c r="T55" s="10">
        <f>INDEX(DriversGams!$A$5:$AN$24,MATCH(Drivers!$A55,DriversGams!$A$5:$A$24,0),MATCH(Drivers!T$3,DriversGams!$A$5:$AN$5,0))</f>
        <v>13.852466136516567</v>
      </c>
      <c r="U55" s="10">
        <f>INDEX(DriversGams!$A$5:$AN$24,MATCH(Drivers!$A55,DriversGams!$A$5:$A$24,0),MATCH(Drivers!U$3,DriversGams!$A$5:$AN$5,0))</f>
        <v>14.117657430269729</v>
      </c>
      <c r="V55" s="10">
        <f>INDEX(DriversGams!$A$5:$AN$24,MATCH(Drivers!$A55,DriversGams!$A$5:$A$24,0),MATCH(Drivers!V$3,DriversGams!$A$5:$AN$5,0))</f>
        <v>14.400745351327204</v>
      </c>
      <c r="W55" s="10">
        <f>INDEX(DriversGams!$A$5:$AN$24,MATCH(Drivers!$A55,DriversGams!$A$5:$A$24,0),MATCH(Drivers!W$3,DriversGams!$A$5:$AN$5,0))</f>
        <v>14.746857624893236</v>
      </c>
      <c r="X55" s="10">
        <f>INDEX(DriversGams!$A$5:$AN$24,MATCH(Drivers!$A55,DriversGams!$A$5:$A$24,0),MATCH(Drivers!X$3,DriversGams!$A$5:$AN$5,0))</f>
        <v>15.131914060323492</v>
      </c>
      <c r="Y55" s="10">
        <f>INDEX(DriversGams!$A$5:$AN$24,MATCH(Drivers!$A55,DriversGams!$A$5:$A$24,0),MATCH(Drivers!Y$3,DriversGams!$A$5:$AN$5,0))</f>
        <v>15.605625203903466</v>
      </c>
      <c r="Z55" s="10">
        <f>INDEX(DriversGams!$A$5:$AN$24,MATCH(Drivers!$A55,DriversGams!$A$5:$A$24,0),MATCH(Drivers!Z$3,DriversGams!$A$5:$AN$5,0))</f>
        <v>16.015594393317482</v>
      </c>
      <c r="AA55" s="10">
        <f>INDEX(DriversGams!$A$5:$AN$24,MATCH(Drivers!$A55,DriversGams!$A$5:$A$24,0),MATCH(Drivers!AA$3,DriversGams!$A$5:$AN$5,0))</f>
        <v>16.26125935642235</v>
      </c>
      <c r="AB55" s="10">
        <f>INDEX(DriversGams!$A$5:$AN$24,MATCH(Drivers!$A55,DriversGams!$A$5:$A$24,0),MATCH(Drivers!AB$3,DriversGams!$A$5:$AN$5,0))</f>
        <v>16.67388827988027</v>
      </c>
      <c r="AC55" s="10">
        <f>INDEX(DriversGams!$A$5:$AN$24,MATCH(Drivers!$A55,DriversGams!$A$5:$A$24,0),MATCH(Drivers!AC$3,DriversGams!$A$5:$AN$5,0))</f>
        <v>17.113292629361382</v>
      </c>
      <c r="AD55" s="10">
        <f>INDEX(DriversGams!$A$5:$AN$24,MATCH(Drivers!$A55,DriversGams!$A$5:$A$24,0),MATCH(Drivers!AD$3,DriversGams!$A$5:$AN$5,0))</f>
        <v>17.598468398498213</v>
      </c>
      <c r="AE55" s="10">
        <f>INDEX(DriversGams!$A$5:$AN$24,MATCH(Drivers!$A55,DriversGams!$A$5:$A$24,0),MATCH(Drivers!AE$3,DriversGams!$A$5:$AN$5,0))</f>
        <v>18.125851179676591</v>
      </c>
      <c r="AF55" s="10">
        <f>INDEX(DriversGams!$A$5:$AN$24,MATCH(Drivers!$A55,DriversGams!$A$5:$A$24,0),MATCH(Drivers!AF$3,DriversGams!$A$5:$AN$5,0))</f>
        <v>21.023564394659015</v>
      </c>
      <c r="AG55" s="10">
        <f>INDEX(DriversGams!$A$5:$AN$24,MATCH(Drivers!$A55,DriversGams!$A$5:$A$24,0),MATCH(Drivers!AG$3,DriversGams!$A$5:$AN$5,0))</f>
        <v>21.508149830302571</v>
      </c>
      <c r="AH55" s="126"/>
      <c r="AI55" s="126"/>
      <c r="AJ55" s="126"/>
      <c r="AK55" s="126"/>
      <c r="AL55" s="126"/>
      <c r="AM55" s="126"/>
      <c r="AO55" s="338">
        <f t="shared" si="126"/>
        <v>9</v>
      </c>
    </row>
    <row r="56" spans="1:41" s="366" customFormat="1">
      <c r="A56" s="134" t="s">
        <v>720</v>
      </c>
      <c r="B56" s="366">
        <f t="shared" si="125"/>
        <v>12</v>
      </c>
      <c r="C56" s="331">
        <v>2.7978000000000001</v>
      </c>
      <c r="D56" s="10">
        <f>INDEX(DriversGams!$A$5:$AN$30,MATCH(Drivers!$A56,DriversGams!$A$5:$A$30,0),MATCH(Drivers!D$3,DriversGams!$A$5:$AN$5,0))</f>
        <v>2.8967246057621079</v>
      </c>
      <c r="E56" s="10">
        <f>INDEX(DriversGams!$A$5:$AN$30,MATCH(Drivers!$A56,DriversGams!$A$5:$A$30,0),MATCH(Drivers!E$3,DriversGams!$A$5:$AN$5,0))</f>
        <v>2.9647902603122973</v>
      </c>
      <c r="F56" s="10">
        <f>INDEX(DriversGams!$A$5:$AN$30,MATCH(Drivers!$A56,DriversGams!$A$5:$A$30,0),MATCH(Drivers!F$3,DriversGams!$A$5:$AN$5,0))</f>
        <v>3.0057046221610424</v>
      </c>
      <c r="G56" s="10">
        <f>INDEX(DriversGams!$A$5:$AN$30,MATCH(Drivers!$A56,DriversGams!$A$5:$A$30,0),MATCH(Drivers!G$3,DriversGams!$A$5:$AN$5,0))</f>
        <v>3.050914346779356</v>
      </c>
      <c r="H56" s="10">
        <f>INDEX(DriversGams!$A$5:$AN$30,MATCH(Drivers!$A56,DriversGams!$A$5:$A$30,0),MATCH(Drivers!H$3,DriversGams!$A$5:$AN$5,0))</f>
        <v>3.1035932139893196</v>
      </c>
      <c r="I56" s="10">
        <f>INDEX(DriversGams!$A$5:$AN$30,MATCH(Drivers!$A56,DriversGams!$A$5:$A$30,0),MATCH(Drivers!I$3,DriversGams!$A$5:$AN$5,0))</f>
        <v>3.1583974758712543</v>
      </c>
      <c r="J56" s="10">
        <f>INDEX(DriversGams!$A$5:$AN$30,MATCH(Drivers!$A56,DriversGams!$A$5:$A$30,0),MATCH(Drivers!J$3,DriversGams!$A$5:$AN$5,0))</f>
        <v>3.1386615548387615</v>
      </c>
      <c r="K56" s="10">
        <f>INDEX(DriversGams!$A$5:$AN$30,MATCH(Drivers!$A56,DriversGams!$A$5:$A$30,0),MATCH(Drivers!K$3,DriversGams!$A$5:$AN$5,0))</f>
        <v>2.9642697013301786</v>
      </c>
      <c r="L56" s="10">
        <f>INDEX(DriversGams!$A$5:$AN$30,MATCH(Drivers!$A56,DriversGams!$A$5:$A$30,0),MATCH(Drivers!L$3,DriversGams!$A$5:$AN$5,0))</f>
        <v>3.0283615975605849</v>
      </c>
      <c r="M56" s="10">
        <f>INDEX(DriversGams!$A$5:$AN$30,MATCH(Drivers!$A56,DriversGams!$A$5:$A$30,0),MATCH(Drivers!M$3,DriversGams!$A$5:$AN$5,0))</f>
        <v>3.0904629889324369</v>
      </c>
      <c r="N56" s="10">
        <f>INDEX(DriversGams!$A$5:$AN$30,MATCH(Drivers!$A56,DriversGams!$A$5:$A$30,0),MATCH(Drivers!N$3,DriversGams!$A$5:$AN$5,0))</f>
        <v>3.162987771380426</v>
      </c>
      <c r="O56" s="10">
        <f>INDEX(DriversGams!$A$5:$AN$30,MATCH(Drivers!$A56,DriversGams!$A$5:$A$30,0),MATCH(Drivers!O$3,DriversGams!$A$5:$AN$5,0))</f>
        <v>3.2356868147237554</v>
      </c>
      <c r="P56" s="10">
        <f>INDEX(DriversGams!$A$5:$AN$30,MATCH(Drivers!$A56,DriversGams!$A$5:$A$30,0),MATCH(Drivers!P$3,DriversGams!$A$5:$AN$5,0))</f>
        <v>3.3096059141814891</v>
      </c>
      <c r="Q56" s="10">
        <f>INDEX(DriversGams!$A$5:$AN$30,MATCH(Drivers!$A56,DriversGams!$A$5:$A$30,0),MATCH(Drivers!Q$3,DriversGams!$A$5:$AN$5,0))</f>
        <v>3.3867407540373642</v>
      </c>
      <c r="R56" s="10">
        <f>INDEX(DriversGams!$A$5:$AN$30,MATCH(Drivers!$A56,DriversGams!$A$5:$A$30,0),MATCH(Drivers!R$3,DriversGams!$A$5:$AN$5,0))</f>
        <v>3.4623220740797476</v>
      </c>
      <c r="S56" s="10">
        <f>INDEX(DriversGams!$A$5:$AN$30,MATCH(Drivers!$A56,DriversGams!$A$5:$A$30,0),MATCH(Drivers!S$3,DriversGams!$A$5:$AN$5,0))</f>
        <v>3.5533636529304204</v>
      </c>
      <c r="T56" s="10">
        <f>INDEX(DriversGams!$A$5:$AN$30,MATCH(Drivers!$A56,DriversGams!$A$5:$A$30,0),MATCH(Drivers!T$3,DriversGams!$A$5:$AN$5,0))</f>
        <v>3.6147732077055998</v>
      </c>
      <c r="U56" s="10">
        <f>INDEX(DriversGams!$A$5:$AN$30,MATCH(Drivers!$A56,DriversGams!$A$5:$A$30,0),MATCH(Drivers!U$3,DriversGams!$A$5:$AN$5,0))</f>
        <v>3.6755588431624897</v>
      </c>
      <c r="V56" s="10">
        <f>INDEX(DriversGams!$A$5:$AN$30,MATCH(Drivers!$A56,DriversGams!$A$5:$A$30,0),MATCH(Drivers!V$3,DriversGams!$A$5:$AN$5,0))</f>
        <v>3.7404528671547821</v>
      </c>
      <c r="W56" s="10">
        <f>INDEX(DriversGams!$A$5:$AN$30,MATCH(Drivers!$A56,DriversGams!$A$5:$A$30,0),MATCH(Drivers!W$3,DriversGams!$A$5:$AN$5,0))</f>
        <v>3.8193953025893266</v>
      </c>
      <c r="X56" s="10">
        <f>INDEX(DriversGams!$A$5:$AN$30,MATCH(Drivers!$A56,DriversGams!$A$5:$A$30,0),MATCH(Drivers!X$3,DriversGams!$A$5:$AN$5,0))</f>
        <v>3.9100435995204728</v>
      </c>
      <c r="Y56" s="10">
        <f>INDEX(DriversGams!$A$5:$AN$30,MATCH(Drivers!$A56,DriversGams!$A$5:$A$30,0),MATCH(Drivers!Y$3,DriversGams!$A$5:$AN$5,0))</f>
        <v>4.0200991174371525</v>
      </c>
      <c r="Z56" s="10">
        <f>INDEX(DriversGams!$A$5:$AN$30,MATCH(Drivers!$A56,DriversGams!$A$5:$A$30,0),MATCH(Drivers!Z$3,DriversGams!$A$5:$AN$5,0))</f>
        <v>4.1041248978595961</v>
      </c>
      <c r="AA56" s="10">
        <f>INDEX(DriversGams!$A$5:$AN$30,MATCH(Drivers!$A56,DriversGams!$A$5:$A$30,0),MATCH(Drivers!AA$3,DriversGams!$A$5:$AN$5,0))</f>
        <v>4.165834214335109</v>
      </c>
      <c r="AB56" s="10">
        <f>INDEX(DriversGams!$A$5:$AN$30,MATCH(Drivers!$A56,DriversGams!$A$5:$A$30,0),MATCH(Drivers!AB$3,DriversGams!$A$5:$AN$5,0))</f>
        <v>4.2558460783389194</v>
      </c>
      <c r="AC56" s="10">
        <f>INDEX(DriversGams!$A$5:$AN$30,MATCH(Drivers!$A56,DriversGams!$A$5:$A$30,0),MATCH(Drivers!AC$3,DriversGams!$A$5:$AN$5,0))</f>
        <v>4.3549464774908628</v>
      </c>
      <c r="AD56" s="10">
        <f>INDEX(DriversGams!$A$5:$AN$30,MATCH(Drivers!$A56,DriversGams!$A$5:$A$30,0),MATCH(Drivers!AD$3,DriversGams!$A$5:$AN$5,0))</f>
        <v>4.4641951190471412</v>
      </c>
      <c r="AE56" s="10">
        <f>INDEX(DriversGams!$A$5:$AN$30,MATCH(Drivers!$A56,DriversGams!$A$5:$A$30,0),MATCH(Drivers!AE$3,DriversGams!$A$5:$AN$5,0))</f>
        <v>4.5838087573067643</v>
      </c>
      <c r="AF56" s="10">
        <f>INDEX(DriversGams!$A$5:$AN$30,MATCH(Drivers!$A56,DriversGams!$A$5:$A$30,0),MATCH(Drivers!AF$3,DriversGams!$A$5:$AN$5,0))</f>
        <v>5.3013818414232086</v>
      </c>
      <c r="AG56" s="10">
        <f>INDEX(DriversGams!$A$5:$AN$30,MATCH(Drivers!$A56,DriversGams!$A$5:$A$30,0),MATCH(Drivers!AG$3,DriversGams!$A$5:$AN$5,0))</f>
        <v>5.2074255606274589</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242.92534356515654</v>
      </c>
      <c r="E57" s="10">
        <f>INDEX(DriversGams!$A$5:$AN$24,MATCH(Drivers!$A57,DriversGams!$A$5:$A$24,0),MATCH(Drivers!E$3,DriversGams!$A$5:$AN$5,0))</f>
        <v>248.01528231584655</v>
      </c>
      <c r="F57" s="10">
        <f>INDEX(DriversGams!$A$5:$AN$24,MATCH(Drivers!$A57,DriversGams!$A$5:$A$24,0),MATCH(Drivers!F$3,DriversGams!$A$5:$AN$5,0))</f>
        <v>250.06069724073325</v>
      </c>
      <c r="G57" s="10">
        <f>INDEX(DriversGams!$A$5:$AN$24,MATCH(Drivers!$A57,DriversGams!$A$5:$A$24,0),MATCH(Drivers!G$3,DriversGams!$A$5:$AN$5,0))</f>
        <v>252.24991731284763</v>
      </c>
      <c r="H57" s="10">
        <f>INDEX(DriversGams!$A$5:$AN$24,MATCH(Drivers!$A57,DriversGams!$A$5:$A$24,0),MATCH(Drivers!H$3,DriversGams!$A$5:$AN$5,0))</f>
        <v>256.2212046622995</v>
      </c>
      <c r="I57" s="10">
        <f>INDEX(DriversGams!$A$5:$AN$24,MATCH(Drivers!$A57,DriversGams!$A$5:$A$24,0),MATCH(Drivers!I$3,DriversGams!$A$5:$AN$5,0))</f>
        <v>259.50925413870311</v>
      </c>
      <c r="J57" s="10">
        <f>INDEX(DriversGams!$A$5:$AN$24,MATCH(Drivers!$A57,DriversGams!$A$5:$A$24,0),MATCH(Drivers!J$3,DriversGams!$A$5:$AN$5,0))</f>
        <v>256.9936775882851</v>
      </c>
      <c r="K57" s="10">
        <f>INDEX(DriversGams!$A$5:$AN$24,MATCH(Drivers!$A57,DriversGams!$A$5:$A$24,0),MATCH(Drivers!K$3,DriversGams!$A$5:$AN$5,0))</f>
        <v>236.32738356705198</v>
      </c>
      <c r="L57" s="10">
        <f>INDEX(DriversGams!$A$5:$AN$24,MATCH(Drivers!$A57,DriversGams!$A$5:$A$24,0),MATCH(Drivers!L$3,DriversGams!$A$5:$AN$5,0))</f>
        <v>242.93817300372604</v>
      </c>
      <c r="M57" s="10">
        <f>INDEX(DriversGams!$A$5:$AN$24,MATCH(Drivers!$A57,DriversGams!$A$5:$A$24,0),MATCH(Drivers!M$3,DriversGams!$A$5:$AN$5,0))</f>
        <v>248.58704195105759</v>
      </c>
      <c r="N57" s="10">
        <f>INDEX(DriversGams!$A$5:$AN$24,MATCH(Drivers!$A57,DriversGams!$A$5:$A$24,0),MATCH(Drivers!N$3,DriversGams!$A$5:$AN$5,0))</f>
        <v>254.50998183263474</v>
      </c>
      <c r="O57" s="10">
        <f>INDEX(DriversGams!$A$5:$AN$24,MATCH(Drivers!$A57,DriversGams!$A$5:$A$24,0),MATCH(Drivers!O$3,DriversGams!$A$5:$AN$5,0))</f>
        <v>260.56583349821796</v>
      </c>
      <c r="P57" s="10">
        <f>INDEX(DriversGams!$A$5:$AN$24,MATCH(Drivers!$A57,DriversGams!$A$5:$A$24,0),MATCH(Drivers!P$3,DriversGams!$A$5:$AN$5,0))</f>
        <v>266.6840702229286</v>
      </c>
      <c r="Q57" s="10">
        <f>INDEX(DriversGams!$A$5:$AN$24,MATCH(Drivers!$A57,DriversGams!$A$5:$A$24,0),MATCH(Drivers!Q$3,DriversGams!$A$5:$AN$5,0))</f>
        <v>273.09703699320454</v>
      </c>
      <c r="R57" s="10">
        <f>INDEX(DriversGams!$A$5:$AN$24,MATCH(Drivers!$A57,DriversGams!$A$5:$A$24,0),MATCH(Drivers!R$3,DriversGams!$A$5:$AN$5,0))</f>
        <v>279.33883412421397</v>
      </c>
      <c r="S57" s="10">
        <f>INDEX(DriversGams!$A$5:$AN$24,MATCH(Drivers!$A57,DriversGams!$A$5:$A$24,0),MATCH(Drivers!S$3,DriversGams!$A$5:$AN$5,0))</f>
        <v>285.68378777861557</v>
      </c>
      <c r="T57" s="10">
        <f>INDEX(DriversGams!$A$5:$AN$24,MATCH(Drivers!$A57,DriversGams!$A$5:$A$24,0),MATCH(Drivers!T$3,DriversGams!$A$5:$AN$5,0))</f>
        <v>290.66744062977114</v>
      </c>
      <c r="U57" s="10">
        <f>INDEX(DriversGams!$A$5:$AN$24,MATCH(Drivers!$A57,DriversGams!$A$5:$A$24,0),MATCH(Drivers!U$3,DriversGams!$A$5:$AN$5,0))</f>
        <v>296.09050267194141</v>
      </c>
      <c r="V57" s="10">
        <f>INDEX(DriversGams!$A$5:$AN$24,MATCH(Drivers!$A57,DriversGams!$A$5:$A$24,0),MATCH(Drivers!V$3,DriversGams!$A$5:$AN$5,0))</f>
        <v>301.86230649303428</v>
      </c>
      <c r="W57" s="10">
        <f>INDEX(DriversGams!$A$5:$AN$24,MATCH(Drivers!$A57,DriversGams!$A$5:$A$24,0),MATCH(Drivers!W$3,DriversGams!$A$5:$AN$5,0))</f>
        <v>308.91190797685755</v>
      </c>
      <c r="X57" s="10">
        <f>INDEX(DriversGams!$A$5:$AN$24,MATCH(Drivers!$A57,DriversGams!$A$5:$A$24,0),MATCH(Drivers!X$3,DriversGams!$A$5:$AN$5,0))</f>
        <v>316.82075154215482</v>
      </c>
      <c r="Y57" s="10">
        <f>INDEX(DriversGams!$A$5:$AN$24,MATCH(Drivers!$A57,DriversGams!$A$5:$A$24,0),MATCH(Drivers!Y$3,DriversGams!$A$5:$AN$5,0))</f>
        <v>326.52693916259267</v>
      </c>
      <c r="Z57" s="10">
        <f>INDEX(DriversGams!$A$5:$AN$24,MATCH(Drivers!$A57,DriversGams!$A$5:$A$24,0),MATCH(Drivers!Z$3,DriversGams!$A$5:$AN$5,0))</f>
        <v>337.2186855221708</v>
      </c>
      <c r="AA57" s="10">
        <f>INDEX(DriversGams!$A$5:$AN$24,MATCH(Drivers!$A57,DriversGams!$A$5:$A$24,0),MATCH(Drivers!AA$3,DriversGams!$A$5:$AN$5,0))</f>
        <v>345.06360463023509</v>
      </c>
      <c r="AB57" s="10">
        <f>INDEX(DriversGams!$A$5:$AN$24,MATCH(Drivers!$A57,DriversGams!$A$5:$A$24,0),MATCH(Drivers!AB$3,DriversGams!$A$5:$AN$5,0))</f>
        <v>353.98841245097492</v>
      </c>
      <c r="AC57" s="10">
        <f>INDEX(DriversGams!$A$5:$AN$24,MATCH(Drivers!$A57,DriversGams!$A$5:$A$24,0),MATCH(Drivers!AC$3,DriversGams!$A$5:$AN$5,0))</f>
        <v>363.48109389711169</v>
      </c>
      <c r="AD57" s="10">
        <f>INDEX(DriversGams!$A$5:$AN$24,MATCH(Drivers!$A57,DriversGams!$A$5:$A$24,0),MATCH(Drivers!AD$3,DriversGams!$A$5:$AN$5,0))</f>
        <v>373.9050833059722</v>
      </c>
      <c r="AE57" s="10">
        <f>INDEX(DriversGams!$A$5:$AN$24,MATCH(Drivers!$A57,DriversGams!$A$5:$A$24,0),MATCH(Drivers!AE$3,DriversGams!$A$5:$AN$5,0))</f>
        <v>385.22450703199593</v>
      </c>
      <c r="AF57" s="10">
        <f>INDEX(DriversGams!$A$5:$AN$24,MATCH(Drivers!$A57,DriversGams!$A$5:$A$24,0),MATCH(Drivers!AF$3,DriversGams!$A$5:$AN$5,0))</f>
        <v>449.4874173836514</v>
      </c>
      <c r="AG57" s="10">
        <f>INDEX(DriversGams!$A$5:$AN$24,MATCH(Drivers!$A57,DriversGams!$A$5:$A$24,0),MATCH(Drivers!AG$3,DriversGams!$A$5:$AN$5,0))</f>
        <v>463.93781629092638</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26.901840527582685</v>
      </c>
      <c r="E58" s="10">
        <f>INDEX(DriversGams!$A$5:$AN$24,MATCH(Drivers!$A58,DriversGams!$A$5:$A$24,0),MATCH(Drivers!E$3,DriversGams!$A$5:$AN$5,0))</f>
        <v>26.287372830433778</v>
      </c>
      <c r="F58" s="10">
        <f>INDEX(DriversGams!$A$5:$AN$24,MATCH(Drivers!$A58,DriversGams!$A$5:$A$24,0),MATCH(Drivers!F$3,DriversGams!$A$5:$AN$5,0))</f>
        <v>25.672905133284853</v>
      </c>
      <c r="G58" s="10">
        <f>INDEX(DriversGams!$A$5:$AN$24,MATCH(Drivers!$A58,DriversGams!$A$5:$A$24,0),MATCH(Drivers!G$3,DriversGams!$A$5:$AN$5,0))</f>
        <v>25.652632995956555</v>
      </c>
      <c r="H58" s="10">
        <f>INDEX(DriversGams!$A$5:$AN$24,MATCH(Drivers!$A58,DriversGams!$A$5:$A$24,0),MATCH(Drivers!H$3,DriversGams!$A$5:$AN$5,0))</f>
        <v>25.632360858628253</v>
      </c>
      <c r="I58" s="10">
        <f>INDEX(DriversGams!$A$5:$AN$24,MATCH(Drivers!$A58,DriversGams!$A$5:$A$24,0),MATCH(Drivers!I$3,DriversGams!$A$5:$AN$5,0))</f>
        <v>25.634638988726746</v>
      </c>
      <c r="J58" s="10">
        <f>INDEX(DriversGams!$A$5:$AN$24,MATCH(Drivers!$A58,DriversGams!$A$5:$A$24,0),MATCH(Drivers!J$3,DriversGams!$A$5:$AN$5,0))</f>
        <v>25.614366838706633</v>
      </c>
      <c r="K58" s="10">
        <f>INDEX(DriversGams!$A$5:$AN$24,MATCH(Drivers!$A58,DriversGams!$A$5:$A$24,0),MATCH(Drivers!K$3,DriversGams!$A$5:$AN$5,0))</f>
        <v>16.093534498350227</v>
      </c>
      <c r="L58" s="10">
        <f>INDEX(DriversGams!$A$5:$AN$24,MATCH(Drivers!$A58,DriversGams!$A$5:$A$24,0),MATCH(Drivers!L$3,DriversGams!$A$5:$AN$5,0))</f>
        <v>19.038442118496903</v>
      </c>
      <c r="M58" s="10">
        <f>INDEX(DriversGams!$A$5:$AN$24,MATCH(Drivers!$A58,DriversGams!$A$5:$A$24,0),MATCH(Drivers!M$3,DriversGams!$A$5:$AN$5,0))</f>
        <v>21.788012602257854</v>
      </c>
      <c r="N58" s="10">
        <f>INDEX(DriversGams!$A$5:$AN$24,MATCH(Drivers!$A58,DriversGams!$A$5:$A$24,0),MATCH(Drivers!N$3,DriversGams!$A$5:$AN$5,0))</f>
        <v>21.76774046492956</v>
      </c>
      <c r="O58" s="10">
        <f>INDEX(DriversGams!$A$5:$AN$24,MATCH(Drivers!$A58,DriversGams!$A$5:$A$24,0),MATCH(Drivers!O$3,DriversGams!$A$5:$AN$5,0))</f>
        <v>21.747468327601265</v>
      </c>
      <c r="P58" s="10">
        <f>INDEX(DriversGams!$A$5:$AN$24,MATCH(Drivers!$A58,DriversGams!$A$5:$A$24,0),MATCH(Drivers!P$3,DriversGams!$A$5:$AN$5,0))</f>
        <v>21.169051606926462</v>
      </c>
      <c r="Q58" s="10">
        <f>INDEX(DriversGams!$A$5:$AN$24,MATCH(Drivers!$A58,DriversGams!$A$5:$A$24,0),MATCH(Drivers!Q$3,DriversGams!$A$5:$AN$5,0))</f>
        <v>21.148779469598178</v>
      </c>
      <c r="R58" s="10">
        <f>INDEX(DriversGams!$A$5:$AN$24,MATCH(Drivers!$A58,DriversGams!$A$5:$A$24,0),MATCH(Drivers!R$3,DriversGams!$A$5:$AN$5,0))</f>
        <v>21.12850733226988</v>
      </c>
      <c r="S58" s="10">
        <f>INDEX(DriversGams!$A$5:$AN$24,MATCH(Drivers!$A58,DriversGams!$A$5:$A$24,0),MATCH(Drivers!S$3,DriversGams!$A$5:$AN$5,0))</f>
        <v>10.4877869213922</v>
      </c>
      <c r="T58" s="10">
        <f>INDEX(DriversGams!$A$5:$AN$24,MATCH(Drivers!$A58,DriversGams!$A$5:$A$24,0),MATCH(Drivers!T$3,DriversGams!$A$5:$AN$5,0))</f>
        <v>7.1881492706283634</v>
      </c>
      <c r="U58" s="10">
        <f>INDEX(DriversGams!$A$5:$AN$24,MATCH(Drivers!$A58,DriversGams!$A$5:$A$24,0),MATCH(Drivers!U$3,DriversGams!$A$5:$AN$5,0))</f>
        <v>7.1678771333000704</v>
      </c>
      <c r="V58" s="10">
        <f>INDEX(DriversGams!$A$5:$AN$24,MATCH(Drivers!$A58,DriversGams!$A$5:$A$24,0),MATCH(Drivers!V$3,DriversGams!$A$5:$AN$5,0))</f>
        <v>7.1678771333000686</v>
      </c>
      <c r="W58" s="10">
        <f>INDEX(DriversGams!$A$5:$AN$24,MATCH(Drivers!$A58,DriversGams!$A$5:$A$24,0),MATCH(Drivers!W$3,DriversGams!$A$5:$AN$5,0))</f>
        <v>7.167877133300065</v>
      </c>
      <c r="X58" s="10">
        <f>INDEX(DriversGams!$A$5:$AN$24,MATCH(Drivers!$A58,DriversGams!$A$5:$A$24,0),MATCH(Drivers!X$3,DriversGams!$A$5:$AN$5,0))</f>
        <v>7.1678771333000615</v>
      </c>
      <c r="Y58" s="10">
        <f>INDEX(DriversGams!$A$5:$AN$24,MATCH(Drivers!$A58,DriversGams!$A$5:$A$24,0),MATCH(Drivers!Y$3,DriversGams!$A$5:$AN$5,0))</f>
        <v>7.1678771333000668</v>
      </c>
      <c r="Z58" s="10">
        <f>INDEX(DriversGams!$A$5:$AN$24,MATCH(Drivers!$A58,DriversGams!$A$5:$A$24,0),MATCH(Drivers!Z$3,DriversGams!$A$5:$AN$5,0))</f>
        <v>4.5406619676661402</v>
      </c>
      <c r="AA58" s="10">
        <f>INDEX(DriversGams!$A$5:$AN$24,MATCH(Drivers!$A58,DriversGams!$A$5:$A$24,0),MATCH(Drivers!AA$3,DriversGams!$A$5:$AN$5,0))</f>
        <v>1.9141173651591232</v>
      </c>
      <c r="AB58" s="10">
        <f>INDEX(DriversGams!$A$5:$AN$24,MATCH(Drivers!$A58,DriversGams!$A$5:$A$24,0),MATCH(Drivers!AB$3,DriversGams!$A$5:$AN$5,0))</f>
        <v>1.9141173651591239</v>
      </c>
      <c r="AC58" s="10">
        <f>INDEX(DriversGams!$A$5:$AN$24,MATCH(Drivers!$A58,DriversGams!$A$5:$A$24,0),MATCH(Drivers!AC$3,DriversGams!$A$5:$AN$5,0))</f>
        <v>1.9003851275371288</v>
      </c>
      <c r="AD58" s="10">
        <f>INDEX(DriversGams!$A$5:$AN$24,MATCH(Drivers!$A58,DriversGams!$A$5:$A$24,0),MATCH(Drivers!AD$3,DriversGams!$A$5:$AN$5,0))</f>
        <v>1.8866528899151331</v>
      </c>
      <c r="AE58" s="10">
        <f>INDEX(DriversGams!$A$5:$AN$24,MATCH(Drivers!$A58,DriversGams!$A$5:$A$24,0),MATCH(Drivers!AE$3,DriversGams!$A$5:$AN$5,0))</f>
        <v>1.8729206522931385</v>
      </c>
      <c r="AF58" s="10">
        <f>INDEX(DriversGams!$A$5:$AN$24,MATCH(Drivers!$A58,DriversGams!$A$5:$A$24,0),MATCH(Drivers!AF$3,DriversGams!$A$5:$AN$5,0))</f>
        <v>1.7493305136951811</v>
      </c>
      <c r="AG58" s="10">
        <f>INDEX(DriversGams!$A$5:$AN$24,MATCH(Drivers!$A58,DriversGams!$A$5:$A$24,0),MATCH(Drivers!AG$3,DriversGams!$A$5:$AN$5,0))</f>
        <v>1.8425528582010355</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18.198308724977508</v>
      </c>
      <c r="E59" s="10">
        <f>INDEX(DriversGams!$A$5:$AN$24,MATCH(Drivers!$A59,DriversGams!$A$5:$A$24,0),MATCH(Drivers!E$3,DriversGams!$A$5:$AN$5,0))</f>
        <v>18.610109410299174</v>
      </c>
      <c r="F59" s="10">
        <f>INDEX(DriversGams!$A$5:$AN$24,MATCH(Drivers!$A59,DriversGams!$A$5:$A$24,0),MATCH(Drivers!F$3,DriversGams!$A$5:$AN$5,0))</f>
        <v>18.708279426846829</v>
      </c>
      <c r="G59" s="10">
        <f>INDEX(DriversGams!$A$5:$AN$24,MATCH(Drivers!$A59,DriversGams!$A$5:$A$24,0),MATCH(Drivers!G$3,DriversGams!$A$5:$AN$5,0))</f>
        <v>19.032814474023212</v>
      </c>
      <c r="H59" s="10">
        <f>INDEX(DriversGams!$A$5:$AN$24,MATCH(Drivers!$A59,DriversGams!$A$5:$A$24,0),MATCH(Drivers!H$3,DriversGams!$A$5:$AN$5,0))</f>
        <v>19.269138990460107</v>
      </c>
      <c r="I59" s="10">
        <f>INDEX(DriversGams!$A$5:$AN$24,MATCH(Drivers!$A59,DriversGams!$A$5:$A$24,0),MATCH(Drivers!I$3,DriversGams!$A$5:$AN$5,0))</f>
        <v>19.678076946647437</v>
      </c>
      <c r="J59" s="10">
        <f>INDEX(DriversGams!$A$5:$AN$24,MATCH(Drivers!$A59,DriversGams!$A$5:$A$24,0),MATCH(Drivers!J$3,DriversGams!$A$5:$AN$5,0))</f>
        <v>19.549281609406069</v>
      </c>
      <c r="K59" s="10">
        <f>INDEX(DriversGams!$A$5:$AN$24,MATCH(Drivers!$A59,DriversGams!$A$5:$A$24,0),MATCH(Drivers!K$3,DriversGams!$A$5:$AN$5,0))</f>
        <v>18.442195902974088</v>
      </c>
      <c r="L59" s="10">
        <f>INDEX(DriversGams!$A$5:$AN$24,MATCH(Drivers!$A59,DriversGams!$A$5:$A$24,0),MATCH(Drivers!L$3,DriversGams!$A$5:$AN$5,0))</f>
        <v>18.911573704941819</v>
      </c>
      <c r="M59" s="10">
        <f>INDEX(DriversGams!$A$5:$AN$24,MATCH(Drivers!$A59,DriversGams!$A$5:$A$24,0),MATCH(Drivers!M$3,DriversGams!$A$5:$AN$5,0))</f>
        <v>19.313819295896909</v>
      </c>
      <c r="N59" s="10">
        <f>INDEX(DriversGams!$A$5:$AN$24,MATCH(Drivers!$A59,DriversGams!$A$5:$A$24,0),MATCH(Drivers!N$3,DriversGams!$A$5:$AN$5,0))</f>
        <v>19.739440611481722</v>
      </c>
      <c r="O59" s="10">
        <f>INDEX(DriversGams!$A$5:$AN$24,MATCH(Drivers!$A59,DriversGams!$A$5:$A$24,0),MATCH(Drivers!O$3,DriversGams!$A$5:$AN$5,0))</f>
        <v>20.179240702446755</v>
      </c>
      <c r="P59" s="10">
        <f>INDEX(DriversGams!$A$5:$AN$24,MATCH(Drivers!$A59,DriversGams!$A$5:$A$24,0),MATCH(Drivers!P$3,DriversGams!$A$5:$AN$5,0))</f>
        <v>20.633321042637608</v>
      </c>
      <c r="Q59" s="10">
        <f>INDEX(DriversGams!$A$5:$AN$24,MATCH(Drivers!$A59,DriversGams!$A$5:$A$24,0),MATCH(Drivers!Q$3,DriversGams!$A$5:$AN$5,0))</f>
        <v>21.114292762864867</v>
      </c>
      <c r="R59" s="10">
        <f>INDEX(DriversGams!$A$5:$AN$24,MATCH(Drivers!$A59,DriversGams!$A$5:$A$24,0),MATCH(Drivers!R$3,DriversGams!$A$5:$AN$5,0))</f>
        <v>21.574985779774416</v>
      </c>
      <c r="S59" s="10">
        <f>INDEX(DriversGams!$A$5:$AN$24,MATCH(Drivers!$A59,DriversGams!$A$5:$A$24,0),MATCH(Drivers!S$3,DriversGams!$A$5:$AN$5,0))</f>
        <v>22.042105249272275</v>
      </c>
      <c r="T59" s="10">
        <f>INDEX(DriversGams!$A$5:$AN$24,MATCH(Drivers!$A59,DriversGams!$A$5:$A$24,0),MATCH(Drivers!T$3,DriversGams!$A$5:$AN$5,0))</f>
        <v>22.391947387466253</v>
      </c>
      <c r="U59" s="10">
        <f>INDEX(DriversGams!$A$5:$AN$24,MATCH(Drivers!$A59,DriversGams!$A$5:$A$24,0),MATCH(Drivers!U$3,DriversGams!$A$5:$AN$5,0))</f>
        <v>22.731718682428131</v>
      </c>
      <c r="V59" s="10">
        <f>INDEX(DriversGams!$A$5:$AN$24,MATCH(Drivers!$A59,DriversGams!$A$5:$A$24,0),MATCH(Drivers!V$3,DriversGams!$A$5:$AN$5,0))</f>
        <v>23.141487152179831</v>
      </c>
      <c r="W59" s="10">
        <f>INDEX(DriversGams!$A$5:$AN$24,MATCH(Drivers!$A59,DriversGams!$A$5:$A$24,0),MATCH(Drivers!W$3,DriversGams!$A$5:$AN$5,0))</f>
        <v>23.607665401131218</v>
      </c>
      <c r="X59" s="10">
        <f>INDEX(DriversGams!$A$5:$AN$24,MATCH(Drivers!$A59,DriversGams!$A$5:$A$24,0),MATCH(Drivers!X$3,DriversGams!$A$5:$AN$5,0))</f>
        <v>24.139631039355404</v>
      </c>
      <c r="Y59" s="10">
        <f>INDEX(DriversGams!$A$5:$AN$24,MATCH(Drivers!$A59,DriversGams!$A$5:$A$24,0),MATCH(Drivers!Y$3,DriversGams!$A$5:$AN$5,0))</f>
        <v>24.812387681374116</v>
      </c>
      <c r="Z59" s="10">
        <f>INDEX(DriversGams!$A$5:$AN$24,MATCH(Drivers!$A59,DriversGams!$A$5:$A$24,0),MATCH(Drivers!Z$3,DriversGams!$A$5:$AN$5,0))</f>
        <v>25.517052968844272</v>
      </c>
      <c r="AA59" s="10">
        <f>INDEX(DriversGams!$A$5:$AN$24,MATCH(Drivers!$A59,DriversGams!$A$5:$A$24,0),MATCH(Drivers!AA$3,DriversGams!$A$5:$AN$5,0))</f>
        <v>26.069324071909278</v>
      </c>
      <c r="AB59" s="10">
        <f>INDEX(DriversGams!$A$5:$AN$24,MATCH(Drivers!$A59,DriversGams!$A$5:$A$24,0),MATCH(Drivers!AB$3,DriversGams!$A$5:$AN$5,0))</f>
        <v>26.587720010442116</v>
      </c>
      <c r="AC59" s="10">
        <f>INDEX(DriversGams!$A$5:$AN$24,MATCH(Drivers!$A59,DriversGams!$A$5:$A$24,0),MATCH(Drivers!AC$3,DriversGams!$A$5:$AN$5,0))</f>
        <v>27.163076826492258</v>
      </c>
      <c r="AD59" s="10">
        <f>INDEX(DriversGams!$A$5:$AN$24,MATCH(Drivers!$A59,DriversGams!$A$5:$A$24,0),MATCH(Drivers!AD$3,DriversGams!$A$5:$AN$5,0))</f>
        <v>27.825529448332048</v>
      </c>
      <c r="AE59" s="10">
        <f>INDEX(DriversGams!$A$5:$AN$24,MATCH(Drivers!$A59,DriversGams!$A$5:$A$24,0),MATCH(Drivers!AE$3,DriversGams!$A$5:$AN$5,0))</f>
        <v>28.567793541336489</v>
      </c>
      <c r="AF59" s="10">
        <f>INDEX(DriversGams!$A$5:$AN$24,MATCH(Drivers!$A59,DriversGams!$A$5:$A$24,0),MATCH(Drivers!AF$3,DriversGams!$A$5:$AN$5,0))</f>
        <v>33.07403100645864</v>
      </c>
      <c r="AG59" s="10">
        <f>INDEX(DriversGams!$A$5:$AN$24,MATCH(Drivers!$A59,DriversGams!$A$5:$A$24,0),MATCH(Drivers!AG$3,DriversGams!$A$5:$AN$5,0))</f>
        <v>33.901338893280091</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11.586336172418468</v>
      </c>
      <c r="E60" s="10">
        <f>INDEX(DriversGams!$A$5:$AN$24,MATCH(Drivers!$A60,DriversGams!$A$5:$A$24,0),MATCH(Drivers!E$3,DriversGams!$A$5:$AN$5,0))</f>
        <v>11.989351986138306</v>
      </c>
      <c r="F60" s="10">
        <f>INDEX(DriversGams!$A$5:$AN$24,MATCH(Drivers!$A60,DriversGams!$A$5:$A$24,0),MATCH(Drivers!F$3,DriversGams!$A$5:$AN$5,0))</f>
        <v>12.18295128713863</v>
      </c>
      <c r="G60" s="10">
        <f>INDEX(DriversGams!$A$5:$AN$24,MATCH(Drivers!$A60,DriversGams!$A$5:$A$24,0),MATCH(Drivers!G$3,DriversGams!$A$5:$AN$5,0))</f>
        <v>12.307223572302233</v>
      </c>
      <c r="H60" s="10">
        <f>INDEX(DriversGams!$A$5:$AN$24,MATCH(Drivers!$A60,DriversGams!$A$5:$A$24,0),MATCH(Drivers!H$3,DriversGams!$A$5:$AN$5,0))</f>
        <v>12.595019840810874</v>
      </c>
      <c r="I60" s="10">
        <f>INDEX(DriversGams!$A$5:$AN$24,MATCH(Drivers!$A60,DriversGams!$A$5:$A$24,0),MATCH(Drivers!I$3,DriversGams!$A$5:$AN$5,0))</f>
        <v>12.922458451229526</v>
      </c>
      <c r="J60" s="10">
        <f>INDEX(DriversGams!$A$5:$AN$24,MATCH(Drivers!$A60,DriversGams!$A$5:$A$24,0),MATCH(Drivers!J$3,DriversGams!$A$5:$AN$5,0))</f>
        <v>12.975238177512537</v>
      </c>
      <c r="K60" s="10">
        <f>INDEX(DriversGams!$A$5:$AN$24,MATCH(Drivers!$A60,DriversGams!$A$5:$A$24,0),MATCH(Drivers!K$3,DriversGams!$A$5:$AN$5,0))</f>
        <v>12.296504619041141</v>
      </c>
      <c r="L60" s="10">
        <f>INDEX(DriversGams!$A$5:$AN$24,MATCH(Drivers!$A60,DriversGams!$A$5:$A$24,0),MATCH(Drivers!L$3,DriversGams!$A$5:$AN$5,0))</f>
        <v>12.663497310514737</v>
      </c>
      <c r="M60" s="10">
        <f>INDEX(DriversGams!$A$5:$AN$24,MATCH(Drivers!$A60,DriversGams!$A$5:$A$24,0),MATCH(Drivers!M$3,DriversGams!$A$5:$AN$5,0))</f>
        <v>12.971706455992182</v>
      </c>
      <c r="N60" s="10">
        <f>INDEX(DriversGams!$A$5:$AN$24,MATCH(Drivers!$A60,DriversGams!$A$5:$A$24,0),MATCH(Drivers!N$3,DriversGams!$A$5:$AN$5,0))</f>
        <v>13.188984019443057</v>
      </c>
      <c r="O60" s="10">
        <f>INDEX(DriversGams!$A$5:$AN$24,MATCH(Drivers!$A60,DriversGams!$A$5:$A$24,0),MATCH(Drivers!O$3,DriversGams!$A$5:$AN$5,0))</f>
        <v>13.438958972961425</v>
      </c>
      <c r="P60" s="10">
        <f>INDEX(DriversGams!$A$5:$AN$24,MATCH(Drivers!$A60,DriversGams!$A$5:$A$24,0),MATCH(Drivers!P$3,DriversGams!$A$5:$AN$5,0))</f>
        <v>13.671279099987782</v>
      </c>
      <c r="Q60" s="10">
        <f>INDEX(DriversGams!$A$5:$AN$24,MATCH(Drivers!$A60,DriversGams!$A$5:$A$24,0),MATCH(Drivers!Q$3,DriversGams!$A$5:$AN$5,0))</f>
        <v>13.924784131322964</v>
      </c>
      <c r="R60" s="10">
        <f>INDEX(DriversGams!$A$5:$AN$24,MATCH(Drivers!$A60,DriversGams!$A$5:$A$24,0),MATCH(Drivers!R$3,DriversGams!$A$5:$AN$5,0))</f>
        <v>14.169184407969317</v>
      </c>
      <c r="S60" s="10">
        <f>INDEX(DriversGams!$A$5:$AN$24,MATCH(Drivers!$A60,DriversGams!$A$5:$A$24,0),MATCH(Drivers!S$3,DriversGams!$A$5:$AN$5,0))</f>
        <v>14.192035499369824</v>
      </c>
      <c r="T60" s="10">
        <f>INDEX(DriversGams!$A$5:$AN$24,MATCH(Drivers!$A60,DriversGams!$A$5:$A$24,0),MATCH(Drivers!T$3,DriversGams!$A$5:$AN$5,0))</f>
        <v>14.405341000038435</v>
      </c>
      <c r="U60" s="10">
        <f>INDEX(DriversGams!$A$5:$AN$24,MATCH(Drivers!$A60,DriversGams!$A$5:$A$24,0),MATCH(Drivers!U$3,DriversGams!$A$5:$AN$5,0))</f>
        <v>14.663967413757225</v>
      </c>
      <c r="V60" s="10">
        <f>INDEX(DriversGams!$A$5:$AN$24,MATCH(Drivers!$A60,DriversGams!$A$5:$A$24,0),MATCH(Drivers!V$3,DriversGams!$A$5:$AN$5,0))</f>
        <v>14.915952330620083</v>
      </c>
      <c r="W60" s="10">
        <f>INDEX(DriversGams!$A$5:$AN$24,MATCH(Drivers!$A60,DriversGams!$A$5:$A$24,0),MATCH(Drivers!W$3,DriversGams!$A$5:$AN$5,0))</f>
        <v>15.217116812145745</v>
      </c>
      <c r="X60" s="10">
        <f>INDEX(DriversGams!$A$5:$AN$24,MATCH(Drivers!$A60,DriversGams!$A$5:$A$24,0),MATCH(Drivers!X$3,DriversGams!$A$5:$AN$5,0))</f>
        <v>15.549265264784914</v>
      </c>
      <c r="Y60" s="10">
        <f>INDEX(DriversGams!$A$5:$AN$24,MATCH(Drivers!$A60,DriversGams!$A$5:$A$24,0),MATCH(Drivers!Y$3,DriversGams!$A$5:$AN$5,0))</f>
        <v>15.940891505311876</v>
      </c>
      <c r="Z60" s="10">
        <f>INDEX(DriversGams!$A$5:$AN$24,MATCH(Drivers!$A60,DriversGams!$A$5:$A$24,0),MATCH(Drivers!Z$3,DriversGams!$A$5:$AN$5,0))</f>
        <v>15.999425724921794</v>
      </c>
      <c r="AA60" s="10">
        <f>INDEX(DriversGams!$A$5:$AN$24,MATCH(Drivers!$A60,DriversGams!$A$5:$A$24,0),MATCH(Drivers!AA$3,DriversGams!$A$5:$AN$5,0))</f>
        <v>16.161885584056549</v>
      </c>
      <c r="AB60" s="10">
        <f>INDEX(DriversGams!$A$5:$AN$24,MATCH(Drivers!$A60,DriversGams!$A$5:$A$24,0),MATCH(Drivers!AB$3,DriversGams!$A$5:$AN$5,0))</f>
        <v>16.610365409441712</v>
      </c>
      <c r="AC60" s="10">
        <f>INDEX(DriversGams!$A$5:$AN$24,MATCH(Drivers!$A60,DriversGams!$A$5:$A$24,0),MATCH(Drivers!AC$3,DriversGams!$A$5:$AN$5,0))</f>
        <v>17.018579371630803</v>
      </c>
      <c r="AD60" s="10">
        <f>INDEX(DriversGams!$A$5:$AN$24,MATCH(Drivers!$A60,DriversGams!$A$5:$A$24,0),MATCH(Drivers!AD$3,DriversGams!$A$5:$AN$5,0))</f>
        <v>17.44652860434654</v>
      </c>
      <c r="AE60" s="10">
        <f>INDEX(DriversGams!$A$5:$AN$24,MATCH(Drivers!$A60,DriversGams!$A$5:$A$24,0),MATCH(Drivers!AE$3,DriversGams!$A$5:$AN$5,0))</f>
        <v>17.897585141332076</v>
      </c>
      <c r="AF60" s="10">
        <f>INDEX(DriversGams!$A$5:$AN$24,MATCH(Drivers!$A60,DriversGams!$A$5:$A$24,0),MATCH(Drivers!AF$3,DriversGams!$A$5:$AN$5,0))</f>
        <v>20.14703748802026</v>
      </c>
      <c r="AG60" s="10">
        <f>INDEX(DriversGams!$A$5:$AN$24,MATCH(Drivers!$A60,DriversGams!$A$5:$A$24,0),MATCH(Drivers!AG$3,DriversGams!$A$5:$AN$5,0))</f>
        <v>20.246697394857488</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139.42506846114759</v>
      </c>
      <c r="E61" s="10">
        <f>INDEX(DriversGams!$A$5:$AN$24,MATCH(Drivers!$A61,DriversGams!$A$5:$A$24,0),MATCH(Drivers!E$3,DriversGams!$A$5:$AN$5,0))</f>
        <v>142.47485069791477</v>
      </c>
      <c r="F61" s="10">
        <f>INDEX(DriversGams!$A$5:$AN$24,MATCH(Drivers!$A61,DriversGams!$A$5:$A$24,0),MATCH(Drivers!F$3,DriversGams!$A$5:$AN$5,0))</f>
        <v>143.20996552657556</v>
      </c>
      <c r="G61" s="10">
        <f>INDEX(DriversGams!$A$5:$AN$24,MATCH(Drivers!$A61,DriversGams!$A$5:$A$24,0),MATCH(Drivers!G$3,DriversGams!$A$5:$AN$5,0))</f>
        <v>144.14312072787467</v>
      </c>
      <c r="H61" s="10">
        <f>INDEX(DriversGams!$A$5:$AN$24,MATCH(Drivers!$A61,DriversGams!$A$5:$A$24,0),MATCH(Drivers!H$3,DriversGams!$A$5:$AN$5,0))</f>
        <v>147.04419367179489</v>
      </c>
      <c r="I61" s="10">
        <f>INDEX(DriversGams!$A$5:$AN$24,MATCH(Drivers!$A61,DriversGams!$A$5:$A$24,0),MATCH(Drivers!I$3,DriversGams!$A$5:$AN$5,0))</f>
        <v>149.3492109618802</v>
      </c>
      <c r="J61" s="10">
        <f>INDEX(DriversGams!$A$5:$AN$24,MATCH(Drivers!$A61,DriversGams!$A$5:$A$24,0),MATCH(Drivers!J$3,DriversGams!$A$5:$AN$5,0))</f>
        <v>148.88834741412899</v>
      </c>
      <c r="K61" s="10">
        <f>INDEX(DriversGams!$A$5:$AN$24,MATCH(Drivers!$A61,DriversGams!$A$5:$A$24,0),MATCH(Drivers!K$3,DriversGams!$A$5:$AN$5,0))</f>
        <v>138.94041319243397</v>
      </c>
      <c r="L61" s="10">
        <f>INDEX(DriversGams!$A$5:$AN$24,MATCH(Drivers!$A61,DriversGams!$A$5:$A$24,0),MATCH(Drivers!L$3,DriversGams!$A$5:$AN$5,0))</f>
        <v>142.20579768984894</v>
      </c>
      <c r="M61" s="10">
        <f>INDEX(DriversGams!$A$5:$AN$24,MATCH(Drivers!$A61,DriversGams!$A$5:$A$24,0),MATCH(Drivers!M$3,DriversGams!$A$5:$AN$5,0))</f>
        <v>145.5021001296515</v>
      </c>
      <c r="N61" s="10">
        <f>INDEX(DriversGams!$A$5:$AN$24,MATCH(Drivers!$A61,DriversGams!$A$5:$A$24,0),MATCH(Drivers!N$3,DriversGams!$A$5:$AN$5,0))</f>
        <v>148.18313289841592</v>
      </c>
      <c r="O61" s="10">
        <f>INDEX(DriversGams!$A$5:$AN$24,MATCH(Drivers!$A61,DriversGams!$A$5:$A$24,0),MATCH(Drivers!O$3,DriversGams!$A$5:$AN$5,0))</f>
        <v>151.06861059539904</v>
      </c>
      <c r="P61" s="10">
        <f>INDEX(DriversGams!$A$5:$AN$24,MATCH(Drivers!$A61,DriversGams!$A$5:$A$24,0),MATCH(Drivers!P$3,DriversGams!$A$5:$AN$5,0))</f>
        <v>153.84735008303767</v>
      </c>
      <c r="Q61" s="10">
        <f>INDEX(DriversGams!$A$5:$AN$24,MATCH(Drivers!$A61,DriversGams!$A$5:$A$24,0),MATCH(Drivers!Q$3,DriversGams!$A$5:$AN$5,0))</f>
        <v>156.86007122649119</v>
      </c>
      <c r="R61" s="10">
        <f>INDEX(DriversGams!$A$5:$AN$24,MATCH(Drivers!$A61,DriversGams!$A$5:$A$24,0),MATCH(Drivers!R$3,DriversGams!$A$5:$AN$5,0))</f>
        <v>159.90984963800733</v>
      </c>
      <c r="S61" s="10">
        <f>INDEX(DriversGams!$A$5:$AN$24,MATCH(Drivers!$A61,DriversGams!$A$5:$A$24,0),MATCH(Drivers!S$3,DriversGams!$A$5:$AN$5,0))</f>
        <v>160.45928513687008</v>
      </c>
      <c r="T61" s="10">
        <f>INDEX(DriversGams!$A$5:$AN$24,MATCH(Drivers!$A61,DriversGams!$A$5:$A$24,0),MATCH(Drivers!T$3,DriversGams!$A$5:$AN$5,0))</f>
        <v>162.2988584452637</v>
      </c>
      <c r="U61" s="10">
        <f>INDEX(DriversGams!$A$5:$AN$24,MATCH(Drivers!$A61,DriversGams!$A$5:$A$24,0),MATCH(Drivers!U$3,DriversGams!$A$5:$AN$5,0))</f>
        <v>165.1352352898534</v>
      </c>
      <c r="V61" s="10">
        <f>INDEX(DriversGams!$A$5:$AN$24,MATCH(Drivers!$A61,DriversGams!$A$5:$A$24,0),MATCH(Drivers!V$3,DriversGams!$A$5:$AN$5,0))</f>
        <v>168.13540613211163</v>
      </c>
      <c r="W61" s="10">
        <f>INDEX(DriversGams!$A$5:$AN$24,MATCH(Drivers!$A61,DriversGams!$A$5:$A$24,0),MATCH(Drivers!W$3,DriversGams!$A$5:$AN$5,0))</f>
        <v>171.70013158229062</v>
      </c>
      <c r="X61" s="10">
        <f>INDEX(DriversGams!$A$5:$AN$24,MATCH(Drivers!$A61,DriversGams!$A$5:$A$24,0),MATCH(Drivers!X$3,DriversGams!$A$5:$AN$5,0))</f>
        <v>175.76450623896525</v>
      </c>
      <c r="Y61" s="10">
        <f>INDEX(DriversGams!$A$5:$AN$24,MATCH(Drivers!$A61,DriversGams!$A$5:$A$24,0),MATCH(Drivers!Y$3,DriversGams!$A$5:$AN$5,0))</f>
        <v>180.84208059970726</v>
      </c>
      <c r="Z61" s="10">
        <f>INDEX(DriversGams!$A$5:$AN$24,MATCH(Drivers!$A61,DriversGams!$A$5:$A$24,0),MATCH(Drivers!Z$3,DriversGams!$A$5:$AN$5,0))</f>
        <v>182.04561955488842</v>
      </c>
      <c r="AA61" s="10">
        <f>INDEX(DriversGams!$A$5:$AN$24,MATCH(Drivers!$A61,DriversGams!$A$5:$A$24,0),MATCH(Drivers!AA$3,DriversGams!$A$5:$AN$5,0))</f>
        <v>183.21500139711193</v>
      </c>
      <c r="AB61" s="10">
        <f>INDEX(DriversGams!$A$5:$AN$24,MATCH(Drivers!$A61,DriversGams!$A$5:$A$24,0),MATCH(Drivers!AB$3,DriversGams!$A$5:$AN$5,0))</f>
        <v>187.68612915578873</v>
      </c>
      <c r="AC61" s="10">
        <f>INDEX(DriversGams!$A$5:$AN$24,MATCH(Drivers!$A61,DriversGams!$A$5:$A$24,0),MATCH(Drivers!AC$3,DriversGams!$A$5:$AN$5,0))</f>
        <v>192.83938108073889</v>
      </c>
      <c r="AD61" s="10">
        <f>INDEX(DriversGams!$A$5:$AN$24,MATCH(Drivers!$A61,DriversGams!$A$5:$A$24,0),MATCH(Drivers!AD$3,DriversGams!$A$5:$AN$5,0))</f>
        <v>198.59207784723739</v>
      </c>
      <c r="AE61" s="10">
        <f>INDEX(DriversGams!$A$5:$AN$24,MATCH(Drivers!$A61,DriversGams!$A$5:$A$24,0),MATCH(Drivers!AE$3,DriversGams!$A$5:$AN$5,0))</f>
        <v>204.83924471452377</v>
      </c>
      <c r="AF61" s="10">
        <f>INDEX(DriversGams!$A$5:$AN$24,MATCH(Drivers!$A61,DriversGams!$A$5:$A$24,0),MATCH(Drivers!AF$3,DriversGams!$A$5:$AN$5,0))</f>
        <v>239.29965813559693</v>
      </c>
      <c r="AG61" s="10">
        <f>INDEX(DriversGams!$A$5:$AN$24,MATCH(Drivers!$A61,DriversGams!$A$5:$A$24,0),MATCH(Drivers!AG$3,DriversGams!$A$5:$AN$5,0))</f>
        <v>247.20893897180599</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22.412674044448679</v>
      </c>
      <c r="E62" s="10">
        <f>INDEX(DriversGams!$A$5:$AN$24,MATCH(Drivers!$A62,DriversGams!$A$5:$A$24,0),MATCH(Drivers!E$3,DriversGams!$A$5:$AN$5,0))</f>
        <v>24.033616494350699</v>
      </c>
      <c r="F62" s="10">
        <f>INDEX(DriversGams!$A$5:$AN$24,MATCH(Drivers!$A62,DriversGams!$A$5:$A$24,0),MATCH(Drivers!F$3,DriversGams!$A$5:$AN$5,0))</f>
        <v>24.898642121650951</v>
      </c>
      <c r="G62" s="10">
        <f>INDEX(DriversGams!$A$5:$AN$24,MATCH(Drivers!$A62,DriversGams!$A$5:$A$24,0),MATCH(Drivers!G$3,DriversGams!$A$5:$AN$5,0))</f>
        <v>25.756859971738145</v>
      </c>
      <c r="H62" s="10">
        <f>INDEX(DriversGams!$A$5:$AN$24,MATCH(Drivers!$A62,DriversGams!$A$5:$A$24,0),MATCH(Drivers!H$3,DriversGams!$A$5:$AN$5,0))</f>
        <v>27.881001873584662</v>
      </c>
      <c r="I62" s="10">
        <f>INDEX(DriversGams!$A$5:$AN$24,MATCH(Drivers!$A62,DriversGams!$A$5:$A$24,0),MATCH(Drivers!I$3,DriversGams!$A$5:$AN$5,0))</f>
        <v>30.010942629518489</v>
      </c>
      <c r="J62" s="10">
        <f>INDEX(DriversGams!$A$5:$AN$24,MATCH(Drivers!$A62,DriversGams!$A$5:$A$24,0),MATCH(Drivers!J$3,DriversGams!$A$5:$AN$5,0))</f>
        <v>31.091751866947636</v>
      </c>
      <c r="K62" s="10">
        <f>INDEX(DriversGams!$A$5:$AN$24,MATCH(Drivers!$A62,DriversGams!$A$5:$A$24,0),MATCH(Drivers!K$3,DriversGams!$A$5:$AN$5,0))</f>
        <v>30.40811760233634</v>
      </c>
      <c r="L62" s="10">
        <f>INDEX(DriversGams!$A$5:$AN$24,MATCH(Drivers!$A62,DriversGams!$A$5:$A$24,0),MATCH(Drivers!L$3,DriversGams!$A$5:$AN$5,0))</f>
        <v>31.429433325857456</v>
      </c>
      <c r="M62" s="10">
        <f>INDEX(DriversGams!$A$5:$AN$24,MATCH(Drivers!$A62,DriversGams!$A$5:$A$24,0),MATCH(Drivers!M$3,DriversGams!$A$5:$AN$5,0))</f>
        <v>32.366110677913788</v>
      </c>
      <c r="N62" s="10">
        <f>INDEX(DriversGams!$A$5:$AN$24,MATCH(Drivers!$A62,DriversGams!$A$5:$A$24,0),MATCH(Drivers!N$3,DriversGams!$A$5:$AN$5,0))</f>
        <v>33.398644492795199</v>
      </c>
      <c r="O62" s="10">
        <f>INDEX(DriversGams!$A$5:$AN$24,MATCH(Drivers!$A62,DriversGams!$A$5:$A$24,0),MATCH(Drivers!O$3,DriversGams!$A$5:$AN$5,0))</f>
        <v>34.576582862781315</v>
      </c>
      <c r="P62" s="10">
        <f>INDEX(DriversGams!$A$5:$AN$24,MATCH(Drivers!$A62,DriversGams!$A$5:$A$24,0),MATCH(Drivers!P$3,DriversGams!$A$5:$AN$5,0))</f>
        <v>35.841631880283053</v>
      </c>
      <c r="Q62" s="10">
        <f>INDEX(DriversGams!$A$5:$AN$24,MATCH(Drivers!$A62,DriversGams!$A$5:$A$24,0),MATCH(Drivers!Q$3,DriversGams!$A$5:$AN$5,0))</f>
        <v>37.220330059478599</v>
      </c>
      <c r="R62" s="10">
        <f>INDEX(DriversGams!$A$5:$AN$24,MATCH(Drivers!$A62,DriversGams!$A$5:$A$24,0),MATCH(Drivers!R$3,DriversGams!$A$5:$AN$5,0))</f>
        <v>38.877486228086312</v>
      </c>
      <c r="S62" s="10">
        <f>INDEX(DriversGams!$A$5:$AN$24,MATCH(Drivers!$A62,DriversGams!$A$5:$A$24,0),MATCH(Drivers!S$3,DriversGams!$A$5:$AN$5,0))</f>
        <v>41.576296227069534</v>
      </c>
      <c r="T62" s="10">
        <f>INDEX(DriversGams!$A$5:$AN$24,MATCH(Drivers!$A62,DriversGams!$A$5:$A$24,0),MATCH(Drivers!T$3,DriversGams!$A$5:$AN$5,0))</f>
        <v>44.577705577301842</v>
      </c>
      <c r="U62" s="10">
        <f>INDEX(DriversGams!$A$5:$AN$24,MATCH(Drivers!$A62,DriversGams!$A$5:$A$24,0),MATCH(Drivers!U$3,DriversGams!$A$5:$AN$5,0))</f>
        <v>47.65688592360214</v>
      </c>
      <c r="V62" s="10">
        <f>INDEX(DriversGams!$A$5:$AN$24,MATCH(Drivers!$A62,DriversGams!$A$5:$A$24,0),MATCH(Drivers!V$3,DriversGams!$A$5:$AN$5,0))</f>
        <v>50.811280467813432</v>
      </c>
      <c r="W62" s="10">
        <f>INDEX(DriversGams!$A$5:$AN$24,MATCH(Drivers!$A62,DriversGams!$A$5:$A$24,0),MATCH(Drivers!W$3,DriversGams!$A$5:$AN$5,0))</f>
        <v>54.517578688963617</v>
      </c>
      <c r="X62" s="10">
        <f>INDEX(DriversGams!$A$5:$AN$24,MATCH(Drivers!$A62,DriversGams!$A$5:$A$24,0),MATCH(Drivers!X$3,DriversGams!$A$5:$AN$5,0))</f>
        <v>58.602759467132316</v>
      </c>
      <c r="Y62" s="10">
        <f>INDEX(DriversGams!$A$5:$AN$24,MATCH(Drivers!$A62,DriversGams!$A$5:$A$24,0),MATCH(Drivers!Y$3,DriversGams!$A$5:$AN$5,0))</f>
        <v>63.531926343521448</v>
      </c>
      <c r="Z62" s="10">
        <f>INDEX(DriversGams!$A$5:$AN$24,MATCH(Drivers!$A62,DriversGams!$A$5:$A$24,0),MATCH(Drivers!Z$3,DriversGams!$A$5:$AN$5,0))</f>
        <v>70.57852066274863</v>
      </c>
      <c r="AA62" s="10">
        <f>INDEX(DriversGams!$A$5:$AN$24,MATCH(Drivers!$A62,DriversGams!$A$5:$A$24,0),MATCH(Drivers!AA$3,DriversGams!$A$5:$AN$5,0))</f>
        <v>79.232269535595734</v>
      </c>
      <c r="AB62" s="10">
        <f>INDEX(DriversGams!$A$5:$AN$24,MATCH(Drivers!$A62,DriversGams!$A$5:$A$24,0),MATCH(Drivers!AB$3,DriversGams!$A$5:$AN$5,0))</f>
        <v>87.772265533638191</v>
      </c>
      <c r="AC62" s="10">
        <f>INDEX(DriversGams!$A$5:$AN$24,MATCH(Drivers!$A62,DriversGams!$A$5:$A$24,0),MATCH(Drivers!AC$3,DriversGams!$A$5:$AN$5,0))</f>
        <v>96.213099414991248</v>
      </c>
      <c r="AD62" s="10">
        <f>INDEX(DriversGams!$A$5:$AN$24,MATCH(Drivers!$A62,DriversGams!$A$5:$A$24,0),MATCH(Drivers!AD$3,DriversGams!$A$5:$AN$5,0))</f>
        <v>104.86559217180222</v>
      </c>
      <c r="AE62" s="10">
        <f>INDEX(DriversGams!$A$5:$AN$24,MATCH(Drivers!$A62,DriversGams!$A$5:$A$24,0),MATCH(Drivers!AE$3,DriversGams!$A$5:$AN$5,0))</f>
        <v>113.77477304456255</v>
      </c>
      <c r="AF62" s="10">
        <f>INDEX(DriversGams!$A$5:$AN$24,MATCH(Drivers!$A62,DriversGams!$A$5:$A$24,0),MATCH(Drivers!AF$3,DriversGams!$A$5:$AN$5,0))</f>
        <v>161.60843430022706</v>
      </c>
      <c r="AG62" s="10">
        <f>INDEX(DriversGams!$A$5:$AN$24,MATCH(Drivers!$A62,DriversGams!$A$5:$A$24,0),MATCH(Drivers!AG$3,DriversGams!$A$5:$AN$5,0))</f>
        <v>174.17765668062984</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1.1425935881737064</v>
      </c>
      <c r="E63" s="10">
        <f>INDEX(DriversGams!$A$5:$AN$24,MATCH(Drivers!$A63,DriversGams!$A$5:$A$24,0),MATCH(Drivers!E$3,DriversGams!$A$5:$AN$5,0))</f>
        <v>1.1159744124818325</v>
      </c>
      <c r="F63" s="10">
        <f>INDEX(DriversGams!$A$5:$AN$24,MATCH(Drivers!$A63,DriversGams!$A$5:$A$24,0),MATCH(Drivers!F$3,DriversGams!$A$5:$AN$5,0))</f>
        <v>1.0923405600740566</v>
      </c>
      <c r="G63" s="10">
        <f>INDEX(DriversGams!$A$5:$AN$24,MATCH(Drivers!$A63,DriversGams!$A$5:$A$24,0),MATCH(Drivers!G$3,DriversGams!$A$5:$AN$5,0))</f>
        <v>1.0924680287039727</v>
      </c>
      <c r="H63" s="10">
        <f>INDEX(DriversGams!$A$5:$AN$24,MATCH(Drivers!$A63,DriversGams!$A$5:$A$24,0),MATCH(Drivers!H$3,DriversGams!$A$5:$AN$5,0))</f>
        <v>1.0963559521151729</v>
      </c>
      <c r="I63" s="10">
        <f>INDEX(DriversGams!$A$5:$AN$24,MATCH(Drivers!$A63,DriversGams!$A$5:$A$24,0),MATCH(Drivers!I$3,DriversGams!$A$5:$AN$5,0))</f>
        <v>1.0702158806035196</v>
      </c>
      <c r="J63" s="10">
        <f>INDEX(DriversGams!$A$5:$AN$24,MATCH(Drivers!$A63,DriversGams!$A$5:$A$24,0),MATCH(Drivers!J$3,DriversGams!$A$5:$AN$5,0))</f>
        <v>1.0449915126099725</v>
      </c>
      <c r="K63" s="10">
        <f>INDEX(DriversGams!$A$5:$AN$24,MATCH(Drivers!$A63,DriversGams!$A$5:$A$24,0),MATCH(Drivers!K$3,DriversGams!$A$5:$AN$5,0))</f>
        <v>0.93432074870080128</v>
      </c>
      <c r="L63" s="10">
        <f>INDEX(DriversGams!$A$5:$AN$24,MATCH(Drivers!$A63,DriversGams!$A$5:$A$24,0),MATCH(Drivers!L$3,DriversGams!$A$5:$AN$5,0))</f>
        <v>0.93648338479074833</v>
      </c>
      <c r="M63" s="10">
        <f>INDEX(DriversGams!$A$5:$AN$24,MATCH(Drivers!$A63,DriversGams!$A$5:$A$24,0),MATCH(Drivers!M$3,DriversGams!$A$5:$AN$5,0))</f>
        <v>0.95477271402496999</v>
      </c>
      <c r="N63" s="10">
        <f>INDEX(DriversGams!$A$5:$AN$24,MATCH(Drivers!$A63,DriversGams!$A$5:$A$24,0),MATCH(Drivers!N$3,DriversGams!$A$5:$AN$5,0))</f>
        <v>0.97535089099351013</v>
      </c>
      <c r="O63" s="10">
        <f>INDEX(DriversGams!$A$5:$AN$24,MATCH(Drivers!$A63,DriversGams!$A$5:$A$24,0),MATCH(Drivers!O$3,DriversGams!$A$5:$AN$5,0))</f>
        <v>0.99130470367353052</v>
      </c>
      <c r="P63" s="10">
        <f>INDEX(DriversGams!$A$5:$AN$24,MATCH(Drivers!$A63,DriversGams!$A$5:$A$24,0),MATCH(Drivers!P$3,DriversGams!$A$5:$AN$5,0))</f>
        <v>1.0082888551554923</v>
      </c>
      <c r="Q63" s="10">
        <f>INDEX(DriversGams!$A$5:$AN$24,MATCH(Drivers!$A63,DriversGams!$A$5:$A$24,0),MATCH(Drivers!Q$3,DriversGams!$A$5:$AN$5,0))</f>
        <v>1.0282712452982912</v>
      </c>
      <c r="R63" s="10">
        <f>INDEX(DriversGams!$A$5:$AN$24,MATCH(Drivers!$A63,DriversGams!$A$5:$A$24,0),MATCH(Drivers!R$3,DriversGams!$A$5:$AN$5,0))</f>
        <v>1.0509427027177067</v>
      </c>
      <c r="S63" s="10">
        <f>INDEX(DriversGams!$A$5:$AN$24,MATCH(Drivers!$A63,DriversGams!$A$5:$A$24,0),MATCH(Drivers!S$3,DriversGams!$A$5:$AN$5,0))</f>
        <v>1.0466946285940302</v>
      </c>
      <c r="T63" s="10">
        <f>INDEX(DriversGams!$A$5:$AN$24,MATCH(Drivers!$A63,DriversGams!$A$5:$A$24,0),MATCH(Drivers!T$3,DriversGams!$A$5:$AN$5,0))</f>
        <v>1.0421255942369512</v>
      </c>
      <c r="U63" s="10">
        <f>INDEX(DriversGams!$A$5:$AN$24,MATCH(Drivers!$A63,DriversGams!$A$5:$A$24,0),MATCH(Drivers!U$3,DriversGams!$A$5:$AN$5,0))</f>
        <v>1.056182190127269</v>
      </c>
      <c r="V63" s="10">
        <f>INDEX(DriversGams!$A$5:$AN$24,MATCH(Drivers!$A63,DriversGams!$A$5:$A$24,0),MATCH(Drivers!V$3,DriversGams!$A$5:$AN$5,0))</f>
        <v>1.0760976124143731</v>
      </c>
      <c r="W63" s="10">
        <f>INDEX(DriversGams!$A$5:$AN$24,MATCH(Drivers!$A63,DriversGams!$A$5:$A$24,0),MATCH(Drivers!W$3,DriversGams!$A$5:$AN$5,0))</f>
        <v>1.099971886487485</v>
      </c>
      <c r="X63" s="10">
        <f>INDEX(DriversGams!$A$5:$AN$24,MATCH(Drivers!$A63,DriversGams!$A$5:$A$24,0),MATCH(Drivers!X$3,DriversGams!$A$5:$AN$5,0))</f>
        <v>1.1268683864018241</v>
      </c>
      <c r="Y63" s="10">
        <f>INDEX(DriversGams!$A$5:$AN$24,MATCH(Drivers!$A63,DriversGams!$A$5:$A$24,0),MATCH(Drivers!Y$3,DriversGams!$A$5:$AN$5,0))</f>
        <v>1.1637453065446361</v>
      </c>
      <c r="Z63" s="10">
        <f>INDEX(DriversGams!$A$5:$AN$24,MATCH(Drivers!$A63,DriversGams!$A$5:$A$24,0),MATCH(Drivers!Z$3,DriversGams!$A$5:$AN$5,0))</f>
        <v>1.1484422245416313</v>
      </c>
      <c r="AA63" s="10">
        <f>INDEX(DriversGams!$A$5:$AN$24,MATCH(Drivers!$A63,DriversGams!$A$5:$A$24,0),MATCH(Drivers!AA$3,DriversGams!$A$5:$AN$5,0))</f>
        <v>1.1138012052064439</v>
      </c>
      <c r="AB63" s="10">
        <f>INDEX(DriversGams!$A$5:$AN$24,MATCH(Drivers!$A63,DriversGams!$A$5:$A$24,0),MATCH(Drivers!AB$3,DriversGams!$A$5:$AN$5,0))</f>
        <v>1.1229938626821925</v>
      </c>
      <c r="AC63" s="10">
        <f>INDEX(DriversGams!$A$5:$AN$24,MATCH(Drivers!$A63,DriversGams!$A$5:$A$24,0),MATCH(Drivers!AC$3,DriversGams!$A$5:$AN$5,0))</f>
        <v>1.1623399655378874</v>
      </c>
      <c r="AD63" s="10">
        <f>INDEX(DriversGams!$A$5:$AN$24,MATCH(Drivers!$A63,DriversGams!$A$5:$A$24,0),MATCH(Drivers!AD$3,DriversGams!$A$5:$AN$5,0))</f>
        <v>1.2094231772609212</v>
      </c>
      <c r="AE63" s="10">
        <f>INDEX(DriversGams!$A$5:$AN$24,MATCH(Drivers!$A63,DriversGams!$A$5:$A$24,0),MATCH(Drivers!AE$3,DriversGams!$A$5:$AN$5,0))</f>
        <v>1.2613282512749262</v>
      </c>
      <c r="AF63" s="10">
        <f>INDEX(DriversGams!$A$5:$AN$24,MATCH(Drivers!$A63,DriversGams!$A$5:$A$24,0),MATCH(Drivers!AF$3,DriversGams!$A$5:$AN$5,0))</f>
        <v>1.6098499514646518</v>
      </c>
      <c r="AG63" s="10">
        <f>INDEX(DriversGams!$A$5:$AN$24,MATCH(Drivers!$A63,DriversGams!$A$5:$A$24,0),MATCH(Drivers!AG$3,DriversGams!$A$5:$AN$5,0))</f>
        <v>1.7862741019363377</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64.093921566726507</v>
      </c>
      <c r="E64" s="10">
        <f>INDEX(DriversGams!$A$5:$AN$24,MATCH(Drivers!$A64,DriversGams!$A$5:$A$24,0),MATCH(Drivers!E$3,DriversGams!$A$5:$AN$5,0))</f>
        <v>61.767477651983079</v>
      </c>
      <c r="F64" s="10">
        <f>INDEX(DriversGams!$A$5:$AN$24,MATCH(Drivers!$A64,DriversGams!$A$5:$A$24,0),MATCH(Drivers!F$3,DriversGams!$A$5:$AN$5,0))</f>
        <v>59.441033737239593</v>
      </c>
      <c r="G64" s="10">
        <f>INDEX(DriversGams!$A$5:$AN$24,MATCH(Drivers!$A64,DriversGams!$A$5:$A$24,0),MATCH(Drivers!G$3,DriversGams!$A$5:$AN$5,0))</f>
        <v>59.144392674423692</v>
      </c>
      <c r="H64" s="10">
        <f>INDEX(DriversGams!$A$5:$AN$24,MATCH(Drivers!$A64,DriversGams!$A$5:$A$24,0),MATCH(Drivers!H$3,DriversGams!$A$5:$AN$5,0))</f>
        <v>58.979061120841891</v>
      </c>
      <c r="I64" s="10">
        <f>INDEX(DriversGams!$A$5:$AN$24,MATCH(Drivers!$A64,DriversGams!$A$5:$A$24,0),MATCH(Drivers!I$3,DriversGams!$A$5:$AN$5,0))</f>
        <v>58.801597745803477</v>
      </c>
      <c r="J64" s="10">
        <f>INDEX(DriversGams!$A$5:$AN$24,MATCH(Drivers!$A64,DriversGams!$A$5:$A$24,0),MATCH(Drivers!J$3,DriversGams!$A$5:$AN$5,0))</f>
        <v>57.630021340915533</v>
      </c>
      <c r="K64" s="10">
        <f>INDEX(DriversGams!$A$5:$AN$24,MATCH(Drivers!$A64,DriversGams!$A$5:$A$24,0),MATCH(Drivers!K$3,DriversGams!$A$5:$AN$5,0))</f>
        <v>55.121285555585516</v>
      </c>
      <c r="L64" s="10">
        <f>INDEX(DriversGams!$A$5:$AN$24,MATCH(Drivers!$A64,DriversGams!$A$5:$A$24,0),MATCH(Drivers!L$3,DriversGams!$A$5:$AN$5,0))</f>
        <v>54.339749970960675</v>
      </c>
      <c r="M64" s="10">
        <f>INDEX(DriversGams!$A$5:$AN$24,MATCH(Drivers!$A64,DriversGams!$A$5:$A$24,0),MATCH(Drivers!M$3,DriversGams!$A$5:$AN$5,0))</f>
        <v>53.358990983974451</v>
      </c>
      <c r="N64" s="10">
        <f>INDEX(DriversGams!$A$5:$AN$24,MATCH(Drivers!$A64,DriversGams!$A$5:$A$24,0),MATCH(Drivers!N$3,DriversGams!$A$5:$AN$5,0))</f>
        <v>51.38960790875133</v>
      </c>
      <c r="O64" s="10">
        <f>INDEX(DriversGams!$A$5:$AN$24,MATCH(Drivers!$A64,DriversGams!$A$5:$A$24,0),MATCH(Drivers!O$3,DriversGams!$A$5:$AN$5,0))</f>
        <v>50.343598894814861</v>
      </c>
      <c r="P64" s="10">
        <f>INDEX(DriversGams!$A$5:$AN$24,MATCH(Drivers!$A64,DriversGams!$A$5:$A$24,0),MATCH(Drivers!P$3,DriversGams!$A$5:$AN$5,0))</f>
        <v>48.874748808356721</v>
      </c>
      <c r="Q64" s="10">
        <f>INDEX(DriversGams!$A$5:$AN$24,MATCH(Drivers!$A64,DriversGams!$A$5:$A$24,0),MATCH(Drivers!Q$3,DriversGams!$A$5:$AN$5,0))</f>
        <v>46.858929447656649</v>
      </c>
      <c r="R64" s="10">
        <f>INDEX(DriversGams!$A$5:$AN$24,MATCH(Drivers!$A64,DriversGams!$A$5:$A$24,0),MATCH(Drivers!R$3,DriversGams!$A$5:$AN$5,0))</f>
        <v>45.314507577541576</v>
      </c>
      <c r="S64" s="10">
        <f>INDEX(DriversGams!$A$5:$AN$24,MATCH(Drivers!$A64,DriversGams!$A$5:$A$24,0),MATCH(Drivers!S$3,DriversGams!$A$5:$AN$5,0))</f>
        <v>43.090954906572797</v>
      </c>
      <c r="T64" s="10">
        <f>INDEX(DriversGams!$A$5:$AN$24,MATCH(Drivers!$A64,DriversGams!$A$5:$A$24,0),MATCH(Drivers!T$3,DriversGams!$A$5:$AN$5,0))</f>
        <v>40.678501653049153</v>
      </c>
      <c r="U64" s="10">
        <f>INDEX(DriversGams!$A$5:$AN$24,MATCH(Drivers!$A64,DriversGams!$A$5:$A$24,0),MATCH(Drivers!U$3,DriversGams!$A$5:$AN$5,0))</f>
        <v>38.474073938572609</v>
      </c>
      <c r="V64" s="10">
        <f>INDEX(DriversGams!$A$5:$AN$24,MATCH(Drivers!$A64,DriversGams!$A$5:$A$24,0),MATCH(Drivers!V$3,DriversGams!$A$5:$AN$5,0))</f>
        <v>36.494282420774269</v>
      </c>
      <c r="W64" s="10">
        <f>INDEX(DriversGams!$A$5:$AN$24,MATCH(Drivers!$A64,DriversGams!$A$5:$A$24,0),MATCH(Drivers!W$3,DriversGams!$A$5:$AN$5,0))</f>
        <v>33.533028215945571</v>
      </c>
      <c r="X64" s="10">
        <f>INDEX(DriversGams!$A$5:$AN$24,MATCH(Drivers!$A64,DriversGams!$A$5:$A$24,0),MATCH(Drivers!X$3,DriversGams!$A$5:$AN$5,0))</f>
        <v>31.600706515621162</v>
      </c>
      <c r="Y64" s="10">
        <f>INDEX(DriversGams!$A$5:$AN$24,MATCH(Drivers!$A64,DriversGams!$A$5:$A$24,0),MATCH(Drivers!Y$3,DriversGams!$A$5:$AN$5,0))</f>
        <v>30.403547691266642</v>
      </c>
      <c r="Z64" s="10">
        <f>INDEX(DriversGams!$A$5:$AN$24,MATCH(Drivers!$A64,DriversGams!$A$5:$A$24,0),MATCH(Drivers!Z$3,DriversGams!$A$5:$AN$5,0))</f>
        <v>25.227642104361053</v>
      </c>
      <c r="AA64" s="10">
        <f>INDEX(DriversGams!$A$5:$AN$24,MATCH(Drivers!$A64,DriversGams!$A$5:$A$24,0),MATCH(Drivers!AA$3,DriversGams!$A$5:$AN$5,0))</f>
        <v>21.765656094294663</v>
      </c>
      <c r="AB64" s="10">
        <f>INDEX(DriversGams!$A$5:$AN$24,MATCH(Drivers!$A64,DriversGams!$A$5:$A$24,0),MATCH(Drivers!AB$3,DriversGams!$A$5:$AN$5,0))</f>
        <v>21.192077864347041</v>
      </c>
      <c r="AC64" s="10">
        <f>INDEX(DriversGams!$A$5:$AN$24,MATCH(Drivers!$A64,DriversGams!$A$5:$A$24,0),MATCH(Drivers!AC$3,DriversGams!$A$5:$AN$5,0))</f>
        <v>20.687216044169439</v>
      </c>
      <c r="AD64" s="10">
        <f>INDEX(DriversGams!$A$5:$AN$24,MATCH(Drivers!$A64,DriversGams!$A$5:$A$24,0),MATCH(Drivers!AD$3,DriversGams!$A$5:$AN$5,0))</f>
        <v>20.182354223991833</v>
      </c>
      <c r="AE64" s="10">
        <f>INDEX(DriversGams!$A$5:$AN$24,MATCH(Drivers!$A64,DriversGams!$A$5:$A$24,0),MATCH(Drivers!AE$3,DriversGams!$A$5:$AN$5,0))</f>
        <v>19.677492403814234</v>
      </c>
      <c r="AF64" s="10">
        <f>INDEX(DriversGams!$A$5:$AN$24,MATCH(Drivers!$A64,DriversGams!$A$5:$A$24,0),MATCH(Drivers!AF$3,DriversGams!$A$5:$AN$5,0))</f>
        <v>15.449777445968257</v>
      </c>
      <c r="AG64" s="10">
        <f>INDEX(DriversGams!$A$5:$AN$24,MATCH(Drivers!$A64,DriversGams!$A$5:$A$24,0),MATCH(Drivers!AG$3,DriversGams!$A$5:$AN$5,0))</f>
        <v>9.1565662487849533</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78.459901366885362</v>
      </c>
      <c r="E65" s="10">
        <f>INDEX(DriversGams!$A$5:$AN$24,MATCH(Drivers!$A65,DriversGams!$A$5:$A$24,0),MATCH(Drivers!E$3,DriversGams!$A$5:$AN$5,0))</f>
        <v>72.999179620310741</v>
      </c>
      <c r="F65" s="10">
        <f>INDEX(DriversGams!$A$5:$AN$24,MATCH(Drivers!$A65,DriversGams!$A$5:$A$24,0),MATCH(Drivers!F$3,DriversGams!$A$5:$AN$5,0))</f>
        <v>68.025608336111091</v>
      </c>
      <c r="G65" s="10">
        <f>INDEX(DriversGams!$A$5:$AN$24,MATCH(Drivers!$A65,DriversGams!$A$5:$A$24,0),MATCH(Drivers!G$3,DriversGams!$A$5:$AN$5,0))</f>
        <v>66.680628434982893</v>
      </c>
      <c r="H65" s="10">
        <f>INDEX(DriversGams!$A$5:$AN$24,MATCH(Drivers!$A65,DriversGams!$A$5:$A$24,0),MATCH(Drivers!H$3,DriversGams!$A$5:$AN$5,0))</f>
        <v>66.956356266936851</v>
      </c>
      <c r="I65" s="10">
        <f>INDEX(DriversGams!$A$5:$AN$24,MATCH(Drivers!$A65,DriversGams!$A$5:$A$24,0),MATCH(Drivers!I$3,DriversGams!$A$5:$AN$5,0))</f>
        <v>66.661754986837622</v>
      </c>
      <c r="J65" s="10">
        <f>INDEX(DriversGams!$A$5:$AN$24,MATCH(Drivers!$A65,DriversGams!$A$5:$A$24,0),MATCH(Drivers!J$3,DriversGams!$A$5:$AN$5,0))</f>
        <v>65.479340633610434</v>
      </c>
      <c r="K65" s="10">
        <f>INDEX(DriversGams!$A$5:$AN$24,MATCH(Drivers!$A65,DriversGams!$A$5:$A$24,0),MATCH(Drivers!K$3,DriversGams!$A$5:$AN$5,0))</f>
        <v>64.999392678545547</v>
      </c>
      <c r="L65" s="10">
        <f>INDEX(DriversGams!$A$5:$AN$24,MATCH(Drivers!$A65,DriversGams!$A$5:$A$24,0),MATCH(Drivers!L$3,DriversGams!$A$5:$AN$5,0))</f>
        <v>67.417087232176598</v>
      </c>
      <c r="M65" s="10">
        <f>INDEX(DriversGams!$A$5:$AN$24,MATCH(Drivers!$A65,DriversGams!$A$5:$A$24,0),MATCH(Drivers!M$3,DriversGams!$A$5:$AN$5,0))</f>
        <v>67.274225331902613</v>
      </c>
      <c r="N65" s="10">
        <f>INDEX(DriversGams!$A$5:$AN$24,MATCH(Drivers!$A65,DriversGams!$A$5:$A$24,0),MATCH(Drivers!N$3,DriversGams!$A$5:$AN$5,0))</f>
        <v>67.802795561258066</v>
      </c>
      <c r="O65" s="10">
        <f>INDEX(DriversGams!$A$5:$AN$24,MATCH(Drivers!$A65,DriversGams!$A$5:$A$24,0),MATCH(Drivers!O$3,DriversGams!$A$5:$AN$5,0))</f>
        <v>68.456635967275517</v>
      </c>
      <c r="P65" s="10">
        <f>INDEX(DriversGams!$A$5:$AN$24,MATCH(Drivers!$A65,DriversGams!$A$5:$A$24,0),MATCH(Drivers!P$3,DriversGams!$A$5:$AN$5,0))</f>
        <v>69.483628051637695</v>
      </c>
      <c r="Q65" s="10">
        <f>INDEX(DriversGams!$A$5:$AN$24,MATCH(Drivers!$A65,DriversGams!$A$5:$A$24,0),MATCH(Drivers!Q$3,DriversGams!$A$5:$AN$5,0))</f>
        <v>70.470406441859936</v>
      </c>
      <c r="R65" s="10">
        <f>INDEX(DriversGams!$A$5:$AN$24,MATCH(Drivers!$A65,DriversGams!$A$5:$A$24,0),MATCH(Drivers!R$3,DriversGams!$A$5:$AN$5,0))</f>
        <v>71.228174843358602</v>
      </c>
      <c r="S65" s="10">
        <f>INDEX(DriversGams!$A$5:$AN$24,MATCH(Drivers!$A65,DriversGams!$A$5:$A$24,0),MATCH(Drivers!S$3,DriversGams!$A$5:$AN$5,0))</f>
        <v>71.104922073828249</v>
      </c>
      <c r="T65" s="10">
        <f>INDEX(DriversGams!$A$5:$AN$24,MATCH(Drivers!$A65,DriversGams!$A$5:$A$24,0),MATCH(Drivers!T$3,DriversGams!$A$5:$AN$5,0))</f>
        <v>72.040344140704192</v>
      </c>
      <c r="U65" s="10">
        <f>INDEX(DriversGams!$A$5:$AN$24,MATCH(Drivers!$A65,DriversGams!$A$5:$A$24,0),MATCH(Drivers!U$3,DriversGams!$A$5:$AN$5,0))</f>
        <v>73.543394783143668</v>
      </c>
      <c r="V65" s="10">
        <f>INDEX(DriversGams!$A$5:$AN$24,MATCH(Drivers!$A65,DriversGams!$A$5:$A$24,0),MATCH(Drivers!V$3,DriversGams!$A$5:$AN$5,0))</f>
        <v>75.292295734247844</v>
      </c>
      <c r="W65" s="10">
        <f>INDEX(DriversGams!$A$5:$AN$24,MATCH(Drivers!$A65,DriversGams!$A$5:$A$24,0),MATCH(Drivers!W$3,DriversGams!$A$5:$AN$5,0))</f>
        <v>77.280155277679697</v>
      </c>
      <c r="X65" s="10">
        <f>INDEX(DriversGams!$A$5:$AN$24,MATCH(Drivers!$A65,DriversGams!$A$5:$A$24,0),MATCH(Drivers!X$3,DriversGams!$A$5:$AN$5,0))</f>
        <v>79.533571710263715</v>
      </c>
      <c r="Y65" s="10">
        <f>INDEX(DriversGams!$A$5:$AN$24,MATCH(Drivers!$A65,DriversGams!$A$5:$A$24,0),MATCH(Drivers!Y$3,DriversGams!$A$5:$AN$5,0))</f>
        <v>82.356058020596123</v>
      </c>
      <c r="Z65" s="10">
        <f>INDEX(DriversGams!$A$5:$AN$24,MATCH(Drivers!$A65,DriversGams!$A$5:$A$24,0),MATCH(Drivers!Z$3,DriversGams!$A$5:$AN$5,0))</f>
        <v>81.098650154584647</v>
      </c>
      <c r="AA65" s="10">
        <f>INDEX(DriversGams!$A$5:$AN$24,MATCH(Drivers!$A65,DriversGams!$A$5:$A$24,0),MATCH(Drivers!AA$3,DriversGams!$A$5:$AN$5,0))</f>
        <v>80.822014150564257</v>
      </c>
      <c r="AB65" s="10">
        <f>INDEX(DriversGams!$A$5:$AN$24,MATCH(Drivers!$A65,DriversGams!$A$5:$A$24,0),MATCH(Drivers!AB$3,DriversGams!$A$5:$AN$5,0))</f>
        <v>84.070152850958351</v>
      </c>
      <c r="AC65" s="10">
        <f>INDEX(DriversGams!$A$5:$AN$24,MATCH(Drivers!$A65,DriversGams!$A$5:$A$24,0),MATCH(Drivers!AC$3,DriversGams!$A$5:$AN$5,0))</f>
        <v>86.558094951927501</v>
      </c>
      <c r="AD65" s="10">
        <f>INDEX(DriversGams!$A$5:$AN$24,MATCH(Drivers!$A65,DriversGams!$A$5:$A$24,0),MATCH(Drivers!AD$3,DriversGams!$A$5:$AN$5,0))</f>
        <v>89.134118281268769</v>
      </c>
      <c r="AE65" s="10">
        <f>INDEX(DriversGams!$A$5:$AN$24,MATCH(Drivers!$A65,DriversGams!$A$5:$A$24,0),MATCH(Drivers!AE$3,DriversGams!$A$5:$AN$5,0))</f>
        <v>91.716089773016108</v>
      </c>
      <c r="AF65" s="10">
        <f>INDEX(DriversGams!$A$5:$AN$24,MATCH(Drivers!$A65,DriversGams!$A$5:$A$24,0),MATCH(Drivers!AF$3,DriversGams!$A$5:$AN$5,0))</f>
        <v>99.857233147972551</v>
      </c>
      <c r="AG65" s="10">
        <f>INDEX(DriversGams!$A$5:$AN$24,MATCH(Drivers!$A65,DriversGams!$A$5:$A$24,0),MATCH(Drivers!AG$3,DriversGams!$A$5:$AN$5,0))</f>
        <v>117.38319205929629</v>
      </c>
      <c r="AH65" s="126"/>
      <c r="AI65" s="126"/>
      <c r="AJ65" s="126"/>
      <c r="AK65" s="126"/>
      <c r="AL65" s="126"/>
      <c r="AM65" s="126"/>
    </row>
    <row r="66" spans="1:39" s="338" customFormat="1">
      <c r="A66" s="5" t="s">
        <v>5</v>
      </c>
      <c r="B66" s="338">
        <f t="shared" si="125"/>
        <v>22</v>
      </c>
      <c r="C66" s="339">
        <v>2893.5650000000564</v>
      </c>
      <c r="D66" s="127">
        <f t="shared" ref="D66:K66" si="127">SUM(D45:D65)</f>
        <v>2961.6393786885064</v>
      </c>
      <c r="E66" s="127">
        <f t="shared" si="127"/>
        <v>3023.3712588823146</v>
      </c>
      <c r="F66" s="127">
        <f t="shared" si="127"/>
        <v>3045.4881707609698</v>
      </c>
      <c r="G66" s="127">
        <f t="shared" si="127"/>
        <v>3068.1349705114221</v>
      </c>
      <c r="H66" s="127">
        <f t="shared" si="127"/>
        <v>3130.7750926745935</v>
      </c>
      <c r="I66" s="127">
        <f t="shared" si="127"/>
        <v>3182.3063523254032</v>
      </c>
      <c r="J66" s="127">
        <f t="shared" si="127"/>
        <v>3188.0601381270476</v>
      </c>
      <c r="K66" s="127">
        <f t="shared" si="127"/>
        <v>2993.9980005670204</v>
      </c>
      <c r="L66" s="127">
        <f t="shared" ref="L66:AG66" si="128">SUM(L45:L65)</f>
        <v>3066.4692612106187</v>
      </c>
      <c r="M66" s="127">
        <f t="shared" si="128"/>
        <v>3132.2224361830945</v>
      </c>
      <c r="N66" s="127">
        <f t="shared" si="128"/>
        <v>3192.8902650318441</v>
      </c>
      <c r="O66" s="127">
        <f t="shared" si="128"/>
        <v>3257.173183667951</v>
      </c>
      <c r="P66" s="127">
        <f t="shared" si="128"/>
        <v>3321.1802950458232</v>
      </c>
      <c r="Q66" s="127">
        <f t="shared" si="128"/>
        <v>3390.0501866625823</v>
      </c>
      <c r="R66" s="127">
        <f t="shared" si="128"/>
        <v>3458.9975702278016</v>
      </c>
      <c r="S66" s="127">
        <f t="shared" si="128"/>
        <v>3507.7962247093305</v>
      </c>
      <c r="T66" s="127">
        <f t="shared" si="128"/>
        <v>3567.1871769615964</v>
      </c>
      <c r="U66" s="127">
        <f t="shared" si="128"/>
        <v>3634.3815395051611</v>
      </c>
      <c r="V66" s="127">
        <f t="shared" si="128"/>
        <v>3705.7882418789959</v>
      </c>
      <c r="W66" s="127">
        <f t="shared" si="128"/>
        <v>3789.90536672605</v>
      </c>
      <c r="X66" s="127">
        <f t="shared" si="128"/>
        <v>3884.3590485370542</v>
      </c>
      <c r="Y66" s="127">
        <f t="shared" si="128"/>
        <v>3999.8739985923226</v>
      </c>
      <c r="Z66" s="127">
        <f t="shared" si="128"/>
        <v>4091.2641357200441</v>
      </c>
      <c r="AA66" s="127">
        <f t="shared" si="128"/>
        <v>4180.7433639584688</v>
      </c>
      <c r="AB66" s="127">
        <f t="shared" si="128"/>
        <v>4297.6633724396825</v>
      </c>
      <c r="AC66" s="127">
        <f t="shared" si="128"/>
        <v>4421.8387284331739</v>
      </c>
      <c r="AD66" s="127">
        <f t="shared" si="128"/>
        <v>4555.6886622297097</v>
      </c>
      <c r="AE66" s="127">
        <f t="shared" si="128"/>
        <v>4698.7607830361885</v>
      </c>
      <c r="AF66" s="127">
        <f t="shared" si="128"/>
        <v>5494.6574209939781</v>
      </c>
      <c r="AG66" s="127">
        <f t="shared" si="128"/>
        <v>5743.4934871193764</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2.4205514041717224E-2</v>
      </c>
      <c r="M67" s="249">
        <f t="shared" ref="M67" si="130">M66/L66-1</f>
        <v>2.1442632999528977E-2</v>
      </c>
      <c r="N67" s="249">
        <f t="shared" ref="N67" si="131">N66/M66-1</f>
        <v>1.9368940132706181E-2</v>
      </c>
      <c r="O67" s="249">
        <f t="shared" ref="O67" si="132">O66/N66-1</f>
        <v>2.013314373504338E-2</v>
      </c>
      <c r="P67" s="249">
        <f t="shared" ref="P67" si="133">P66/O66-1</f>
        <v>1.9651123157594208E-2</v>
      </c>
      <c r="Q67" s="249">
        <f t="shared" ref="Q67" si="134">Q66/P66-1</f>
        <v>2.0736571188108011E-2</v>
      </c>
      <c r="R67" s="249">
        <f t="shared" ref="R67" si="135">R66/Q66-1</f>
        <v>2.0338160135940697E-2</v>
      </c>
      <c r="S67" s="249">
        <f t="shared" ref="S67" si="136">S66/R66-1</f>
        <v>1.4107744654563437E-2</v>
      </c>
      <c r="T67" s="249">
        <f t="shared" ref="T67" si="137">T66/S66-1</f>
        <v>1.6931129531957634E-2</v>
      </c>
      <c r="U67" s="249">
        <f t="shared" ref="U67" si="138">U66/T66-1</f>
        <v>1.8836791906388983E-2</v>
      </c>
      <c r="V67" s="249">
        <f t="shared" ref="V67" si="139">V66/U66-1</f>
        <v>1.9647552574669103E-2</v>
      </c>
      <c r="W67" s="249">
        <f t="shared" ref="W67" si="140">W66/V66-1</f>
        <v>2.2698848222477697E-2</v>
      </c>
      <c r="X67" s="249">
        <f t="shared" ref="X67" si="141">X66/W66-1</f>
        <v>2.4922438074647557E-2</v>
      </c>
      <c r="Y67" s="249">
        <f t="shared" ref="Y67" si="142">Y66/X66-1</f>
        <v>2.9738484164787637E-2</v>
      </c>
      <c r="Z67" s="249">
        <f t="shared" ref="Z67" si="143">Z66/Y66-1</f>
        <v>2.2848254009972369E-2</v>
      </c>
      <c r="AA67" s="249">
        <f t="shared" ref="AA67" si="144">AA66/Z66-1</f>
        <v>2.1870802096886965E-2</v>
      </c>
      <c r="AB67" s="249">
        <f t="shared" ref="AB67" si="145">AB66/AA66-1</f>
        <v>2.7966320413054468E-2</v>
      </c>
      <c r="AC67" s="249">
        <f t="shared" ref="AC67" si="146">AC66/AB66-1</f>
        <v>2.8893690648227777E-2</v>
      </c>
      <c r="AD67" s="249">
        <f t="shared" ref="AD67" si="147">AD66/AC66-1</f>
        <v>3.0270197991586256E-2</v>
      </c>
      <c r="AE67" s="249">
        <f t="shared" ref="AE67" si="148">AE66/AD66-1</f>
        <v>3.1405157686182683E-2</v>
      </c>
      <c r="AF67" s="249">
        <f>(AF66/AE66)^(1/5)-1</f>
        <v>3.1790338731233492E-2</v>
      </c>
      <c r="AG67" s="249">
        <f>(AG66/AF66)^(1/5)-1</f>
        <v>8.8976315779401016E-3</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0.49521478794568369</v>
      </c>
      <c r="E69" s="24">
        <f>INDEX(DriversGams!$B62:$AN62,1,MATCH(Drivers!E$3,DriversGams!$B$61:$AN$61,0))</f>
        <v>0.48513816277454802</v>
      </c>
      <c r="F69" s="24">
        <f>INDEX(DriversGams!$B62:$AN62,1,MATCH(Drivers!F$3,DriversGams!$B$61:$AN$61,0))</f>
        <v>0.47979430111437515</v>
      </c>
      <c r="G69" s="24">
        <f>INDEX(DriversGams!$B62:$AN62,1,MATCH(Drivers!G$3,DriversGams!$B$61:$AN$61,0))</f>
        <v>0.4789895351637703</v>
      </c>
      <c r="H69" s="24">
        <f>INDEX(DriversGams!$B62:$AN62,1,MATCH(Drivers!H$3,DriversGams!$B$61:$AN$61,0))</f>
        <v>0.47403509917671405</v>
      </c>
      <c r="I69" s="24">
        <f>INDEX(DriversGams!$B62:$AN62,1,MATCH(Drivers!I$3,DriversGams!$B$61:$AN$61,0))</f>
        <v>0.46860199734958768</v>
      </c>
      <c r="J69" s="24">
        <f>INDEX(DriversGams!$B62:$AN62,1,MATCH(Drivers!J$3,DriversGams!$B$61:$AN$61,0))</f>
        <v>0.47109104289130505</v>
      </c>
      <c r="K69" s="24">
        <f>INDEX(DriversGams!$B62:$AN62,1,MATCH(Drivers!K$3,DriversGams!$B$61:$AN$61,0))</f>
        <v>0.48641010080895997</v>
      </c>
      <c r="L69" s="24">
        <f>INDEX(DriversGams!$B62:$AN62,1,MATCH(Drivers!L$3,DriversGams!$B$61:$AN$61,0))</f>
        <v>0.49731492089777224</v>
      </c>
      <c r="M69" s="24">
        <f>INDEX(DriversGams!$B62:$AN62,1,MATCH(Drivers!M$3,DriversGams!$B$61:$AN$61,0))</f>
        <v>0.49224762784006421</v>
      </c>
      <c r="N69" s="24">
        <f>INDEX(DriversGams!$B62:$AN62,1,MATCH(Drivers!N$3,DriversGams!$B$61:$AN$61,0))</f>
        <v>0.4881665620076735</v>
      </c>
      <c r="O69" s="24">
        <f>INDEX(DriversGams!$B62:$AN62,1,MATCH(Drivers!O$3,DriversGams!$B$61:$AN$61,0))</f>
        <v>0.4833380923991587</v>
      </c>
      <c r="P69" s="24">
        <f>INDEX(DriversGams!$B62:$AN62,1,MATCH(Drivers!P$3,DriversGams!$B$61:$AN$61,0))</f>
        <v>0.4778794578710574</v>
      </c>
      <c r="Q69" s="24">
        <f>INDEX(DriversGams!$B62:$AN62,1,MATCH(Drivers!Q$3,DriversGams!$B$61:$AN$61,0))</f>
        <v>0.47178770428136746</v>
      </c>
      <c r="R69" s="24">
        <f>INDEX(DriversGams!$B62:$AN62,1,MATCH(Drivers!R$3,DriversGams!$B$61:$AN$61,0))</f>
        <v>0.4654214270238542</v>
      </c>
      <c r="S69" s="24">
        <f>INDEX(DriversGams!$B62:$AN62,1,MATCH(Drivers!S$3,DriversGams!$B$61:$AN$61,0))</f>
        <v>0.46494548700143035</v>
      </c>
      <c r="T69" s="24">
        <f>INDEX(DriversGams!$B62:$AN62,1,MATCH(Drivers!T$3,DriversGams!$B$61:$AN$61,0))</f>
        <v>0.46257576407278672</v>
      </c>
      <c r="U69" s="24">
        <f>INDEX(DriversGams!$B62:$AN62,1,MATCH(Drivers!U$3,DriversGams!$B$61:$AN$61,0))</f>
        <v>0.45594596033774293</v>
      </c>
      <c r="V69" s="24">
        <f>INDEX(DriversGams!$B62:$AN62,1,MATCH(Drivers!V$3,DriversGams!$B$61:$AN$61,0))</f>
        <v>0.44845549821342795</v>
      </c>
      <c r="W69" s="24">
        <f>INDEX(DriversGams!$B62:$AN62,1,MATCH(Drivers!W$3,DriversGams!$B$61:$AN$61,0))</f>
        <v>0.43997233264923635</v>
      </c>
      <c r="X69" s="24">
        <f>INDEX(DriversGams!$B62:$AN62,1,MATCH(Drivers!X$3,DriversGams!$B$61:$AN$61,0))</f>
        <v>0.43031065618127462</v>
      </c>
      <c r="Y69" s="24">
        <f>INDEX(DriversGams!$B62:$AN62,1,MATCH(Drivers!Y$3,DriversGams!$B$61:$AN$61,0))</f>
        <v>0.41931363852842657</v>
      </c>
      <c r="Z69" s="24">
        <f>INDEX(DriversGams!$B62:$AN62,1,MATCH(Drivers!Z$3,DriversGams!$B$61:$AN$61,0))</f>
        <v>0.4120198349684186</v>
      </c>
      <c r="AA69" s="24">
        <f>INDEX(DriversGams!$B62:$AN62,1,MATCH(Drivers!AA$3,DriversGams!$B$61:$AN$61,0))</f>
        <v>0.40796342539431785</v>
      </c>
      <c r="AB69" s="24">
        <f>INDEX(DriversGams!$B62:$AN62,1,MATCH(Drivers!AB$3,DriversGams!$B$61:$AN$61,0))</f>
        <v>0.39911075780662003</v>
      </c>
      <c r="AC69" s="24">
        <f>INDEX(DriversGams!$B62:$AN62,1,MATCH(Drivers!AC$3,DriversGams!$B$61:$AN$61,0))</f>
        <v>0.38807319511736144</v>
      </c>
      <c r="AD69" s="24">
        <f>INDEX(DriversGams!$B62:$AN62,1,MATCH(Drivers!AD$3,DriversGams!$B$61:$AN$61,0))</f>
        <v>0.37723650924965557</v>
      </c>
      <c r="AE69" s="24">
        <f>INDEX(DriversGams!$B62:$AN62,1,MATCH(Drivers!AE$3,DriversGams!$B$61:$AN$61,0))</f>
        <v>0.36640562570348661</v>
      </c>
      <c r="AF69" s="24">
        <f>INDEX(DriversGams!$B62:$AN62,1,MATCH(Drivers!AF$3,DriversGams!$B$61:$AN$61,0))</f>
        <v>0.31918358392278234</v>
      </c>
      <c r="AG69" s="24">
        <f>INDEX(DriversGams!$B62:$AN62,1,MATCH(Drivers!AG$3,DriversGams!$B$61:$AN$61,0))</f>
        <v>0.31221231366043251</v>
      </c>
      <c r="AH69" s="126"/>
      <c r="AI69" s="126"/>
      <c r="AJ69" s="126"/>
      <c r="AK69" s="126"/>
      <c r="AL69" s="126"/>
      <c r="AM69" s="126"/>
    </row>
    <row r="70" spans="1:39" s="338" customFormat="1">
      <c r="A70" s="338" t="s">
        <v>397</v>
      </c>
      <c r="B70" s="338">
        <f t="shared" si="125"/>
        <v>26</v>
      </c>
      <c r="C70" s="334">
        <v>0.3</v>
      </c>
      <c r="D70" s="24">
        <f>INDEX(DriversGams!$B63:$AN63,1,MATCH(Drivers!D$3,DriversGams!$B$61:$AN$61,0))</f>
        <v>0.29560730453639056</v>
      </c>
      <c r="E70" s="24">
        <f>INDEX(DriversGams!$B63:$AN63,1,MATCH(Drivers!E$3,DriversGams!$B$61:$AN$61,0))</f>
        <v>0.29976085318598517</v>
      </c>
      <c r="F70" s="24">
        <f>INDEX(DriversGams!$B63:$AN63,1,MATCH(Drivers!F$3,DriversGams!$B$61:$AN$61,0))</f>
        <v>0.3039298826275203</v>
      </c>
      <c r="G70" s="24">
        <f>INDEX(DriversGams!$B63:$AN63,1,MATCH(Drivers!G$3,DriversGams!$B$61:$AN$61,0))</f>
        <v>0.30504866172602785</v>
      </c>
      <c r="H70" s="24">
        <f>INDEX(DriversGams!$B63:$AN63,1,MATCH(Drivers!H$3,DriversGams!$B$61:$AN$61,0))</f>
        <v>0.30458974860055377</v>
      </c>
      <c r="I70" s="24">
        <f>INDEX(DriversGams!$B63:$AN63,1,MATCH(Drivers!I$3,DriversGams!$B$61:$AN$61,0))</f>
        <v>0.30843455411509924</v>
      </c>
      <c r="J70" s="24">
        <f>INDEX(DriversGams!$B63:$AN63,1,MATCH(Drivers!J$3,DriversGams!$B$61:$AN$61,0))</f>
        <v>0.31205207538317803</v>
      </c>
      <c r="K70" s="24">
        <f>INDEX(DriversGams!$B63:$AN63,1,MATCH(Drivers!K$3,DriversGams!$B$61:$AN$61,0))</f>
        <v>0.31364109700659992</v>
      </c>
      <c r="L70" s="24">
        <f>INDEX(DriversGams!$B63:$AN63,1,MATCH(Drivers!L$3,DriversGams!$B$61:$AN$61,0))</f>
        <v>0.30273627691778765</v>
      </c>
      <c r="M70" s="24">
        <f>INDEX(DriversGams!$B63:$AN63,1,MATCH(Drivers!M$3,DriversGams!$B$61:$AN$61,0))</f>
        <v>0.30780356997549563</v>
      </c>
      <c r="N70" s="24">
        <f>INDEX(DriversGams!$B63:$AN63,1,MATCH(Drivers!N$3,DriversGams!$B$61:$AN$61,0))</f>
        <v>0.30959983465931479</v>
      </c>
      <c r="O70" s="24">
        <f>INDEX(DriversGams!$B63:$AN63,1,MATCH(Drivers!O$3,DriversGams!$B$61:$AN$61,0))</f>
        <v>0.31119910205320506</v>
      </c>
      <c r="P70" s="24">
        <f>INDEX(DriversGams!$B63:$AN63,1,MATCH(Drivers!P$3,DriversGams!$B$61:$AN$61,0))</f>
        <v>0.31308033217516545</v>
      </c>
      <c r="Q70" s="24">
        <f>INDEX(DriversGams!$B63:$AN63,1,MATCH(Drivers!Q$3,DriversGams!$B$61:$AN$61,0))</f>
        <v>0.3147792860065764</v>
      </c>
      <c r="R70" s="24">
        <f>INDEX(DriversGams!$B63:$AN63,1,MATCH(Drivers!R$3,DriversGams!$B$61:$AN$61,0))</f>
        <v>0.31671750699822221</v>
      </c>
      <c r="S70" s="24">
        <f>INDEX(DriversGams!$B63:$AN63,1,MATCH(Drivers!S$3,DriversGams!$B$61:$AN$61,0))</f>
        <v>0.31979216294402368</v>
      </c>
      <c r="T70" s="24">
        <f>INDEX(DriversGams!$B63:$AN63,1,MATCH(Drivers!T$3,DriversGams!$B$61:$AN$61,0))</f>
        <v>0.32042078111124972</v>
      </c>
      <c r="U70" s="24">
        <f>INDEX(DriversGams!$B63:$AN63,1,MATCH(Drivers!U$3,DriversGams!$B$61:$AN$61,0))</f>
        <v>0.32147083616768674</v>
      </c>
      <c r="V70" s="24">
        <f>INDEX(DriversGams!$B63:$AN63,1,MATCH(Drivers!V$3,DriversGams!$B$61:$AN$61,0))</f>
        <v>0.32344645949980538</v>
      </c>
      <c r="W70" s="24">
        <f>INDEX(DriversGams!$B63:$AN63,1,MATCH(Drivers!W$3,DriversGams!$B$61:$AN$61,0))</f>
        <v>0.32511892020445599</v>
      </c>
      <c r="X70" s="24">
        <f>INDEX(DriversGams!$B63:$AN63,1,MATCH(Drivers!X$3,DriversGams!$B$61:$AN$61,0))</f>
        <v>0.32729155089107687</v>
      </c>
      <c r="Y70" s="24">
        <f>INDEX(DriversGams!$B63:$AN63,1,MATCH(Drivers!Y$3,DriversGams!$B$61:$AN$61,0))</f>
        <v>0.32914435053023705</v>
      </c>
      <c r="Z70" s="24">
        <f>INDEX(DriversGams!$B63:$AN63,1,MATCH(Drivers!Z$3,DriversGams!$B$61:$AN$61,0))</f>
        <v>0.33377772717202325</v>
      </c>
      <c r="AA70" s="24">
        <f>INDEX(DriversGams!$B63:$AN63,1,MATCH(Drivers!AA$3,DriversGams!$B$61:$AN$61,0))</f>
        <v>0.33587794115432579</v>
      </c>
      <c r="AB70" s="24">
        <f>INDEX(DriversGams!$B63:$AN63,1,MATCH(Drivers!AB$3,DriversGams!$B$61:$AN$61,0))</f>
        <v>0.33574443026299294</v>
      </c>
      <c r="AC70" s="24">
        <f>INDEX(DriversGams!$B63:$AN63,1,MATCH(Drivers!AC$3,DriversGams!$B$61:$AN$61,0))</f>
        <v>0.33807424259198027</v>
      </c>
      <c r="AD70" s="24">
        <f>INDEX(DriversGams!$B63:$AN63,1,MATCH(Drivers!AD$3,DriversGams!$B$61:$AN$61,0))</f>
        <v>0.34020005661095132</v>
      </c>
      <c r="AE70" s="24">
        <f>INDEX(DriversGams!$B63:$AN63,1,MATCH(Drivers!AE$3,DriversGams!$B$61:$AN$61,0))</f>
        <v>0.34234027841670711</v>
      </c>
      <c r="AF70" s="24">
        <f>INDEX(DriversGams!$B63:$AN63,1,MATCH(Drivers!AF$3,DriversGams!$B$61:$AN$61,0))</f>
        <v>0.3523880575502279</v>
      </c>
      <c r="AG70" s="24">
        <f>INDEX(DriversGams!$B63:$AN63,1,MATCH(Drivers!AG$3,DriversGams!$B$61:$AN$61,0))</f>
        <v>0.36344872774866915</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0.20917790751792573</v>
      </c>
      <c r="E71" s="24">
        <f>INDEX(DriversGams!$B64:$AN64,1,MATCH(Drivers!E$3,DriversGams!$B$61:$AN$61,0))</f>
        <v>0.21510098403946681</v>
      </c>
      <c r="F71" s="24">
        <f>INDEX(DriversGams!$B64:$AN64,1,MATCH(Drivers!F$3,DriversGams!$B$61:$AN$61,0))</f>
        <v>0.21627581625810444</v>
      </c>
      <c r="G71" s="24">
        <f>INDEX(DriversGams!$B64:$AN64,1,MATCH(Drivers!G$3,DriversGams!$B$61:$AN$61,0))</f>
        <v>0.21596180311020197</v>
      </c>
      <c r="H71" s="24">
        <f>INDEX(DriversGams!$B64:$AN64,1,MATCH(Drivers!H$3,DriversGams!$B$61:$AN$61,0))</f>
        <v>0.22137515222273227</v>
      </c>
      <c r="I71" s="24">
        <f>INDEX(DriversGams!$B64:$AN64,1,MATCH(Drivers!I$3,DriversGams!$B$61:$AN$61,0))</f>
        <v>0.22296344853531308</v>
      </c>
      <c r="J71" s="24">
        <f>INDEX(DriversGams!$B64:$AN64,1,MATCH(Drivers!J$3,DriversGams!$B$61:$AN$61,0))</f>
        <v>0.21685688172551687</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0.20223360333301174</v>
      </c>
      <c r="O71" s="24">
        <f>INDEX(DriversGams!$B64:$AN64,1,MATCH(Drivers!O$3,DriversGams!$B$61:$AN$61,0))</f>
        <v>0.20546280554763613</v>
      </c>
      <c r="P71" s="24">
        <f>INDEX(DriversGams!$B64:$AN64,1,MATCH(Drivers!P$3,DriversGams!$B$61:$AN$61,0))</f>
        <v>0.20904020995377709</v>
      </c>
      <c r="Q71" s="24">
        <f>INDEX(DriversGams!$B64:$AN64,1,MATCH(Drivers!Q$3,DriversGams!$B$61:$AN$61,0))</f>
        <v>0.21343300971205606</v>
      </c>
      <c r="R71" s="24">
        <f>INDEX(DriversGams!$B64:$AN64,1,MATCH(Drivers!R$3,DriversGams!$B$61:$AN$61,0))</f>
        <v>0.21786106597792362</v>
      </c>
      <c r="S71" s="24">
        <f>INDEX(DriversGams!$B64:$AN64,1,MATCH(Drivers!S$3,DriversGams!$B$61:$AN$61,0))</f>
        <v>0.21526235005454597</v>
      </c>
      <c r="T71" s="24">
        <f>INDEX(DriversGams!$B64:$AN64,1,MATCH(Drivers!T$3,DriversGams!$B$61:$AN$61,0))</f>
        <v>0.21700345481596359</v>
      </c>
      <c r="U71" s="24">
        <f>INDEX(DriversGams!$B64:$AN64,1,MATCH(Drivers!U$3,DriversGams!$B$61:$AN$61,0))</f>
        <v>0.22258320349457031</v>
      </c>
      <c r="V71" s="24">
        <f>INDEX(DriversGams!$B64:$AN64,1,MATCH(Drivers!V$3,DriversGams!$B$61:$AN$61,0))</f>
        <v>0.22809804228676664</v>
      </c>
      <c r="W71" s="24">
        <f>INDEX(DriversGams!$B64:$AN64,1,MATCH(Drivers!W$3,DriversGams!$B$61:$AN$61,0))</f>
        <v>0.23490874714630777</v>
      </c>
      <c r="X71" s="24">
        <f>INDEX(DriversGams!$B64:$AN64,1,MATCH(Drivers!X$3,DriversGams!$B$61:$AN$61,0))</f>
        <v>0.2423977929276486</v>
      </c>
      <c r="Y71" s="24">
        <f>INDEX(DriversGams!$B64:$AN64,1,MATCH(Drivers!Y$3,DriversGams!$B$61:$AN$61,0))</f>
        <v>0.25154201094133644</v>
      </c>
      <c r="Z71" s="24">
        <f>INDEX(DriversGams!$B64:$AN64,1,MATCH(Drivers!Z$3,DriversGams!$B$61:$AN$61,0))</f>
        <v>0.25420243785955815</v>
      </c>
      <c r="AA71" s="24">
        <f>INDEX(DriversGams!$B64:$AN64,1,MATCH(Drivers!AA$3,DriversGams!$B$61:$AN$61,0))</f>
        <v>0.25615863345135648</v>
      </c>
      <c r="AB71" s="24">
        <f>INDEX(DriversGams!$B64:$AN64,1,MATCH(Drivers!AB$3,DriversGams!$B$61:$AN$61,0))</f>
        <v>0.26514481193038697</v>
      </c>
      <c r="AC71" s="24">
        <f>INDEX(DriversGams!$B64:$AN64,1,MATCH(Drivers!AC$3,DriversGams!$B$61:$AN$61,0))</f>
        <v>0.2738525622906583</v>
      </c>
      <c r="AD71" s="24">
        <f>INDEX(DriversGams!$B64:$AN64,1,MATCH(Drivers!AD$3,DriversGams!$B$61:$AN$61,0))</f>
        <v>0.28256343413939311</v>
      </c>
      <c r="AE71" s="24">
        <f>INDEX(DriversGams!$B64:$AN64,1,MATCH(Drivers!AE$3,DriversGams!$B$61:$AN$61,0))</f>
        <v>0.29125409587980627</v>
      </c>
      <c r="AF71" s="24">
        <f>INDEX(DriversGams!$B64:$AN64,1,MATCH(Drivers!AF$3,DriversGams!$B$61:$AN$61,0))</f>
        <v>0.32842835852698987</v>
      </c>
      <c r="AG71" s="24">
        <f>INDEX(DriversGams!$B64:$AN64,1,MATCH(Drivers!AG$3,DriversGams!$B$61:$AN$61,0))</f>
        <v>0.32433895859089829</v>
      </c>
      <c r="AH71" s="126"/>
      <c r="AI71" s="126"/>
      <c r="AJ71" s="126"/>
      <c r="AK71" s="126"/>
      <c r="AL71" s="126"/>
      <c r="AM71" s="126"/>
    </row>
    <row r="72" spans="1:39" s="338" customFormat="1">
      <c r="A72" s="338" t="s">
        <v>399</v>
      </c>
      <c r="B72" s="338">
        <f t="shared" si="125"/>
        <v>28</v>
      </c>
      <c r="C72" s="331">
        <v>26.162716441035041</v>
      </c>
      <c r="D72" s="10">
        <f t="shared" ref="D72:K72" si="149">D69*D$30</f>
        <v>26.298077478993751</v>
      </c>
      <c r="E72" s="10">
        <f t="shared" si="149"/>
        <v>26.154946042369573</v>
      </c>
      <c r="F72" s="10">
        <f t="shared" si="149"/>
        <v>26.26897378443395</v>
      </c>
      <c r="G72" s="10">
        <f t="shared" si="149"/>
        <v>26.641369431477969</v>
      </c>
      <c r="H72" s="10">
        <f t="shared" si="149"/>
        <v>26.793387245583734</v>
      </c>
      <c r="I72" s="10">
        <f t="shared" si="149"/>
        <v>26.914624609038768</v>
      </c>
      <c r="J72" s="10">
        <f t="shared" si="149"/>
        <v>27.495150951498783</v>
      </c>
      <c r="K72" s="10">
        <f t="shared" si="149"/>
        <v>28.84834588174736</v>
      </c>
      <c r="L72" s="10">
        <f t="shared" ref="L72:L74" si="150">L69*L$30</f>
        <v>29.834708085628357</v>
      </c>
      <c r="M72" s="10">
        <f t="shared" ref="M72:AG72" si="151">M69*M$30</f>
        <v>29.870734872921503</v>
      </c>
      <c r="N72" s="10">
        <f t="shared" si="151"/>
        <v>29.964171580009808</v>
      </c>
      <c r="O72" s="10">
        <f t="shared" si="151"/>
        <v>30.009395182015687</v>
      </c>
      <c r="P72" s="10">
        <f t="shared" si="151"/>
        <v>30.012111627008426</v>
      </c>
      <c r="Q72" s="10">
        <f t="shared" si="151"/>
        <v>29.921278820783204</v>
      </c>
      <c r="R72" s="10">
        <f t="shared" si="151"/>
        <v>29.808165487279492</v>
      </c>
      <c r="S72" s="10">
        <f t="shared" si="151"/>
        <v>30.070888066072612</v>
      </c>
      <c r="T72" s="10">
        <f t="shared" si="151"/>
        <v>30.212205813766385</v>
      </c>
      <c r="U72" s="10">
        <f t="shared" si="151"/>
        <v>30.072412795172603</v>
      </c>
      <c r="V72" s="10">
        <f t="shared" si="151"/>
        <v>29.830801056697485</v>
      </c>
      <c r="W72" s="10">
        <f t="shared" si="151"/>
        <v>29.51627790359554</v>
      </c>
      <c r="X72" s="10">
        <f t="shared" si="151"/>
        <v>29.114476498298234</v>
      </c>
      <c r="Y72" s="10">
        <f t="shared" si="151"/>
        <v>28.612547968678793</v>
      </c>
      <c r="Z72" s="10">
        <f t="shared" si="151"/>
        <v>28.354783134215563</v>
      </c>
      <c r="AA72" s="10">
        <f t="shared" si="151"/>
        <v>28.281171225210059</v>
      </c>
      <c r="AB72" s="10">
        <f t="shared" si="151"/>
        <v>27.870037372912126</v>
      </c>
      <c r="AC72" s="10">
        <f t="shared" si="151"/>
        <v>27.297678761206218</v>
      </c>
      <c r="AD72" s="10">
        <f t="shared" si="151"/>
        <v>26.729679119622016</v>
      </c>
      <c r="AE72" s="10">
        <f t="shared" si="151"/>
        <v>26.152313654707822</v>
      </c>
      <c r="AF72" s="10">
        <f t="shared" si="151"/>
        <v>23.498150539048126</v>
      </c>
      <c r="AG72" s="10">
        <f t="shared" si="151"/>
        <v>23.577621091687995</v>
      </c>
      <c r="AH72" s="10"/>
      <c r="AI72" s="10"/>
      <c r="AJ72" s="10"/>
      <c r="AK72" s="10"/>
      <c r="AL72" s="10"/>
      <c r="AM72" s="10"/>
    </row>
    <row r="73" spans="1:39" s="338" customFormat="1">
      <c r="A73" s="338" t="s">
        <v>400</v>
      </c>
      <c r="B73" s="338">
        <f t="shared" si="125"/>
        <v>29</v>
      </c>
      <c r="C73" s="331">
        <v>15.697629864621025</v>
      </c>
      <c r="D73" s="10">
        <f t="shared" ref="D73:K73" si="152">D70*D$30</f>
        <v>15.698044540033324</v>
      </c>
      <c r="E73" s="10">
        <f t="shared" si="152"/>
        <v>16.160816736937672</v>
      </c>
      <c r="F73" s="10">
        <f t="shared" si="152"/>
        <v>16.64031044242266</v>
      </c>
      <c r="G73" s="10">
        <f t="shared" si="152"/>
        <v>16.966788405601399</v>
      </c>
      <c r="H73" s="10">
        <f t="shared" si="152"/>
        <v>17.216005944419155</v>
      </c>
      <c r="I73" s="10">
        <f t="shared" si="152"/>
        <v>17.715247240551385</v>
      </c>
      <c r="J73" s="10">
        <f t="shared" si="152"/>
        <v>18.212867866750344</v>
      </c>
      <c r="K73" s="10">
        <f t="shared" si="152"/>
        <v>18.601642593624366</v>
      </c>
      <c r="L73" s="10">
        <f t="shared" si="150"/>
        <v>18.161627711606037</v>
      </c>
      <c r="M73" s="10">
        <f t="shared" ref="M73:AG73" si="153">M70*M$30</f>
        <v>18.67823898313247</v>
      </c>
      <c r="N73" s="10">
        <f t="shared" si="153"/>
        <v>19.003560032300108</v>
      </c>
      <c r="O73" s="10">
        <f t="shared" si="153"/>
        <v>19.321665270467964</v>
      </c>
      <c r="P73" s="10">
        <f t="shared" si="153"/>
        <v>19.662284542051292</v>
      </c>
      <c r="Q73" s="10">
        <f t="shared" si="153"/>
        <v>19.963637666132808</v>
      </c>
      <c r="R73" s="10">
        <f t="shared" si="153"/>
        <v>20.284342991449211</v>
      </c>
      <c r="S73" s="10">
        <f t="shared" si="153"/>
        <v>20.682928655391823</v>
      </c>
      <c r="T73" s="10">
        <f t="shared" si="153"/>
        <v>20.927638968170434</v>
      </c>
      <c r="U73" s="10">
        <f t="shared" si="153"/>
        <v>21.202959402651203</v>
      </c>
      <c r="V73" s="10">
        <f t="shared" si="153"/>
        <v>21.515327661876235</v>
      </c>
      <c r="W73" s="10">
        <f t="shared" si="153"/>
        <v>21.811145129714742</v>
      </c>
      <c r="X73" s="10">
        <f t="shared" si="153"/>
        <v>22.144285830782778</v>
      </c>
      <c r="Y73" s="10">
        <f t="shared" si="153"/>
        <v>22.459699978319648</v>
      </c>
      <c r="Z73" s="10">
        <f t="shared" si="153"/>
        <v>22.970241395586019</v>
      </c>
      <c r="AA73" s="10">
        <f t="shared" si="153"/>
        <v>23.284002862205643</v>
      </c>
      <c r="AB73" s="10">
        <f t="shared" si="153"/>
        <v>23.445145579640137</v>
      </c>
      <c r="AC73" s="10">
        <f t="shared" si="153"/>
        <v>23.780673820883312</v>
      </c>
      <c r="AD73" s="10">
        <f t="shared" si="153"/>
        <v>24.105403710195834</v>
      </c>
      <c r="AE73" s="10">
        <f t="shared" si="153"/>
        <v>24.434642128117662</v>
      </c>
      <c r="AF73" s="10">
        <f t="shared" si="153"/>
        <v>25.942648812669638</v>
      </c>
      <c r="AG73" s="10">
        <f t="shared" si="153"/>
        <v>27.446887948289767</v>
      </c>
      <c r="AH73" s="10"/>
      <c r="AI73" s="10"/>
      <c r="AJ73" s="10"/>
      <c r="AK73" s="10"/>
      <c r="AL73" s="10"/>
      <c r="AM73" s="10"/>
    </row>
    <row r="74" spans="1:39" s="338" customFormat="1">
      <c r="A74" s="338" t="s">
        <v>401</v>
      </c>
      <c r="B74" s="338">
        <f t="shared" si="125"/>
        <v>30</v>
      </c>
      <c r="C74" s="331">
        <v>10.465086576414015</v>
      </c>
      <c r="D74" s="10">
        <f t="shared" ref="D74:K74" si="154">D71*D$30</f>
        <v>11.108264439396265</v>
      </c>
      <c r="E74" s="10">
        <f t="shared" si="154"/>
        <v>11.596602912122027</v>
      </c>
      <c r="F74" s="10">
        <f t="shared" si="154"/>
        <v>11.841207230464498</v>
      </c>
      <c r="G74" s="10">
        <f t="shared" si="154"/>
        <v>12.011782632745463</v>
      </c>
      <c r="H74" s="10">
        <f t="shared" si="154"/>
        <v>12.512554851645211</v>
      </c>
      <c r="I74" s="10">
        <f t="shared" si="154"/>
        <v>12.806128767709502</v>
      </c>
      <c r="J74" s="10">
        <f t="shared" si="154"/>
        <v>12.656816103570316</v>
      </c>
      <c r="K74" s="10">
        <f t="shared" si="154"/>
        <v>11.858701524628284</v>
      </c>
      <c r="L74" s="10">
        <f t="shared" si="150"/>
        <v>11.995244651969871</v>
      </c>
      <c r="M74" s="10">
        <f t="shared" ref="M74:AG74" si="155">M71*M$30</f>
        <v>12.133359960345404</v>
      </c>
      <c r="N74" s="10">
        <f t="shared" si="155"/>
        <v>12.413309024264455</v>
      </c>
      <c r="O74" s="10">
        <f t="shared" si="155"/>
        <v>12.756732034670044</v>
      </c>
      <c r="P74" s="10">
        <f t="shared" si="155"/>
        <v>13.128285830940303</v>
      </c>
      <c r="Q74" s="10">
        <f t="shared" si="155"/>
        <v>13.536148855089126</v>
      </c>
      <c r="R74" s="10">
        <f t="shared" si="155"/>
        <v>13.953029084697093</v>
      </c>
      <c r="S74" s="10">
        <f t="shared" si="155"/>
        <v>13.922341896632018</v>
      </c>
      <c r="T74" s="10">
        <f t="shared" si="155"/>
        <v>14.173144268247112</v>
      </c>
      <c r="U74" s="10">
        <f t="shared" si="155"/>
        <v>14.680717802176195</v>
      </c>
      <c r="V74" s="10">
        <f t="shared" si="155"/>
        <v>15.172848472113941</v>
      </c>
      <c r="W74" s="10">
        <f t="shared" si="155"/>
        <v>15.759245180272838</v>
      </c>
      <c r="X74" s="10">
        <f t="shared" si="155"/>
        <v>16.400441736814447</v>
      </c>
      <c r="Y74" s="10">
        <f t="shared" si="155"/>
        <v>17.164378147716725</v>
      </c>
      <c r="Z74" s="10">
        <f t="shared" si="155"/>
        <v>17.493951470198425</v>
      </c>
      <c r="AA74" s="10">
        <f t="shared" si="155"/>
        <v>17.757636401967847</v>
      </c>
      <c r="AB74" s="10">
        <f t="shared" si="155"/>
        <v>18.515150677331782</v>
      </c>
      <c r="AC74" s="10">
        <f t="shared" si="155"/>
        <v>19.26321984460392</v>
      </c>
      <c r="AD74" s="10">
        <f t="shared" si="155"/>
        <v>20.021471252894969</v>
      </c>
      <c r="AE74" s="10">
        <f t="shared" si="155"/>
        <v>20.788350217174511</v>
      </c>
      <c r="AF74" s="10">
        <f t="shared" si="155"/>
        <v>24.178746648282214</v>
      </c>
      <c r="AG74" s="10">
        <f t="shared" si="155"/>
        <v>24.49339996002222</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0.34534923030250408</v>
      </c>
      <c r="E75" s="338">
        <f>INDEX(DriversGams!$A72:$AN72,1,MATCH(Drivers!E$3,DriversGams!$A$71:$AN$71,0))</f>
        <v>0.34863561079344041</v>
      </c>
      <c r="F75" s="338">
        <f>INDEX(DriversGams!$A72:$AN72,1,MATCH(Drivers!F$3,DriversGams!$A$71:$AN$71,0))</f>
        <v>0.34736181665859012</v>
      </c>
      <c r="G75" s="338">
        <f>INDEX(DriversGams!$A72:$AN72,1,MATCH(Drivers!G$3,DriversGams!$A$71:$AN$71,0))</f>
        <v>0.34610303831055089</v>
      </c>
      <c r="H75" s="338">
        <f>INDEX(DriversGams!$A72:$AN72,1,MATCH(Drivers!H$3,DriversGams!$A$71:$AN$71,0))</f>
        <v>0.35022820802733329</v>
      </c>
      <c r="I75" s="338">
        <f>INDEX(DriversGams!$A72:$AN72,1,MATCH(Drivers!I$3,DriversGams!$A$71:$AN$71,0))</f>
        <v>0.35014015302268525</v>
      </c>
      <c r="J75" s="338">
        <f>INDEX(DriversGams!$A72:$AN72,1,MATCH(Drivers!J$3,DriversGams!$A$71:$AN$71,0))</f>
        <v>0.34258832931609023</v>
      </c>
      <c r="K75" s="338">
        <f>INDEX(DriversGams!$A72:$AN72,1,MATCH(Drivers!K$3,DriversGams!$A$71:$AN$71,0))</f>
        <v>0.27423041647188945</v>
      </c>
      <c r="L75" s="338">
        <f>INDEX(DriversGams!$A72:$AN72,1,MATCH(Drivers!L$3,DriversGams!$A$71:$AN$71,0))</f>
        <v>0.2788027194818547</v>
      </c>
      <c r="M75" s="338">
        <f>INDEX(DriversGams!$A72:$AN72,1,MATCH(Drivers!M$3,DriversGams!$A$71:$AN$71,0))</f>
        <v>0.28105264323841017</v>
      </c>
      <c r="N75" s="338">
        <f>INDEX(DriversGams!$A72:$AN72,1,MATCH(Drivers!N$3,DriversGams!$A$71:$AN$71,0))</f>
        <v>0.32699511875165077</v>
      </c>
      <c r="O75" s="338">
        <f>INDEX(DriversGams!$A72:$AN72,1,MATCH(Drivers!O$3,DriversGams!$A$71:$AN$71,0))</f>
        <v>0.32959560340712024</v>
      </c>
      <c r="P75" s="338">
        <f>INDEX(DriversGams!$A72:$AN72,1,MATCH(Drivers!P$3,DriversGams!$A$71:$AN$71,0))</f>
        <v>0.33251531547239493</v>
      </c>
      <c r="Q75" s="338">
        <f>INDEX(DriversGams!$A72:$AN72,1,MATCH(Drivers!Q$3,DriversGams!$A$71:$AN$71,0))</f>
        <v>0.33616590600286517</v>
      </c>
      <c r="R75" s="338">
        <f>INDEX(DriversGams!$A72:$AN72,1,MATCH(Drivers!R$3,DriversGams!$A$71:$AN$71,0))</f>
        <v>0.33988009732503327</v>
      </c>
      <c r="S75" s="338">
        <f>INDEX(DriversGams!$A72:$AN72,1,MATCH(Drivers!S$3,DriversGams!$A$71:$AN$71,0))</f>
        <v>0.33865018347571824</v>
      </c>
      <c r="T75" s="338">
        <f>INDEX(DriversGams!$A72:$AN72,1,MATCH(Drivers!T$3,DriversGams!$A$71:$AN$71,0))</f>
        <v>0.34098761951607554</v>
      </c>
      <c r="U75" s="338">
        <f>INDEX(DriversGams!$A72:$AN72,1,MATCH(Drivers!U$3,DriversGams!$A$71:$AN$71,0))</f>
        <v>0.34591439956544112</v>
      </c>
      <c r="V75" s="338">
        <f>INDEX(DriversGams!$A72:$AN72,1,MATCH(Drivers!V$3,DriversGams!$A$71:$AN$71,0))</f>
        <v>0.35088923969511882</v>
      </c>
      <c r="W75" s="338">
        <f>INDEX(DriversGams!$A72:$AN72,1,MATCH(Drivers!W$3,DriversGams!$A$71:$AN$71,0))</f>
        <v>0.35741977108290579</v>
      </c>
      <c r="X75" s="338">
        <f>INDEX(DriversGams!$A72:$AN72,1,MATCH(Drivers!X$3,DriversGams!$A$71:$AN$71,0))</f>
        <v>0.36481371720819006</v>
      </c>
      <c r="Y75" s="338">
        <f>INDEX(DriversGams!$A72:$AN72,1,MATCH(Drivers!Y$3,DriversGams!$A$71:$AN$71,0))</f>
        <v>0.37444529151013006</v>
      </c>
      <c r="Z75" s="338">
        <f>INDEX(DriversGams!$A72:$AN72,1,MATCH(Drivers!Z$3,DriversGams!$A$71:$AN$71,0))</f>
        <v>0.37696241693716964</v>
      </c>
      <c r="AA75" s="338">
        <f>INDEX(DriversGams!$A72:$AN72,1,MATCH(Drivers!AA$3,DriversGams!$A$71:$AN$71,0))</f>
        <v>0.37994237183500701</v>
      </c>
      <c r="AB75" s="338">
        <f>INDEX(DriversGams!$A72:$AN72,1,MATCH(Drivers!AB$3,DriversGams!$A$71:$AN$71,0))</f>
        <v>0.39084433985536698</v>
      </c>
      <c r="AC75" s="338">
        <f>INDEX(DriversGams!$A72:$AN72,1,MATCH(Drivers!AC$3,DriversGams!$A$71:$AN$71,0))</f>
        <v>0.40120658778883106</v>
      </c>
      <c r="AD75" s="338">
        <f>INDEX(DriversGams!$A72:$AN72,1,MATCH(Drivers!AD$3,DriversGams!$A$71:$AN$71,0))</f>
        <v>0.41228021906071022</v>
      </c>
      <c r="AE75" s="338">
        <f>INDEX(DriversGams!$A72:$AN72,1,MATCH(Drivers!AE$3,DriversGams!$A$71:$AN$71,0))</f>
        <v>0.42396080808991793</v>
      </c>
      <c r="AF75" s="338">
        <f>INDEX(DriversGams!$A72:$AN72,1,MATCH(Drivers!AF$3,DriversGams!$A$71:$AN$71,0))</f>
        <v>0.52556408242820241</v>
      </c>
      <c r="AG75" s="338">
        <f>INDEX(DriversGams!$A72:$AN72,1,MATCH(Drivers!AG$3,DriversGams!$A$71:$AN$71,0))</f>
        <v>0.51492545874721563</v>
      </c>
      <c r="AH75" s="126"/>
      <c r="AI75" s="126"/>
      <c r="AJ75" s="126"/>
      <c r="AK75" s="126"/>
      <c r="AL75" s="126"/>
      <c r="AM75" s="126"/>
    </row>
    <row r="76" spans="1:39" s="338" customFormat="1">
      <c r="A76" s="338" t="s">
        <v>279</v>
      </c>
      <c r="C76" s="109"/>
      <c r="D76" s="109">
        <f t="shared" ref="D76" si="156">(D75/C75)^(1/(D$5-C$5))-1</f>
        <v>0.14490645088891907</v>
      </c>
      <c r="E76" s="109">
        <f t="shared" ref="E76" si="157">(E75/D75)^(1/(E$5-D$5))-1</f>
        <v>9.5161077615770751E-3</v>
      </c>
      <c r="F76" s="109">
        <f t="shared" ref="F76" si="158">(F75/E75)^(1/(F$5-E$5))-1</f>
        <v>-3.6536546910722612E-3</v>
      </c>
      <c r="G76" s="109">
        <f t="shared" ref="G76" si="159">(G75/F75)^(1/(G$5-F$5))-1</f>
        <v>-3.6238247489257525E-3</v>
      </c>
      <c r="H76" s="109">
        <f t="shared" ref="H76" si="160">(H75/G75)^(1/(H$5-G$5))-1</f>
        <v>1.1918906395386619E-2</v>
      </c>
      <c r="I76" s="109">
        <f t="shared" ref="I76" si="161">(I75/H75)^(1/(I$5-H$5))-1</f>
        <v>-2.5142179478920834E-4</v>
      </c>
      <c r="J76" s="109">
        <f t="shared" ref="J76" si="162">(J75/I75)^(1/(J$5-I$5))-1</f>
        <v>-2.1568002530991448E-2</v>
      </c>
      <c r="K76" s="109">
        <f t="shared" ref="K76" si="163">(K75/J75)^(1/(K$5-J$5))-1</f>
        <v>-0.19953368808757677</v>
      </c>
      <c r="L76" s="109">
        <f t="shared" ref="L76" si="164">(L75/K75)^(1/(L$5-K$5))-1</f>
        <v>1.6673216154466708E-2</v>
      </c>
      <c r="M76" s="109">
        <f t="shared" ref="M76" si="165">(M75/L75)^(1/(M$5-L$5))-1</f>
        <v>8.0699491050046923E-3</v>
      </c>
      <c r="N76" s="109">
        <f t="shared" ref="N76" si="166">(N75/M75)^(1/(N$5-M$5))-1</f>
        <v>0.16346573006349097</v>
      </c>
      <c r="O76" s="109">
        <f t="shared" ref="O76" si="167">(O75/N75)^(1/(O$5-N$5))-1</f>
        <v>7.9526711756345847E-3</v>
      </c>
      <c r="P76" s="109">
        <f t="shared" ref="P76" si="168">(P75/O75)^(1/(P$5-O$5))-1</f>
        <v>8.8584678772800629E-3</v>
      </c>
      <c r="Q76" s="109">
        <f t="shared" ref="Q76" si="169">(Q75/P75)^(1/(Q$5-P$5))-1</f>
        <v>1.0978713943698981E-2</v>
      </c>
      <c r="R76" s="109">
        <f t="shared" ref="R76" si="170">(R75/Q75)^(1/(R$5-Q$5))-1</f>
        <v>1.1048685354000387E-2</v>
      </c>
      <c r="S76" s="109">
        <f t="shared" ref="S76" si="171">(S75/R75)^(1/(S$5-R$5))-1</f>
        <v>-3.6186698161936315E-3</v>
      </c>
      <c r="T76" s="109">
        <f t="shared" ref="T76" si="172">(T75/S75)^(1/(T$5-S$5))-1</f>
        <v>6.9022140084706862E-3</v>
      </c>
      <c r="U76" s="109">
        <f t="shared" ref="U76" si="173">(U75/T75)^(1/(U$5-T$5))-1</f>
        <v>1.4448559910642977E-2</v>
      </c>
      <c r="V76" s="109">
        <f t="shared" ref="V76" si="174">(V75/U75)^(1/(V$5-U$5))-1</f>
        <v>1.4381708699977125E-2</v>
      </c>
      <c r="W76" s="109">
        <f t="shared" ref="W76" si="175">(W75/V75)^(1/(W$5-V$5))-1</f>
        <v>1.8611375468399194E-2</v>
      </c>
      <c r="X76" s="109">
        <f t="shared" ref="X76" si="176">(X75/W75)^(1/(X$5-W$5))-1</f>
        <v>2.0687009291294078E-2</v>
      </c>
      <c r="Y76" s="109">
        <f t="shared" ref="Y76" si="177">(Y75/X75)^(1/(Y$5-X$5))-1</f>
        <v>2.6401349093031712E-2</v>
      </c>
      <c r="Z76" s="109">
        <f t="shared" ref="Z76" si="178">(Z75/Y75)^(1/(Z$5-Y$5))-1</f>
        <v>6.7222782182358998E-3</v>
      </c>
      <c r="AA76" s="109">
        <f t="shared" ref="AA76" si="179">(AA75/Z75)^(1/(AA$5-Z$5))-1</f>
        <v>7.9051777151939451E-3</v>
      </c>
      <c r="AB76" s="109">
        <f t="shared" ref="AB76" si="180">(AB75/AA75)^(1/(AB$5-AA$5))-1</f>
        <v>2.8693741021057484E-2</v>
      </c>
      <c r="AC76" s="109">
        <f t="shared" ref="AC76" si="181">(AC75/AB75)^(1/(AC$5-AB$5))-1</f>
        <v>2.6512467693145192E-2</v>
      </c>
      <c r="AD76" s="109">
        <f t="shared" ref="AD76" si="182">(AD75/AC75)^(1/(AD$5-AC$5))-1</f>
        <v>2.7600821145308707E-2</v>
      </c>
      <c r="AE76" s="109">
        <f t="shared" ref="AE76" si="183">(AE75/AD75)^(1/(AE$5-AD$5))-1</f>
        <v>2.833167464551023E-2</v>
      </c>
      <c r="AF76" s="109">
        <f t="shared" ref="AF76" si="184">(AF75/AE75)^(1/(AF$5-AE$5))-1</f>
        <v>4.3902633583778439E-2</v>
      </c>
      <c r="AG76" s="109">
        <f t="shared" ref="AG76" si="185">(AG75/AF75)^(1/(AG$5-AF$5))-1</f>
        <v>-4.0816430828654049E-3</v>
      </c>
      <c r="AH76" s="109"/>
      <c r="AI76" s="109"/>
      <c r="AJ76" s="109"/>
      <c r="AK76" s="109"/>
      <c r="AL76" s="109"/>
      <c r="AM76" s="109"/>
    </row>
    <row r="78" spans="1:39">
      <c r="A78" s="338" t="s">
        <v>656</v>
      </c>
      <c r="L78">
        <f>L69/K69</f>
        <v>1.0224189836326922</v>
      </c>
      <c r="M78" s="338">
        <f t="shared" ref="M78:AG80" si="186">M69/L69</f>
        <v>0.98981069570854552</v>
      </c>
      <c r="N78" s="338">
        <f t="shared" si="186"/>
        <v>0.99170932351609686</v>
      </c>
      <c r="O78" s="338">
        <f t="shared" si="186"/>
        <v>0.99010897102690354</v>
      </c>
      <c r="P78" s="338">
        <f t="shared" si="186"/>
        <v>0.98870638459094728</v>
      </c>
      <c r="Q78" s="338">
        <f t="shared" si="186"/>
        <v>0.98725253096915155</v>
      </c>
      <c r="R78" s="338">
        <f t="shared" si="186"/>
        <v>0.98650605516052936</v>
      </c>
      <c r="S78" s="338">
        <f t="shared" si="186"/>
        <v>0.99897739984712941</v>
      </c>
      <c r="T78" s="338">
        <f t="shared" si="186"/>
        <v>0.99490322415230514</v>
      </c>
      <c r="U78" s="338">
        <f t="shared" si="186"/>
        <v>0.98566763706625882</v>
      </c>
      <c r="V78" s="338">
        <f t="shared" si="186"/>
        <v>0.98357160107578012</v>
      </c>
      <c r="W78" s="338">
        <f t="shared" si="186"/>
        <v>0.98108359558978064</v>
      </c>
      <c r="X78" s="338">
        <f t="shared" si="186"/>
        <v>0.97804026355524398</v>
      </c>
      <c r="Y78" s="338">
        <f t="shared" si="186"/>
        <v>0.9744440034312899</v>
      </c>
      <c r="Z78" s="338">
        <f t="shared" si="186"/>
        <v>0.98260537485590638</v>
      </c>
      <c r="AA78" s="338">
        <f t="shared" si="186"/>
        <v>0.99015481967169938</v>
      </c>
      <c r="AB78" s="338">
        <f t="shared" si="186"/>
        <v>0.97830034008773892</v>
      </c>
      <c r="AC78" s="338">
        <f t="shared" si="186"/>
        <v>0.97234461243310666</v>
      </c>
      <c r="AD78" s="338">
        <f t="shared" si="186"/>
        <v>0.97207566509604293</v>
      </c>
      <c r="AE78" s="338">
        <f t="shared" si="186"/>
        <v>0.97128887771835182</v>
      </c>
      <c r="AF78" s="338">
        <f t="shared" si="186"/>
        <v>0.87112086041244718</v>
      </c>
      <c r="AG78" s="338">
        <f t="shared" si="186"/>
        <v>0.97815905762861433</v>
      </c>
    </row>
    <row r="79" spans="1:39">
      <c r="A79" s="338" t="s">
        <v>657</v>
      </c>
      <c r="L79" s="338">
        <f t="shared" ref="L79:AA80" si="187">L70/K70</f>
        <v>0.96523153313488508</v>
      </c>
      <c r="M79" s="338">
        <f t="shared" si="187"/>
        <v>1.0167383080392578</v>
      </c>
      <c r="N79" s="338">
        <f t="shared" si="187"/>
        <v>1.0058357500010873</v>
      </c>
      <c r="O79" s="338">
        <f t="shared" si="187"/>
        <v>1.0051655951161929</v>
      </c>
      <c r="P79" s="338">
        <f t="shared" si="187"/>
        <v>1.0060451013821974</v>
      </c>
      <c r="Q79" s="338">
        <f t="shared" si="187"/>
        <v>1.0054265747695079</v>
      </c>
      <c r="R79" s="338">
        <f t="shared" si="187"/>
        <v>1.006157396873965</v>
      </c>
      <c r="S79" s="338">
        <f t="shared" si="187"/>
        <v>1.0097078812438958</v>
      </c>
      <c r="T79" s="338">
        <f t="shared" si="187"/>
        <v>1.0019657084821558</v>
      </c>
      <c r="U79" s="338">
        <f t="shared" si="187"/>
        <v>1.0032771128414184</v>
      </c>
      <c r="V79" s="338">
        <f t="shared" si="187"/>
        <v>1.0061455756163464</v>
      </c>
      <c r="W79" s="338">
        <f t="shared" si="187"/>
        <v>1.0051707497656241</v>
      </c>
      <c r="X79" s="338">
        <f t="shared" si="187"/>
        <v>1.0066825722884862</v>
      </c>
      <c r="Y79" s="338">
        <f t="shared" si="187"/>
        <v>1.0056610066288476</v>
      </c>
      <c r="Z79" s="338">
        <f t="shared" si="187"/>
        <v>1.0140770353017514</v>
      </c>
      <c r="AA79" s="338">
        <f t="shared" si="187"/>
        <v>1.0062922532312053</v>
      </c>
      <c r="AB79" s="338">
        <f t="shared" si="186"/>
        <v>0.99960250175741228</v>
      </c>
      <c r="AC79" s="338">
        <f t="shared" si="186"/>
        <v>1.0069392434214393</v>
      </c>
      <c r="AD79" s="338">
        <f t="shared" si="186"/>
        <v>1.0062880094108106</v>
      </c>
      <c r="AE79" s="338">
        <f t="shared" si="186"/>
        <v>1.0062910683410125</v>
      </c>
      <c r="AF79" s="338">
        <f t="shared" si="186"/>
        <v>1.0293502686274336</v>
      </c>
      <c r="AG79" s="338">
        <f t="shared" si="186"/>
        <v>1.0313877555196793</v>
      </c>
    </row>
    <row r="80" spans="1:39">
      <c r="A80" s="338" t="s">
        <v>658</v>
      </c>
      <c r="L80" s="338">
        <f t="shared" si="187"/>
        <v>1.0000000000000002</v>
      </c>
      <c r="M80" s="338">
        <f t="shared" si="186"/>
        <v>1</v>
      </c>
      <c r="N80" s="338">
        <f t="shared" si="186"/>
        <v>1.0114269309123642</v>
      </c>
      <c r="O80" s="338">
        <f t="shared" si="186"/>
        <v>1.0159676837152871</v>
      </c>
      <c r="P80" s="338">
        <f t="shared" si="186"/>
        <v>1.0174114453299994</v>
      </c>
      <c r="Q80" s="338">
        <f t="shared" si="186"/>
        <v>1.0210141377070483</v>
      </c>
      <c r="R80" s="338">
        <f t="shared" si="186"/>
        <v>1.0207468201467125</v>
      </c>
      <c r="S80" s="338">
        <f t="shared" si="186"/>
        <v>0.98807168269505763</v>
      </c>
      <c r="T80" s="338">
        <f t="shared" si="186"/>
        <v>1.0080882920816223</v>
      </c>
      <c r="U80" s="338">
        <f t="shared" si="186"/>
        <v>1.0257127181838592</v>
      </c>
      <c r="V80" s="338">
        <f t="shared" si="186"/>
        <v>1.0247765271845</v>
      </c>
      <c r="W80" s="338">
        <f t="shared" si="186"/>
        <v>1.0298586730129786</v>
      </c>
      <c r="X80" s="338">
        <f t="shared" si="186"/>
        <v>1.0318806594999905</v>
      </c>
      <c r="Y80" s="338">
        <f t="shared" si="186"/>
        <v>1.0377240151539548</v>
      </c>
      <c r="Z80" s="338">
        <f t="shared" si="186"/>
        <v>1.0105764715335848</v>
      </c>
      <c r="AA80" s="338">
        <f t="shared" si="186"/>
        <v>1.0076954241991931</v>
      </c>
      <c r="AB80" s="338">
        <f t="shared" si="186"/>
        <v>1.0350805216203534</v>
      </c>
      <c r="AC80" s="338">
        <f t="shared" si="186"/>
        <v>1.0328414887580659</v>
      </c>
      <c r="AD80" s="338">
        <f t="shared" si="186"/>
        <v>1.0318086191192521</v>
      </c>
      <c r="AE80" s="338">
        <f t="shared" si="186"/>
        <v>1.0307564981537063</v>
      </c>
      <c r="AF80" s="338">
        <f t="shared" si="186"/>
        <v>1.1276351583482094</v>
      </c>
      <c r="AG80" s="338">
        <f t="shared" si="186"/>
        <v>0.98754857846492716</v>
      </c>
    </row>
    <row r="81" spans="1:33">
      <c r="A81" s="338" t="s">
        <v>396</v>
      </c>
      <c r="K81" s="24">
        <f>K69</f>
        <v>0.48641010080895997</v>
      </c>
      <c r="L81">
        <f>K81*L78</f>
        <v>0.49731492089777224</v>
      </c>
      <c r="M81" s="338">
        <f t="shared" ref="M81:AG83" si="188">L81*M78</f>
        <v>0.49224762784006421</v>
      </c>
      <c r="N81" s="338">
        <f t="shared" si="188"/>
        <v>0.4881665620076735</v>
      </c>
      <c r="O81" s="338">
        <f t="shared" si="188"/>
        <v>0.4833380923991587</v>
      </c>
      <c r="P81" s="338">
        <f t="shared" si="188"/>
        <v>0.4778794578710574</v>
      </c>
      <c r="Q81" s="338">
        <f t="shared" si="188"/>
        <v>0.47178770428136746</v>
      </c>
      <c r="R81" s="338">
        <f t="shared" si="188"/>
        <v>0.4654214270238542</v>
      </c>
      <c r="S81" s="338">
        <f t="shared" si="188"/>
        <v>0.46494548700143035</v>
      </c>
      <c r="T81" s="338">
        <f t="shared" si="188"/>
        <v>0.46257576407278672</v>
      </c>
      <c r="U81" s="338">
        <f t="shared" si="188"/>
        <v>0.45594596033774293</v>
      </c>
      <c r="V81" s="338">
        <f t="shared" si="188"/>
        <v>0.44845549821342795</v>
      </c>
      <c r="W81" s="338">
        <f t="shared" si="188"/>
        <v>0.43997233264923635</v>
      </c>
      <c r="X81" s="338">
        <f t="shared" si="188"/>
        <v>0.43031065618127462</v>
      </c>
      <c r="Y81" s="338">
        <f t="shared" si="188"/>
        <v>0.41931363852842657</v>
      </c>
      <c r="Z81" s="338">
        <f t="shared" si="188"/>
        <v>0.4120198349684186</v>
      </c>
      <c r="AA81" s="338">
        <f t="shared" si="188"/>
        <v>0.40796342539431785</v>
      </c>
      <c r="AB81" s="338">
        <f t="shared" si="188"/>
        <v>0.39911075780662003</v>
      </c>
      <c r="AC81" s="338">
        <f t="shared" si="188"/>
        <v>0.38807319511736144</v>
      </c>
      <c r="AD81" s="338">
        <f t="shared" si="188"/>
        <v>0.37723650924965557</v>
      </c>
      <c r="AE81" s="338">
        <f t="shared" si="188"/>
        <v>0.36640562570348661</v>
      </c>
      <c r="AF81" s="338">
        <f t="shared" si="188"/>
        <v>0.31918358392278234</v>
      </c>
      <c r="AG81" s="338">
        <f t="shared" si="188"/>
        <v>0.31221231366043251</v>
      </c>
    </row>
    <row r="82" spans="1:33">
      <c r="A82" s="338" t="s">
        <v>397</v>
      </c>
      <c r="K82" s="24">
        <f t="shared" ref="K82:K83" si="189">K70</f>
        <v>0.31364109700659992</v>
      </c>
      <c r="L82" s="338">
        <f t="shared" ref="L82:AA83" si="190">K82*L79</f>
        <v>0.30273627691778765</v>
      </c>
      <c r="M82" s="338">
        <f t="shared" si="190"/>
        <v>0.30780356997549563</v>
      </c>
      <c r="N82" s="338">
        <f t="shared" si="190"/>
        <v>0.30959983465931479</v>
      </c>
      <c r="O82" s="338">
        <f t="shared" si="190"/>
        <v>0.31119910205320506</v>
      </c>
      <c r="P82" s="338">
        <f t="shared" si="190"/>
        <v>0.31308033217516545</v>
      </c>
      <c r="Q82" s="338">
        <f t="shared" si="190"/>
        <v>0.31477928600657634</v>
      </c>
      <c r="R82" s="338">
        <f t="shared" si="190"/>
        <v>0.31671750699822215</v>
      </c>
      <c r="S82" s="338">
        <f t="shared" si="190"/>
        <v>0.31979216294402363</v>
      </c>
      <c r="T82" s="338">
        <f t="shared" si="190"/>
        <v>0.32042078111124966</v>
      </c>
      <c r="U82" s="338">
        <f t="shared" si="190"/>
        <v>0.32147083616768668</v>
      </c>
      <c r="V82" s="338">
        <f t="shared" si="190"/>
        <v>0.32344645949980533</v>
      </c>
      <c r="W82" s="338">
        <f t="shared" si="190"/>
        <v>0.32511892020445593</v>
      </c>
      <c r="X82" s="338">
        <f t="shared" si="190"/>
        <v>0.32729155089107681</v>
      </c>
      <c r="Y82" s="338">
        <f t="shared" si="190"/>
        <v>0.329144350530237</v>
      </c>
      <c r="Z82" s="338">
        <f t="shared" si="190"/>
        <v>0.3337777271720232</v>
      </c>
      <c r="AA82" s="338">
        <f t="shared" si="190"/>
        <v>0.33587794115432573</v>
      </c>
      <c r="AB82" s="338">
        <f t="shared" si="188"/>
        <v>0.33574443026299289</v>
      </c>
      <c r="AC82" s="338">
        <f t="shared" si="188"/>
        <v>0.33807424259198021</v>
      </c>
      <c r="AD82" s="338">
        <f t="shared" si="188"/>
        <v>0.34020005661095126</v>
      </c>
      <c r="AE82" s="338">
        <f t="shared" si="188"/>
        <v>0.34234027841670706</v>
      </c>
      <c r="AF82" s="338">
        <f t="shared" si="188"/>
        <v>0.35238805755022784</v>
      </c>
      <c r="AG82" s="338">
        <f t="shared" si="188"/>
        <v>0.3634487277486691</v>
      </c>
    </row>
    <row r="83" spans="1:33">
      <c r="A83" s="338" t="s">
        <v>398</v>
      </c>
      <c r="K83" s="24">
        <f t="shared" si="189"/>
        <v>0.19994880218444014</v>
      </c>
      <c r="L83" s="338">
        <f t="shared" si="190"/>
        <v>0.19994880218444019</v>
      </c>
      <c r="M83" s="338">
        <f t="shared" si="188"/>
        <v>0.19994880218444019</v>
      </c>
      <c r="N83" s="338">
        <f t="shared" si="188"/>
        <v>0.20223360333301177</v>
      </c>
      <c r="O83" s="338">
        <f t="shared" si="188"/>
        <v>0.20546280554763613</v>
      </c>
      <c r="P83" s="338">
        <f t="shared" si="188"/>
        <v>0.20904020995377709</v>
      </c>
      <c r="Q83" s="338">
        <f t="shared" si="188"/>
        <v>0.21343300971205606</v>
      </c>
      <c r="R83" s="338">
        <f t="shared" si="188"/>
        <v>0.21786106597792362</v>
      </c>
      <c r="S83" s="338">
        <f t="shared" si="188"/>
        <v>0.21526235005454597</v>
      </c>
      <c r="T83" s="338">
        <f t="shared" si="188"/>
        <v>0.21700345481596356</v>
      </c>
      <c r="U83" s="338">
        <f t="shared" si="188"/>
        <v>0.22258320349457025</v>
      </c>
      <c r="V83" s="338">
        <f t="shared" si="188"/>
        <v>0.22809804228676656</v>
      </c>
      <c r="W83" s="338">
        <f t="shared" si="188"/>
        <v>0.23490874714630769</v>
      </c>
      <c r="X83" s="338">
        <f t="shared" si="188"/>
        <v>0.24239779292764849</v>
      </c>
      <c r="Y83" s="338">
        <f t="shared" si="188"/>
        <v>0.25154201094133632</v>
      </c>
      <c r="Z83" s="338">
        <f t="shared" si="188"/>
        <v>0.25420243785955804</v>
      </c>
      <c r="AA83" s="338">
        <f t="shared" si="188"/>
        <v>0.25615863345135637</v>
      </c>
      <c r="AB83" s="338">
        <f t="shared" si="188"/>
        <v>0.26514481193038686</v>
      </c>
      <c r="AC83" s="338">
        <f t="shared" si="188"/>
        <v>0.27385256229065819</v>
      </c>
      <c r="AD83" s="338">
        <f t="shared" si="188"/>
        <v>0.282563434139393</v>
      </c>
      <c r="AE83" s="338">
        <f t="shared" si="188"/>
        <v>0.29125409587980616</v>
      </c>
      <c r="AF83" s="338">
        <f t="shared" si="188"/>
        <v>0.32842835852698976</v>
      </c>
      <c r="AG83" s="338">
        <f t="shared" si="188"/>
        <v>0.32433895859089817</v>
      </c>
    </row>
    <row r="86" spans="1:33">
      <c r="A86" t="s">
        <v>715</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91.155983840693693</v>
      </c>
      <c r="D88" s="186">
        <f>INDEX(DriversGams!$A$130:$AN$140,MATCH(Drivers!$A88,DriversGams!$A$130:$A$140,0),MATCH(Drivers!D$3,DriversGams!$A$130:$AN$130,0))</f>
        <v>91.710297532558712</v>
      </c>
      <c r="E88" s="186">
        <f>INDEX(DriversGams!$A$130:$AN$140,MATCH(Drivers!$A88,DriversGams!$A$130:$A$140,0),MATCH(Drivers!E$3,DriversGams!$A$130:$AN$130,0))</f>
        <v>92.768511564884705</v>
      </c>
      <c r="F88" s="186">
        <f>INDEX(DriversGams!$A$130:$AN$140,MATCH(Drivers!$A88,DriversGams!$A$130:$A$140,0),MATCH(Drivers!F$3,DriversGams!$A$130:$AN$130,0))</f>
        <v>93.776047747412548</v>
      </c>
      <c r="G88" s="186">
        <f>INDEX(DriversGams!$A$130:$AN$140,MATCH(Drivers!$A88,DriversGams!$A$130:$A$140,0),MATCH(Drivers!G$3,DriversGams!$A$130:$AN$130,0))</f>
        <v>94.319476074287735</v>
      </c>
      <c r="H88" s="186">
        <f>INDEX(DriversGams!$A$130:$AN$140,MATCH(Drivers!$A88,DriversGams!$A$130:$A$140,0),MATCH(Drivers!H$3,DriversGams!$A$130:$AN$130,0))</f>
        <v>95.613818592823378</v>
      </c>
      <c r="I88" s="186">
        <f>INDEX(DriversGams!$A$130:$AN$140,MATCH(Drivers!$A88,DriversGams!$A$130:$A$140,0),MATCH(Drivers!I$3,DriversGams!$A$130:$AN$130,0))</f>
        <v>96.574994146434307</v>
      </c>
      <c r="J88" s="186">
        <f>INDEX(DriversGams!$A$130:$AN$140,MATCH(Drivers!$A88,DriversGams!$A$130:$A$140,0),MATCH(Drivers!J$3,DriversGams!$A$130:$AN$130,0))</f>
        <v>95.048220566049281</v>
      </c>
      <c r="K88" s="186">
        <f>INDEX(DriversGams!$A$130:$AN$140,MATCH(Drivers!$A88,DriversGams!$A$130:$A$140,0),MATCH(Drivers!K$3,DriversGams!$A$130:$AN$130,0))</f>
        <v>86.00398491222083</v>
      </c>
      <c r="L88" s="186">
        <f>INDEX(DriversGams!$A$130:$AN$140,MATCH(Drivers!$A88,DriversGams!$A$130:$A$140,0),MATCH(Drivers!L$3,DriversGams!$A$130:$AN$130,0))</f>
        <v>88.536236630612706</v>
      </c>
      <c r="M88" s="186">
        <f>INDEX(DriversGams!$A$130:$AN$140,MATCH(Drivers!$A88,DriversGams!$A$130:$A$140,0),MATCH(Drivers!M$3,DriversGams!$A$130:$AN$130,0))</f>
        <v>90.412010749527042</v>
      </c>
      <c r="N88" s="186">
        <f>INDEX(DriversGams!$A$130:$AN$140,MATCH(Drivers!$A88,DriversGams!$A$130:$A$140,0),MATCH(Drivers!N$3,DriversGams!$A$130:$AN$130,0))</f>
        <v>92.682827963278413</v>
      </c>
      <c r="O88" s="186">
        <f>INDEX(DriversGams!$A$130:$AN$140,MATCH(Drivers!$A88,DriversGams!$A$130:$A$140,0),MATCH(Drivers!O$3,DriversGams!$A$130:$AN$130,0))</f>
        <v>95.001708713328668</v>
      </c>
      <c r="P88" s="186">
        <f>INDEX(DriversGams!$A$130:$AN$140,MATCH(Drivers!$A88,DriversGams!$A$130:$A$140,0),MATCH(Drivers!P$3,DriversGams!$A$130:$AN$130,0))</f>
        <v>97.491596044656347</v>
      </c>
      <c r="Q88" s="186">
        <f>INDEX(DriversGams!$A$130:$AN$140,MATCH(Drivers!$A88,DriversGams!$A$130:$A$140,0),MATCH(Drivers!Q$3,DriversGams!$A$130:$AN$130,0))</f>
        <v>100.12174318238976</v>
      </c>
      <c r="R88" s="186">
        <f>INDEX(DriversGams!$A$130:$AN$140,MATCH(Drivers!$A88,DriversGams!$A$130:$A$140,0),MATCH(Drivers!R$3,DriversGams!$A$130:$AN$130,0))</f>
        <v>102.67348345454633</v>
      </c>
      <c r="S88" s="186">
        <f>INDEX(DriversGams!$A$130:$AN$140,MATCH(Drivers!$A88,DriversGams!$A$130:$A$140,0),MATCH(Drivers!S$3,DriversGams!$A$130:$AN$130,0))</f>
        <v>106.53083560286441</v>
      </c>
      <c r="T88" s="186">
        <f>INDEX(DriversGams!$A$130:$AN$140,MATCH(Drivers!$A88,DriversGams!$A$130:$A$140,0),MATCH(Drivers!T$3,DriversGams!$A$130:$AN$130,0))</f>
        <v>109.38593337749876</v>
      </c>
      <c r="U88" s="186">
        <f>INDEX(DriversGams!$A$130:$AN$140,MATCH(Drivers!$A88,DriversGams!$A$130:$A$140,0),MATCH(Drivers!U$3,DriversGams!$A$130:$AN$130,0))</f>
        <v>111.96913998893066</v>
      </c>
      <c r="V88" s="186">
        <f>INDEX(DriversGams!$A$130:$AN$140,MATCH(Drivers!$A88,DriversGams!$A$130:$A$140,0),MATCH(Drivers!V$3,DriversGams!$A$130:$AN$130,0))</f>
        <v>114.47952126141513</v>
      </c>
      <c r="W88" s="186">
        <f>INDEX(DriversGams!$A$130:$AN$140,MATCH(Drivers!$A88,DriversGams!$A$130:$A$140,0),MATCH(Drivers!W$3,DriversGams!$A$130:$AN$130,0))</f>
        <v>117.35357311528313</v>
      </c>
      <c r="X88" s="186">
        <f>INDEX(DriversGams!$A$130:$AN$140,MATCH(Drivers!$A88,DriversGams!$A$130:$A$140,0),MATCH(Drivers!X$3,DriversGams!$A$130:$AN$130,0))</f>
        <v>120.50581292645157</v>
      </c>
      <c r="Y88" s="186">
        <f>INDEX(DriversGams!$A$130:$AN$140,MATCH(Drivers!$A88,DriversGams!$A$130:$A$140,0),MATCH(Drivers!Y$3,DriversGams!$A$130:$AN$130,0))</f>
        <v>124.35737108657241</v>
      </c>
      <c r="Z88" s="186">
        <f>INDEX(DriversGams!$A$130:$AN$140,MATCH(Drivers!$A88,DriversGams!$A$130:$A$140,0),MATCH(Drivers!Z$3,DriversGams!$A$130:$AN$130,0))</f>
        <v>131.0511862028429</v>
      </c>
      <c r="AA88" s="186">
        <f>INDEX(DriversGams!$A$130:$AN$140,MATCH(Drivers!$A88,DriversGams!$A$130:$A$140,0),MATCH(Drivers!AA$3,DriversGams!$A$130:$AN$130,0))</f>
        <v>136.94660198638007</v>
      </c>
      <c r="AB88" s="186">
        <f>INDEX(DriversGams!$A$130:$AN$140,MATCH(Drivers!$A88,DriversGams!$A$130:$A$140,0),MATCH(Drivers!AB$3,DriversGams!$A$130:$AN$130,0))</f>
        <v>142.16130895602086</v>
      </c>
      <c r="AC88" s="186">
        <f>INDEX(DriversGams!$A$130:$AN$140,MATCH(Drivers!$A88,DriversGams!$A$130:$A$140,0),MATCH(Drivers!AC$3,DriversGams!$A$130:$AN$130,0))</f>
        <v>147.18946677182086</v>
      </c>
      <c r="AD88" s="186">
        <f>INDEX(DriversGams!$A$130:$AN$140,MATCH(Drivers!$A88,DriversGams!$A$130:$A$140,0),MATCH(Drivers!AD$3,DriversGams!$A$130:$AN$130,0))</f>
        <v>152.25542504286423</v>
      </c>
      <c r="AE88" s="186">
        <f>INDEX(DriversGams!$A$130:$AN$140,MATCH(Drivers!$A88,DriversGams!$A$130:$A$140,0),MATCH(Drivers!AE$3,DriversGams!$A$130:$AN$130,0))</f>
        <v>157.41863150404197</v>
      </c>
      <c r="AF88" s="186">
        <f>INDEX(DriversGams!$A$130:$AN$140,MATCH(Drivers!$A88,DriversGams!$A$130:$A$140,0),MATCH(Drivers!AF$3,DriversGams!$A$130:$AN$130,0))</f>
        <v>186.00306808334884</v>
      </c>
      <c r="AG88" s="186">
        <f>INDEX(DriversGams!$A$130:$AN$140,MATCH(Drivers!$A88,DriversGams!$A$130:$A$140,0),MATCH(Drivers!AG$3,DriversGams!$A$130:$AN$130,0))</f>
        <v>189.5286745690037</v>
      </c>
    </row>
    <row r="89" spans="1:33">
      <c r="A89" t="s">
        <v>713</v>
      </c>
      <c r="C89" s="186">
        <f>INDEX(DriversGams!$A$130:$AN$140,MATCH(Drivers!$A89,DriversGams!$A$130:$A$140,0),MATCH(Drivers!C$3,DriversGams!$A$130:$AN$130,0))</f>
        <v>8.941955426103176</v>
      </c>
      <c r="D89" s="186">
        <f>INDEX(DriversGams!$A$130:$AN$140,MATCH(Drivers!$A89,DriversGams!$A$130:$A$140,0),MATCH(Drivers!D$3,DriversGams!$A$130:$AN$130,0))</f>
        <v>9.2484007201290375</v>
      </c>
      <c r="E89" s="186">
        <f>INDEX(DriversGams!$A$130:$AN$140,MATCH(Drivers!$A89,DriversGams!$A$130:$A$140,0),MATCH(Drivers!E$3,DriversGams!$A$130:$AN$130,0))</f>
        <v>9.3060388398994949</v>
      </c>
      <c r="F89" s="186">
        <f>INDEX(DriversGams!$A$130:$AN$140,MATCH(Drivers!$A89,DriversGams!$A$130:$A$140,0),MATCH(Drivers!F$3,DriversGams!$A$130:$AN$130,0))</f>
        <v>9.3161698664319612</v>
      </c>
      <c r="G89" s="186">
        <f>INDEX(DriversGams!$A$130:$AN$140,MATCH(Drivers!$A89,DriversGams!$A$130:$A$140,0),MATCH(Drivers!G$3,DriversGams!$A$130:$AN$130,0))</f>
        <v>9.3471079603281169</v>
      </c>
      <c r="H89" s="186">
        <f>INDEX(DriversGams!$A$130:$AN$140,MATCH(Drivers!$A89,DriversGams!$A$130:$A$140,0),MATCH(Drivers!H$3,DriversGams!$A$130:$AN$130,0))</f>
        <v>9.478952317653432</v>
      </c>
      <c r="I89" s="186">
        <f>INDEX(DriversGams!$A$130:$AN$140,MATCH(Drivers!$A89,DriversGams!$A$130:$A$140,0),MATCH(Drivers!I$3,DriversGams!$A$130:$AN$130,0))</f>
        <v>9.5763167204340292</v>
      </c>
      <c r="J89" s="186">
        <f>INDEX(DriversGams!$A$130:$AN$140,MATCH(Drivers!$A89,DriversGams!$A$130:$A$140,0),MATCH(Drivers!J$3,DriversGams!$A$130:$AN$130,0))</f>
        <v>9.4897328303963242</v>
      </c>
      <c r="K89" s="186">
        <f>INDEX(DriversGams!$A$130:$AN$140,MATCH(Drivers!$A89,DriversGams!$A$130:$A$140,0),MATCH(Drivers!K$3,DriversGams!$A$130:$AN$130,0))</f>
        <v>8.7801518366452704</v>
      </c>
      <c r="L89" s="186">
        <f>INDEX(DriversGams!$A$130:$AN$140,MATCH(Drivers!$A89,DriversGams!$A$130:$A$140,0),MATCH(Drivers!L$3,DriversGams!$A$130:$AN$130,0))</f>
        <v>8.9146065468318056</v>
      </c>
      <c r="M89" s="186">
        <f>INDEX(DriversGams!$A$130:$AN$140,MATCH(Drivers!$A89,DriversGams!$A$130:$A$140,0),MATCH(Drivers!M$3,DriversGams!$A$130:$AN$130,0))</f>
        <v>9.1512475617286189</v>
      </c>
      <c r="N89" s="186">
        <f>INDEX(DriversGams!$A$130:$AN$140,MATCH(Drivers!$A89,DriversGams!$A$130:$A$140,0),MATCH(Drivers!N$3,DriversGams!$A$130:$AN$130,0))</f>
        <v>9.3320907278006651</v>
      </c>
      <c r="O89" s="186">
        <f>INDEX(DriversGams!$A$130:$AN$140,MATCH(Drivers!$A89,DriversGams!$A$130:$A$140,0),MATCH(Drivers!O$3,DriversGams!$A$130:$AN$130,0))</f>
        <v>9.5094321425434352</v>
      </c>
      <c r="P89" s="186">
        <f>INDEX(DriversGams!$A$130:$AN$140,MATCH(Drivers!$A89,DriversGams!$A$130:$A$140,0),MATCH(Drivers!P$3,DriversGams!$A$130:$AN$130,0))</f>
        <v>9.6757978359821415</v>
      </c>
      <c r="Q89" s="186">
        <f>INDEX(DriversGams!$A$130:$AN$140,MATCH(Drivers!$A89,DriversGams!$A$130:$A$140,0),MATCH(Drivers!Q$3,DriversGams!$A$130:$AN$130,0))</f>
        <v>9.8675084182920205</v>
      </c>
      <c r="R89" s="186">
        <f>INDEX(DriversGams!$A$130:$AN$140,MATCH(Drivers!$A89,DriversGams!$A$130:$A$140,0),MATCH(Drivers!R$3,DriversGams!$A$130:$AN$130,0))</f>
        <v>10.05531603035303</v>
      </c>
      <c r="S89" s="186">
        <f>INDEX(DriversGams!$A$130:$AN$140,MATCH(Drivers!$A89,DriversGams!$A$130:$A$140,0),MATCH(Drivers!S$3,DriversGams!$A$130:$AN$130,0))</f>
        <v>9.9806362494046379</v>
      </c>
      <c r="T89" s="186">
        <f>INDEX(DriversGams!$A$130:$AN$140,MATCH(Drivers!$A89,DriversGams!$A$130:$A$140,0),MATCH(Drivers!T$3,DriversGams!$A$130:$AN$130,0))</f>
        <v>10.039981720678993</v>
      </c>
      <c r="U89" s="186">
        <f>INDEX(DriversGams!$A$130:$AN$140,MATCH(Drivers!$A89,DriversGams!$A$130:$A$140,0),MATCH(Drivers!U$3,DriversGams!$A$130:$AN$130,0))</f>
        <v>10.207641380610372</v>
      </c>
      <c r="V89" s="186">
        <f>INDEX(DriversGams!$A$130:$AN$140,MATCH(Drivers!$A89,DriversGams!$A$130:$A$140,0),MATCH(Drivers!V$3,DriversGams!$A$130:$AN$130,0))</f>
        <v>10.386911210415535</v>
      </c>
      <c r="W89" s="186">
        <f>INDEX(DriversGams!$A$130:$AN$140,MATCH(Drivers!$A89,DriversGams!$A$130:$A$140,0),MATCH(Drivers!W$3,DriversGams!$A$130:$AN$130,0))</f>
        <v>10.591750504436527</v>
      </c>
      <c r="X89" s="186">
        <f>INDEX(DriversGams!$A$130:$AN$140,MATCH(Drivers!$A89,DriversGams!$A$130:$A$140,0),MATCH(Drivers!X$3,DriversGams!$A$130:$AN$130,0))</f>
        <v>10.813270346675145</v>
      </c>
      <c r="Y89" s="186">
        <f>INDEX(DriversGams!$A$130:$AN$140,MATCH(Drivers!$A89,DriversGams!$A$130:$A$140,0),MATCH(Drivers!Y$3,DriversGams!$A$130:$AN$130,0))</f>
        <v>11.082303622081378</v>
      </c>
      <c r="Z89" s="186">
        <f>INDEX(DriversGams!$A$130:$AN$140,MATCH(Drivers!$A89,DriversGams!$A$130:$A$140,0),MATCH(Drivers!Z$3,DriversGams!$A$130:$AN$130,0))</f>
        <v>9.1683798544316559</v>
      </c>
      <c r="AA89" s="186">
        <f>INDEX(DriversGams!$A$130:$AN$140,MATCH(Drivers!$A89,DriversGams!$A$130:$A$140,0),MATCH(Drivers!AA$3,DriversGams!$A$130:$AN$130,0))</f>
        <v>7.6027816355135336</v>
      </c>
      <c r="AB89" s="186">
        <f>INDEX(DriversGams!$A$130:$AN$140,MATCH(Drivers!$A89,DriversGams!$A$130:$A$140,0),MATCH(Drivers!AB$3,DriversGams!$A$130:$AN$130,0))</f>
        <v>7.618641505938637</v>
      </c>
      <c r="AC89" s="186">
        <f>INDEX(DriversGams!$A$130:$AN$140,MATCH(Drivers!$A89,DriversGams!$A$130:$A$140,0),MATCH(Drivers!AC$3,DriversGams!$A$130:$AN$130,0))</f>
        <v>7.9006149328556035</v>
      </c>
      <c r="AD89" s="186">
        <f>INDEX(DriversGams!$A$130:$AN$140,MATCH(Drivers!$A89,DriversGams!$A$130:$A$140,0),MATCH(Drivers!AD$3,DriversGams!$A$130:$AN$130,0))</f>
        <v>8.2359067635031984</v>
      </c>
      <c r="AE89" s="186">
        <f>INDEX(DriversGams!$A$130:$AN$140,MATCH(Drivers!$A89,DriversGams!$A$130:$A$140,0),MATCH(Drivers!AE$3,DriversGams!$A$130:$AN$130,0))</f>
        <v>8.5881400164751369</v>
      </c>
      <c r="AF89" s="186">
        <f>INDEX(DriversGams!$A$130:$AN$140,MATCH(Drivers!$A89,DriversGams!$A$130:$A$140,0),MATCH(Drivers!AF$3,DriversGams!$A$130:$AN$130,0))</f>
        <v>10.544423049107662</v>
      </c>
      <c r="AG89" s="186">
        <f>INDEX(DriversGams!$A$130:$AN$140,MATCH(Drivers!$A89,DriversGams!$A$130:$A$140,0),MATCH(Drivers!AG$3,DriversGams!$A$130:$AN$130,0))</f>
        <v>10.832110544850243</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21" workbookViewId="0">
      <selection activeCell="G42" sqref="G4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2.764317075608647</v>
      </c>
      <c r="R5" s="126">
        <f ca="1">OFFSET(AGR!U$21,$E5,0)</f>
        <v>2.8220528634775444</v>
      </c>
      <c r="S5" s="126">
        <f ca="1">OFFSET(AGR!V$21,$E5,0)</f>
        <v>2.8762904648529997</v>
      </c>
      <c r="T5" s="203">
        <f ca="1">OFFSET(AGR!W$21,$E5,0)</f>
        <v>2.9341831543710279</v>
      </c>
      <c r="U5" s="126">
        <f ca="1">OFFSET(AGR!X$21,$E5,0)</f>
        <v>2.9926337129320149</v>
      </c>
      <c r="V5" s="126">
        <f ca="1">OFFSET(AGR!Y$21,$E5,0)</f>
        <v>3.0528865343394678</v>
      </c>
      <c r="W5" s="126">
        <f ca="1">OFFSET(AGR!Z$21,$E5,0)</f>
        <v>3.1065345049661297</v>
      </c>
      <c r="X5" s="126">
        <f ca="1">OFFSET(AGR!AA$21,$E5,0)</f>
        <v>3.1965597914905604</v>
      </c>
      <c r="Y5" s="205">
        <f ca="1">OFFSET(AGR!AB$21,$E5,0)</f>
        <v>3.2667352107955816</v>
      </c>
      <c r="Z5" s="126">
        <f ca="1">OFFSET(AGR!AC$21,$E5,0)</f>
        <v>3.3224687470467669</v>
      </c>
      <c r="AA5" s="126">
        <f ca="1">OFFSET(AGR!AD$21,$E5,0)</f>
        <v>3.3715624424486936</v>
      </c>
      <c r="AB5" s="126">
        <f ca="1">OFFSET(AGR!AE$21,$E5,0)</f>
        <v>3.4304479663781846</v>
      </c>
      <c r="AC5" s="126">
        <f ca="1">OFFSET(AGR!AF$21,$E5,0)</f>
        <v>3.4917332129238461</v>
      </c>
      <c r="AD5" s="126">
        <f ca="1">OFFSET(AGR!AG$21,$E5,0)</f>
        <v>3.5678220135214063</v>
      </c>
      <c r="AE5" s="126">
        <f ca="1">OFFSET(AGR!AH$21,$E5,0)</f>
        <v>3.6925374250189344</v>
      </c>
      <c r="AF5" s="126">
        <f ca="1">OFFSET(AGR!AI$21,$E5,0)</f>
        <v>3.8133018362045212</v>
      </c>
      <c r="AG5" s="126">
        <f ca="1">OFFSET(AGR!AJ$21,$E5,0)</f>
        <v>3.8996095753121587</v>
      </c>
      <c r="AH5" s="126">
        <f ca="1">OFFSET(AGR!AK$21,$E5,0)</f>
        <v>3.9759836730714242</v>
      </c>
      <c r="AI5" s="126">
        <f ca="1">OFFSET(AGR!AL$21,$E5,0)</f>
        <v>4.0519468734819819</v>
      </c>
      <c r="AJ5" s="126">
        <f ca="1">OFFSET(AGR!AM$21,$E5,0)</f>
        <v>4.130319120527572</v>
      </c>
      <c r="AK5" s="126">
        <f ca="1">OFFSET(AGR!AN$21,$E5,0)</f>
        <v>4.5702488087613657</v>
      </c>
      <c r="AL5" s="126">
        <f ca="1">OFFSET(AGR!AO$21,$E5,0)</f>
        <v>4.5146735906021735</v>
      </c>
      <c r="AM5" s="126">
        <f ca="1">OFFSET(AGR!AP$21,$E5,0)</f>
        <v>4.5146735906021735</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5.5413432015889885</v>
      </c>
      <c r="R6" s="126">
        <f ca="1">OFFSET(AGR!U$21,$E6,0)</f>
        <v>5.6570802197547705</v>
      </c>
      <c r="S6" s="126">
        <f ca="1">OFFSET(AGR!V$21,$E6,0)</f>
        <v>5.7658047818914051</v>
      </c>
      <c r="T6" s="203">
        <f ca="1">OFFSET(AGR!W$21,$E6,0)</f>
        <v>5.8818563247166047</v>
      </c>
      <c r="U6" s="126">
        <f ca="1">OFFSET(AGR!X$21,$E6,0)</f>
        <v>5.9990261704513559</v>
      </c>
      <c r="V6" s="126">
        <f ca="1">OFFSET(AGR!Y$21,$E6,0)</f>
        <v>6.1198088278493792</v>
      </c>
      <c r="W6" s="126">
        <f ca="1">OFFSET(AGR!Z$21,$E6,0)</f>
        <v>6.2273514176391718</v>
      </c>
      <c r="X6" s="126">
        <f ca="1">OFFSET(AGR!AA$21,$E6,0)</f>
        <v>6.4078158852847347</v>
      </c>
      <c r="Y6" s="205">
        <f ca="1">OFFSET(AGR!AB$21,$E6,0)</f>
        <v>6.548489357990074</v>
      </c>
      <c r="Z6" s="126">
        <f ca="1">OFFSET(AGR!AC$21,$E6,0)</f>
        <v>6.6602126674942914</v>
      </c>
      <c r="AA6" s="126">
        <f ca="1">OFFSET(AGR!AD$21,$E6,0)</f>
        <v>6.7586257683852047</v>
      </c>
      <c r="AB6" s="126">
        <f ca="1">OFFSET(AGR!AE$21,$E6,0)</f>
        <v>6.8766675446263923</v>
      </c>
      <c r="AC6" s="126">
        <f ca="1">OFFSET(AGR!AF$21,$E6,0)</f>
        <v>6.999519798913731</v>
      </c>
      <c r="AD6" s="126">
        <f ca="1">OFFSET(AGR!AG$21,$E6,0)</f>
        <v>7.1520472211941559</v>
      </c>
      <c r="AE6" s="126">
        <f ca="1">OFFSET(AGR!AH$21,$E6,0)</f>
        <v>7.4020514279232392</v>
      </c>
      <c r="AF6" s="126">
        <f ca="1">OFFSET(AGR!AI$21,$E6,0)</f>
        <v>7.6441354691578383</v>
      </c>
      <c r="AG6" s="126">
        <f ca="1">OFFSET(AGR!AJ$21,$E6,0)</f>
        <v>7.8171477504075639</v>
      </c>
      <c r="AH6" s="126">
        <f ca="1">OFFSET(AGR!AK$21,$E6,0)</f>
        <v>7.9702470786756914</v>
      </c>
      <c r="AI6" s="126">
        <f ca="1">OFFSET(AGR!AL$21,$E6,0)</f>
        <v>8.1225227231305901</v>
      </c>
      <c r="AJ6" s="126">
        <f ca="1">OFFSET(AGR!AM$21,$E6,0)</f>
        <v>8.2796275365368857</v>
      </c>
      <c r="AK6" s="126">
        <f ca="1">OFFSET(AGR!AN$21,$E6,0)</f>
        <v>9.1615095060771345</v>
      </c>
      <c r="AL6" s="126">
        <f ca="1">OFFSET(AGR!AO$21,$E6,0)</f>
        <v>9.0501035606302089</v>
      </c>
      <c r="AM6" s="126">
        <f ca="1">OFFSET(AGR!AP$21,$E6,0)</f>
        <v>9.0501035606302089</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9.306080097094048</v>
      </c>
      <c r="R7" s="126">
        <f ca="1">OFFSET(AGR!U$21,$E7,0)</f>
        <v>9.5004477660990556</v>
      </c>
      <c r="S7" s="126">
        <f ca="1">OFFSET(AGR!V$21,$E7,0)</f>
        <v>9.6830387818431927</v>
      </c>
      <c r="T7" s="203">
        <f ca="1">OFFSET(AGR!W$21,$E7,0)</f>
        <v>9.8779346606281351</v>
      </c>
      <c r="U7" s="126">
        <f ca="1">OFFSET(AGR!X$21,$E7,0)</f>
        <v>10.074708606890672</v>
      </c>
      <c r="V7" s="126">
        <f ca="1">OFFSET(AGR!Y$21,$E7,0)</f>
        <v>10.277549875369326</v>
      </c>
      <c r="W7" s="126">
        <f ca="1">OFFSET(AGR!Z$21,$E7,0)</f>
        <v>10.45815589777663</v>
      </c>
      <c r="X7" s="126">
        <f ca="1">OFFSET(AGR!AA$21,$E7,0)</f>
        <v>10.761226241823804</v>
      </c>
      <c r="Y7" s="205">
        <f ca="1">OFFSET(AGR!AB$21,$E7,0)</f>
        <v>10.997471960038274</v>
      </c>
      <c r="Z7" s="126">
        <f ca="1">OFFSET(AGR!AC$21,$E7,0)</f>
        <v>11.185099044146789</v>
      </c>
      <c r="AA7" s="126">
        <f ca="1">OFFSET(AGR!AD$21,$E7,0)</f>
        <v>11.350373088034129</v>
      </c>
      <c r="AB7" s="126">
        <f ca="1">OFFSET(AGR!AE$21,$E7,0)</f>
        <v>11.54861134625801</v>
      </c>
      <c r="AC7" s="126">
        <f ca="1">OFFSET(AGR!AF$21,$E7,0)</f>
        <v>11.754928276452606</v>
      </c>
      <c r="AD7" s="126">
        <f ca="1">OFFSET(AGR!AG$21,$E7,0)</f>
        <v>12.011081407039772</v>
      </c>
      <c r="AE7" s="126">
        <f ca="1">OFFSET(AGR!AH$21,$E7,0)</f>
        <v>12.430936140412751</v>
      </c>
      <c r="AF7" s="126">
        <f ca="1">OFFSET(AGR!AI$21,$E7,0)</f>
        <v>12.837489821713593</v>
      </c>
      <c r="AG7" s="126">
        <f ca="1">OFFSET(AGR!AJ$21,$E7,0)</f>
        <v>13.128045033422772</v>
      </c>
      <c r="AH7" s="126">
        <f ca="1">OFFSET(AGR!AK$21,$E7,0)</f>
        <v>13.38515861759239</v>
      </c>
      <c r="AI7" s="126">
        <f ca="1">OFFSET(AGR!AL$21,$E7,0)</f>
        <v>13.640888914847313</v>
      </c>
      <c r="AJ7" s="126">
        <f ca="1">OFFSET(AGR!AM$21,$E7,0)</f>
        <v>13.904729273404921</v>
      </c>
      <c r="AK7" s="126">
        <f ca="1">OFFSET(AGR!AN$21,$E7,0)</f>
        <v>15.385753629083034</v>
      </c>
      <c r="AL7" s="126">
        <f ca="1">OFFSET(AGR!AO$21,$E7,0)</f>
        <v>15.198659523212765</v>
      </c>
      <c r="AM7" s="126">
        <f ca="1">OFFSET(AGR!AP$21,$E7,0)</f>
        <v>15.198659523212765</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4.232982367152812</v>
      </c>
      <c r="R8" s="126">
        <f ca="1">OFFSET(AGR!U$21,$E8,0)</f>
        <v>4.3213928371959085</v>
      </c>
      <c r="S8" s="126">
        <f ca="1">OFFSET(AGR!V$21,$E8,0)</f>
        <v>4.4044465549784153</v>
      </c>
      <c r="T8" s="203">
        <f ca="1">OFFSET(AGR!W$21,$E8,0)</f>
        <v>4.4930972875876289</v>
      </c>
      <c r="U8" s="126">
        <f ca="1">OFFSET(AGR!X$21,$E8,0)</f>
        <v>4.5826022817585352</v>
      </c>
      <c r="V8" s="126">
        <f ca="1">OFFSET(AGR!Y$21,$E8,0)</f>
        <v>4.6748670703529474</v>
      </c>
      <c r="W8" s="126">
        <f ca="1">OFFSET(AGR!Z$21,$E8,0)</f>
        <v>4.7570178900617144</v>
      </c>
      <c r="X8" s="126">
        <f ca="1">OFFSET(AGR!AA$21,$E8,0)</f>
        <v>4.8948730781724663</v>
      </c>
      <c r="Y8" s="205">
        <f ca="1">OFFSET(AGR!AB$21,$E8,0)</f>
        <v>5.0023322821642173</v>
      </c>
      <c r="Z8" s="126">
        <f ca="1">OFFSET(AGR!AC$21,$E8,0)</f>
        <v>5.0876767161627647</v>
      </c>
      <c r="AA8" s="126">
        <f ca="1">OFFSET(AGR!AD$21,$E8,0)</f>
        <v>5.1628536011910393</v>
      </c>
      <c r="AB8" s="126">
        <f ca="1">OFFSET(AGR!AE$21,$E8,0)</f>
        <v>5.2530246552548023</v>
      </c>
      <c r="AC8" s="126">
        <f ca="1">OFFSET(AGR!AF$21,$E8,0)</f>
        <v>5.3468703903491672</v>
      </c>
      <c r="AD8" s="126">
        <f ca="1">OFFSET(AGR!AG$21,$E8,0)</f>
        <v>5.4633847200941954</v>
      </c>
      <c r="AE8" s="126">
        <f ca="1">OFFSET(AGR!AH$21,$E8,0)</f>
        <v>5.6543606911357971</v>
      </c>
      <c r="AF8" s="126">
        <f ca="1">OFFSET(AGR!AI$21,$E8,0)</f>
        <v>5.8392865187981782</v>
      </c>
      <c r="AG8" s="126">
        <f ca="1">OFFSET(AGR!AJ$21,$E8,0)</f>
        <v>5.9714490485655043</v>
      </c>
      <c r="AH8" s="126">
        <f ca="1">OFFSET(AGR!AK$21,$E8,0)</f>
        <v>6.0884002521646767</v>
      </c>
      <c r="AI8" s="126">
        <f ca="1">OFFSET(AGR!AL$21,$E8,0)</f>
        <v>6.2047222510871727</v>
      </c>
      <c r="AJ8" s="126">
        <f ca="1">OFFSET(AGR!AM$21,$E8,0)</f>
        <v>6.324733208855136</v>
      </c>
      <c r="AK8" s="126">
        <f ca="1">OFFSET(AGR!AN$21,$E8,0)</f>
        <v>6.9983949351137493</v>
      </c>
      <c r="AL8" s="126">
        <f ca="1">OFFSET(AGR!AO$21,$E8,0)</f>
        <v>6.9132929326718866</v>
      </c>
      <c r="AM8" s="126">
        <f ca="1">OFFSET(AGR!AP$21,$E8,0)</f>
        <v>6.9132929326718866</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16.082585379979335</v>
      </c>
      <c r="R9" s="126">
        <f ca="1">OFFSET(AGR!U$21,$E9,0)</f>
        <v>16.418487779192159</v>
      </c>
      <c r="S9" s="126">
        <f ca="1">OFFSET(AGR!V$21,$E9,0)</f>
        <v>16.734037996865354</v>
      </c>
      <c r="T9" s="203">
        <f ca="1">OFFSET(AGR!W$21,$E9,0)</f>
        <v>17.070853237875767</v>
      </c>
      <c r="U9" s="126">
        <f ca="1">OFFSET(AGR!X$21,$E9,0)</f>
        <v>17.410914118322186</v>
      </c>
      <c r="V9" s="126">
        <f ca="1">OFFSET(AGR!Y$21,$E9,0)</f>
        <v>17.76146042620427</v>
      </c>
      <c r="W9" s="126">
        <f ca="1">OFFSET(AGR!Z$21,$E9,0)</f>
        <v>18.073580217265484</v>
      </c>
      <c r="X9" s="126">
        <f ca="1">OFFSET(AGR!AA$21,$E9,0)</f>
        <v>18.597340450728382</v>
      </c>
      <c r="Y9" s="205">
        <f ca="1">OFFSET(AGR!AB$21,$E9,0)</f>
        <v>19.005615674474328</v>
      </c>
      <c r="Z9" s="126">
        <f ca="1">OFFSET(AGR!AC$21,$E9,0)</f>
        <v>19.329869126871969</v>
      </c>
      <c r="AA9" s="126">
        <f ca="1">OFFSET(AGR!AD$21,$E9,0)</f>
        <v>19.615492492905819</v>
      </c>
      <c r="AB9" s="126">
        <f ca="1">OFFSET(AGR!AE$21,$E9,0)</f>
        <v>19.958083968607767</v>
      </c>
      <c r="AC9" s="126">
        <f ca="1">OFFSET(AGR!AF$21,$E9,0)</f>
        <v>20.314636847002394</v>
      </c>
      <c r="AD9" s="126">
        <f ca="1">OFFSET(AGR!AG$21,$E9,0)</f>
        <v>20.757315670957873</v>
      </c>
      <c r="AE9" s="126">
        <f ca="1">OFFSET(AGR!AH$21,$E9,0)</f>
        <v>21.482900399029138</v>
      </c>
      <c r="AF9" s="126">
        <f ca="1">OFFSET(AGR!AI$21,$E9,0)</f>
        <v>22.185498509387912</v>
      </c>
      <c r="AG9" s="126">
        <f ca="1">OFFSET(AGR!AJ$21,$E9,0)</f>
        <v>22.687630336231958</v>
      </c>
      <c r="AH9" s="126">
        <f ca="1">OFFSET(AGR!AK$21,$E9,0)</f>
        <v>23.131968997259772</v>
      </c>
      <c r="AI9" s="126">
        <f ca="1">OFFSET(AGR!AL$21,$E9,0)</f>
        <v>23.573917088930944</v>
      </c>
      <c r="AJ9" s="126">
        <f ca="1">OFFSET(AGR!AM$21,$E9,0)</f>
        <v>24.029880829723602</v>
      </c>
      <c r="AK9" s="126">
        <f ca="1">OFFSET(AGR!AN$21,$E9,0)</f>
        <v>26.589358117852665</v>
      </c>
      <c r="AL9" s="126">
        <f ca="1">OFFSET(AGR!AO$21,$E9,0)</f>
        <v>26.266025748008882</v>
      </c>
      <c r="AM9" s="126">
        <f ca="1">OFFSET(AGR!AP$21,$E9,0)</f>
        <v>26.266025748008882</v>
      </c>
      <c r="AQ9" s="4"/>
    </row>
    <row r="10" spans="1:56">
      <c r="A10" s="35" t="s">
        <v>310</v>
      </c>
      <c r="B10">
        <v>0.39719718710289997</v>
      </c>
      <c r="E10" s="129">
        <f ca="1">MATCH(F10,IND!$D$29:$D$264,0)</f>
        <v>116</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0.29552635911168634</v>
      </c>
      <c r="Q10" s="126">
        <f ca="1">OFFSET(IND!T$28,$E10,0)</f>
        <v>0.2942674879933504</v>
      </c>
      <c r="R10" s="126">
        <f ca="1">OFFSET(IND!U$28,$E10,0)</f>
        <v>0.29358273593234741</v>
      </c>
      <c r="S10" s="126">
        <f ca="1">OFFSET(IND!V$28,$E10,0)</f>
        <v>0.29253665671349705</v>
      </c>
      <c r="T10" s="203">
        <f ca="1">OFFSET(IND!W$28,$E10,0)</f>
        <v>0.29142168409549996</v>
      </c>
      <c r="U10" s="126">
        <f ca="1">OFFSET(IND!X$28,$E10,0)</f>
        <v>0.29422557606168165</v>
      </c>
      <c r="V10" s="126">
        <f ca="1">OFFSET(IND!Y$28,$E10,0)</f>
        <v>0.297067622649</v>
      </c>
      <c r="W10" s="126">
        <f ca="1">OFFSET(IND!Z$28,$E10,0)</f>
        <v>0.30027031140536153</v>
      </c>
      <c r="X10" s="126">
        <f ca="1">OFFSET(IND!AA$28,$E10,0)</f>
        <v>0.30139079321873941</v>
      </c>
      <c r="Y10" s="205">
        <f ca="1">OFFSET(IND!AB$28,$E10,0)</f>
        <v>0.30310790996448184</v>
      </c>
      <c r="Z10" s="126">
        <f ca="1">OFFSET(IND!AC$28,$E10,0)</f>
        <v>0.30546736076191727</v>
      </c>
      <c r="AA10" s="126">
        <f ca="1">OFFSET(IND!AD$28,$E10,0)</f>
        <v>0.3082306287990203</v>
      </c>
      <c r="AB10" s="126">
        <f ca="1">OFFSET(IND!AE$28,$E10,0)</f>
        <v>0.31140316180912175</v>
      </c>
      <c r="AC10" s="126">
        <f ca="1">OFFSET(IND!AF$28,$E10,0)</f>
        <v>0.31522814158968165</v>
      </c>
      <c r="AD10" s="126">
        <f ca="1">OFFSET(IND!AG$28,$E10,0)</f>
        <v>0.2474677275207261</v>
      </c>
      <c r="AE10" s="126">
        <f ca="1">OFFSET(IND!AH$28,$E10,0)</f>
        <v>0.19146415067594355</v>
      </c>
      <c r="AF10" s="126">
        <f ca="1">OFFSET(IND!AI$28,$E10,0)</f>
        <v>0.18479524460822511</v>
      </c>
      <c r="AG10" s="126">
        <f ca="1">OFFSET(IND!AJ$28,$E10,0)</f>
        <v>0.18751809409624887</v>
      </c>
      <c r="AH10" s="126">
        <f ca="1">OFFSET(IND!AK$28,$E10,0)</f>
        <v>0.19213290630628679</v>
      </c>
      <c r="AI10" s="126">
        <f ca="1">OFFSET(IND!AL$28,$E10,0)</f>
        <v>0.1973595582845141</v>
      </c>
      <c r="AJ10" s="126">
        <f ca="1">OFFSET(IND!AM$28,$E10,0)</f>
        <v>0.22797394656494982</v>
      </c>
      <c r="AK10" s="126">
        <f ca="1">OFFSET(IND!AN$28,$E10,0)</f>
        <v>0.23715848686429175</v>
      </c>
      <c r="AL10" s="126">
        <f ca="1">OFFSET(IND!AO$28,$E10,0)</f>
        <v>0.28052905677425205</v>
      </c>
      <c r="AM10" s="126">
        <f ca="1">OFFSET(IND!AP$28,$E10,0)</f>
        <v>0.32032798535402857</v>
      </c>
      <c r="AQ10" s="4"/>
    </row>
    <row r="11" spans="1:56">
      <c r="A11" s="35" t="s">
        <v>311</v>
      </c>
      <c r="B11">
        <v>5.295962494706</v>
      </c>
      <c r="E11" s="129">
        <f ca="1">MATCH(F11,IND!$D$29:$D$264,0)</f>
        <v>118</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3.9403514548224843</v>
      </c>
      <c r="Q11" s="126">
        <f ca="1">OFFSET(IND!T$28,$E11,0)</f>
        <v>3.9235665065780054</v>
      </c>
      <c r="R11" s="126">
        <f ca="1">OFFSET(IND!U$28,$E11,0)</f>
        <v>3.9144364790979655</v>
      </c>
      <c r="S11" s="126">
        <f ca="1">OFFSET(IND!V$28,$E11,0)</f>
        <v>3.9004887561799606</v>
      </c>
      <c r="T11" s="203">
        <f ca="1">OFFSET(IND!W$28,$E11,0)</f>
        <v>3.8856224546066662</v>
      </c>
      <c r="U11" s="126">
        <f ca="1">OFFSET(IND!X$28,$E11,0)</f>
        <v>3.9230076808224217</v>
      </c>
      <c r="V11" s="126">
        <f ca="1">OFFSET(IND!Y$28,$E11,0)</f>
        <v>3.9609016353199995</v>
      </c>
      <c r="W11" s="126">
        <f ca="1">OFFSET(IND!Z$28,$E11,0)</f>
        <v>4.0036041520714871</v>
      </c>
      <c r="X11" s="126">
        <f ca="1">OFFSET(IND!AA$28,$E11,0)</f>
        <v>4.0185439095831921</v>
      </c>
      <c r="Y11" s="205">
        <f ca="1">OFFSET(IND!AB$28,$E11,0)</f>
        <v>4.041438799526424</v>
      </c>
      <c r="Z11" s="126">
        <f ca="1">OFFSET(IND!AC$28,$E11,0)</f>
        <v>4.07289814349223</v>
      </c>
      <c r="AA11" s="126">
        <f ca="1">OFFSET(IND!AD$28,$E11,0)</f>
        <v>4.1097417173202704</v>
      </c>
      <c r="AB11" s="126">
        <f ca="1">OFFSET(IND!AE$28,$E11,0)</f>
        <v>4.1520421574549564</v>
      </c>
      <c r="AC11" s="126">
        <f ca="1">OFFSET(IND!AF$28,$E11,0)</f>
        <v>4.2030418878624216</v>
      </c>
      <c r="AD11" s="126">
        <f ca="1">OFFSET(IND!AG$28,$E11,0)</f>
        <v>3.2995697002763476</v>
      </c>
      <c r="AE11" s="126">
        <f ca="1">OFFSET(IND!AH$28,$E11,0)</f>
        <v>2.5528553423459139</v>
      </c>
      <c r="AF11" s="126">
        <f ca="1">OFFSET(IND!AI$28,$E11,0)</f>
        <v>2.4639365947763348</v>
      </c>
      <c r="AG11" s="126">
        <f ca="1">OFFSET(IND!AJ$28,$E11,0)</f>
        <v>2.5002412546166517</v>
      </c>
      <c r="AH11" s="126">
        <f ca="1">OFFSET(IND!AK$28,$E11,0)</f>
        <v>2.5617720840838243</v>
      </c>
      <c r="AI11" s="126">
        <f ca="1">OFFSET(IND!AL$28,$E11,0)</f>
        <v>2.631460777126855</v>
      </c>
      <c r="AJ11" s="126">
        <f ca="1">OFFSET(IND!AM$28,$E11,0)</f>
        <v>3.039652620865998</v>
      </c>
      <c r="AK11" s="126">
        <f ca="1">OFFSET(IND!AN$28,$E11,0)</f>
        <v>3.1621131581905568</v>
      </c>
      <c r="AL11" s="126">
        <f ca="1">OFFSET(IND!AO$28,$E11,0)</f>
        <v>3.7403874236566939</v>
      </c>
      <c r="AM11" s="126">
        <f ca="1">OFFSET(IND!AP$28,$E11,0)</f>
        <v>4.271039804720381</v>
      </c>
      <c r="AQ11" s="4"/>
    </row>
    <row r="12" spans="1:56">
      <c r="A12" s="35" t="s">
        <v>312</v>
      </c>
      <c r="B12">
        <v>3.219945196781</v>
      </c>
      <c r="E12" s="129">
        <f ca="1">MATCH(F12,IND!$D$29:$D$264,0)</f>
        <v>123</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2.3957336845320705</v>
      </c>
      <c r="Q12" s="126">
        <f ca="1">OFFSET(IND!T$28,$E12,0)</f>
        <v>2.3855284359994271</v>
      </c>
      <c r="R12" s="126">
        <f ca="1">OFFSET(IND!U$28,$E12,0)</f>
        <v>2.3799773792915628</v>
      </c>
      <c r="S12" s="126">
        <f ca="1">OFFSET(IND!V$28,$E12,0)</f>
        <v>2.3714971637574158</v>
      </c>
      <c r="T12" s="203">
        <f ca="1">OFFSET(IND!W$28,$E12,0)</f>
        <v>2.3624584524008529</v>
      </c>
      <c r="U12" s="126">
        <f ca="1">OFFSET(IND!X$28,$E12,0)</f>
        <v>2.3851886699400322</v>
      </c>
      <c r="V12" s="126">
        <f ca="1">OFFSET(IND!Y$28,$E12,0)</f>
        <v>2.4082281942745598</v>
      </c>
      <c r="W12" s="126">
        <f ca="1">OFFSET(IND!Z$28,$E12,0)</f>
        <v>2.4341913244594644</v>
      </c>
      <c r="X12" s="126">
        <f ca="1">OFFSET(IND!AA$28,$E12,0)</f>
        <v>2.4432746970265806</v>
      </c>
      <c r="Y12" s="205">
        <f ca="1">OFFSET(IND!AB$28,$E12,0)</f>
        <v>2.4571947901120659</v>
      </c>
      <c r="Z12" s="126">
        <f ca="1">OFFSET(IND!AC$28,$E12,0)</f>
        <v>2.4763220712432759</v>
      </c>
      <c r="AA12" s="126">
        <f ca="1">OFFSET(IND!AD$28,$E12,0)</f>
        <v>2.4987229641307245</v>
      </c>
      <c r="AB12" s="126">
        <f ca="1">OFFSET(IND!AE$28,$E12,0)</f>
        <v>2.5244416317326137</v>
      </c>
      <c r="AC12" s="126">
        <f ca="1">OFFSET(IND!AF$28,$E12,0)</f>
        <v>2.5554494678203525</v>
      </c>
      <c r="AD12" s="126">
        <f ca="1">OFFSET(IND!AG$28,$E12,0)</f>
        <v>2.0061383777680195</v>
      </c>
      <c r="AE12" s="126">
        <f ca="1">OFFSET(IND!AH$28,$E12,0)</f>
        <v>1.5521360481463158</v>
      </c>
      <c r="AF12" s="126">
        <f ca="1">OFFSET(IND!AI$28,$E12,0)</f>
        <v>1.4980734496240116</v>
      </c>
      <c r="AG12" s="126">
        <f ca="1">OFFSET(IND!AJ$28,$E12,0)</f>
        <v>1.5201466828069241</v>
      </c>
      <c r="AH12" s="126">
        <f ca="1">OFFSET(IND!AK$28,$E12,0)</f>
        <v>1.5575574271229649</v>
      </c>
      <c r="AI12" s="126">
        <f ca="1">OFFSET(IND!AL$28,$E12,0)</f>
        <v>1.5999281524931275</v>
      </c>
      <c r="AJ12" s="126">
        <f ca="1">OFFSET(IND!AM$28,$E12,0)</f>
        <v>1.8481087934865263</v>
      </c>
      <c r="AK12" s="126">
        <f ca="1">OFFSET(IND!AN$28,$E12,0)</f>
        <v>1.9225648001798581</v>
      </c>
      <c r="AL12" s="126">
        <f ca="1">OFFSET(IND!AO$28,$E12,0)</f>
        <v>2.2741555535832694</v>
      </c>
      <c r="AM12" s="126">
        <f ca="1">OFFSET(IND!AP$28,$E12,0)</f>
        <v>2.5967922012699911</v>
      </c>
      <c r="AQ12" s="4"/>
    </row>
    <row r="13" spans="1:56">
      <c r="A13" s="35" t="s">
        <v>313</v>
      </c>
      <c r="B13">
        <v>3.389415996611</v>
      </c>
      <c r="E13" s="129">
        <f ca="1">MATCH(F13,IND!$D$29:$D$264,0)</f>
        <v>121</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2.5218249310863903</v>
      </c>
      <c r="Q13" s="126">
        <f ca="1">OFFSET(IND!T$28,$E13,0)</f>
        <v>2.5110825642099237</v>
      </c>
      <c r="R13" s="126">
        <f ca="1">OFFSET(IND!U$28,$E13,0)</f>
        <v>2.5052393466226981</v>
      </c>
      <c r="S13" s="126">
        <f ca="1">OFFSET(IND!V$28,$E13,0)</f>
        <v>2.496312803955175</v>
      </c>
      <c r="T13" s="203">
        <f ca="1">OFFSET(IND!W$28,$E13,0)</f>
        <v>2.4867983709482666</v>
      </c>
      <c r="U13" s="126">
        <f ca="1">OFFSET(IND!X$28,$E13,0)</f>
        <v>2.51072491572635</v>
      </c>
      <c r="V13" s="126">
        <f ca="1">OFFSET(IND!Y$28,$E13,0)</f>
        <v>2.5349770466048001</v>
      </c>
      <c r="W13" s="126">
        <f ca="1">OFFSET(IND!Z$28,$E13,0)</f>
        <v>2.562306657325752</v>
      </c>
      <c r="X13" s="126">
        <f ca="1">OFFSET(IND!AA$28,$E13,0)</f>
        <v>2.571868102133243</v>
      </c>
      <c r="Y13" s="205">
        <f ca="1">OFFSET(IND!AB$28,$E13,0)</f>
        <v>2.5865208316969115</v>
      </c>
      <c r="Z13" s="126">
        <f ca="1">OFFSET(IND!AC$28,$E13,0)</f>
        <v>2.606654811835027</v>
      </c>
      <c r="AA13" s="126">
        <f ca="1">OFFSET(IND!AD$28,$E13,0)</f>
        <v>2.6302346990849728</v>
      </c>
      <c r="AB13" s="126">
        <f ca="1">OFFSET(IND!AE$28,$E13,0)</f>
        <v>2.657306980771172</v>
      </c>
      <c r="AC13" s="126">
        <f ca="1">OFFSET(IND!AF$28,$E13,0)</f>
        <v>2.6899468082319498</v>
      </c>
      <c r="AD13" s="126">
        <f ca="1">OFFSET(IND!AG$28,$E13,0)</f>
        <v>2.1117246081768624</v>
      </c>
      <c r="AE13" s="126">
        <f ca="1">OFFSET(IND!AH$28,$E13,0)</f>
        <v>1.6338274191013848</v>
      </c>
      <c r="AF13" s="126">
        <f ca="1">OFFSET(IND!AI$28,$E13,0)</f>
        <v>1.5769194206568542</v>
      </c>
      <c r="AG13" s="126">
        <f ca="1">OFFSET(IND!AJ$28,$E13,0)</f>
        <v>1.6001544029546571</v>
      </c>
      <c r="AH13" s="126">
        <f ca="1">OFFSET(IND!AK$28,$E13,0)</f>
        <v>1.6395341338136473</v>
      </c>
      <c r="AI13" s="126">
        <f ca="1">OFFSET(IND!AL$28,$E13,0)</f>
        <v>1.6841348973611869</v>
      </c>
      <c r="AJ13" s="126">
        <f ca="1">OFFSET(IND!AM$28,$E13,0)</f>
        <v>1.9453776773542384</v>
      </c>
      <c r="AK13" s="126">
        <f ca="1">OFFSET(IND!AN$28,$E13,0)</f>
        <v>2.023752421241956</v>
      </c>
      <c r="AL13" s="126">
        <f ca="1">OFFSET(IND!AO$28,$E13,0)</f>
        <v>2.3938479511402835</v>
      </c>
      <c r="AM13" s="126">
        <f ca="1">OFFSET(IND!AP$28,$E13,0)</f>
        <v>2.7334654750210432</v>
      </c>
      <c r="AQ13" s="4"/>
    </row>
    <row r="14" spans="1:56">
      <c r="A14" s="35" t="s">
        <v>314</v>
      </c>
      <c r="B14">
        <v>0.95327324904709998</v>
      </c>
      <c r="E14" s="129">
        <f ca="1">MATCH(F14,IND!$D$29:$D$264,0)</f>
        <v>119</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0.709263261868047</v>
      </c>
      <c r="Q14" s="126">
        <f ca="1">OFFSET(IND!T$28,$E14,0)</f>
        <v>0.70624197118404075</v>
      </c>
      <c r="R14" s="126">
        <f ca="1">OFFSET(IND!U$28,$E14,0)</f>
        <v>0.70459856623763362</v>
      </c>
      <c r="S14" s="126">
        <f ca="1">OFFSET(IND!V$28,$E14,0)</f>
        <v>0.70208797611239271</v>
      </c>
      <c r="T14" s="203">
        <f ca="1">OFFSET(IND!W$28,$E14,0)</f>
        <v>0.69941204182919969</v>
      </c>
      <c r="U14" s="126">
        <f ca="1">OFFSET(IND!X$28,$E14,0)</f>
        <v>0.70614138254803571</v>
      </c>
      <c r="V14" s="126">
        <f ca="1">OFFSET(IND!Y$28,$E14,0)</f>
        <v>0.71296229435759972</v>
      </c>
      <c r="W14" s="126">
        <f ca="1">OFFSET(IND!Z$28,$E14,0)</f>
        <v>0.72064874737286744</v>
      </c>
      <c r="X14" s="126">
        <f ca="1">OFFSET(IND!AA$28,$E14,0)</f>
        <v>0.72333790372497431</v>
      </c>
      <c r="Y14" s="205">
        <f ca="1">OFFSET(IND!AB$28,$E14,0)</f>
        <v>0.72745898391475605</v>
      </c>
      <c r="Z14" s="126">
        <f ca="1">OFFSET(IND!AC$28,$E14,0)</f>
        <v>0.73312166582860105</v>
      </c>
      <c r="AA14" s="126">
        <f ca="1">OFFSET(IND!AD$28,$E14,0)</f>
        <v>0.73975350911764826</v>
      </c>
      <c r="AB14" s="126">
        <f ca="1">OFFSET(IND!AE$28,$E14,0)</f>
        <v>0.74736758834189176</v>
      </c>
      <c r="AC14" s="126">
        <f ca="1">OFFSET(IND!AF$28,$E14,0)</f>
        <v>0.75654753981523548</v>
      </c>
      <c r="AD14" s="126">
        <f ca="1">OFFSET(IND!AG$28,$E14,0)</f>
        <v>0.59392254604974226</v>
      </c>
      <c r="AE14" s="126">
        <f ca="1">OFFSET(IND!AH$28,$E14,0)</f>
        <v>0.45951396162226427</v>
      </c>
      <c r="AF14" s="126">
        <f ca="1">OFFSET(IND!AI$28,$E14,0)</f>
        <v>0.44350858705974</v>
      </c>
      <c r="AG14" s="126">
        <f ca="1">OFFSET(IND!AJ$28,$E14,0)</f>
        <v>0.45004342583099705</v>
      </c>
      <c r="AH14" s="126">
        <f ca="1">OFFSET(IND!AK$28,$E14,0)</f>
        <v>0.46111897513508809</v>
      </c>
      <c r="AI14" s="126">
        <f ca="1">OFFSET(IND!AL$28,$E14,0)</f>
        <v>0.47366293988283359</v>
      </c>
      <c r="AJ14" s="126">
        <f ca="1">OFFSET(IND!AM$28,$E14,0)</f>
        <v>0.54713747175587935</v>
      </c>
      <c r="AK14" s="126">
        <f ca="1">OFFSET(IND!AN$28,$E14,0)</f>
        <v>0.56918036847429998</v>
      </c>
      <c r="AL14" s="126">
        <f ca="1">OFFSET(IND!AO$28,$E14,0)</f>
        <v>0.67326973625820463</v>
      </c>
      <c r="AM14" s="126">
        <f ca="1">OFFSET(IND!AP$28,$E14,0)</f>
        <v>0.76878716484966825</v>
      </c>
      <c r="AQ14" s="4"/>
    </row>
    <row r="15" spans="1:56">
      <c r="A15" s="35" t="s">
        <v>315</v>
      </c>
      <c r="B15">
        <v>1.059192498941</v>
      </c>
      <c r="E15" s="129">
        <f ca="1">MATCH(F15,IND!$D$29:$D$264,0)</f>
        <v>115</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0.78807029096449677</v>
      </c>
      <c r="Q15" s="126">
        <f ca="1">OFFSET(IND!T$28,$E15,0)</f>
        <v>0.78471330131560102</v>
      </c>
      <c r="R15" s="126">
        <f ca="1">OFFSET(IND!U$28,$E15,0)</f>
        <v>0.78288729581959304</v>
      </c>
      <c r="S15" s="126">
        <f ca="1">OFFSET(IND!V$28,$E15,0)</f>
        <v>0.78009775123599201</v>
      </c>
      <c r="T15" s="203">
        <f ca="1">OFFSET(IND!W$28,$E15,0)</f>
        <v>0.77712449092133318</v>
      </c>
      <c r="U15" s="126">
        <f ca="1">OFFSET(IND!X$28,$E15,0)</f>
        <v>0.78460153616448425</v>
      </c>
      <c r="V15" s="126">
        <f ca="1">OFFSET(IND!Y$28,$E15,0)</f>
        <v>0.79218032706399988</v>
      </c>
      <c r="W15" s="126">
        <f ca="1">OFFSET(IND!Z$28,$E15,0)</f>
        <v>0.80072083041429742</v>
      </c>
      <c r="X15" s="126">
        <f ca="1">OFFSET(IND!AA$28,$E15,0)</f>
        <v>0.8037087819166383</v>
      </c>
      <c r="Y15" s="205">
        <f ca="1">OFFSET(IND!AB$28,$E15,0)</f>
        <v>0.80828775990528468</v>
      </c>
      <c r="Z15" s="126">
        <f ca="1">OFFSET(IND!AC$28,$E15,0)</f>
        <v>0.8145796286984458</v>
      </c>
      <c r="AA15" s="126">
        <f ca="1">OFFSET(IND!AD$28,$E15,0)</f>
        <v>0.82194834346405388</v>
      </c>
      <c r="AB15" s="126">
        <f ca="1">OFFSET(IND!AE$28,$E15,0)</f>
        <v>0.83040843149099119</v>
      </c>
      <c r="AC15" s="126">
        <f ca="1">OFFSET(IND!AF$28,$E15,0)</f>
        <v>0.84060837757248419</v>
      </c>
      <c r="AD15" s="126">
        <f ca="1">OFFSET(IND!AG$28,$E15,0)</f>
        <v>0.65991394005526949</v>
      </c>
      <c r="AE15" s="126">
        <f ca="1">OFFSET(IND!AH$28,$E15,0)</f>
        <v>0.51057106846918276</v>
      </c>
      <c r="AF15" s="126">
        <f ca="1">OFFSET(IND!AI$28,$E15,0)</f>
        <v>0.4927873189552669</v>
      </c>
      <c r="AG15" s="126">
        <f ca="1">OFFSET(IND!AJ$28,$E15,0)</f>
        <v>0.50004825092333027</v>
      </c>
      <c r="AH15" s="126">
        <f ca="1">OFFSET(IND!AK$28,$E15,0)</f>
        <v>0.51235441681676475</v>
      </c>
      <c r="AI15" s="126">
        <f ca="1">OFFSET(IND!AL$28,$E15,0)</f>
        <v>0.52629215542537089</v>
      </c>
      <c r="AJ15" s="126">
        <f ca="1">OFFSET(IND!AM$28,$E15,0)</f>
        <v>0.60793052417319948</v>
      </c>
      <c r="AK15" s="126">
        <f ca="1">OFFSET(IND!AN$28,$E15,0)</f>
        <v>0.6324226316381113</v>
      </c>
      <c r="AL15" s="126">
        <f ca="1">OFFSET(IND!AO$28,$E15,0)</f>
        <v>0.74807748473133873</v>
      </c>
      <c r="AM15" s="126">
        <f ca="1">OFFSET(IND!AP$28,$E15,0)</f>
        <v>0.85420796094407614</v>
      </c>
      <c r="AQ15" s="4"/>
    </row>
    <row r="16" spans="1:56">
      <c r="A16" s="35" t="s">
        <v>316</v>
      </c>
      <c r="B16">
        <v>0.63551549936469998</v>
      </c>
      <c r="E16" s="129">
        <f ca="1">MATCH(F16,IND!$D$29:$D$264,0)</f>
        <v>117</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0.47284217457869804</v>
      </c>
      <c r="Q16" s="126">
        <f ca="1">OFFSET(IND!T$28,$E16,0)</f>
        <v>0.47082798078936056</v>
      </c>
      <c r="R16" s="126">
        <f ca="1">OFFSET(IND!U$28,$E16,0)</f>
        <v>0.46973237749175578</v>
      </c>
      <c r="S16" s="126">
        <f ca="1">OFFSET(IND!V$28,$E16,0)</f>
        <v>0.46805865074159519</v>
      </c>
      <c r="T16" s="203">
        <f ca="1">OFFSET(IND!W$28,$E16,0)</f>
        <v>0.46627469455279985</v>
      </c>
      <c r="U16" s="126">
        <f ca="1">OFFSET(IND!X$28,$E16,0)</f>
        <v>0.47076092169869049</v>
      </c>
      <c r="V16" s="126">
        <f ca="1">OFFSET(IND!Y$28,$E16,0)</f>
        <v>0.47530819623839987</v>
      </c>
      <c r="W16" s="126">
        <f ca="1">OFFSET(IND!Z$28,$E16,0)</f>
        <v>0.48043249824857837</v>
      </c>
      <c r="X16" s="126">
        <f ca="1">OFFSET(IND!AA$28,$E16,0)</f>
        <v>0.48222526914998293</v>
      </c>
      <c r="Y16" s="205">
        <f ca="1">OFFSET(IND!AB$28,$E16,0)</f>
        <v>0.48497265594317079</v>
      </c>
      <c r="Z16" s="126">
        <f ca="1">OFFSET(IND!AC$28,$E16,0)</f>
        <v>0.48874777721906748</v>
      </c>
      <c r="AA16" s="126">
        <f ca="1">OFFSET(IND!AD$28,$E16,0)</f>
        <v>0.49316900607843228</v>
      </c>
      <c r="AB16" s="126">
        <f ca="1">OFFSET(IND!AE$28,$E16,0)</f>
        <v>0.49824505889459464</v>
      </c>
      <c r="AC16" s="126">
        <f ca="1">OFFSET(IND!AF$28,$E16,0)</f>
        <v>0.50436502654349047</v>
      </c>
      <c r="AD16" s="126">
        <f ca="1">OFFSET(IND!AG$28,$E16,0)</f>
        <v>0.39594836403316164</v>
      </c>
      <c r="AE16" s="126">
        <f ca="1">OFFSET(IND!AH$28,$E16,0)</f>
        <v>0.3063426410815096</v>
      </c>
      <c r="AF16" s="126">
        <f ca="1">OFFSET(IND!AI$28,$E16,0)</f>
        <v>0.29567239137316009</v>
      </c>
      <c r="AG16" s="126">
        <f ca="1">OFFSET(IND!AJ$28,$E16,0)</f>
        <v>0.30002895055399809</v>
      </c>
      <c r="AH16" s="126">
        <f ca="1">OFFSET(IND!AK$28,$E16,0)</f>
        <v>0.3074126500900588</v>
      </c>
      <c r="AI16" s="126">
        <f ca="1">OFFSET(IND!AL$28,$E16,0)</f>
        <v>0.31577529325522247</v>
      </c>
      <c r="AJ16" s="126">
        <f ca="1">OFFSET(IND!AM$28,$E16,0)</f>
        <v>0.3647583145039196</v>
      </c>
      <c r="AK16" s="126">
        <f ca="1">OFFSET(IND!AN$28,$E16,0)</f>
        <v>0.37945357898286669</v>
      </c>
      <c r="AL16" s="126">
        <f ca="1">OFFSET(IND!AO$28,$E16,0)</f>
        <v>0.44884649083880312</v>
      </c>
      <c r="AM16" s="126">
        <f ca="1">OFFSET(IND!AP$28,$E16,0)</f>
        <v>0.51252477656644557</v>
      </c>
      <c r="AQ16" s="4"/>
    </row>
    <row r="17" spans="1:43">
      <c r="A17" s="35" t="s">
        <v>317</v>
      </c>
      <c r="B17">
        <v>8.4735399915289999</v>
      </c>
      <c r="E17" s="129">
        <f ca="1">MATCH(F17,IND!$D$29:$D$264,0)</f>
        <v>122</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6.3045623277159741</v>
      </c>
      <c r="Q17" s="126">
        <f ca="1">OFFSET(IND!T$28,$E17,0)</f>
        <v>6.2777064105248082</v>
      </c>
      <c r="R17" s="126">
        <f ca="1">OFFSET(IND!U$28,$E17,0)</f>
        <v>6.2630983665567443</v>
      </c>
      <c r="S17" s="126">
        <f ca="1">OFFSET(IND!V$28,$E17,0)</f>
        <v>6.2407820098879361</v>
      </c>
      <c r="T17" s="203">
        <f ca="1">OFFSET(IND!W$28,$E17,0)</f>
        <v>6.2169959273706654</v>
      </c>
      <c r="U17" s="126">
        <f ca="1">OFFSET(IND!X$28,$E17,0)</f>
        <v>6.276812289315874</v>
      </c>
      <c r="V17" s="126">
        <f ca="1">OFFSET(IND!Y$28,$E17,0)</f>
        <v>6.337442616511999</v>
      </c>
      <c r="W17" s="126">
        <f ca="1">OFFSET(IND!Z$28,$E17,0)</f>
        <v>6.4057666433143794</v>
      </c>
      <c r="X17" s="126">
        <f ca="1">OFFSET(IND!AA$28,$E17,0)</f>
        <v>6.4296702553331064</v>
      </c>
      <c r="Y17" s="205">
        <f ca="1">OFFSET(IND!AB$28,$E17,0)</f>
        <v>6.4663020792422774</v>
      </c>
      <c r="Z17" s="126">
        <f ca="1">OFFSET(IND!AC$28,$E17,0)</f>
        <v>6.5166370295875664</v>
      </c>
      <c r="AA17" s="126">
        <f ca="1">OFFSET(IND!AD$28,$E17,0)</f>
        <v>6.575586747712431</v>
      </c>
      <c r="AB17" s="126">
        <f ca="1">OFFSET(IND!AE$28,$E17,0)</f>
        <v>6.6432674519279296</v>
      </c>
      <c r="AC17" s="126">
        <f ca="1">OFFSET(IND!AF$28,$E17,0)</f>
        <v>6.7248670205798735</v>
      </c>
      <c r="AD17" s="126">
        <f ca="1">OFFSET(IND!AG$28,$E17,0)</f>
        <v>5.2793115204421559</v>
      </c>
      <c r="AE17" s="126">
        <f ca="1">OFFSET(IND!AH$28,$E17,0)</f>
        <v>4.0845685477534621</v>
      </c>
      <c r="AF17" s="126">
        <f ca="1">OFFSET(IND!AI$28,$E17,0)</f>
        <v>3.9422985516421352</v>
      </c>
      <c r="AG17" s="126">
        <f ca="1">OFFSET(IND!AJ$28,$E17,0)</f>
        <v>4.0003860073866422</v>
      </c>
      <c r="AH17" s="126">
        <f ca="1">OFFSET(IND!AK$28,$E17,0)</f>
        <v>4.098835334534118</v>
      </c>
      <c r="AI17" s="126">
        <f ca="1">OFFSET(IND!AL$28,$E17,0)</f>
        <v>4.2103372434029671</v>
      </c>
      <c r="AJ17" s="126">
        <f ca="1">OFFSET(IND!AM$28,$E17,0)</f>
        <v>4.8634441933855959</v>
      </c>
      <c r="AK17" s="126">
        <f ca="1">OFFSET(IND!AN$28,$E17,0)</f>
        <v>5.0593810531048904</v>
      </c>
      <c r="AL17" s="126">
        <f ca="1">OFFSET(IND!AO$28,$E17,0)</f>
        <v>5.9846198778507098</v>
      </c>
      <c r="AM17" s="126">
        <f ca="1">OFFSET(IND!AP$28,$E17,0)</f>
        <v>6.8336636875526091</v>
      </c>
      <c r="AQ17" s="4"/>
    </row>
    <row r="18" spans="1:43">
      <c r="A18" s="35" t="s">
        <v>318</v>
      </c>
      <c r="B18">
        <v>14.828694985169999</v>
      </c>
      <c r="E18" s="129">
        <f ca="1">MATCH(F18,IND!$D$29:$D$264,0)</f>
        <v>120</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11.032984073502954</v>
      </c>
      <c r="Q18" s="126">
        <f ca="1">OFFSET(IND!T$28,$E18,0)</f>
        <v>10.985986218418413</v>
      </c>
      <c r="R18" s="126">
        <f ca="1">OFFSET(IND!U$28,$E18,0)</f>
        <v>10.960422141474302</v>
      </c>
      <c r="S18" s="126">
        <f ca="1">OFFSET(IND!V$28,$E18,0)</f>
        <v>10.921368517303888</v>
      </c>
      <c r="T18" s="203">
        <f ca="1">OFFSET(IND!W$28,$E18,0)</f>
        <v>10.879742872898664</v>
      </c>
      <c r="U18" s="126">
        <f ca="1">OFFSET(IND!X$28,$E18,0)</f>
        <v>10.984421506302779</v>
      </c>
      <c r="V18" s="126">
        <f ca="1">OFFSET(IND!Y$28,$E18,0)</f>
        <v>11.090524578895996</v>
      </c>
      <c r="W18" s="126">
        <f ca="1">OFFSET(IND!Z$28,$E18,0)</f>
        <v>11.21009162580016</v>
      </c>
      <c r="X18" s="126">
        <f ca="1">OFFSET(IND!AA$28,$E18,0)</f>
        <v>11.251922946832932</v>
      </c>
      <c r="Y18" s="205">
        <f ca="1">OFFSET(IND!AB$28,$E18,0)</f>
        <v>11.316028638673982</v>
      </c>
      <c r="Z18" s="126">
        <f ca="1">OFFSET(IND!AC$28,$E18,0)</f>
        <v>11.404114801778238</v>
      </c>
      <c r="AA18" s="126">
        <f ca="1">OFFSET(IND!AD$28,$E18,0)</f>
        <v>11.507276808496751</v>
      </c>
      <c r="AB18" s="126">
        <f ca="1">OFFSET(IND!AE$28,$E18,0)</f>
        <v>11.625718040873874</v>
      </c>
      <c r="AC18" s="126">
        <f ca="1">OFFSET(IND!AF$28,$E18,0)</f>
        <v>11.768517286014776</v>
      </c>
      <c r="AD18" s="126">
        <f ca="1">OFFSET(IND!AG$28,$E18,0)</f>
        <v>9.2387951607737691</v>
      </c>
      <c r="AE18" s="126">
        <f ca="1">OFFSET(IND!AH$28,$E18,0)</f>
        <v>7.1479949585685558</v>
      </c>
      <c r="AF18" s="126">
        <f ca="1">OFFSET(IND!AI$28,$E18,0)</f>
        <v>6.8990224653737338</v>
      </c>
      <c r="AG18" s="126">
        <f ca="1">OFFSET(IND!AJ$28,$E18,0)</f>
        <v>7.0006755129266205</v>
      </c>
      <c r="AH18" s="126">
        <f ca="1">OFFSET(IND!AK$28,$E18,0)</f>
        <v>7.1729618354347036</v>
      </c>
      <c r="AI18" s="126">
        <f ca="1">OFFSET(IND!AL$28,$E18,0)</f>
        <v>7.3680901759551887</v>
      </c>
      <c r="AJ18" s="126">
        <f ca="1">OFFSET(IND!AM$28,$E18,0)</f>
        <v>8.511027338424789</v>
      </c>
      <c r="AK18" s="126">
        <f ca="1">OFFSET(IND!AN$28,$E18,0)</f>
        <v>8.853916842933554</v>
      </c>
      <c r="AL18" s="126">
        <f ca="1">OFFSET(IND!AO$28,$E18,0)</f>
        <v>10.473084786238736</v>
      </c>
      <c r="AM18" s="126">
        <f ca="1">OFFSET(IND!AP$28,$E18,0)</f>
        <v>11.958911453217059</v>
      </c>
      <c r="AQ18" s="4"/>
    </row>
    <row r="19" spans="1:43">
      <c r="A19" s="35" t="s">
        <v>319</v>
      </c>
      <c r="B19">
        <v>32.941303389589997</v>
      </c>
      <c r="E19" s="129">
        <f ca="1">MATCH(F19,IND!$D$29:$D$264,0)</f>
        <v>125</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18.803487257085614</v>
      </c>
      <c r="Q19" s="126">
        <f ca="1">OFFSET(IND!T$28,$E19,0)</f>
        <v>18.72338892980579</v>
      </c>
      <c r="R19" s="126">
        <f ca="1">OFFSET(IND!U$28,$E19,0)</f>
        <v>18.679820137187644</v>
      </c>
      <c r="S19" s="126">
        <f ca="1">OFFSET(IND!V$28,$E19,0)</f>
        <v>18.613261142854007</v>
      </c>
      <c r="T19" s="203">
        <f ca="1">OFFSET(IND!W$28,$E19,0)</f>
        <v>18.542318660844867</v>
      </c>
      <c r="U19" s="126">
        <f ca="1">OFFSET(IND!X$28,$E19,0)</f>
        <v>18.720722194847113</v>
      </c>
      <c r="V19" s="126">
        <f ca="1">OFFSET(IND!Y$28,$E19,0)</f>
        <v>18.901553397008975</v>
      </c>
      <c r="W19" s="126">
        <f ca="1">OFFSET(IND!Z$28,$E19,0)</f>
        <v>19.105331217030425</v>
      </c>
      <c r="X19" s="126">
        <f ca="1">OFFSET(IND!AA$28,$E19,0)</f>
        <v>19.176624233203253</v>
      </c>
      <c r="Y19" s="205">
        <f ca="1">OFFSET(IND!AB$28,$E19,0)</f>
        <v>19.285879404026417</v>
      </c>
      <c r="Z19" s="126">
        <f ca="1">OFFSET(IND!AC$28,$E19,0)</f>
        <v>19.436004432252851</v>
      </c>
      <c r="AA19" s="126">
        <f ca="1">OFFSET(IND!AD$28,$E19,0)</f>
        <v>19.61182318317497</v>
      </c>
      <c r="AB19" s="126">
        <f ca="1">OFFSET(IND!AE$28,$E19,0)</f>
        <v>19.81368228030404</v>
      </c>
      <c r="AC19" s="126">
        <f ca="1">OFFSET(IND!AF$28,$E19,0)</f>
        <v>20.057054677874799</v>
      </c>
      <c r="AD19" s="126">
        <f ca="1">OFFSET(IND!AG$28,$E19,0)</f>
        <v>15.745655565083897</v>
      </c>
      <c r="AE19" s="126">
        <f ca="1">OFFSET(IND!AH$28,$E19,0)</f>
        <v>12.182309991723026</v>
      </c>
      <c r="AF19" s="126">
        <f ca="1">OFFSET(IND!AI$28,$E19,0)</f>
        <v>11.757986792127642</v>
      </c>
      <c r="AG19" s="126">
        <f ca="1">OFFSET(IND!AJ$28,$E19,0)</f>
        <v>11.931233827704823</v>
      </c>
      <c r="AH19" s="126">
        <f ca="1">OFFSET(IND!AK$28,$E19,0)</f>
        <v>12.224860977736801</v>
      </c>
      <c r="AI19" s="126">
        <f ca="1">OFFSET(IND!AL$28,$E19,0)</f>
        <v>12.557417722134264</v>
      </c>
      <c r="AJ19" s="126">
        <f ca="1">OFFSET(IND!AM$28,$E19,0)</f>
        <v>14.505322679394235</v>
      </c>
      <c r="AK19" s="126">
        <f ca="1">OFFSET(IND!AN$28,$E19,0)</f>
        <v>15.089708407286606</v>
      </c>
      <c r="AL19" s="126">
        <f ca="1">OFFSET(IND!AO$28,$E19,0)</f>
        <v>17.849252297333567</v>
      </c>
      <c r="AM19" s="126">
        <f ca="1">OFFSET(IND!AP$28,$E19,0)</f>
        <v>20.38154298248584</v>
      </c>
      <c r="AQ19" s="4"/>
    </row>
    <row r="20" spans="1:43">
      <c r="A20" s="35" t="s">
        <v>320</v>
      </c>
      <c r="B20">
        <v>39.685391397639997</v>
      </c>
      <c r="E20" s="129">
        <f ca="1">MATCH(F20,IND!$D$29:$D$264,0)</f>
        <v>132</v>
      </c>
      <c r="F20" s="4" t="str">
        <f t="shared" si="0"/>
        <v>ICPT</v>
      </c>
      <c r="G20" s="126">
        <f ca="1">OFFSET(IND!J$28,$E20,0)</f>
        <v>39.004000030517574</v>
      </c>
      <c r="H20" s="126">
        <f ca="1">OFFSET(IND!K$28,$E20,0)</f>
        <v>40.171507058921208</v>
      </c>
      <c r="I20" s="126">
        <f ca="1">OFFSET(IND!L$28,$E20,0)</f>
        <v>41.001658626905382</v>
      </c>
      <c r="J20" s="126">
        <f ca="1">OFFSET(IND!M$28,$E20,0)</f>
        <v>0</v>
      </c>
      <c r="K20" s="126">
        <f ca="1">OFFSET(IND!N$28,$E20,0)</f>
        <v>0</v>
      </c>
      <c r="L20" s="126">
        <f ca="1">OFFSET(IND!O$28,$E20,0)</f>
        <v>0</v>
      </c>
      <c r="M20" s="126">
        <f ca="1">OFFSET(IND!P$28,$E20,0)</f>
        <v>0</v>
      </c>
      <c r="N20" s="126">
        <f ca="1">OFFSET(IND!Q$28,$E20,0)</f>
        <v>0</v>
      </c>
      <c r="O20" s="203">
        <f ca="1">OFFSET(IND!R$28,$E20,0)</f>
        <v>0</v>
      </c>
      <c r="P20" s="126">
        <f ca="1">OFFSET(IND!S$28,$E20,0)</f>
        <v>0</v>
      </c>
      <c r="Q20" s="126">
        <f ca="1">OFFSET(IND!T$28,$E20,0)</f>
        <v>0</v>
      </c>
      <c r="R20" s="126">
        <f ca="1">OFFSET(IND!U$28,$E20,0)</f>
        <v>0</v>
      </c>
      <c r="S20" s="126">
        <f ca="1">OFFSET(IND!V$28,$E20,0)</f>
        <v>0</v>
      </c>
      <c r="T20" s="203">
        <f ca="1">OFFSET(IND!W$28,$E20,0)</f>
        <v>0</v>
      </c>
      <c r="U20" s="126">
        <f ca="1">OFFSET(IND!X$28,$E20,0)</f>
        <v>0</v>
      </c>
      <c r="V20" s="126">
        <f ca="1">OFFSET(IND!Y$28,$E20,0)</f>
        <v>0</v>
      </c>
      <c r="W20" s="126">
        <f ca="1">OFFSET(IND!Z$28,$E20,0)</f>
        <v>0</v>
      </c>
      <c r="X20" s="126">
        <f ca="1">OFFSET(IND!AA$28,$E20,0)</f>
        <v>0</v>
      </c>
      <c r="Y20" s="205">
        <f ca="1">OFFSET(IND!AB$28,$E20,0)</f>
        <v>0</v>
      </c>
      <c r="Z20" s="126">
        <f ca="1">OFFSET(IND!AC$28,$E20,0)</f>
        <v>0</v>
      </c>
      <c r="AA20" s="126">
        <f ca="1">OFFSET(IND!AD$28,$E20,0)</f>
        <v>0</v>
      </c>
      <c r="AB20" s="126">
        <f ca="1">OFFSET(IND!AE$28,$E20,0)</f>
        <v>0</v>
      </c>
      <c r="AC20" s="126">
        <f ca="1">OFFSET(IND!AF$28,$E20,0)</f>
        <v>0</v>
      </c>
      <c r="AD20" s="126">
        <f ca="1">OFFSET(IND!AG$28,$E20,0)</f>
        <v>0</v>
      </c>
      <c r="AE20" s="126">
        <f ca="1">OFFSET(IND!AH$28,$E20,0)</f>
        <v>0</v>
      </c>
      <c r="AF20" s="126">
        <f ca="1">OFFSET(IND!AI$28,$E20,0)</f>
        <v>0</v>
      </c>
      <c r="AG20" s="126">
        <f ca="1">OFFSET(IND!AJ$28,$E20,0)</f>
        <v>0</v>
      </c>
      <c r="AH20" s="126">
        <f ca="1">OFFSET(IND!AK$28,$E20,0)</f>
        <v>0</v>
      </c>
      <c r="AI20" s="126">
        <f ca="1">OFFSET(IND!AL$28,$E20,0)</f>
        <v>0</v>
      </c>
      <c r="AJ20" s="126">
        <f ca="1">OFFSET(IND!AM$28,$E20,0)</f>
        <v>0</v>
      </c>
      <c r="AK20" s="126">
        <f ca="1">OFFSET(IND!AN$28,$E20,0)</f>
        <v>0</v>
      </c>
      <c r="AL20" s="126">
        <f ca="1">OFFSET(IND!AO$28,$E20,0)</f>
        <v>0</v>
      </c>
      <c r="AM20" s="126">
        <f ca="1">OFFSET(IND!AP$28,$E20,0)</f>
        <v>0</v>
      </c>
      <c r="AQ20" s="4"/>
    </row>
    <row r="21" spans="1:43">
      <c r="A21" s="35" t="s">
        <v>321</v>
      </c>
      <c r="B21">
        <v>5.3061366499999998E-2</v>
      </c>
      <c r="E21" s="129">
        <f ca="1">MATCH(F21,IND!$D$29:$D$264,0)</f>
        <v>175</v>
      </c>
      <c r="F21" s="4" t="str">
        <f t="shared" si="0"/>
        <v>IFBA</v>
      </c>
      <c r="G21" s="126">
        <f ca="1">OFFSET(IND!J$28,$E21,0)</f>
        <v>3.1931633262906718E-2</v>
      </c>
      <c r="H21" s="126">
        <f ca="1">OFFSET(IND!K$28,$E21,0)</f>
        <v>3.3106417009202811E-2</v>
      </c>
      <c r="I21" s="126">
        <f ca="1">OFFSET(IND!L$28,$E21,0)</f>
        <v>3.3989968222560452E-2</v>
      </c>
      <c r="J21" s="126">
        <f ca="1">OFFSET(IND!M$28,$E21,0)</f>
        <v>2.9904000000000003E-2</v>
      </c>
      <c r="K21" s="126">
        <f ca="1">OFFSET(IND!N$28,$E21,0)</f>
        <v>2.9904000000000003E-2</v>
      </c>
      <c r="L21" s="126">
        <f ca="1">OFFSET(IND!O$28,$E21,0)</f>
        <v>2.9904000000000003E-2</v>
      </c>
      <c r="M21" s="126">
        <f ca="1">OFFSET(IND!P$28,$E21,0)</f>
        <v>3.0329173986535438E-2</v>
      </c>
      <c r="N21" s="126">
        <f ca="1">OFFSET(IND!Q$28,$E21,0)</f>
        <v>3.0231256879581964E-2</v>
      </c>
      <c r="O21" s="203">
        <f ca="1">OFFSET(IND!R$28,$E21,0)</f>
        <v>2.8825467618394492E-2</v>
      </c>
      <c r="P21" s="126">
        <f ca="1">OFFSET(IND!S$28,$E21,0)</f>
        <v>3.030371458472669E-2</v>
      </c>
      <c r="Q21" s="126">
        <f ca="1">OFFSET(IND!T$28,$E21,0)</f>
        <v>3.0797264693038558E-2</v>
      </c>
      <c r="R21" s="126">
        <f ca="1">OFFSET(IND!U$28,$E21,0)</f>
        <v>3.1321926776372425E-2</v>
      </c>
      <c r="S21" s="126">
        <f ca="1">OFFSET(IND!V$28,$E21,0)</f>
        <v>3.1865737881506033E-2</v>
      </c>
      <c r="T21" s="203">
        <f ca="1">OFFSET(IND!W$28,$E21,0)</f>
        <v>3.2412127168386408E-2</v>
      </c>
      <c r="U21" s="126">
        <f ca="1">OFFSET(IND!X$28,$E21,0)</f>
        <v>3.3156044732177106E-2</v>
      </c>
      <c r="V21" s="126">
        <f ca="1">OFFSET(IND!Y$28,$E21,0)</f>
        <v>3.3846916794862784E-2</v>
      </c>
      <c r="W21" s="126">
        <f ca="1">OFFSET(IND!Z$28,$E21,0)</f>
        <v>3.4951445021144459E-2</v>
      </c>
      <c r="X21" s="126">
        <f ca="1">OFFSET(IND!AA$28,$E21,0)</f>
        <v>3.5703975151729725E-2</v>
      </c>
      <c r="Y21" s="205">
        <f ca="1">OFFSET(IND!AB$28,$E21,0)</f>
        <v>3.6300157085838641E-2</v>
      </c>
      <c r="Z21" s="126">
        <f ca="1">OFFSET(IND!AC$28,$E21,0)</f>
        <v>3.6871577636495609E-2</v>
      </c>
      <c r="AA21" s="126">
        <f ca="1">OFFSET(IND!AD$28,$E21,0)</f>
        <v>3.7572213161288427E-2</v>
      </c>
      <c r="AB21" s="126">
        <f ca="1">OFFSET(IND!AE$28,$E21,0)</f>
        <v>3.8341972812169334E-2</v>
      </c>
      <c r="AC21" s="126">
        <f ca="1">OFFSET(IND!AF$28,$E21,0)</f>
        <v>3.9289209508344816E-2</v>
      </c>
      <c r="AD21" s="126">
        <f ca="1">OFFSET(IND!AG$28,$E21,0)</f>
        <v>4.0902233361716195E-2</v>
      </c>
      <c r="AE21" s="126">
        <f ca="1">OFFSET(IND!AH$28,$E21,0)</f>
        <v>4.237255898625452E-2</v>
      </c>
      <c r="AF21" s="126">
        <f ca="1">OFFSET(IND!AI$28,$E21,0)</f>
        <v>4.3323298873248969E-2</v>
      </c>
      <c r="AG21" s="126">
        <f ca="1">OFFSET(IND!AJ$28,$E21,0)</f>
        <v>4.4166069621134257E-2</v>
      </c>
      <c r="AH21" s="126">
        <f ca="1">OFFSET(IND!AK$28,$E21,0)</f>
        <v>4.5050425932392495E-2</v>
      </c>
      <c r="AI21" s="126">
        <f ca="1">OFFSET(IND!AL$28,$E21,0)</f>
        <v>4.5998343906844451E-2</v>
      </c>
      <c r="AJ21" s="126">
        <f ca="1">OFFSET(IND!AM$28,$E21,0)</f>
        <v>5.1467120244206362E-2</v>
      </c>
      <c r="AK21" s="126">
        <f ca="1">OFFSET(IND!AN$28,$E21,0)</f>
        <v>5.2244058814241816E-2</v>
      </c>
      <c r="AL21" s="126">
        <f ca="1">OFFSET(IND!AO$28,$E21,0)</f>
        <v>5.9271746682860303E-2</v>
      </c>
      <c r="AM21" s="126">
        <f ca="1">OFFSET(IND!AP$28,$E21,0)</f>
        <v>6.5517461590257564E-2</v>
      </c>
      <c r="AQ21" s="4"/>
    </row>
    <row r="22" spans="1:43">
      <c r="A22" s="35" t="s">
        <v>322</v>
      </c>
      <c r="B22">
        <v>12.204114317089999</v>
      </c>
      <c r="E22" s="129">
        <f ca="1">MATCH(F22,IND!$D$29:$D$264,0)</f>
        <v>177</v>
      </c>
      <c r="F22" s="4" t="str">
        <f t="shared" si="0"/>
        <v>IFBC</v>
      </c>
      <c r="G22" s="126">
        <f ca="1">OFFSET(IND!J$28,$E22,0)</f>
        <v>7.3442756504685454</v>
      </c>
      <c r="H22" s="126">
        <f ca="1">OFFSET(IND!K$28,$E22,0)</f>
        <v>7.6144759121166459</v>
      </c>
      <c r="I22" s="126">
        <f ca="1">OFFSET(IND!L$28,$E22,0)</f>
        <v>7.8176926911889026</v>
      </c>
      <c r="J22" s="126">
        <f ca="1">OFFSET(IND!M$28,$E22,0)</f>
        <v>6.8779200000000005</v>
      </c>
      <c r="K22" s="126">
        <f ca="1">OFFSET(IND!N$28,$E22,0)</f>
        <v>6.8779200000000005</v>
      </c>
      <c r="L22" s="126">
        <f ca="1">OFFSET(IND!O$28,$E22,0)</f>
        <v>6.8779200000000005</v>
      </c>
      <c r="M22" s="126">
        <f ca="1">OFFSET(IND!P$28,$E22,0)</f>
        <v>6.9757100169031503</v>
      </c>
      <c r="N22" s="126">
        <f ca="1">OFFSET(IND!Q$28,$E22,0)</f>
        <v>6.9531890823038518</v>
      </c>
      <c r="O22" s="203">
        <f ca="1">OFFSET(IND!R$28,$E22,0)</f>
        <v>6.6298575522307335</v>
      </c>
      <c r="P22" s="126">
        <f ca="1">OFFSET(IND!S$28,$E22,0)</f>
        <v>6.969854354487139</v>
      </c>
      <c r="Q22" s="126">
        <f ca="1">OFFSET(IND!T$28,$E22,0)</f>
        <v>7.0833708793988688</v>
      </c>
      <c r="R22" s="126">
        <f ca="1">OFFSET(IND!U$28,$E22,0)</f>
        <v>7.204043158565657</v>
      </c>
      <c r="S22" s="126">
        <f ca="1">OFFSET(IND!V$28,$E22,0)</f>
        <v>7.3291197127463867</v>
      </c>
      <c r="T22" s="203">
        <f ca="1">OFFSET(IND!W$28,$E22,0)</f>
        <v>7.4547892487288729</v>
      </c>
      <c r="U22" s="126">
        <f ca="1">OFFSET(IND!X$28,$E22,0)</f>
        <v>7.6258902884007336</v>
      </c>
      <c r="V22" s="126">
        <f ca="1">OFFSET(IND!Y$28,$E22,0)</f>
        <v>7.7847908628184399</v>
      </c>
      <c r="W22" s="126">
        <f ca="1">OFFSET(IND!Z$28,$E22,0)</f>
        <v>8.0388323548632243</v>
      </c>
      <c r="X22" s="126">
        <f ca="1">OFFSET(IND!AA$28,$E22,0)</f>
        <v>8.2119142848978353</v>
      </c>
      <c r="Y22" s="205">
        <f ca="1">OFFSET(IND!AB$28,$E22,0)</f>
        <v>8.3490361297428866</v>
      </c>
      <c r="Z22" s="126">
        <f ca="1">OFFSET(IND!AC$28,$E22,0)</f>
        <v>8.4804628563939897</v>
      </c>
      <c r="AA22" s="126">
        <f ca="1">OFFSET(IND!AD$28,$E22,0)</f>
        <v>8.6416090270963384</v>
      </c>
      <c r="AB22" s="126">
        <f ca="1">OFFSET(IND!AE$28,$E22,0)</f>
        <v>8.8186537467989474</v>
      </c>
      <c r="AC22" s="126">
        <f ca="1">OFFSET(IND!AF$28,$E22,0)</f>
        <v>9.0365181869193076</v>
      </c>
      <c r="AD22" s="126">
        <f ca="1">OFFSET(IND!AG$28,$E22,0)</f>
        <v>9.4075136731947246</v>
      </c>
      <c r="AE22" s="126">
        <f ca="1">OFFSET(IND!AH$28,$E22,0)</f>
        <v>9.74568856683854</v>
      </c>
      <c r="AF22" s="126">
        <f ca="1">OFFSET(IND!AI$28,$E22,0)</f>
        <v>9.9643587408472634</v>
      </c>
      <c r="AG22" s="126">
        <f ca="1">OFFSET(IND!AJ$28,$E22,0)</f>
        <v>10.158196012860879</v>
      </c>
      <c r="AH22" s="126">
        <f ca="1">OFFSET(IND!AK$28,$E22,0)</f>
        <v>10.361597964450274</v>
      </c>
      <c r="AI22" s="126">
        <f ca="1">OFFSET(IND!AL$28,$E22,0)</f>
        <v>10.579619098574224</v>
      </c>
      <c r="AJ22" s="126">
        <f ca="1">OFFSET(IND!AM$28,$E22,0)</f>
        <v>11.837437656167463</v>
      </c>
      <c r="AK22" s="126">
        <f ca="1">OFFSET(IND!AN$28,$E22,0)</f>
        <v>12.016133527275617</v>
      </c>
      <c r="AL22" s="126">
        <f ca="1">OFFSET(IND!AO$28,$E22,0)</f>
        <v>13.632501737057868</v>
      </c>
      <c r="AM22" s="126">
        <f ca="1">OFFSET(IND!AP$28,$E22,0)</f>
        <v>15.069016165759239</v>
      </c>
      <c r="AQ22" s="4"/>
    </row>
    <row r="23" spans="1:43">
      <c r="A23" s="35" t="s">
        <v>323</v>
      </c>
      <c r="B23" t="s">
        <v>386</v>
      </c>
      <c r="E23" s="129">
        <f ca="1">MATCH(F23,IND!$D$29:$D$264,0)</f>
        <v>182</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MATCH(F24,IND!$D$29:$D$264,0)</f>
        <v>180</v>
      </c>
      <c r="F24" s="4" t="str">
        <f t="shared" si="0"/>
        <v>IFBF</v>
      </c>
      <c r="G24" s="126">
        <f ca="1">OFFSET(IND!J$28,$E24,0)</f>
        <v>0.51090613220650749</v>
      </c>
      <c r="H24" s="126">
        <f ca="1">OFFSET(IND!K$28,$E24,0)</f>
        <v>0.52970267214724498</v>
      </c>
      <c r="I24" s="126">
        <f ca="1">OFFSET(IND!L$28,$E24,0)</f>
        <v>0.54383949156096723</v>
      </c>
      <c r="J24" s="126">
        <f ca="1">OFFSET(IND!M$28,$E24,0)</f>
        <v>0.47846400000000006</v>
      </c>
      <c r="K24" s="126">
        <f ca="1">OFFSET(IND!N$28,$E24,0)</f>
        <v>0.47846400000000006</v>
      </c>
      <c r="L24" s="126">
        <f ca="1">OFFSET(IND!O$28,$E24,0)</f>
        <v>0.47846400000000006</v>
      </c>
      <c r="M24" s="126">
        <f ca="1">OFFSET(IND!P$28,$E24,0)</f>
        <v>0.485266783784567</v>
      </c>
      <c r="N24" s="126">
        <f ca="1">OFFSET(IND!Q$28,$E24,0)</f>
        <v>0.48370011007331143</v>
      </c>
      <c r="O24" s="203">
        <f ca="1">OFFSET(IND!R$28,$E24,0)</f>
        <v>0.46120748189431188</v>
      </c>
      <c r="P24" s="126">
        <f ca="1">OFFSET(IND!S$28,$E24,0)</f>
        <v>0.48485943335562703</v>
      </c>
      <c r="Q24" s="126">
        <f ca="1">OFFSET(IND!T$28,$E24,0)</f>
        <v>0.49275623508861693</v>
      </c>
      <c r="R24" s="126">
        <f ca="1">OFFSET(IND!U$28,$E24,0)</f>
        <v>0.50115082842195879</v>
      </c>
      <c r="S24" s="126">
        <f ca="1">OFFSET(IND!V$28,$E24,0)</f>
        <v>0.50985180610409653</v>
      </c>
      <c r="T24" s="203">
        <f ca="1">OFFSET(IND!W$28,$E24,0)</f>
        <v>0.51859403469418253</v>
      </c>
      <c r="U24" s="126">
        <f ca="1">OFFSET(IND!X$28,$E24,0)</f>
        <v>0.5304967157148337</v>
      </c>
      <c r="V24" s="126">
        <f ca="1">OFFSET(IND!Y$28,$E24,0)</f>
        <v>0.54155066871780455</v>
      </c>
      <c r="W24" s="126">
        <f ca="1">OFFSET(IND!Z$28,$E24,0)</f>
        <v>0.55922312033831134</v>
      </c>
      <c r="X24" s="126">
        <f ca="1">OFFSET(IND!AA$28,$E24,0)</f>
        <v>0.5712636024276756</v>
      </c>
      <c r="Y24" s="205">
        <f ca="1">OFFSET(IND!AB$28,$E24,0)</f>
        <v>0.58080251337341826</v>
      </c>
      <c r="Z24" s="126">
        <f ca="1">OFFSET(IND!AC$28,$E24,0)</f>
        <v>0.58994524218392974</v>
      </c>
      <c r="AA24" s="126">
        <f ca="1">OFFSET(IND!AD$28,$E24,0)</f>
        <v>0.60115541058061484</v>
      </c>
      <c r="AB24" s="126">
        <f ca="1">OFFSET(IND!AE$28,$E24,0)</f>
        <v>0.61347156499470934</v>
      </c>
      <c r="AC24" s="126">
        <f ca="1">OFFSET(IND!AF$28,$E24,0)</f>
        <v>0.62862735213351706</v>
      </c>
      <c r="AD24" s="126">
        <f ca="1">OFFSET(IND!AG$28,$E24,0)</f>
        <v>0.65443573378745912</v>
      </c>
      <c r="AE24" s="126">
        <f ca="1">OFFSET(IND!AH$28,$E24,0)</f>
        <v>0.67796094378007232</v>
      </c>
      <c r="AF24" s="126">
        <f ca="1">OFFSET(IND!AI$28,$E24,0)</f>
        <v>0.69317278197198351</v>
      </c>
      <c r="AG24" s="126">
        <f ca="1">OFFSET(IND!AJ$28,$E24,0)</f>
        <v>0.70665711393814812</v>
      </c>
      <c r="AH24" s="126">
        <f ca="1">OFFSET(IND!AK$28,$E24,0)</f>
        <v>0.72080681491827991</v>
      </c>
      <c r="AI24" s="126">
        <f ca="1">OFFSET(IND!AL$28,$E24,0)</f>
        <v>0.73597350250951121</v>
      </c>
      <c r="AJ24" s="126">
        <f ca="1">OFFSET(IND!AM$28,$E24,0)</f>
        <v>0.82347392390730179</v>
      </c>
      <c r="AK24" s="126">
        <f ca="1">OFFSET(IND!AN$28,$E24,0)</f>
        <v>0.83590494102786905</v>
      </c>
      <c r="AL24" s="126">
        <f ca="1">OFFSET(IND!AO$28,$E24,0)</f>
        <v>0.94834794692576485</v>
      </c>
      <c r="AM24" s="126">
        <f ca="1">OFFSET(IND!AP$28,$E24,0)</f>
        <v>1.048279385444121</v>
      </c>
      <c r="AQ24" s="4"/>
    </row>
    <row r="25" spans="1:43">
      <c r="A25" s="35" t="s">
        <v>325</v>
      </c>
      <c r="B25">
        <v>1.432656898094</v>
      </c>
      <c r="E25" s="129">
        <f ca="1">MATCH(F25,IND!$D$29:$D$264,0)</f>
        <v>178</v>
      </c>
      <c r="F25" s="4" t="str">
        <f t="shared" si="0"/>
        <v>IFBH</v>
      </c>
      <c r="G25" s="126">
        <f ca="1">OFFSET(IND!J$28,$E25,0)</f>
        <v>0.86215409809848131</v>
      </c>
      <c r="H25" s="126">
        <f ca="1">OFFSET(IND!K$28,$E25,0)</f>
        <v>0.89387325924847572</v>
      </c>
      <c r="I25" s="126">
        <f ca="1">OFFSET(IND!L$28,$E25,0)</f>
        <v>0.91772914200913203</v>
      </c>
      <c r="J25" s="126">
        <f ca="1">OFFSET(IND!M$28,$E25,0)</f>
        <v>0.8074079999999999</v>
      </c>
      <c r="K25" s="126">
        <f ca="1">OFFSET(IND!N$28,$E25,0)</f>
        <v>0.8074079999999999</v>
      </c>
      <c r="L25" s="126">
        <f ca="1">OFFSET(IND!O$28,$E25,0)</f>
        <v>0.8074079999999999</v>
      </c>
      <c r="M25" s="126">
        <f ca="1">OFFSET(IND!P$28,$E25,0)</f>
        <v>0.81888769763645664</v>
      </c>
      <c r="N25" s="126">
        <f ca="1">OFFSET(IND!Q$28,$E25,0)</f>
        <v>0.8162439357487129</v>
      </c>
      <c r="O25" s="203">
        <f ca="1">OFFSET(IND!R$28,$E25,0)</f>
        <v>0.77828762569665122</v>
      </c>
      <c r="P25" s="126">
        <f ca="1">OFFSET(IND!S$28,$E25,0)</f>
        <v>0.8182002937876206</v>
      </c>
      <c r="Q25" s="126">
        <f ca="1">OFFSET(IND!T$28,$E25,0)</f>
        <v>0.83152614671204106</v>
      </c>
      <c r="R25" s="126">
        <f ca="1">OFFSET(IND!U$28,$E25,0)</f>
        <v>0.84569202296205537</v>
      </c>
      <c r="S25" s="126">
        <f ca="1">OFFSET(IND!V$28,$E25,0)</f>
        <v>0.86037492280066274</v>
      </c>
      <c r="T25" s="203">
        <f ca="1">OFFSET(IND!W$28,$E25,0)</f>
        <v>0.87512743354643285</v>
      </c>
      <c r="U25" s="126">
        <f ca="1">OFFSET(IND!X$28,$E25,0)</f>
        <v>0.89521320776878166</v>
      </c>
      <c r="V25" s="126">
        <f ca="1">OFFSET(IND!Y$28,$E25,0)</f>
        <v>0.91386675346129498</v>
      </c>
      <c r="W25" s="126">
        <f ca="1">OFFSET(IND!Z$28,$E25,0)</f>
        <v>0.94368901557090024</v>
      </c>
      <c r="X25" s="126">
        <f ca="1">OFFSET(IND!AA$28,$E25,0)</f>
        <v>0.96400732909670239</v>
      </c>
      <c r="Y25" s="205">
        <f ca="1">OFFSET(IND!AB$28,$E25,0)</f>
        <v>0.98010424131764318</v>
      </c>
      <c r="Z25" s="126">
        <f ca="1">OFFSET(IND!AC$28,$E25,0)</f>
        <v>0.99553259618538137</v>
      </c>
      <c r="AA25" s="126">
        <f ca="1">OFFSET(IND!AD$28,$E25,0)</f>
        <v>1.0144497553547873</v>
      </c>
      <c r="AB25" s="126">
        <f ca="1">OFFSET(IND!AE$28,$E25,0)</f>
        <v>1.0352332659285719</v>
      </c>
      <c r="AC25" s="126">
        <f ca="1">OFFSET(IND!AF$28,$E25,0)</f>
        <v>1.0608086567253099</v>
      </c>
      <c r="AD25" s="126">
        <f ca="1">OFFSET(IND!AG$28,$E25,0)</f>
        <v>1.1043603007663372</v>
      </c>
      <c r="AE25" s="126">
        <f ca="1">OFFSET(IND!AH$28,$E25,0)</f>
        <v>1.1440590926288718</v>
      </c>
      <c r="AF25" s="126">
        <f ca="1">OFFSET(IND!AI$28,$E25,0)</f>
        <v>1.169729069577722</v>
      </c>
      <c r="AG25" s="126">
        <f ca="1">OFFSET(IND!AJ$28,$E25,0)</f>
        <v>1.1924838797706248</v>
      </c>
      <c r="AH25" s="126">
        <f ca="1">OFFSET(IND!AK$28,$E25,0)</f>
        <v>1.2163615001745973</v>
      </c>
      <c r="AI25" s="126">
        <f ca="1">OFFSET(IND!AL$28,$E25,0)</f>
        <v>1.2419552854848002</v>
      </c>
      <c r="AJ25" s="126">
        <f ca="1">OFFSET(IND!AM$28,$E25,0)</f>
        <v>1.3896122465935719</v>
      </c>
      <c r="AK25" s="126">
        <f ca="1">OFFSET(IND!AN$28,$E25,0)</f>
        <v>1.4105895879845292</v>
      </c>
      <c r="AL25" s="126">
        <f ca="1">OFFSET(IND!AO$28,$E25,0)</f>
        <v>1.6003371604372283</v>
      </c>
      <c r="AM25" s="126">
        <f ca="1">OFFSET(IND!AP$28,$E25,0)</f>
        <v>1.7689714629369544</v>
      </c>
      <c r="AQ25" s="4"/>
    </row>
    <row r="26" spans="1:43">
      <c r="A26" s="35" t="s">
        <v>326</v>
      </c>
      <c r="B26">
        <v>1.857147830862</v>
      </c>
      <c r="E26" s="129">
        <f ca="1">MATCH(F26,IND!$D$29:$D$264,0)</f>
        <v>174</v>
      </c>
      <c r="F26" s="4" t="str">
        <f t="shared" si="0"/>
        <v>IFBK</v>
      </c>
      <c r="G26" s="126">
        <f ca="1">OFFSET(IND!J$28,$E26,0)</f>
        <v>1.1176071642017353</v>
      </c>
      <c r="H26" s="126">
        <f ca="1">OFFSET(IND!K$28,$E26,0)</f>
        <v>1.1587245953220986</v>
      </c>
      <c r="I26" s="126">
        <f ca="1">OFFSET(IND!L$28,$E26,0)</f>
        <v>1.1896488877896161</v>
      </c>
      <c r="J26" s="126">
        <f ca="1">OFFSET(IND!M$28,$E26,0)</f>
        <v>1.04664</v>
      </c>
      <c r="K26" s="126">
        <f ca="1">OFFSET(IND!N$28,$E26,0)</f>
        <v>1.04664</v>
      </c>
      <c r="L26" s="126">
        <f ca="1">OFFSET(IND!O$28,$E26,0)</f>
        <v>1.04664</v>
      </c>
      <c r="M26" s="126">
        <f ca="1">OFFSET(IND!P$28,$E26,0)</f>
        <v>1.0615210895287404</v>
      </c>
      <c r="N26" s="126">
        <f ca="1">OFFSET(IND!Q$28,$E26,0)</f>
        <v>1.0580939907853688</v>
      </c>
      <c r="O26" s="203">
        <f ca="1">OFFSET(IND!R$28,$E26,0)</f>
        <v>1.0088913666438073</v>
      </c>
      <c r="P26" s="126">
        <f ca="1">OFFSET(IND!S$28,$E26,0)</f>
        <v>1.0606300104654343</v>
      </c>
      <c r="Q26" s="126">
        <f ca="1">OFFSET(IND!T$28,$E26,0)</f>
        <v>1.0779042642563497</v>
      </c>
      <c r="R26" s="126">
        <f ca="1">OFFSET(IND!U$28,$E26,0)</f>
        <v>1.096267437173035</v>
      </c>
      <c r="S26" s="126">
        <f ca="1">OFFSET(IND!V$28,$E26,0)</f>
        <v>1.1153008258527113</v>
      </c>
      <c r="T26" s="203">
        <f ca="1">OFFSET(IND!W$28,$E26,0)</f>
        <v>1.1344244508935244</v>
      </c>
      <c r="U26" s="126">
        <f ca="1">OFFSET(IND!X$28,$E26,0)</f>
        <v>1.1604615656261987</v>
      </c>
      <c r="V26" s="126">
        <f ca="1">OFFSET(IND!Y$28,$E26,0)</f>
        <v>1.1846420878201975</v>
      </c>
      <c r="W26" s="126">
        <f ca="1">OFFSET(IND!Z$28,$E26,0)</f>
        <v>1.2233005757400561</v>
      </c>
      <c r="X26" s="126">
        <f ca="1">OFFSET(IND!AA$28,$E26,0)</f>
        <v>1.2496391303105405</v>
      </c>
      <c r="Y26" s="205">
        <f ca="1">OFFSET(IND!AB$28,$E26,0)</f>
        <v>1.2705054980043526</v>
      </c>
      <c r="Z26" s="126">
        <f ca="1">OFFSET(IND!AC$28,$E26,0)</f>
        <v>1.2905052172773466</v>
      </c>
      <c r="AA26" s="126">
        <f ca="1">OFFSET(IND!AD$28,$E26,0)</f>
        <v>1.3150274606450951</v>
      </c>
      <c r="AB26" s="126">
        <f ca="1">OFFSET(IND!AE$28,$E26,0)</f>
        <v>1.341969048425927</v>
      </c>
      <c r="AC26" s="126">
        <f ca="1">OFFSET(IND!AF$28,$E26,0)</f>
        <v>1.3751223327920687</v>
      </c>
      <c r="AD26" s="126">
        <f ca="1">OFFSET(IND!AG$28,$E26,0)</f>
        <v>1.431578167660067</v>
      </c>
      <c r="AE26" s="126">
        <f ca="1">OFFSET(IND!AH$28,$E26,0)</f>
        <v>1.4830395645189083</v>
      </c>
      <c r="AF26" s="126">
        <f ca="1">OFFSET(IND!AI$28,$E26,0)</f>
        <v>1.5163154605637139</v>
      </c>
      <c r="AG26" s="126">
        <f ca="1">OFFSET(IND!AJ$28,$E26,0)</f>
        <v>1.545812436739699</v>
      </c>
      <c r="AH26" s="126">
        <f ca="1">OFFSET(IND!AK$28,$E26,0)</f>
        <v>1.5767649076337376</v>
      </c>
      <c r="AI26" s="126">
        <f ca="1">OFFSET(IND!AL$28,$E26,0)</f>
        <v>1.609942036739556</v>
      </c>
      <c r="AJ26" s="126">
        <f ca="1">OFFSET(IND!AM$28,$E26,0)</f>
        <v>1.8013492085472231</v>
      </c>
      <c r="AK26" s="126">
        <f ca="1">OFFSET(IND!AN$28,$E26,0)</f>
        <v>1.828542058498464</v>
      </c>
      <c r="AL26" s="126">
        <f ca="1">OFFSET(IND!AO$28,$E26,0)</f>
        <v>2.0745111339001112</v>
      </c>
      <c r="AM26" s="126">
        <f ca="1">OFFSET(IND!AP$28,$E26,0)</f>
        <v>2.2931111556590156</v>
      </c>
      <c r="AQ26" s="4"/>
    </row>
    <row r="27" spans="1:43">
      <c r="A27" s="35" t="s">
        <v>327</v>
      </c>
      <c r="B27">
        <v>0.39796024947059999</v>
      </c>
      <c r="E27" s="129">
        <f ca="1">MATCH(F27,IND!$D$29:$D$264,0)</f>
        <v>176</v>
      </c>
      <c r="F27" s="4" t="str">
        <f t="shared" si="0"/>
        <v>IFBL</v>
      </c>
      <c r="G27" s="126">
        <f ca="1">OFFSET(IND!J$28,$E27,0)</f>
        <v>0.23948724947180039</v>
      </c>
      <c r="H27" s="126">
        <f ca="1">OFFSET(IND!K$28,$E27,0)</f>
        <v>0.24829812756902106</v>
      </c>
      <c r="I27" s="126">
        <f ca="1">OFFSET(IND!L$28,$E27,0)</f>
        <v>0.25492476166920336</v>
      </c>
      <c r="J27" s="126">
        <f ca="1">OFFSET(IND!M$28,$E27,0)</f>
        <v>0.22428000000000001</v>
      </c>
      <c r="K27" s="126">
        <f ca="1">OFFSET(IND!N$28,$E27,0)</f>
        <v>0.22428000000000001</v>
      </c>
      <c r="L27" s="126">
        <f ca="1">OFFSET(IND!O$28,$E27,0)</f>
        <v>0.22428000000000001</v>
      </c>
      <c r="M27" s="126">
        <f ca="1">OFFSET(IND!P$28,$E27,0)</f>
        <v>0.22746880489901578</v>
      </c>
      <c r="N27" s="126">
        <f ca="1">OFFSET(IND!Q$28,$E27,0)</f>
        <v>0.22673442659686471</v>
      </c>
      <c r="O27" s="203">
        <f ca="1">OFFSET(IND!R$28,$E27,0)</f>
        <v>0.21619100713795869</v>
      </c>
      <c r="P27" s="126">
        <f ca="1">OFFSET(IND!S$28,$E27,0)</f>
        <v>0.22727785938545017</v>
      </c>
      <c r="Q27" s="126">
        <f ca="1">OFFSET(IND!T$28,$E27,0)</f>
        <v>0.23097948519778919</v>
      </c>
      <c r="R27" s="126">
        <f ca="1">OFFSET(IND!U$28,$E27,0)</f>
        <v>0.23491445082279316</v>
      </c>
      <c r="S27" s="126">
        <f ca="1">OFFSET(IND!V$28,$E27,0)</f>
        <v>0.23899303411129522</v>
      </c>
      <c r="T27" s="203">
        <f ca="1">OFFSET(IND!W$28,$E27,0)</f>
        <v>0.24309095376289802</v>
      </c>
      <c r="U27" s="126">
        <f ca="1">OFFSET(IND!X$28,$E27,0)</f>
        <v>0.24867033549132825</v>
      </c>
      <c r="V27" s="126">
        <f ca="1">OFFSET(IND!Y$28,$E27,0)</f>
        <v>0.25385187596147085</v>
      </c>
      <c r="W27" s="126">
        <f ca="1">OFFSET(IND!Z$28,$E27,0)</f>
        <v>0.26213583765858339</v>
      </c>
      <c r="X27" s="126">
        <f ca="1">OFFSET(IND!AA$28,$E27,0)</f>
        <v>0.26777981363797287</v>
      </c>
      <c r="Y27" s="205">
        <f ca="1">OFFSET(IND!AB$28,$E27,0)</f>
        <v>0.27225117814378974</v>
      </c>
      <c r="Z27" s="126">
        <f ca="1">OFFSET(IND!AC$28,$E27,0)</f>
        <v>0.276536832273717</v>
      </c>
      <c r="AA27" s="126">
        <f ca="1">OFFSET(IND!AD$28,$E27,0)</f>
        <v>0.28179159870966314</v>
      </c>
      <c r="AB27" s="126">
        <f ca="1">OFFSET(IND!AE$28,$E27,0)</f>
        <v>0.28756479609126995</v>
      </c>
      <c r="AC27" s="126">
        <f ca="1">OFFSET(IND!AF$28,$E27,0)</f>
        <v>0.29466907131258602</v>
      </c>
      <c r="AD27" s="126">
        <f ca="1">OFFSET(IND!AG$28,$E27,0)</f>
        <v>0.30676675021287136</v>
      </c>
      <c r="AE27" s="126">
        <f ca="1">OFFSET(IND!AH$28,$E27,0)</f>
        <v>0.31779419239690881</v>
      </c>
      <c r="AF27" s="126">
        <f ca="1">OFFSET(IND!AI$28,$E27,0)</f>
        <v>0.32492474154936718</v>
      </c>
      <c r="AG27" s="126">
        <f ca="1">OFFSET(IND!AJ$28,$E27,0)</f>
        <v>0.33124552215850683</v>
      </c>
      <c r="AH27" s="126">
        <f ca="1">OFFSET(IND!AK$28,$E27,0)</f>
        <v>0.33787819449294365</v>
      </c>
      <c r="AI27" s="126">
        <f ca="1">OFFSET(IND!AL$28,$E27,0)</f>
        <v>0.34498757930133334</v>
      </c>
      <c r="AJ27" s="126">
        <f ca="1">OFFSET(IND!AM$28,$E27,0)</f>
        <v>0.38600340183154769</v>
      </c>
      <c r="AK27" s="126">
        <f ca="1">OFFSET(IND!AN$28,$E27,0)</f>
        <v>0.39183044110681359</v>
      </c>
      <c r="AL27" s="126">
        <f ca="1">OFFSET(IND!AO$28,$E27,0)</f>
        <v>0.44453810012145223</v>
      </c>
      <c r="AM27" s="126">
        <f ca="1">OFFSET(IND!AP$28,$E27,0)</f>
        <v>0.4913809619269317</v>
      </c>
      <c r="AQ27" s="4"/>
    </row>
    <row r="28" spans="1:43">
      <c r="A28" s="35" t="s">
        <v>328</v>
      </c>
      <c r="B28">
        <v>4.45715479407</v>
      </c>
      <c r="E28" s="129">
        <f ca="1">MATCH(F28,IND!$D$29:$D$264,0)</f>
        <v>181</v>
      </c>
      <c r="F28" s="4" t="str">
        <f t="shared" si="0"/>
        <v>IFBO</v>
      </c>
      <c r="G28" s="126">
        <f ca="1">OFFSET(IND!J$28,$E28,0)</f>
        <v>2.6822571940841642</v>
      </c>
      <c r="H28" s="126">
        <f ca="1">OFFSET(IND!K$28,$E28,0)</f>
        <v>2.7809390287730356</v>
      </c>
      <c r="I28" s="126">
        <f ca="1">OFFSET(IND!L$28,$E28,0)</f>
        <v>2.8551573306950773</v>
      </c>
      <c r="J28" s="126">
        <f ca="1">OFFSET(IND!M$28,$E28,0)</f>
        <v>2.5119360000000004</v>
      </c>
      <c r="K28" s="126">
        <f ca="1">OFFSET(IND!N$28,$E28,0)</f>
        <v>2.5119360000000004</v>
      </c>
      <c r="L28" s="126">
        <f ca="1">OFFSET(IND!O$28,$E28,0)</f>
        <v>2.5119360000000004</v>
      </c>
      <c r="M28" s="126">
        <f ca="1">OFFSET(IND!P$28,$E28,0)</f>
        <v>2.547650614868977</v>
      </c>
      <c r="N28" s="126">
        <f ca="1">OFFSET(IND!Q$28,$E28,0)</f>
        <v>2.5394255778848853</v>
      </c>
      <c r="O28" s="203">
        <f ca="1">OFFSET(IND!R$28,$E28,0)</f>
        <v>2.4213392799451379</v>
      </c>
      <c r="P28" s="126">
        <f ca="1">OFFSET(IND!S$28,$E28,0)</f>
        <v>2.5455120251170427</v>
      </c>
      <c r="Q28" s="126">
        <f ca="1">OFFSET(IND!T$28,$E28,0)</f>
        <v>2.5869702342152396</v>
      </c>
      <c r="R28" s="126">
        <f ca="1">OFFSET(IND!U$28,$E28,0)</f>
        <v>2.6310418492152841</v>
      </c>
      <c r="S28" s="126">
        <f ca="1">OFFSET(IND!V$28,$E28,0)</f>
        <v>2.6767219820465074</v>
      </c>
      <c r="T28" s="203">
        <f ca="1">OFFSET(IND!W$28,$E28,0)</f>
        <v>2.7226186821444589</v>
      </c>
      <c r="U28" s="126">
        <f ca="1">OFFSET(IND!X$28,$E28,0)</f>
        <v>2.7851077575028773</v>
      </c>
      <c r="V28" s="126">
        <f ca="1">OFFSET(IND!Y$28,$E28,0)</f>
        <v>2.8431410107684743</v>
      </c>
      <c r="W28" s="126">
        <f ca="1">OFFSET(IND!Z$28,$E28,0)</f>
        <v>2.9359213817761352</v>
      </c>
      <c r="X28" s="126">
        <f ca="1">OFFSET(IND!AA$28,$E28,0)</f>
        <v>2.9991339127452976</v>
      </c>
      <c r="Y28" s="205">
        <f ca="1">OFFSET(IND!AB$28,$E28,0)</f>
        <v>3.0492131952104469</v>
      </c>
      <c r="Z28" s="126">
        <f ca="1">OFFSET(IND!AC$28,$E28,0)</f>
        <v>3.0972125214656323</v>
      </c>
      <c r="AA28" s="126">
        <f ca="1">OFFSET(IND!AD$28,$E28,0)</f>
        <v>3.1560659055482287</v>
      </c>
      <c r="AB28" s="126">
        <f ca="1">OFFSET(IND!AE$28,$E28,0)</f>
        <v>3.2207257162222249</v>
      </c>
      <c r="AC28" s="126">
        <f ca="1">OFFSET(IND!AF$28,$E28,0)</f>
        <v>3.3002935987009652</v>
      </c>
      <c r="AD28" s="126">
        <f ca="1">OFFSET(IND!AG$28,$E28,0)</f>
        <v>3.4357876023841611</v>
      </c>
      <c r="AE28" s="126">
        <f ca="1">OFFSET(IND!AH$28,$E28,0)</f>
        <v>3.5592949548453805</v>
      </c>
      <c r="AF28" s="126">
        <f ca="1">OFFSET(IND!AI$28,$E28,0)</f>
        <v>3.6391571053529144</v>
      </c>
      <c r="AG28" s="126">
        <f ca="1">OFFSET(IND!AJ$28,$E28,0)</f>
        <v>3.7099498481752784</v>
      </c>
      <c r="AH28" s="126">
        <f ca="1">OFFSET(IND!AK$28,$E28,0)</f>
        <v>3.7842357783209706</v>
      </c>
      <c r="AI28" s="126">
        <f ca="1">OFFSET(IND!AL$28,$E28,0)</f>
        <v>3.8638608881749348</v>
      </c>
      <c r="AJ28" s="126">
        <f ca="1">OFFSET(IND!AM$28,$E28,0)</f>
        <v>4.3232381005133353</v>
      </c>
      <c r="AK28" s="126">
        <f ca="1">OFFSET(IND!AN$28,$E28,0)</f>
        <v>4.3885009403963133</v>
      </c>
      <c r="AL28" s="126">
        <f ca="1">OFFSET(IND!AO$28,$E28,0)</f>
        <v>4.9788267213602664</v>
      </c>
      <c r="AM28" s="126">
        <f ca="1">OFFSET(IND!AP$28,$E28,0)</f>
        <v>5.5034667735816365</v>
      </c>
      <c r="AQ28" s="4"/>
    </row>
    <row r="29" spans="1:43">
      <c r="A29" s="35" t="s">
        <v>329</v>
      </c>
      <c r="B29">
        <v>5.9428730587610001</v>
      </c>
      <c r="E29" s="129">
        <f ca="1">MATCH(F29,IND!$D$29:$D$264,0)</f>
        <v>179</v>
      </c>
      <c r="F29" s="4" t="str">
        <f t="shared" si="0"/>
        <v>IFBP</v>
      </c>
      <c r="G29" s="126">
        <f ca="1">OFFSET(IND!J$28,$E29,0)</f>
        <v>3.576342925445553</v>
      </c>
      <c r="H29" s="126">
        <f ca="1">OFFSET(IND!K$28,$E29,0)</f>
        <v>3.707918705030715</v>
      </c>
      <c r="I29" s="126">
        <f ca="1">OFFSET(IND!L$28,$E29,0)</f>
        <v>3.8068764409267706</v>
      </c>
      <c r="J29" s="126">
        <f ca="1">OFFSET(IND!M$28,$E29,0)</f>
        <v>3.3492480000000002</v>
      </c>
      <c r="K29" s="126">
        <f ca="1">OFFSET(IND!N$28,$E29,0)</f>
        <v>3.3492480000000002</v>
      </c>
      <c r="L29" s="126">
        <f ca="1">OFFSET(IND!O$28,$E29,0)</f>
        <v>3.3492480000000002</v>
      </c>
      <c r="M29" s="126">
        <f ca="1">OFFSET(IND!P$28,$E29,0)</f>
        <v>3.3968674864919688</v>
      </c>
      <c r="N29" s="126">
        <f ca="1">OFFSET(IND!Q$28,$E29,0)</f>
        <v>3.3859007705131798</v>
      </c>
      <c r="O29" s="203">
        <f ca="1">OFFSET(IND!R$28,$E29,0)</f>
        <v>3.2284523732601831</v>
      </c>
      <c r="P29" s="126">
        <f ca="1">OFFSET(IND!S$28,$E29,0)</f>
        <v>3.3940160334893892</v>
      </c>
      <c r="Q29" s="126">
        <f ca="1">OFFSET(IND!T$28,$E29,0)</f>
        <v>3.4492936456203185</v>
      </c>
      <c r="R29" s="126">
        <f ca="1">OFFSET(IND!U$28,$E29,0)</f>
        <v>3.5080557989537113</v>
      </c>
      <c r="S29" s="126">
        <f ca="1">OFFSET(IND!V$28,$E29,0)</f>
        <v>3.5689626427286756</v>
      </c>
      <c r="T29" s="203">
        <f ca="1">OFFSET(IND!W$28,$E29,0)</f>
        <v>3.6301582428592778</v>
      </c>
      <c r="U29" s="126">
        <f ca="1">OFFSET(IND!X$28,$E29,0)</f>
        <v>3.7134770100038361</v>
      </c>
      <c r="V29" s="126">
        <f ca="1">OFFSET(IND!Y$28,$E29,0)</f>
        <v>3.7908546810246322</v>
      </c>
      <c r="W29" s="126">
        <f ca="1">OFFSET(IND!Z$28,$E29,0)</f>
        <v>3.9145618423681796</v>
      </c>
      <c r="X29" s="126">
        <f ca="1">OFFSET(IND!AA$28,$E29,0)</f>
        <v>3.9988452169937294</v>
      </c>
      <c r="Y29" s="205">
        <f ca="1">OFFSET(IND!AB$28,$E29,0)</f>
        <v>4.0656175936139283</v>
      </c>
      <c r="Z29" s="126">
        <f ca="1">OFFSET(IND!AC$28,$E29,0)</f>
        <v>4.1296166952875089</v>
      </c>
      <c r="AA29" s="126">
        <f ca="1">OFFSET(IND!AD$28,$E29,0)</f>
        <v>4.2080878740643044</v>
      </c>
      <c r="AB29" s="126">
        <f ca="1">OFFSET(IND!AE$28,$E29,0)</f>
        <v>4.2943009549629663</v>
      </c>
      <c r="AC29" s="126">
        <f ca="1">OFFSET(IND!AF$28,$E29,0)</f>
        <v>4.4003914649346196</v>
      </c>
      <c r="AD29" s="126">
        <f ca="1">OFFSET(IND!AG$28,$E29,0)</f>
        <v>4.5810501365122143</v>
      </c>
      <c r="AE29" s="126">
        <f ca="1">OFFSET(IND!AH$28,$E29,0)</f>
        <v>4.7457266064605061</v>
      </c>
      <c r="AF29" s="126">
        <f ca="1">OFFSET(IND!AI$28,$E29,0)</f>
        <v>4.8522094738038843</v>
      </c>
      <c r="AG29" s="126">
        <f ca="1">OFFSET(IND!AJ$28,$E29,0)</f>
        <v>4.9465997975670364</v>
      </c>
      <c r="AH29" s="126">
        <f ca="1">OFFSET(IND!AK$28,$E29,0)</f>
        <v>5.0456477044279593</v>
      </c>
      <c r="AI29" s="126">
        <f ca="1">OFFSET(IND!AL$28,$E29,0)</f>
        <v>5.1518145175665779</v>
      </c>
      <c r="AJ29" s="126">
        <f ca="1">OFFSET(IND!AM$28,$E29,0)</f>
        <v>5.7643174673511126</v>
      </c>
      <c r="AK29" s="126">
        <f ca="1">OFFSET(IND!AN$28,$E29,0)</f>
        <v>5.8513345871950833</v>
      </c>
      <c r="AL29" s="126">
        <f ca="1">OFFSET(IND!AO$28,$E29,0)</f>
        <v>6.6384356284803534</v>
      </c>
      <c r="AM29" s="126">
        <f ca="1">OFFSET(IND!AP$28,$E29,0)</f>
        <v>7.3379556981088472</v>
      </c>
      <c r="AQ29" s="4"/>
    </row>
    <row r="30" spans="1:43">
      <c r="A30" s="35" t="s">
        <v>330</v>
      </c>
      <c r="B30">
        <v>28.205650466129999</v>
      </c>
      <c r="E30" s="129">
        <f ca="1">MATCH(F30,IND!$D$29:$D$264,0)</f>
        <v>184</v>
      </c>
      <c r="F30" s="4" t="str">
        <f t="shared" si="0"/>
        <v>IFBS</v>
      </c>
      <c r="G30" s="126">
        <f ca="1">OFFSET(IND!J$28,$E30,0)</f>
        <v>20.421862032418336</v>
      </c>
      <c r="H30" s="126">
        <f ca="1">OFFSET(IND!K$28,$E30,0)</f>
        <v>21.173194461525735</v>
      </c>
      <c r="I30" s="126">
        <f ca="1">OFFSET(IND!L$28,$E30,0)</f>
        <v>21.738269252069756</v>
      </c>
      <c r="J30" s="126">
        <f ca="1">OFFSET(IND!M$28,$E30,0)</f>
        <v>13.394630400000002</v>
      </c>
      <c r="K30" s="126">
        <f ca="1">OFFSET(IND!N$28,$E30,0)</f>
        <v>13.394630400000002</v>
      </c>
      <c r="L30" s="126">
        <f ca="1">OFFSET(IND!O$28,$E30,0)</f>
        <v>13.394630400000002</v>
      </c>
      <c r="M30" s="126">
        <f ca="1">OFFSET(IND!P$28,$E30,0)</f>
        <v>13.5850747688248</v>
      </c>
      <c r="N30" s="126">
        <f ca="1">OFFSET(IND!Q$28,$E30,0)</f>
        <v>13.541215637689199</v>
      </c>
      <c r="O30" s="203">
        <f ca="1">OFFSET(IND!R$28,$E30,0)</f>
        <v>12.911533067668625</v>
      </c>
      <c r="P30" s="126">
        <f ca="1">OFFSET(IND!S$28,$E30,0)</f>
        <v>13.573670967412507</v>
      </c>
      <c r="Q30" s="126">
        <f ca="1">OFFSET(IND!T$28,$E30,0)</f>
        <v>13.794742438945327</v>
      </c>
      <c r="R30" s="126">
        <f ca="1">OFFSET(IND!U$28,$E30,0)</f>
        <v>14.029749618290937</v>
      </c>
      <c r="S30" s="126">
        <f ca="1">OFFSET(IND!V$28,$E30,0)</f>
        <v>14.273334047152636</v>
      </c>
      <c r="T30" s="203">
        <f ca="1">OFFSET(IND!W$28,$E30,0)</f>
        <v>14.518073297830879</v>
      </c>
      <c r="U30" s="126">
        <f ca="1">OFFSET(IND!X$28,$E30,0)</f>
        <v>14.851289617221088</v>
      </c>
      <c r="V30" s="126">
        <f ca="1">OFFSET(IND!Y$28,$E30,0)</f>
        <v>15.160745741263367</v>
      </c>
      <c r="W30" s="126">
        <f ca="1">OFFSET(IND!Z$28,$E30,0)</f>
        <v>15.655487159047297</v>
      </c>
      <c r="X30" s="126">
        <f ca="1">OFFSET(IND!AA$28,$E30,0)</f>
        <v>15.99256122820371</v>
      </c>
      <c r="Y30" s="205">
        <f ca="1">OFFSET(IND!AB$28,$E30,0)</f>
        <v>16.259603652579919</v>
      </c>
      <c r="Z30" s="126">
        <f ca="1">OFFSET(IND!AC$28,$E30,0)</f>
        <v>16.515554932643276</v>
      </c>
      <c r="AA30" s="126">
        <f ca="1">OFFSET(IND!AD$28,$E30,0)</f>
        <v>16.829384316662466</v>
      </c>
      <c r="AB30" s="126">
        <f ca="1">OFFSET(IND!AE$28,$E30,0)</f>
        <v>17.17417585024937</v>
      </c>
      <c r="AC30" s="126">
        <f ca="1">OFFSET(IND!AF$28,$E30,0)</f>
        <v>17.598463084284536</v>
      </c>
      <c r="AD30" s="126">
        <f ca="1">OFFSET(IND!AG$28,$E30,0)</f>
        <v>18.320970385725595</v>
      </c>
      <c r="AE30" s="126">
        <f ca="1">OFFSET(IND!AH$28,$E30,0)</f>
        <v>18.97956014991567</v>
      </c>
      <c r="AF30" s="126">
        <f ca="1">OFFSET(IND!AI$28,$E30,0)</f>
        <v>19.405416536781253</v>
      </c>
      <c r="AG30" s="126">
        <f ca="1">OFFSET(IND!AJ$28,$E30,0)</f>
        <v>19.782911275941732</v>
      </c>
      <c r="AH30" s="126">
        <f ca="1">OFFSET(IND!AK$28,$E30,0)</f>
        <v>20.179033063368546</v>
      </c>
      <c r="AI30" s="126">
        <f ca="1">OFFSET(IND!AL$28,$E30,0)</f>
        <v>20.603625456269182</v>
      </c>
      <c r="AJ30" s="126">
        <f ca="1">OFFSET(IND!AM$28,$E30,0)</f>
        <v>23.053205371304916</v>
      </c>
      <c r="AK30" s="126">
        <f ca="1">OFFSET(IND!AN$28,$E30,0)</f>
        <v>23.401212493734338</v>
      </c>
      <c r="AL30" s="126">
        <f ca="1">OFFSET(IND!AO$28,$E30,0)</f>
        <v>26.549061663300563</v>
      </c>
      <c r="AM30" s="126">
        <f ca="1">OFFSET(IND!AP$28,$E30,0)</f>
        <v>29.34664870076567</v>
      </c>
      <c r="AQ30" s="4"/>
    </row>
    <row r="31" spans="1:43">
      <c r="A31" s="35" t="s">
        <v>331</v>
      </c>
      <c r="B31">
        <v>1.0975498905550001</v>
      </c>
      <c r="E31" s="129">
        <f ca="1">MATCH(F31,IND!$D$29:$D$264,0)</f>
        <v>53</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0.71119205318364243</v>
      </c>
      <c r="Q31" s="126">
        <f ca="1">OFFSET(IND!T$28,$E31,0)</f>
        <v>0.71798501963919359</v>
      </c>
      <c r="R31" s="126">
        <f ca="1">OFFSET(IND!U$28,$E31,0)</f>
        <v>0.72639840216292884</v>
      </c>
      <c r="S31" s="126">
        <f ca="1">OFFSET(IND!V$28,$E31,0)</f>
        <v>0.73515320635486203</v>
      </c>
      <c r="T31" s="203">
        <f ca="1">OFFSET(IND!W$28,$E31,0)</f>
        <v>0.7447760563025726</v>
      </c>
      <c r="U31" s="126">
        <f ca="1">OFFSET(IND!X$28,$E31,0)</f>
        <v>0.75876465429297069</v>
      </c>
      <c r="V31" s="126">
        <f ca="1">OFFSET(IND!Y$28,$E31,0)</f>
        <v>0.77142887680949168</v>
      </c>
      <c r="W31" s="126">
        <f ca="1">OFFSET(IND!Z$28,$E31,0)</f>
        <v>0.7933004235083525</v>
      </c>
      <c r="X31" s="126">
        <f ca="1">OFFSET(IND!AA$28,$E31,0)</f>
        <v>0.81058436770184872</v>
      </c>
      <c r="Y31" s="205">
        <f ca="1">OFFSET(IND!AB$28,$E31,0)</f>
        <v>0.82266131053208469</v>
      </c>
      <c r="Z31" s="126">
        <f ca="1">OFFSET(IND!AC$28,$E31,0)</f>
        <v>0.83213361900736638</v>
      </c>
      <c r="AA31" s="126">
        <f ca="1">OFFSET(IND!AD$28,$E31,0)</f>
        <v>0.8421976144815958</v>
      </c>
      <c r="AB31" s="126">
        <f ca="1">OFFSET(IND!AE$28,$E31,0)</f>
        <v>0.85237712443937796</v>
      </c>
      <c r="AC31" s="126">
        <f ca="1">OFFSET(IND!AF$28,$E31,0)</f>
        <v>0.86469049591422176</v>
      </c>
      <c r="AD31" s="126">
        <f ca="1">OFFSET(IND!AG$28,$E31,0)</f>
        <v>0.89190566370835123</v>
      </c>
      <c r="AE31" s="126">
        <f ca="1">OFFSET(IND!AH$28,$E31,0)</f>
        <v>0.91719792092455965</v>
      </c>
      <c r="AF31" s="126">
        <f ca="1">OFFSET(IND!AI$28,$E31,0)</f>
        <v>0.92970000043662215</v>
      </c>
      <c r="AG31" s="126">
        <f ca="1">OFFSET(IND!AJ$28,$E31,0)</f>
        <v>0.93981750636622574</v>
      </c>
      <c r="AH31" s="126">
        <f ca="1">OFFSET(IND!AK$28,$E31,0)</f>
        <v>0.94912887279378622</v>
      </c>
      <c r="AI31" s="126">
        <f ca="1">OFFSET(IND!AL$28,$E31,0)</f>
        <v>0.95819588302086478</v>
      </c>
      <c r="AJ31" s="126">
        <f ca="1">OFFSET(IND!AM$28,$E31,0)</f>
        <v>1.0169606812696539</v>
      </c>
      <c r="AK31" s="126">
        <f ca="1">OFFSET(IND!AN$28,$E31,0)</f>
        <v>0.97713285787518389</v>
      </c>
      <c r="AL31" s="126">
        <f ca="1">OFFSET(IND!AO$28,$E31,0)</f>
        <v>1.0125019363367125</v>
      </c>
      <c r="AM31" s="126">
        <f ca="1">OFFSET(IND!AP$28,$E31,0)</f>
        <v>1.031438911191032</v>
      </c>
      <c r="AQ31" s="4"/>
    </row>
    <row r="32" spans="1:43">
      <c r="A32" s="35" t="s">
        <v>332</v>
      </c>
      <c r="B32">
        <v>19.17682172608</v>
      </c>
      <c r="E32" s="129">
        <f ca="1">MATCH(F32,IND!$D$29:$D$264,0)</f>
        <v>55</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12.4262262100915</v>
      </c>
      <c r="Q32" s="126">
        <f ca="1">OFFSET(IND!T$28,$E32,0)</f>
        <v>12.544915581600049</v>
      </c>
      <c r="R32" s="126">
        <f ca="1">OFFSET(IND!U$28,$E32,0)</f>
        <v>12.69191749755786</v>
      </c>
      <c r="S32" s="126">
        <f ca="1">OFFSET(IND!V$28,$E32,0)</f>
        <v>12.844884866677109</v>
      </c>
      <c r="T32" s="203">
        <f ca="1">OFFSET(IND!W$28,$E32,0)</f>
        <v>13.013019071356055</v>
      </c>
      <c r="U32" s="126">
        <f ca="1">OFFSET(IND!X$28,$E32,0)</f>
        <v>13.257433336409482</v>
      </c>
      <c r="V32" s="126">
        <f ca="1">OFFSET(IND!Y$28,$E32,0)</f>
        <v>13.478707594271008</v>
      </c>
      <c r="W32" s="126">
        <f ca="1">OFFSET(IND!Z$28,$E32,0)</f>
        <v>13.860855827829019</v>
      </c>
      <c r="X32" s="126">
        <f ca="1">OFFSET(IND!AA$28,$E32,0)</f>
        <v>14.162847672914388</v>
      </c>
      <c r="Y32" s="205">
        <f ca="1">OFFSET(IND!AB$28,$E32,0)</f>
        <v>14.373860749991199</v>
      </c>
      <c r="Z32" s="126">
        <f ca="1">OFFSET(IND!AC$28,$E32,0)</f>
        <v>14.539364635079217</v>
      </c>
      <c r="AA32" s="126">
        <f ca="1">OFFSET(IND!AD$28,$E32,0)</f>
        <v>14.715206707245649</v>
      </c>
      <c r="AB32" s="126">
        <f ca="1">OFFSET(IND!AE$28,$E32,0)</f>
        <v>14.89306709372921</v>
      </c>
      <c r="AC32" s="126">
        <f ca="1">OFFSET(IND!AF$28,$E32,0)</f>
        <v>15.108211144721281</v>
      </c>
      <c r="AD32" s="126">
        <f ca="1">OFFSET(IND!AG$28,$E32,0)</f>
        <v>15.583725219775387</v>
      </c>
      <c r="AE32" s="126">
        <f ca="1">OFFSET(IND!AH$28,$E32,0)</f>
        <v>16.02564144778373</v>
      </c>
      <c r="AF32" s="126">
        <f ca="1">OFFSET(IND!AI$28,$E32,0)</f>
        <v>16.24408267954103</v>
      </c>
      <c r="AG32" s="126">
        <f ca="1">OFFSET(IND!AJ$28,$E32,0)</f>
        <v>16.420859707350047</v>
      </c>
      <c r="AH32" s="126">
        <f ca="1">OFFSET(IND!AK$28,$E32,0)</f>
        <v>16.583551549920511</v>
      </c>
      <c r="AI32" s="126">
        <f ca="1">OFFSET(IND!AL$28,$E32,0)</f>
        <v>16.741973905213335</v>
      </c>
      <c r="AJ32" s="126">
        <f ca="1">OFFSET(IND!AM$28,$E32,0)</f>
        <v>17.768735485240839</v>
      </c>
      <c r="AK32" s="126">
        <f ca="1">OFFSET(IND!AN$28,$E32,0)</f>
        <v>17.072848149689491</v>
      </c>
      <c r="AL32" s="126">
        <f ca="1">OFFSET(IND!AO$28,$E32,0)</f>
        <v>17.690830546762118</v>
      </c>
      <c r="AM32" s="126">
        <f ca="1">OFFSET(IND!AP$28,$E32,0)</f>
        <v>18.021704791238282</v>
      </c>
      <c r="AQ32" s="4"/>
    </row>
    <row r="33" spans="1:43">
      <c r="A33" s="35" t="s">
        <v>333</v>
      </c>
      <c r="B33">
        <v>0.20646280210080001</v>
      </c>
      <c r="E33" s="129">
        <f ca="1">MATCH(F33,IND!$D$29:$D$264,0)</f>
        <v>60</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0.13378408161270669</v>
      </c>
      <c r="Q33" s="126">
        <f ca="1">OFFSET(IND!T$28,$E33,0)</f>
        <v>0.13506192319517887</v>
      </c>
      <c r="R33" s="126">
        <f ca="1">OFFSET(IND!U$28,$E33,0)</f>
        <v>0.13664458521896791</v>
      </c>
      <c r="S33" s="126">
        <f ca="1">OFFSET(IND!V$28,$E33,0)</f>
        <v>0.13829147291023747</v>
      </c>
      <c r="T33" s="203">
        <f ca="1">OFFSET(IND!W$28,$E33,0)</f>
        <v>0.14010165081786224</v>
      </c>
      <c r="U33" s="126">
        <f ca="1">OFFSET(IND!X$28,$E33,0)</f>
        <v>0.14273308029857315</v>
      </c>
      <c r="V33" s="126">
        <f ca="1">OFFSET(IND!Y$28,$E33,0)</f>
        <v>0.1451153782603225</v>
      </c>
      <c r="W33" s="126">
        <f ca="1">OFFSET(IND!Z$28,$E33,0)</f>
        <v>0.14922968855872648</v>
      </c>
      <c r="X33" s="126">
        <f ca="1">OFFSET(IND!AA$28,$E33,0)</f>
        <v>0.15248101369688166</v>
      </c>
      <c r="Y33" s="205">
        <f ca="1">OFFSET(IND!AB$28,$E33,0)</f>
        <v>0.15475283703630116</v>
      </c>
      <c r="Z33" s="126">
        <f ca="1">OFFSET(IND!AC$28,$E33,0)</f>
        <v>0.15653469621828303</v>
      </c>
      <c r="AA33" s="126">
        <f ca="1">OFFSET(IND!AD$28,$E33,0)</f>
        <v>0.15842785909299045</v>
      </c>
      <c r="AB33" s="126">
        <f ca="1">OFFSET(IND!AE$28,$E33,0)</f>
        <v>0.16034275168054532</v>
      </c>
      <c r="AC33" s="126">
        <f ca="1">OFFSET(IND!AF$28,$E33,0)</f>
        <v>0.16265905019223961</v>
      </c>
      <c r="AD33" s="126">
        <f ca="1">OFFSET(IND!AG$28,$E33,0)</f>
        <v>0.1677785621622829</v>
      </c>
      <c r="AE33" s="126">
        <f ca="1">OFFSET(IND!AH$28,$E33,0)</f>
        <v>0.17253635070679166</v>
      </c>
      <c r="AF33" s="126">
        <f ca="1">OFFSET(IND!AI$28,$E33,0)</f>
        <v>0.17488814755025051</v>
      </c>
      <c r="AG33" s="126">
        <f ca="1">OFFSET(IND!AJ$28,$E33,0)</f>
        <v>0.17679137640797454</v>
      </c>
      <c r="AH33" s="126">
        <f ca="1">OFFSET(IND!AK$28,$E33,0)</f>
        <v>0.17854296038658363</v>
      </c>
      <c r="AI33" s="126">
        <f ca="1">OFFSET(IND!AL$28,$E33,0)</f>
        <v>0.1802485779209369</v>
      </c>
      <c r="AJ33" s="126">
        <f ca="1">OFFSET(IND!AM$28,$E33,0)</f>
        <v>0.19130296826413185</v>
      </c>
      <c r="AK33" s="126">
        <f ca="1">OFFSET(IND!AN$28,$E33,0)</f>
        <v>0.1838108587114308</v>
      </c>
      <c r="AL33" s="126">
        <f ca="1">OFFSET(IND!AO$28,$E33,0)</f>
        <v>0.19046422281790729</v>
      </c>
      <c r="AM33" s="126">
        <f ca="1">OFFSET(IND!AP$28,$E33,0)</f>
        <v>0.19402650360840124</v>
      </c>
      <c r="AQ33" s="4"/>
    </row>
    <row r="34" spans="1:43">
      <c r="A34" s="35" t="s">
        <v>334</v>
      </c>
      <c r="B34">
        <v>6.5077475668130003</v>
      </c>
      <c r="E34" s="129">
        <f ca="1">MATCH(F34,IND!$D$29:$D$264,0)</f>
        <v>58</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4.2169002005905103</v>
      </c>
      <c r="Q34" s="126">
        <f ca="1">OFFSET(IND!T$28,$E34,0)</f>
        <v>4.2571780151144329</v>
      </c>
      <c r="R34" s="126">
        <f ca="1">OFFSET(IND!U$28,$E34,0)</f>
        <v>4.3070638290702625</v>
      </c>
      <c r="S34" s="126">
        <f ca="1">OFFSET(IND!V$28,$E34,0)</f>
        <v>4.3589740485219988</v>
      </c>
      <c r="T34" s="203">
        <f ca="1">OFFSET(IND!W$28,$E34,0)</f>
        <v>4.4160312072642869</v>
      </c>
      <c r="U34" s="126">
        <f ca="1">OFFSET(IND!X$28,$E34,0)</f>
        <v>4.4989743748765063</v>
      </c>
      <c r="V34" s="126">
        <f ca="1">OFFSET(IND!Y$28,$E34,0)</f>
        <v>4.5740648686906304</v>
      </c>
      <c r="W34" s="126">
        <f ca="1">OFFSET(IND!Z$28,$E34,0)</f>
        <v>4.7037487272894207</v>
      </c>
      <c r="X34" s="126">
        <f ca="1">OFFSET(IND!AA$28,$E34,0)</f>
        <v>4.8062311262564537</v>
      </c>
      <c r="Y34" s="205">
        <f ca="1">OFFSET(IND!AB$28,$E34,0)</f>
        <v>4.8778394385475803</v>
      </c>
      <c r="Z34" s="126">
        <f ca="1">OFFSET(IND!AC$28,$E34,0)</f>
        <v>4.9340039855650319</v>
      </c>
      <c r="AA34" s="126">
        <f ca="1">OFFSET(IND!AD$28,$E34,0)</f>
        <v>4.9936768465651555</v>
      </c>
      <c r="AB34" s="126">
        <f ca="1">OFFSET(IND!AE$28,$E34,0)</f>
        <v>5.0540346323288281</v>
      </c>
      <c r="AC34" s="126">
        <f ca="1">OFFSET(IND!AF$28,$E34,0)</f>
        <v>5.1270448106762609</v>
      </c>
      <c r="AD34" s="126">
        <f ca="1">OFFSET(IND!AG$28,$E34,0)</f>
        <v>5.288412820929512</v>
      </c>
      <c r="AE34" s="126">
        <f ca="1">OFFSET(IND!AH$28,$E34,0)</f>
        <v>5.4383792386516685</v>
      </c>
      <c r="AF34" s="126">
        <f ca="1">OFFSET(IND!AI$28,$E34,0)</f>
        <v>5.512508331301416</v>
      </c>
      <c r="AG34" s="126">
        <f ca="1">OFFSET(IND!AJ$28,$E34,0)</f>
        <v>5.5724984740385768</v>
      </c>
      <c r="AH34" s="126">
        <f ca="1">OFFSET(IND!AK$28,$E34,0)</f>
        <v>5.6277087407736763</v>
      </c>
      <c r="AI34" s="126">
        <f ca="1">OFFSET(IND!AL$28,$E34,0)</f>
        <v>5.6814701362703879</v>
      </c>
      <c r="AJ34" s="126">
        <f ca="1">OFFSET(IND!AM$28,$E34,0)</f>
        <v>6.0299066639476617</v>
      </c>
      <c r="AK34" s="126">
        <f ca="1">OFFSET(IND!AN$28,$E34,0)</f>
        <v>5.7937539177106956</v>
      </c>
      <c r="AL34" s="126">
        <f ca="1">OFFSET(IND!AO$28,$E34,0)</f>
        <v>6.0034692448033748</v>
      </c>
      <c r="AM34" s="126">
        <f ca="1">OFFSET(IND!AP$28,$E34,0)</f>
        <v>6.1157530262436843</v>
      </c>
      <c r="AQ34" s="4"/>
    </row>
    <row r="35" spans="1:43">
      <c r="A35" s="35" t="s">
        <v>335</v>
      </c>
      <c r="B35">
        <v>8.5041886448849997</v>
      </c>
      <c r="E35" s="129">
        <f ca="1">MATCH(F35,IND!$D$29:$D$264,0)</f>
        <v>56</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5.5105571373654936</v>
      </c>
      <c r="Q35" s="126">
        <f ca="1">OFFSET(IND!T$28,$E35,0)</f>
        <v>5.5631913444238448</v>
      </c>
      <c r="R35" s="126">
        <f ca="1">OFFSET(IND!U$28,$E35,0)</f>
        <v>5.6283810845341486</v>
      </c>
      <c r="S35" s="126">
        <f ca="1">OFFSET(IND!V$28,$E35,0)</f>
        <v>5.6962162754788901</v>
      </c>
      <c r="T35" s="203">
        <f ca="1">OFFSET(IND!W$28,$E35,0)</f>
        <v>5.7707773792254491</v>
      </c>
      <c r="U35" s="126">
        <f ca="1">OFFSET(IND!X$28,$E35,0)</f>
        <v>5.8791657788885985</v>
      </c>
      <c r="V35" s="126">
        <f ca="1">OFFSET(IND!Y$28,$E35,0)</f>
        <v>5.9772924683885718</v>
      </c>
      <c r="W35" s="126">
        <f ca="1">OFFSET(IND!Z$28,$E35,0)</f>
        <v>6.1467606271328998</v>
      </c>
      <c r="X35" s="126">
        <f ca="1">OFFSET(IND!AA$28,$E35,0)</f>
        <v>6.280682486370412</v>
      </c>
      <c r="Y35" s="205">
        <f ca="1">OFFSET(IND!AB$28,$E35,0)</f>
        <v>6.3742587337606889</v>
      </c>
      <c r="Z35" s="126">
        <f ca="1">OFFSET(IND!AC$28,$E35,0)</f>
        <v>6.4476533911420928</v>
      </c>
      <c r="AA35" s="126">
        <f ca="1">OFFSET(IND!AD$28,$E35,0)</f>
        <v>6.5256326399858766</v>
      </c>
      <c r="AB35" s="126">
        <f ca="1">OFFSET(IND!AE$28,$E35,0)</f>
        <v>6.6045069342101046</v>
      </c>
      <c r="AC35" s="126">
        <f ca="1">OFFSET(IND!AF$28,$E35,0)</f>
        <v>6.6999151108931647</v>
      </c>
      <c r="AD35" s="126">
        <f ca="1">OFFSET(IND!AG$28,$E35,0)</f>
        <v>6.9107874574853367</v>
      </c>
      <c r="AE35" s="126">
        <f ca="1">OFFSET(IND!AH$28,$E35,0)</f>
        <v>7.1067604410120131</v>
      </c>
      <c r="AF35" s="126">
        <f ca="1">OFFSET(IND!AI$28,$E35,0)</f>
        <v>7.2036307915434987</v>
      </c>
      <c r="AG35" s="126">
        <f ca="1">OFFSET(IND!AJ$28,$E35,0)</f>
        <v>7.2820246575367085</v>
      </c>
      <c r="AH35" s="126">
        <f ca="1">OFFSET(IND!AK$28,$E35,0)</f>
        <v>7.3541722813695776</v>
      </c>
      <c r="AI35" s="126">
        <f ca="1">OFFSET(IND!AL$28,$E35,0)</f>
        <v>7.4244265505191409</v>
      </c>
      <c r="AJ35" s="126">
        <f ca="1">OFFSET(IND!AM$28,$E35,0)</f>
        <v>7.8797561298727086</v>
      </c>
      <c r="AK35" s="126">
        <f ca="1">OFFSET(IND!AN$28,$E35,0)</f>
        <v>7.5711566517294164</v>
      </c>
      <c r="AL35" s="126">
        <f ca="1">OFFSET(IND!AO$28,$E35,0)</f>
        <v>7.8452082625224984</v>
      </c>
      <c r="AM35" s="126">
        <f ca="1">OFFSET(IND!AP$28,$E35,0)</f>
        <v>7.9919383637327757</v>
      </c>
      <c r="AQ35" s="4"/>
    </row>
    <row r="36" spans="1:43">
      <c r="A36" s="35" t="s">
        <v>336</v>
      </c>
      <c r="B36">
        <v>2.3622746235790002</v>
      </c>
      <c r="E36" s="129">
        <f ca="1">MATCH(F36,IND!$D$29:$D$264,0)</f>
        <v>52</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1.5307103159348592</v>
      </c>
      <c r="Q36" s="126">
        <f ca="1">OFFSET(IND!T$28,$E36,0)</f>
        <v>1.5453309290066235</v>
      </c>
      <c r="R36" s="126">
        <f ca="1">OFFSET(IND!U$28,$E36,0)</f>
        <v>1.5634391901483746</v>
      </c>
      <c r="S36" s="126">
        <f ca="1">OFFSET(IND!V$28,$E36,0)</f>
        <v>1.5822822987441361</v>
      </c>
      <c r="T36" s="203">
        <f ca="1">OFFSET(IND!W$28,$E36,0)</f>
        <v>1.6029937164515136</v>
      </c>
      <c r="U36" s="126">
        <f ca="1">OFFSET(IND!X$28,$E36,0)</f>
        <v>1.633101605246833</v>
      </c>
      <c r="V36" s="126">
        <f ca="1">OFFSET(IND!Y$28,$E36,0)</f>
        <v>1.6603590189968256</v>
      </c>
      <c r="W36" s="126">
        <f ca="1">OFFSET(IND!Z$28,$E36,0)</f>
        <v>1.7074335075369167</v>
      </c>
      <c r="X36" s="126">
        <f ca="1">OFFSET(IND!AA$28,$E36,0)</f>
        <v>1.7446340239917812</v>
      </c>
      <c r="Y36" s="205">
        <f ca="1">OFFSET(IND!AB$28,$E36,0)</f>
        <v>1.770627426044636</v>
      </c>
      <c r="Z36" s="126">
        <f ca="1">OFFSET(IND!AC$28,$E36,0)</f>
        <v>1.7910148308728038</v>
      </c>
      <c r="AA36" s="126">
        <f ca="1">OFFSET(IND!AD$28,$E36,0)</f>
        <v>1.8126757333294103</v>
      </c>
      <c r="AB36" s="126">
        <f ca="1">OFFSET(IND!AE$28,$E36,0)</f>
        <v>1.8345852595028072</v>
      </c>
      <c r="AC36" s="126">
        <f ca="1">OFFSET(IND!AF$28,$E36,0)</f>
        <v>1.8610875308036572</v>
      </c>
      <c r="AD36" s="126">
        <f ca="1">OFFSET(IND!AG$28,$E36,0)</f>
        <v>1.9196631826348161</v>
      </c>
      <c r="AE36" s="126">
        <f ca="1">OFFSET(IND!AH$28,$E36,0)</f>
        <v>1.9741001225033374</v>
      </c>
      <c r="AF36" s="126">
        <f ca="1">OFFSET(IND!AI$28,$E36,0)</f>
        <v>2.0010085532065278</v>
      </c>
      <c r="AG36" s="126">
        <f ca="1">OFFSET(IND!AJ$28,$E36,0)</f>
        <v>2.0227846270935306</v>
      </c>
      <c r="AH36" s="126">
        <f ca="1">OFFSET(IND!AK$28,$E36,0)</f>
        <v>2.0428256337137718</v>
      </c>
      <c r="AI36" s="126">
        <f ca="1">OFFSET(IND!AL$28,$E36,0)</f>
        <v>2.0623407084775391</v>
      </c>
      <c r="AJ36" s="126">
        <f ca="1">OFFSET(IND!AM$28,$E36,0)</f>
        <v>2.1888211471868635</v>
      </c>
      <c r="AK36" s="126">
        <f ca="1">OFFSET(IND!AN$28,$E36,0)</f>
        <v>2.1030990699248377</v>
      </c>
      <c r="AL36" s="126">
        <f ca="1">OFFSET(IND!AO$28,$E36,0)</f>
        <v>2.1792245173673606</v>
      </c>
      <c r="AM36" s="126">
        <f ca="1">OFFSET(IND!AP$28,$E36,0)</f>
        <v>2.2199828788146601</v>
      </c>
      <c r="AQ36" s="4"/>
    </row>
    <row r="37" spans="1:43">
      <c r="A37" s="35" t="s">
        <v>337</v>
      </c>
      <c r="B37">
        <v>1.594535370916</v>
      </c>
      <c r="E37" s="129">
        <f ca="1">MATCH(F37,IND!$D$29:$D$264,0)</f>
        <v>54</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1.0332294632560299</v>
      </c>
      <c r="Q37" s="126">
        <f ca="1">OFFSET(IND!T$28,$E37,0)</f>
        <v>1.0430983770794708</v>
      </c>
      <c r="R37" s="126">
        <f ca="1">OFFSET(IND!U$28,$E37,0)</f>
        <v>1.0553214533501529</v>
      </c>
      <c r="S37" s="126">
        <f ca="1">OFFSET(IND!V$28,$E37,0)</f>
        <v>1.0680405516522919</v>
      </c>
      <c r="T37" s="203">
        <f ca="1">OFFSET(IND!W$28,$E37,0)</f>
        <v>1.0820207586047716</v>
      </c>
      <c r="U37" s="126">
        <f ca="1">OFFSET(IND!X$28,$E37,0)</f>
        <v>1.1023435835416122</v>
      </c>
      <c r="V37" s="126">
        <f ca="1">OFFSET(IND!Y$28,$E37,0)</f>
        <v>1.1207423378228571</v>
      </c>
      <c r="W37" s="126">
        <f ca="1">OFFSET(IND!Z$28,$E37,0)</f>
        <v>1.1525176175874188</v>
      </c>
      <c r="X37" s="126">
        <f ca="1">OFFSET(IND!AA$28,$E37,0)</f>
        <v>1.1776279661944524</v>
      </c>
      <c r="Y37" s="205">
        <f ca="1">OFFSET(IND!AB$28,$E37,0)</f>
        <v>1.1951735125801295</v>
      </c>
      <c r="Z37" s="126">
        <f ca="1">OFFSET(IND!AC$28,$E37,0)</f>
        <v>1.2089350108391428</v>
      </c>
      <c r="AA37" s="126">
        <f ca="1">OFFSET(IND!AD$28,$E37,0)</f>
        <v>1.2235561199973524</v>
      </c>
      <c r="AB37" s="126">
        <f ca="1">OFFSET(IND!AE$28,$E37,0)</f>
        <v>1.2383450501643951</v>
      </c>
      <c r="AC37" s="126">
        <f ca="1">OFFSET(IND!AF$28,$E37,0)</f>
        <v>1.256234083292469</v>
      </c>
      <c r="AD37" s="126">
        <f ca="1">OFFSET(IND!AG$28,$E37,0)</f>
        <v>1.2957726482785012</v>
      </c>
      <c r="AE37" s="126">
        <f ca="1">OFFSET(IND!AH$28,$E37,0)</f>
        <v>1.3325175826897531</v>
      </c>
      <c r="AF37" s="126">
        <f ca="1">OFFSET(IND!AI$28,$E37,0)</f>
        <v>1.3506807734144066</v>
      </c>
      <c r="AG37" s="126">
        <f ca="1">OFFSET(IND!AJ$28,$E37,0)</f>
        <v>1.3653796232881334</v>
      </c>
      <c r="AH37" s="126">
        <f ca="1">OFFSET(IND!AK$28,$E37,0)</f>
        <v>1.3789073027567964</v>
      </c>
      <c r="AI37" s="126">
        <f ca="1">OFFSET(IND!AL$28,$E37,0)</f>
        <v>1.3920799782223394</v>
      </c>
      <c r="AJ37" s="126">
        <f ca="1">OFFSET(IND!AM$28,$E37,0)</f>
        <v>1.4774542743511334</v>
      </c>
      <c r="AK37" s="126">
        <f ca="1">OFFSET(IND!AN$28,$E37,0)</f>
        <v>1.4195918721992662</v>
      </c>
      <c r="AL37" s="126">
        <f ca="1">OFFSET(IND!AO$28,$E37,0)</f>
        <v>1.4709765492229692</v>
      </c>
      <c r="AM37" s="126">
        <f ca="1">OFFSET(IND!AP$28,$E37,0)</f>
        <v>1.4984884431998962</v>
      </c>
      <c r="AQ37" s="4"/>
    </row>
    <row r="38" spans="1:43">
      <c r="A38" s="35" t="s">
        <v>338</v>
      </c>
      <c r="B38">
        <v>31.93143244434</v>
      </c>
      <c r="E38" s="129">
        <f ca="1">MATCH(F38,IND!$D$29:$D$264,0)</f>
        <v>59</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20.690978329636902</v>
      </c>
      <c r="Q38" s="126">
        <f ca="1">OFFSET(IND!T$28,$E38,0)</f>
        <v>20.888608661832791</v>
      </c>
      <c r="R38" s="126">
        <f ca="1">OFFSET(IND!U$28,$E38,0)</f>
        <v>21.133382369157385</v>
      </c>
      <c r="S38" s="126">
        <f ca="1">OFFSET(IND!V$28,$E38,0)</f>
        <v>21.38808918569816</v>
      </c>
      <c r="T38" s="203">
        <f ca="1">OFFSET(IND!W$28,$E38,0)</f>
        <v>21.668050384429403</v>
      </c>
      <c r="U38" s="126">
        <f ca="1">OFFSET(IND!X$28,$E38,0)</f>
        <v>22.07502593566857</v>
      </c>
      <c r="V38" s="126">
        <f ca="1">OFFSET(IND!Y$28,$E38,0)</f>
        <v>22.443470932316156</v>
      </c>
      <c r="W38" s="126">
        <f ca="1">OFFSET(IND!Z$28,$E38,0)</f>
        <v>23.079788080062624</v>
      </c>
      <c r="X38" s="126">
        <f ca="1">OFFSET(IND!AA$28,$E38,0)</f>
        <v>23.582636379839588</v>
      </c>
      <c r="Y38" s="205">
        <f ca="1">OFFSET(IND!AB$28,$E38,0)</f>
        <v>23.933995427329045</v>
      </c>
      <c r="Z38" s="126">
        <f ca="1">OFFSET(IND!AC$28,$E38,0)</f>
        <v>24.209576866289641</v>
      </c>
      <c r="AA38" s="126">
        <f ca="1">OFFSET(IND!AD$28,$E38,0)</f>
        <v>24.502372478016021</v>
      </c>
      <c r="AB38" s="126">
        <f ca="1">OFFSET(IND!AE$28,$E38,0)</f>
        <v>24.798528796130007</v>
      </c>
      <c r="AC38" s="126">
        <f ca="1">OFFSET(IND!AF$28,$E38,0)</f>
        <v>25.156766351246468</v>
      </c>
      <c r="AD38" s="126">
        <f ca="1">OFFSET(IND!AG$28,$E38,0)</f>
        <v>25.948547480612323</v>
      </c>
      <c r="AE38" s="126">
        <f ca="1">OFFSET(IND!AH$28,$E38,0)</f>
        <v>26.684384648119369</v>
      </c>
      <c r="AF38" s="126">
        <f ca="1">OFFSET(IND!AI$28,$E38,0)</f>
        <v>27.04811235725434</v>
      </c>
      <c r="AG38" s="126">
        <f ca="1">OFFSET(IND!AJ$28,$E38,0)</f>
        <v>27.342464768817837</v>
      </c>
      <c r="AH38" s="126">
        <f ca="1">OFFSET(IND!AK$28,$E38,0)</f>
        <v>27.613363860152614</v>
      </c>
      <c r="AI38" s="126">
        <f ca="1">OFFSET(IND!AL$28,$E38,0)</f>
        <v>27.87715380449081</v>
      </c>
      <c r="AJ38" s="126">
        <f ca="1">OFFSET(IND!AM$28,$E38,0)</f>
        <v>29.586820218321243</v>
      </c>
      <c r="AK38" s="126">
        <f ca="1">OFFSET(IND!AN$28,$E38,0)</f>
        <v>28.428094348026974</v>
      </c>
      <c r="AL38" s="126">
        <f ca="1">OFFSET(IND!AO$28,$E38,0)</f>
        <v>29.457100272250578</v>
      </c>
      <c r="AM38" s="126">
        <f ca="1">OFFSET(IND!AP$28,$E38,0)</f>
        <v>30.00804081578675</v>
      </c>
      <c r="AQ38" s="4"/>
    </row>
    <row r="39" spans="1:43">
      <c r="A39" s="35" t="s">
        <v>339</v>
      </c>
      <c r="B39">
        <v>16.901755910559999</v>
      </c>
      <c r="E39" s="129">
        <f ca="1">MATCH(F39,IND!$D$29:$D$264,0)</f>
        <v>57</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10.952025590703892</v>
      </c>
      <c r="Q39" s="126">
        <f ca="1">OFFSET(IND!T$28,$E39,0)</f>
        <v>11.056634102743578</v>
      </c>
      <c r="R39" s="126">
        <f ca="1">OFFSET(IND!U$28,$E39,0)</f>
        <v>11.186196265723112</v>
      </c>
      <c r="S39" s="126">
        <f ca="1">OFFSET(IND!V$28,$E39,0)</f>
        <v>11.321016162996198</v>
      </c>
      <c r="T39" s="203">
        <f ca="1">OFFSET(IND!W$28,$E39,0)</f>
        <v>11.469203559650946</v>
      </c>
      <c r="U39" s="126">
        <f ca="1">OFFSET(IND!X$28,$E39,0)</f>
        <v>11.684621437962571</v>
      </c>
      <c r="V39" s="126">
        <f ca="1">OFFSET(IND!Y$28,$E39,0)</f>
        <v>11.879644552276662</v>
      </c>
      <c r="W39" s="126">
        <f ca="1">OFFSET(IND!Z$28,$E39,0)</f>
        <v>12.216456160451854</v>
      </c>
      <c r="X39" s="126">
        <f ca="1">OFFSET(IND!AA$28,$E39,0)</f>
        <v>12.482620831820292</v>
      </c>
      <c r="Y39" s="205">
        <f ca="1">OFFSET(IND!AB$28,$E39,0)</f>
        <v>12.668600113143979</v>
      </c>
      <c r="Z39" s="126">
        <f ca="1">OFFSET(IND!AC$28,$E39,0)</f>
        <v>12.814469241405369</v>
      </c>
      <c r="AA39" s="126">
        <f ca="1">OFFSET(IND!AD$28,$E39,0)</f>
        <v>12.969450073214562</v>
      </c>
      <c r="AB39" s="126">
        <f ca="1">OFFSET(IND!AE$28,$E39,0)</f>
        <v>13.126209774141181</v>
      </c>
      <c r="AC39" s="126">
        <f ca="1">OFFSET(IND!AF$28,$E39,0)</f>
        <v>13.315829946212354</v>
      </c>
      <c r="AD39" s="126">
        <f ca="1">OFFSET(IND!AG$28,$E39,0)</f>
        <v>13.734930824522705</v>
      </c>
      <c r="AE39" s="126">
        <f ca="1">OFFSET(IND!AH$28,$E39,0)</f>
        <v>14.124419777666354</v>
      </c>
      <c r="AF39" s="126">
        <f ca="1">OFFSET(IND!AI$28,$E39,0)</f>
        <v>14.31694596541014</v>
      </c>
      <c r="AG39" s="126">
        <f ca="1">OFFSET(IND!AJ$28,$E39,0)</f>
        <v>14.472750833250112</v>
      </c>
      <c r="AH39" s="126">
        <f ca="1">OFFSET(IND!AK$28,$E39,0)</f>
        <v>14.616141529114273</v>
      </c>
      <c r="AI39" s="126">
        <f ca="1">OFFSET(IND!AL$28,$E39,0)</f>
        <v>14.755769253571561</v>
      </c>
      <c r="AJ39" s="126">
        <f ca="1">OFFSET(IND!AM$28,$E39,0)</f>
        <v>15.660719711569863</v>
      </c>
      <c r="AK39" s="126">
        <f ca="1">OFFSET(IND!AN$28,$E39,0)</f>
        <v>15.047389825379984</v>
      </c>
      <c r="AL39" s="126">
        <f ca="1">OFFSET(IND!AO$28,$E39,0)</f>
        <v>15.592057121219764</v>
      </c>
      <c r="AM39" s="126">
        <f ca="1">OFFSET(IND!AP$28,$E39,0)</f>
        <v>15.88367769302819</v>
      </c>
      <c r="AQ39" s="4"/>
    </row>
    <row r="40" spans="1:43">
      <c r="A40" s="35" t="s">
        <v>340</v>
      </c>
      <c r="B40">
        <v>28.149155918999998</v>
      </c>
      <c r="E40" s="129">
        <f ca="1">MATCH(F40,IND!$D$29:$D$264,0)</f>
        <v>69</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25.116629060457111</v>
      </c>
      <c r="Q40" s="126">
        <f ca="1">OFFSET(IND!T$28,$E40,0)</f>
        <v>25.356531092433489</v>
      </c>
      <c r="R40" s="126">
        <f ca="1">OFFSET(IND!U$28,$E40,0)</f>
        <v>25.653660126772998</v>
      </c>
      <c r="S40" s="126">
        <f ca="1">OFFSET(IND!V$28,$E40,0)</f>
        <v>25.962846890603359</v>
      </c>
      <c r="T40" s="203">
        <f ca="1">OFFSET(IND!W$28,$E40,0)</f>
        <v>26.302689766461079</v>
      </c>
      <c r="U40" s="126">
        <f ca="1">OFFSET(IND!X$28,$E40,0)</f>
        <v>26.796714446894285</v>
      </c>
      <c r="V40" s="126">
        <f ca="1">OFFSET(IND!Y$28,$E40,0)</f>
        <v>27.243967165569437</v>
      </c>
      <c r="W40" s="126">
        <f ca="1">OFFSET(IND!Z$28,$E40,0)</f>
        <v>28.016387952549046</v>
      </c>
      <c r="X40" s="126">
        <f ca="1">OFFSET(IND!AA$28,$E40,0)</f>
        <v>28.626791869559053</v>
      </c>
      <c r="Y40" s="205">
        <f ca="1">OFFSET(IND!AB$28,$E40,0)</f>
        <v>29.053304078031463</v>
      </c>
      <c r="Z40" s="126">
        <f ca="1">OFFSET(IND!AC$28,$E40,0)</f>
        <v>29.387830395156158</v>
      </c>
      <c r="AA40" s="126">
        <f ca="1">OFFSET(IND!AD$28,$E40,0)</f>
        <v>29.743252872194251</v>
      </c>
      <c r="AB40" s="126">
        <f ca="1">OFFSET(IND!AE$28,$E40,0)</f>
        <v>30.102754886428407</v>
      </c>
      <c r="AC40" s="126">
        <f ca="1">OFFSET(IND!AF$28,$E40,0)</f>
        <v>30.537616865598199</v>
      </c>
      <c r="AD40" s="126">
        <f ca="1">OFFSET(IND!AG$28,$E40,0)</f>
        <v>31.498754256325967</v>
      </c>
      <c r="AE40" s="126">
        <f ca="1">OFFSET(IND!AH$28,$E40,0)</f>
        <v>32.391981676060844</v>
      </c>
      <c r="AF40" s="126">
        <f ca="1">OFFSET(IND!AI$28,$E40,0)</f>
        <v>32.833508113516309</v>
      </c>
      <c r="AG40" s="126">
        <f ca="1">OFFSET(IND!AJ$28,$E40,0)</f>
        <v>33.190820378625673</v>
      </c>
      <c r="AH40" s="126">
        <f ca="1">OFFSET(IND!AK$28,$E40,0)</f>
        <v>33.519662827806755</v>
      </c>
      <c r="AI40" s="126">
        <f ca="1">OFFSET(IND!AL$28,$E40,0)</f>
        <v>33.839875534826554</v>
      </c>
      <c r="AJ40" s="126">
        <f ca="1">OFFSET(IND!AM$28,$E40,0)</f>
        <v>35.915227238800547</v>
      </c>
      <c r="AK40" s="126">
        <f ca="1">OFFSET(IND!AN$28,$E40,0)</f>
        <v>34.508658278972767</v>
      </c>
      <c r="AL40" s="126">
        <f ca="1">OFFSET(IND!AO$28,$E40,0)</f>
        <v>35.757761133752595</v>
      </c>
      <c r="AM40" s="126">
        <f ca="1">OFFSET(IND!AP$28,$E40,0)</f>
        <v>36.426543877898823</v>
      </c>
      <c r="AQ40" s="4"/>
    </row>
    <row r="41" spans="1:43">
      <c r="A41" s="35" t="s">
        <v>341</v>
      </c>
      <c r="B41">
        <v>5.2585839407999997E-2</v>
      </c>
      <c r="E41" s="129">
        <f ca="1">MATCH(F41,IND!$D$29:$D$264,0)</f>
        <v>62</v>
      </c>
      <c r="F41" s="4" t="str">
        <f t="shared" si="0"/>
        <v>IMIS</v>
      </c>
      <c r="G41" s="126">
        <f ca="1">OFFSET(IND!J$28,$E41,0)</f>
        <v>20.275122960000004</v>
      </c>
      <c r="H41" s="126">
        <f ca="1">OFFSET(IND!K$28,$E41,0)</f>
        <v>20.841985766703509</v>
      </c>
      <c r="I41" s="126">
        <f ca="1">OFFSET(IND!L$28,$E41,0)</f>
        <v>21.007561983390151</v>
      </c>
      <c r="J41" s="126">
        <f ca="1">OFFSET(IND!M$28,$E41,0)</f>
        <v>24.5131771912</v>
      </c>
      <c r="K41" s="126">
        <f ca="1">OFFSET(IND!N$28,$E41,0)</f>
        <v>24.5131771912</v>
      </c>
      <c r="L41" s="126">
        <f ca="1">OFFSET(IND!O$28,$E41,0)</f>
        <v>24.5131771912</v>
      </c>
      <c r="M41" s="126">
        <f ca="1">OFFSET(IND!P$28,$E41,0)</f>
        <v>24.438749021666418</v>
      </c>
      <c r="N41" s="126">
        <f ca="1">OFFSET(IND!Q$28,$E41,0)</f>
        <v>24.190132646101045</v>
      </c>
      <c r="O41" s="203">
        <f ca="1">OFFSET(IND!R$28,$E41,0)</f>
        <v>22.279723598995723</v>
      </c>
      <c r="P41" s="126">
        <f ca="1">OFFSET(IND!S$28,$E41,0)</f>
        <v>24.233640556753553</v>
      </c>
      <c r="Q41" s="126">
        <f ca="1">OFFSET(IND!T$28,$E41,0)</f>
        <v>24.465108704718649</v>
      </c>
      <c r="R41" s="126">
        <f ca="1">OFFSET(IND!U$28,$E41,0)</f>
        <v>24.751792009226868</v>
      </c>
      <c r="S41" s="126">
        <f ca="1">OFFSET(IND!V$28,$E41,0)</f>
        <v>25.050109147308394</v>
      </c>
      <c r="T41" s="203">
        <f ca="1">OFFSET(IND!W$28,$E41,0)</f>
        <v>25.378004665432496</v>
      </c>
      <c r="U41" s="126">
        <f ca="1">OFFSET(IND!X$28,$E41,0)</f>
        <v>25.854661644478767</v>
      </c>
      <c r="V41" s="126">
        <f ca="1">OFFSET(IND!Y$28,$E41,0)</f>
        <v>26.286190955052867</v>
      </c>
      <c r="W41" s="126">
        <f ca="1">OFFSET(IND!Z$28,$E41,0)</f>
        <v>27.031456876891816</v>
      </c>
      <c r="X41" s="126">
        <f ca="1">OFFSET(IND!AA$28,$E41,0)</f>
        <v>27.620401718321336</v>
      </c>
      <c r="Y41" s="205">
        <f ca="1">OFFSET(IND!AB$28,$E41,0)</f>
        <v>28.031919662401663</v>
      </c>
      <c r="Z41" s="126">
        <f ca="1">OFFSET(IND!AC$28,$E41,0)</f>
        <v>28.354685528253363</v>
      </c>
      <c r="AA41" s="126">
        <f ca="1">OFFSET(IND!AD$28,$E41,0)</f>
        <v>28.697612938360816</v>
      </c>
      <c r="AB41" s="126">
        <f ca="1">OFFSET(IND!AE$28,$E41,0)</f>
        <v>29.044476467356251</v>
      </c>
      <c r="AC41" s="126">
        <f ca="1">OFFSET(IND!AF$28,$E41,0)</f>
        <v>29.464050641487379</v>
      </c>
      <c r="AD41" s="126">
        <f ca="1">OFFSET(IND!AG$28,$E41,0)</f>
        <v>30.391398734119072</v>
      </c>
      <c r="AE41" s="126">
        <f ca="1">OFFSET(IND!AH$28,$E41,0)</f>
        <v>31.253224267043418</v>
      </c>
      <c r="AF41" s="126">
        <f ca="1">OFFSET(IND!AI$28,$E41,0)</f>
        <v>31.679228606871217</v>
      </c>
      <c r="AG41" s="126">
        <f ca="1">OFFSET(IND!AJ$28,$E41,0)</f>
        <v>32.02397936854139</v>
      </c>
      <c r="AH41" s="126">
        <f ca="1">OFFSET(IND!AK$28,$E41,0)</f>
        <v>32.341261185861498</v>
      </c>
      <c r="AI41" s="126">
        <f ca="1">OFFSET(IND!AL$28,$E41,0)</f>
        <v>32.650216644213188</v>
      </c>
      <c r="AJ41" s="126">
        <f ca="1">OFFSET(IND!AM$28,$E41,0)</f>
        <v>34.652608251060308</v>
      </c>
      <c r="AK41" s="126">
        <f ca="1">OFFSET(IND!AN$28,$E41,0)</f>
        <v>33.295487973944077</v>
      </c>
      <c r="AL41" s="126">
        <f ca="1">OFFSET(IND!AO$28,$E41,0)</f>
        <v>34.500677951002181</v>
      </c>
      <c r="AM41" s="126">
        <f ca="1">OFFSET(IND!AP$28,$E41,0)</f>
        <v>35.145949280733085</v>
      </c>
      <c r="AQ41" s="4"/>
    </row>
    <row r="42" spans="1:43">
      <c r="A42" s="35" t="s">
        <v>342</v>
      </c>
      <c r="B42" t="s">
        <v>386</v>
      </c>
      <c r="E42" s="129">
        <f ca="1">MATCH(F42,IND!$D$29:$D$264,0)</f>
        <v>137</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MATCH(F43,IND!$D$29:$D$264,0)</f>
        <v>139</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MATCH(F44,IND!$D$29:$D$264,0)</f>
        <v>144</v>
      </c>
      <c r="F44" s="4" t="str">
        <f t="shared" si="0"/>
        <v>INFE</v>
      </c>
      <c r="G44" s="126">
        <f ca="1">OFFSET(IND!J$28,$E44,0)</f>
        <v>45.684078335879221</v>
      </c>
      <c r="H44" s="126">
        <f ca="1">OFFSET(IND!K$28,$E44,0)</f>
        <v>38.765923123988252</v>
      </c>
      <c r="I44" s="126">
        <f ca="1">OFFSET(IND!L$28,$E44,0)</f>
        <v>35.585500110436485</v>
      </c>
      <c r="J44" s="126">
        <f ca="1">OFFSET(IND!M$28,$E44,0)</f>
        <v>6.8830524422467816</v>
      </c>
      <c r="K44" s="126">
        <f ca="1">OFFSET(IND!N$28,$E44,0)</f>
        <v>6.8830524422467816</v>
      </c>
      <c r="L44" s="126">
        <f ca="1">OFFSET(IND!O$28,$E44,0)</f>
        <v>6.8830524422467816</v>
      </c>
      <c r="M44" s="126">
        <f ca="1">OFFSET(IND!P$28,$E44,0)</f>
        <v>6.7561504733716902</v>
      </c>
      <c r="N44" s="126">
        <f ca="1">OFFSET(IND!Q$28,$E44,0)</f>
        <v>6.487633263867874</v>
      </c>
      <c r="O44" s="203">
        <f ca="1">OFFSET(IND!R$28,$E44,0)</f>
        <v>5.3289631132692179</v>
      </c>
      <c r="P44" s="126">
        <f ca="1">OFFSET(IND!S$28,$E44,0)</f>
        <v>6.1045955467128117</v>
      </c>
      <c r="Q44" s="126">
        <f ca="1">OFFSET(IND!T$28,$E44,0)</f>
        <v>5.9720633650565036</v>
      </c>
      <c r="R44" s="126">
        <f ca="1">OFFSET(IND!U$28,$E44,0)</f>
        <v>5.9973743901897452</v>
      </c>
      <c r="S44" s="126">
        <f ca="1">OFFSET(IND!V$28,$E44,0)</f>
        <v>6.0274652655916539</v>
      </c>
      <c r="T44" s="203">
        <f ca="1">OFFSET(IND!W$28,$E44,0)</f>
        <v>6.135231751277237</v>
      </c>
      <c r="U44" s="126">
        <f ca="1">OFFSET(IND!X$28,$E44,0)</f>
        <v>6.4307158353396874</v>
      </c>
      <c r="V44" s="126">
        <f ca="1">OFFSET(IND!Y$28,$E44,0)</f>
        <v>6.7127458135575306</v>
      </c>
      <c r="W44" s="126">
        <f ca="1">OFFSET(IND!Z$28,$E44,0)</f>
        <v>7.614719355139389</v>
      </c>
      <c r="X44" s="126">
        <f ca="1">OFFSET(IND!AA$28,$E44,0)</f>
        <v>8.3272819808612706</v>
      </c>
      <c r="Y44" s="205">
        <f ca="1">OFFSET(IND!AB$28,$E44,0)</f>
        <v>8.8317427153635055</v>
      </c>
      <c r="Z44" s="126">
        <f ca="1">OFFSET(IND!AC$28,$E44,0)</f>
        <v>9.1859251410823308</v>
      </c>
      <c r="AA44" s="126">
        <f ca="1">OFFSET(IND!AD$28,$E44,0)</f>
        <v>9.5027292687442007</v>
      </c>
      <c r="AB44" s="126">
        <f ca="1">OFFSET(IND!AE$28,$E44,0)</f>
        <v>9.7940556161728196</v>
      </c>
      <c r="AC44" s="126">
        <f ca="1">OFFSET(IND!AF$28,$E44,0)</f>
        <v>10.135020161799194</v>
      </c>
      <c r="AD44" s="126">
        <f ca="1">OFFSET(IND!AG$28,$E44,0)</f>
        <v>11.849029676813357</v>
      </c>
      <c r="AE44" s="126">
        <f ca="1">OFFSET(IND!AH$28,$E44,0)</f>
        <v>13.7643199568663</v>
      </c>
      <c r="AF44" s="126">
        <f ca="1">OFFSET(IND!AI$28,$E44,0)</f>
        <v>15.176993815056111</v>
      </c>
      <c r="AG44" s="126">
        <f ca="1">OFFSET(IND!AJ$28,$E44,0)</f>
        <v>16.288606668212591</v>
      </c>
      <c r="AH44" s="126">
        <f ca="1">OFFSET(IND!AK$28,$E44,0)</f>
        <v>17.195171954442934</v>
      </c>
      <c r="AI44" s="126">
        <f ca="1">OFFSET(IND!AL$28,$E44,0)</f>
        <v>17.944542777050934</v>
      </c>
      <c r="AJ44" s="126">
        <f ca="1">OFFSET(IND!AM$28,$E44,0)</f>
        <v>21.392300853961036</v>
      </c>
      <c r="AK44" s="126">
        <f ca="1">OFFSET(IND!AN$28,$E44,0)</f>
        <v>19.545376916796961</v>
      </c>
      <c r="AL44" s="126">
        <f ca="1">OFFSET(IND!AO$28,$E44,0)</f>
        <v>22.028658058888666</v>
      </c>
      <c r="AM44" s="126">
        <f ca="1">OFFSET(IND!AP$28,$E44,0)</f>
        <v>23.629492198634708</v>
      </c>
      <c r="AQ44" s="4"/>
    </row>
    <row r="45" spans="1:43">
      <c r="A45" s="35" t="s">
        <v>345</v>
      </c>
      <c r="B45" t="s">
        <v>386</v>
      </c>
      <c r="E45" s="129">
        <f ca="1">MATCH(F45,IND!$D$29:$D$264,0)</f>
        <v>142</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MATCH(F46,IND!$D$29:$D$264,0)</f>
        <v>140</v>
      </c>
      <c r="F46" s="4" t="str">
        <f t="shared" si="0"/>
        <v>INFH</v>
      </c>
      <c r="G46" s="126">
        <f ca="1">OFFSET(IND!J$28,$E46,0)</f>
        <v>0.60110629389314751</v>
      </c>
      <c r="H46" s="126">
        <f ca="1">OFFSET(IND!K$28,$E46,0)</f>
        <v>0.5100779358419506</v>
      </c>
      <c r="I46" s="126">
        <f ca="1">OFFSET(IND!L$28,$E46,0)</f>
        <v>0.46823026461100631</v>
      </c>
      <c r="J46" s="126">
        <f ca="1">OFFSET(IND!M$28,$E46,0)</f>
        <v>9.056647950324713E-2</v>
      </c>
      <c r="K46" s="126">
        <f ca="1">OFFSET(IND!N$28,$E46,0)</f>
        <v>9.056647950324713E-2</v>
      </c>
      <c r="L46" s="126">
        <f ca="1">OFFSET(IND!O$28,$E46,0)</f>
        <v>9.056647950324713E-2</v>
      </c>
      <c r="M46" s="126">
        <f ca="1">OFFSET(IND!P$28,$E46,0)</f>
        <v>8.8896716754890664E-2</v>
      </c>
      <c r="N46" s="126">
        <f ca="1">OFFSET(IND!Q$28,$E46,0)</f>
        <v>8.5363595577208878E-2</v>
      </c>
      <c r="O46" s="203">
        <f ca="1">OFFSET(IND!R$28,$E46,0)</f>
        <v>7.0117935700910766E-2</v>
      </c>
      <c r="P46" s="126">
        <f ca="1">OFFSET(IND!S$28,$E46,0)</f>
        <v>8.0323625614642263E-2</v>
      </c>
      <c r="Q46" s="126">
        <f ca="1">OFFSET(IND!T$28,$E46,0)</f>
        <v>7.8579781119164527E-2</v>
      </c>
      <c r="R46" s="126">
        <f ca="1">OFFSET(IND!U$28,$E46,0)</f>
        <v>7.8912820923549287E-2</v>
      </c>
      <c r="S46" s="126">
        <f ca="1">OFFSET(IND!V$28,$E46,0)</f>
        <v>7.930875349462703E-2</v>
      </c>
      <c r="T46" s="203">
        <f ca="1">OFFSET(IND!W$28,$E46,0)</f>
        <v>8.0726733569437339E-2</v>
      </c>
      <c r="U46" s="126">
        <f ca="1">OFFSET(IND!X$28,$E46,0)</f>
        <v>8.4614682043943262E-2</v>
      </c>
      <c r="V46" s="126">
        <f ca="1">OFFSET(IND!Y$28,$E46,0)</f>
        <v>8.8325602809967513E-2</v>
      </c>
      <c r="W46" s="126">
        <f ca="1">OFFSET(IND!Z$28,$E46,0)</f>
        <v>0.10019367572551828</v>
      </c>
      <c r="X46" s="126">
        <f ca="1">OFFSET(IND!AA$28,$E46,0)</f>
        <v>0.10956949974817462</v>
      </c>
      <c r="Y46" s="205">
        <f ca="1">OFFSET(IND!AB$28,$E46,0)</f>
        <v>0.11620714099162507</v>
      </c>
      <c r="Z46" s="126">
        <f ca="1">OFFSET(IND!AC$28,$E46,0)</f>
        <v>0.12086743606687277</v>
      </c>
      <c r="AA46" s="126">
        <f ca="1">OFFSET(IND!AD$28,$E46,0)</f>
        <v>0.12503591143084475</v>
      </c>
      <c r="AB46" s="126">
        <f ca="1">OFFSET(IND!AE$28,$E46,0)</f>
        <v>0.12886915284437919</v>
      </c>
      <c r="AC46" s="126">
        <f ca="1">OFFSET(IND!AF$28,$E46,0)</f>
        <v>0.1333555284447262</v>
      </c>
      <c r="AD46" s="126">
        <f ca="1">OFFSET(IND!AG$28,$E46,0)</f>
        <v>0.15590828522122835</v>
      </c>
      <c r="AE46" s="126">
        <f ca="1">OFFSET(IND!AH$28,$E46,0)</f>
        <v>0.18110947311666181</v>
      </c>
      <c r="AF46" s="126">
        <f ca="1">OFFSET(IND!AI$28,$E46,0)</f>
        <v>0.19969728704021195</v>
      </c>
      <c r="AG46" s="126">
        <f ca="1">OFFSET(IND!AJ$28,$E46,0)</f>
        <v>0.21432377195016564</v>
      </c>
      <c r="AH46" s="126">
        <f ca="1">OFFSET(IND!AK$28,$E46,0)</f>
        <v>0.22625226255845965</v>
      </c>
      <c r="AI46" s="126">
        <f ca="1">OFFSET(IND!AL$28,$E46,0)</f>
        <v>0.23611240496119651</v>
      </c>
      <c r="AJ46" s="126">
        <f ca="1">OFFSET(IND!AM$28,$E46,0)</f>
        <v>0.28147764281527682</v>
      </c>
      <c r="AK46" s="126">
        <f ca="1">OFFSET(IND!AN$28,$E46,0)</f>
        <v>0.25717601206311791</v>
      </c>
      <c r="AL46" s="126">
        <f ca="1">OFFSET(IND!AO$28,$E46,0)</f>
        <v>0.28985076393274561</v>
      </c>
      <c r="AM46" s="126">
        <f ca="1">OFFSET(IND!AP$28,$E46,0)</f>
        <v>0.31091437103466718</v>
      </c>
      <c r="AQ46" s="4"/>
    </row>
    <row r="47" spans="1:43">
      <c r="A47" s="35" t="s">
        <v>347</v>
      </c>
      <c r="B47">
        <v>0.80432667377019995</v>
      </c>
      <c r="E47" s="129">
        <f ca="1">MATCH(F47,IND!$D$29:$D$264,0)</f>
        <v>136</v>
      </c>
      <c r="F47" s="4" t="str">
        <f t="shared" si="0"/>
        <v>INFK</v>
      </c>
      <c r="G47" s="126">
        <f ca="1">OFFSET(IND!J$28,$E47,0)</f>
        <v>0.66789588210349726</v>
      </c>
      <c r="H47" s="126">
        <f ca="1">OFFSET(IND!K$28,$E47,0)</f>
        <v>0.56675326204661181</v>
      </c>
      <c r="I47" s="126">
        <f ca="1">OFFSET(IND!L$28,$E47,0)</f>
        <v>0.52025584956778481</v>
      </c>
      <c r="J47" s="126">
        <f ca="1">OFFSET(IND!M$28,$E47,0)</f>
        <v>0.10062942167027458</v>
      </c>
      <c r="K47" s="126">
        <f ca="1">OFFSET(IND!N$28,$E47,0)</f>
        <v>0.10062942167027458</v>
      </c>
      <c r="L47" s="126">
        <f ca="1">OFFSET(IND!O$28,$E47,0)</f>
        <v>0.10062942167027458</v>
      </c>
      <c r="M47" s="126">
        <f ca="1">OFFSET(IND!P$28,$E47,0)</f>
        <v>9.8774129727656285E-2</v>
      </c>
      <c r="N47" s="126">
        <f ca="1">OFFSET(IND!Q$28,$E47,0)</f>
        <v>9.4848439530232073E-2</v>
      </c>
      <c r="O47" s="203">
        <f ca="1">OFFSET(IND!R$28,$E47,0)</f>
        <v>7.7908817445456399E-2</v>
      </c>
      <c r="P47" s="126">
        <f ca="1">OFFSET(IND!S$28,$E47,0)</f>
        <v>8.9248472905158069E-2</v>
      </c>
      <c r="Q47" s="126">
        <f ca="1">OFFSET(IND!T$28,$E47,0)</f>
        <v>8.7310867910182804E-2</v>
      </c>
      <c r="R47" s="126">
        <f ca="1">OFFSET(IND!U$28,$E47,0)</f>
        <v>8.7680912137276981E-2</v>
      </c>
      <c r="S47" s="126">
        <f ca="1">OFFSET(IND!V$28,$E47,0)</f>
        <v>8.812083721625226E-2</v>
      </c>
      <c r="T47" s="203">
        <f ca="1">OFFSET(IND!W$28,$E47,0)</f>
        <v>8.9696370632708161E-2</v>
      </c>
      <c r="U47" s="126">
        <f ca="1">OFFSET(IND!X$28,$E47,0)</f>
        <v>9.4016313382159183E-2</v>
      </c>
      <c r="V47" s="126">
        <f ca="1">OFFSET(IND!Y$28,$E47,0)</f>
        <v>9.8139558677741684E-2</v>
      </c>
      <c r="W47" s="126">
        <f ca="1">OFFSET(IND!Z$28,$E47,0)</f>
        <v>0.11132630636168699</v>
      </c>
      <c r="X47" s="126">
        <f ca="1">OFFSET(IND!AA$28,$E47,0)</f>
        <v>0.12174388860908292</v>
      </c>
      <c r="Y47" s="205">
        <f ca="1">OFFSET(IND!AB$28,$E47,0)</f>
        <v>0.12911904554625009</v>
      </c>
      <c r="Z47" s="126">
        <f ca="1">OFFSET(IND!AC$28,$E47,0)</f>
        <v>0.13429715118541419</v>
      </c>
      <c r="AA47" s="126">
        <f ca="1">OFFSET(IND!AD$28,$E47,0)</f>
        <v>0.13892879047871637</v>
      </c>
      <c r="AB47" s="126">
        <f ca="1">OFFSET(IND!AE$28,$E47,0)</f>
        <v>0.14318794760486575</v>
      </c>
      <c r="AC47" s="126">
        <f ca="1">OFFSET(IND!AF$28,$E47,0)</f>
        <v>0.1481728093830291</v>
      </c>
      <c r="AD47" s="126">
        <f ca="1">OFFSET(IND!AG$28,$E47,0)</f>
        <v>0.17323142802358704</v>
      </c>
      <c r="AE47" s="126">
        <f ca="1">OFFSET(IND!AH$28,$E47,0)</f>
        <v>0.201232747907402</v>
      </c>
      <c r="AF47" s="126">
        <f ca="1">OFFSET(IND!AI$28,$E47,0)</f>
        <v>0.22188587448912439</v>
      </c>
      <c r="AG47" s="126">
        <f ca="1">OFFSET(IND!AJ$28,$E47,0)</f>
        <v>0.23813752438907293</v>
      </c>
      <c r="AH47" s="126">
        <f ca="1">OFFSET(IND!AK$28,$E47,0)</f>
        <v>0.25139140284273293</v>
      </c>
      <c r="AI47" s="126">
        <f ca="1">OFFSET(IND!AL$28,$E47,0)</f>
        <v>0.26234711662355165</v>
      </c>
      <c r="AJ47" s="126">
        <f ca="1">OFFSET(IND!AM$28,$E47,0)</f>
        <v>0.31275293646141866</v>
      </c>
      <c r="AK47" s="126">
        <f ca="1">OFFSET(IND!AN$28,$E47,0)</f>
        <v>0.28575112451457546</v>
      </c>
      <c r="AL47" s="126">
        <f ca="1">OFFSET(IND!AO$28,$E47,0)</f>
        <v>0.32205640436971733</v>
      </c>
      <c r="AM47" s="126">
        <f ca="1">OFFSET(IND!AP$28,$E47,0)</f>
        <v>0.34546041226074131</v>
      </c>
      <c r="AQ47" s="4"/>
    </row>
    <row r="48" spans="1:43">
      <c r="A48" s="35" t="s">
        <v>348</v>
      </c>
      <c r="B48">
        <v>0.241298002131</v>
      </c>
      <c r="E48" s="129">
        <f ca="1">MATCH(F48,IND!$D$29:$D$264,0)</f>
        <v>138</v>
      </c>
      <c r="F48" s="4" t="str">
        <f t="shared" si="0"/>
        <v>INFL</v>
      </c>
      <c r="G48" s="126">
        <f ca="1">OFFSET(IND!J$28,$E48,0)</f>
        <v>0.20036876463104916</v>
      </c>
      <c r="H48" s="126">
        <f ca="1">OFFSET(IND!K$28,$E48,0)</f>
        <v>0.17002597861398352</v>
      </c>
      <c r="I48" s="126">
        <f ca="1">OFFSET(IND!L$28,$E48,0)</f>
        <v>0.15607675487033543</v>
      </c>
      <c r="J48" s="126">
        <f ca="1">OFFSET(IND!M$28,$E48,0)</f>
        <v>3.0188826501082372E-2</v>
      </c>
      <c r="K48" s="126">
        <f ca="1">OFFSET(IND!N$28,$E48,0)</f>
        <v>3.0188826501082372E-2</v>
      </c>
      <c r="L48" s="126">
        <f ca="1">OFFSET(IND!O$28,$E48,0)</f>
        <v>3.0188826501082372E-2</v>
      </c>
      <c r="M48" s="126">
        <f ca="1">OFFSET(IND!P$28,$E48,0)</f>
        <v>2.9632238918296885E-2</v>
      </c>
      <c r="N48" s="126">
        <f ca="1">OFFSET(IND!Q$28,$E48,0)</f>
        <v>2.8454531859069623E-2</v>
      </c>
      <c r="O48" s="203">
        <f ca="1">OFFSET(IND!R$28,$E48,0)</f>
        <v>2.337264523363692E-2</v>
      </c>
      <c r="P48" s="126">
        <f ca="1">OFFSET(IND!S$28,$E48,0)</f>
        <v>2.677454187154742E-2</v>
      </c>
      <c r="Q48" s="126">
        <f ca="1">OFFSET(IND!T$28,$E48,0)</f>
        <v>2.619326037305484E-2</v>
      </c>
      <c r="R48" s="126">
        <f ca="1">OFFSET(IND!U$28,$E48,0)</f>
        <v>2.6304273641183092E-2</v>
      </c>
      <c r="S48" s="126">
        <f ca="1">OFFSET(IND!V$28,$E48,0)</f>
        <v>2.6436251164875673E-2</v>
      </c>
      <c r="T48" s="203">
        <f ca="1">OFFSET(IND!W$28,$E48,0)</f>
        <v>2.6908911189812441E-2</v>
      </c>
      <c r="U48" s="126">
        <f ca="1">OFFSET(IND!X$28,$E48,0)</f>
        <v>2.8204894014647749E-2</v>
      </c>
      <c r="V48" s="126">
        <f ca="1">OFFSET(IND!Y$28,$E48,0)</f>
        <v>2.94418676033225E-2</v>
      </c>
      <c r="W48" s="126">
        <f ca="1">OFFSET(IND!Z$28,$E48,0)</f>
        <v>3.3397891908506089E-2</v>
      </c>
      <c r="X48" s="126">
        <f ca="1">OFFSET(IND!AA$28,$E48,0)</f>
        <v>3.6523166582724871E-2</v>
      </c>
      <c r="Y48" s="205">
        <f ca="1">OFFSET(IND!AB$28,$E48,0)</f>
        <v>3.8735713663875022E-2</v>
      </c>
      <c r="Z48" s="126">
        <f ca="1">OFFSET(IND!AC$28,$E48,0)</f>
        <v>4.0289145355624251E-2</v>
      </c>
      <c r="AA48" s="126">
        <f ca="1">OFFSET(IND!AD$28,$E48,0)</f>
        <v>4.1678637143614909E-2</v>
      </c>
      <c r="AB48" s="126">
        <f ca="1">OFFSET(IND!AE$28,$E48,0)</f>
        <v>4.2956384281459731E-2</v>
      </c>
      <c r="AC48" s="126">
        <f ca="1">OFFSET(IND!AF$28,$E48,0)</f>
        <v>4.4451842814908736E-2</v>
      </c>
      <c r="AD48" s="126">
        <f ca="1">OFFSET(IND!AG$28,$E48,0)</f>
        <v>5.1969428407076121E-2</v>
      </c>
      <c r="AE48" s="126">
        <f ca="1">OFFSET(IND!AH$28,$E48,0)</f>
        <v>6.0369824372220611E-2</v>
      </c>
      <c r="AF48" s="126">
        <f ca="1">OFFSET(IND!AI$28,$E48,0)</f>
        <v>6.6565762346737334E-2</v>
      </c>
      <c r="AG48" s="126">
        <f ca="1">OFFSET(IND!AJ$28,$E48,0)</f>
        <v>7.1441257316721907E-2</v>
      </c>
      <c r="AH48" s="126">
        <f ca="1">OFFSET(IND!AK$28,$E48,0)</f>
        <v>7.5417420852819911E-2</v>
      </c>
      <c r="AI48" s="126">
        <f ca="1">OFFSET(IND!AL$28,$E48,0)</f>
        <v>7.8704134987065535E-2</v>
      </c>
      <c r="AJ48" s="126">
        <f ca="1">OFFSET(IND!AM$28,$E48,0)</f>
        <v>9.3825880938425643E-2</v>
      </c>
      <c r="AK48" s="126">
        <f ca="1">OFFSET(IND!AN$28,$E48,0)</f>
        <v>8.5725337354372669E-2</v>
      </c>
      <c r="AL48" s="126">
        <f ca="1">OFFSET(IND!AO$28,$E48,0)</f>
        <v>9.6616921310915233E-2</v>
      </c>
      <c r="AM48" s="126">
        <f ca="1">OFFSET(IND!AP$28,$E48,0)</f>
        <v>0.10363812367822244</v>
      </c>
      <c r="AQ48" s="4"/>
    </row>
    <row r="49" spans="1:43">
      <c r="A49" s="35" t="s">
        <v>349</v>
      </c>
      <c r="B49">
        <v>4.5042293731129996</v>
      </c>
      <c r="E49" s="129">
        <f ca="1">MATCH(F49,IND!$D$29:$D$264,0)</f>
        <v>143</v>
      </c>
      <c r="F49" s="4" t="str">
        <f t="shared" si="0"/>
        <v>INFO</v>
      </c>
      <c r="G49" s="126">
        <f ca="1">OFFSET(IND!J$28,$E49,0)</f>
        <v>3.7402169397795855</v>
      </c>
      <c r="H49" s="126">
        <f ca="1">OFFSET(IND!K$28,$E49,0)</f>
        <v>3.1738182674610265</v>
      </c>
      <c r="I49" s="126">
        <f ca="1">OFFSET(IND!L$28,$E49,0)</f>
        <v>2.9134327575795953</v>
      </c>
      <c r="J49" s="126">
        <f ca="1">OFFSET(IND!M$28,$E49,0)</f>
        <v>0.56352476135353768</v>
      </c>
      <c r="K49" s="126">
        <f ca="1">OFFSET(IND!N$28,$E49,0)</f>
        <v>0.56352476135353768</v>
      </c>
      <c r="L49" s="126">
        <f ca="1">OFFSET(IND!O$28,$E49,0)</f>
        <v>0.56352476135353768</v>
      </c>
      <c r="M49" s="126">
        <f ca="1">OFFSET(IND!P$28,$E49,0)</f>
        <v>0.55313512647487528</v>
      </c>
      <c r="N49" s="126">
        <f ca="1">OFFSET(IND!Q$28,$E49,0)</f>
        <v>0.53115126136929969</v>
      </c>
      <c r="O49" s="203">
        <f ca="1">OFFSET(IND!R$28,$E49,0)</f>
        <v>0.43628937769455589</v>
      </c>
      <c r="P49" s="126">
        <f ca="1">OFFSET(IND!S$28,$E49,0)</f>
        <v>0.49979144826888522</v>
      </c>
      <c r="Q49" s="126">
        <f ca="1">OFFSET(IND!T$28,$E49,0)</f>
        <v>0.48894086029702377</v>
      </c>
      <c r="R49" s="126">
        <f ca="1">OFFSET(IND!U$28,$E49,0)</f>
        <v>0.49101310796875119</v>
      </c>
      <c r="S49" s="126">
        <f ca="1">OFFSET(IND!V$28,$E49,0)</f>
        <v>0.49347668841101272</v>
      </c>
      <c r="T49" s="203">
        <f ca="1">OFFSET(IND!W$28,$E49,0)</f>
        <v>0.50229967554316579</v>
      </c>
      <c r="U49" s="126">
        <f ca="1">OFFSET(IND!X$28,$E49,0)</f>
        <v>0.52649135494009158</v>
      </c>
      <c r="V49" s="126">
        <f ca="1">OFFSET(IND!Y$28,$E49,0)</f>
        <v>0.54958152859535359</v>
      </c>
      <c r="W49" s="126">
        <f ca="1">OFFSET(IND!Z$28,$E49,0)</f>
        <v>0.62342731562544729</v>
      </c>
      <c r="X49" s="126">
        <f ca="1">OFFSET(IND!AA$28,$E49,0)</f>
        <v>0.68176577621086454</v>
      </c>
      <c r="Y49" s="205">
        <f ca="1">OFFSET(IND!AB$28,$E49,0)</f>
        <v>0.7230666550590007</v>
      </c>
      <c r="Z49" s="126">
        <f ca="1">OFFSET(IND!AC$28,$E49,0)</f>
        <v>0.75206404663831972</v>
      </c>
      <c r="AA49" s="126">
        <f ca="1">OFFSET(IND!AD$28,$E49,0)</f>
        <v>0.77800122668081206</v>
      </c>
      <c r="AB49" s="126">
        <f ca="1">OFFSET(IND!AE$28,$E49,0)</f>
        <v>0.80185250658724871</v>
      </c>
      <c r="AC49" s="126">
        <f ca="1">OFFSET(IND!AF$28,$E49,0)</f>
        <v>0.8297677325449635</v>
      </c>
      <c r="AD49" s="126">
        <f ca="1">OFFSET(IND!AG$28,$E49,0)</f>
        <v>0.97009599693208803</v>
      </c>
      <c r="AE49" s="126">
        <f ca="1">OFFSET(IND!AH$28,$E49,0)</f>
        <v>1.1269033882814519</v>
      </c>
      <c r="AF49" s="126">
        <f ca="1">OFFSET(IND!AI$28,$E49,0)</f>
        <v>1.2425608971390973</v>
      </c>
      <c r="AG49" s="126">
        <f ca="1">OFFSET(IND!AJ$28,$E49,0)</f>
        <v>1.3335701365788093</v>
      </c>
      <c r="AH49" s="126">
        <f ca="1">OFFSET(IND!AK$28,$E49,0)</f>
        <v>1.4077918559193054</v>
      </c>
      <c r="AI49" s="126">
        <f ca="1">OFFSET(IND!AL$28,$E49,0)</f>
        <v>1.4691438530918903</v>
      </c>
      <c r="AJ49" s="126">
        <f ca="1">OFFSET(IND!AM$28,$E49,0)</f>
        <v>1.7514164441839457</v>
      </c>
      <c r="AK49" s="126">
        <f ca="1">OFFSET(IND!AN$28,$E49,0)</f>
        <v>1.6002062972816236</v>
      </c>
      <c r="AL49" s="126">
        <f ca="1">OFFSET(IND!AO$28,$E49,0)</f>
        <v>1.8035158644704181</v>
      </c>
      <c r="AM49" s="126">
        <f ca="1">OFFSET(IND!AP$28,$E49,0)</f>
        <v>1.9345783086601525</v>
      </c>
      <c r="AQ49" s="4"/>
    </row>
    <row r="50" spans="1:43">
      <c r="A50" s="35" t="s">
        <v>350</v>
      </c>
      <c r="B50" t="s">
        <v>386</v>
      </c>
      <c r="E50" s="129">
        <f ca="1">MATCH(F50,IND!$D$29:$D$264,0)</f>
        <v>141</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MATCH(F51,IND!$D$29:$D$264,0)</f>
        <v>146</v>
      </c>
      <c r="F51" s="4" t="str">
        <f t="shared" si="0"/>
        <v>INFS</v>
      </c>
      <c r="G51" s="126">
        <f ca="1">OFFSET(IND!J$28,$E51,0)</f>
        <v>2.487856608</v>
      </c>
      <c r="H51" s="126">
        <f ca="1">OFFSET(IND!K$28,$E51,0)</f>
        <v>2.1111087609157093</v>
      </c>
      <c r="I51" s="126">
        <f ca="1">OFFSET(IND!L$28,$E51,0)</f>
        <v>1.9379097668958214</v>
      </c>
      <c r="J51" s="126">
        <f ca="1">OFFSET(IND!M$28,$E51,0)</f>
        <v>0.65368000000000004</v>
      </c>
      <c r="K51" s="126">
        <f ca="1">OFFSET(IND!N$28,$E51,0)</f>
        <v>0.65368000000000004</v>
      </c>
      <c r="L51" s="126">
        <f ca="1">OFFSET(IND!O$28,$E51,0)</f>
        <v>0.65368000000000004</v>
      </c>
      <c r="M51" s="126">
        <f ca="1">OFFSET(IND!P$28,$E51,0)</f>
        <v>0.64162818436873748</v>
      </c>
      <c r="N51" s="126">
        <f ca="1">OFFSET(IND!Q$28,$E51,0)</f>
        <v>0.61612724114896456</v>
      </c>
      <c r="O51" s="203">
        <f ca="1">OFFSET(IND!R$28,$E51,0)</f>
        <v>0.50608892451569809</v>
      </c>
      <c r="P51" s="126">
        <f ca="1">OFFSET(IND!S$28,$E51,0)</f>
        <v>0.579750343391639</v>
      </c>
      <c r="Q51" s="126">
        <f ca="1">OFFSET(IND!T$28,$E51,0)</f>
        <v>0.5671638293076614</v>
      </c>
      <c r="R51" s="126">
        <f ca="1">OFFSET(IND!U$28,$E51,0)</f>
        <v>0.56956760452918165</v>
      </c>
      <c r="S51" s="126">
        <f ca="1">OFFSET(IND!V$28,$E51,0)</f>
        <v>0.57242531970682442</v>
      </c>
      <c r="T51" s="203">
        <f ca="1">OFFSET(IND!W$28,$E51,0)</f>
        <v>0.58265984820330607</v>
      </c>
      <c r="U51" s="126">
        <f ca="1">OFFSET(IND!X$28,$E51,0)</f>
        <v>0.61072182182483692</v>
      </c>
      <c r="V51" s="126">
        <f ca="1">OFFSET(IND!Y$28,$E51,0)</f>
        <v>0.637506065836969</v>
      </c>
      <c r="W51" s="126">
        <f ca="1">OFFSET(IND!Z$28,$E51,0)</f>
        <v>0.72316603568441218</v>
      </c>
      <c r="X51" s="126">
        <f ca="1">OFFSET(IND!AA$28,$E51,0)</f>
        <v>0.79083774690412734</v>
      </c>
      <c r="Y51" s="205">
        <f ca="1">OFFSET(IND!AB$28,$E51,0)</f>
        <v>0.83874612704452056</v>
      </c>
      <c r="Z51" s="126">
        <f ca="1">OFFSET(IND!AC$28,$E51,0)</f>
        <v>0.87238265240685053</v>
      </c>
      <c r="AA51" s="126">
        <f ca="1">OFFSET(IND!AD$28,$E51,0)</f>
        <v>0.90246937975748698</v>
      </c>
      <c r="AB51" s="126">
        <f ca="1">OFFSET(IND!AE$28,$E51,0)</f>
        <v>0.93013649523931785</v>
      </c>
      <c r="AC51" s="126">
        <f ca="1">OFFSET(IND!AF$28,$E51,0)</f>
        <v>0.96251772523213985</v>
      </c>
      <c r="AD51" s="126">
        <f ca="1">OFFSET(IND!AG$28,$E51,0)</f>
        <v>1.1252963396877824</v>
      </c>
      <c r="AE51" s="126">
        <f ca="1">OFFSET(IND!AH$28,$E51,0)</f>
        <v>1.307190486328387</v>
      </c>
      <c r="AF51" s="126">
        <f ca="1">OFFSET(IND!AI$28,$E51,0)</f>
        <v>1.4413514062646711</v>
      </c>
      <c r="AG51" s="126">
        <f ca="1">OFFSET(IND!AJ$28,$E51,0)</f>
        <v>1.5469207152229125</v>
      </c>
      <c r="AH51" s="126">
        <f ca="1">OFFSET(IND!AK$28,$E51,0)</f>
        <v>1.6330167607311192</v>
      </c>
      <c r="AI51" s="126">
        <f ca="1">OFFSET(IND!AL$28,$E51,0)</f>
        <v>1.7041841277434358</v>
      </c>
      <c r="AJ51" s="126">
        <f ca="1">OFFSET(IND!AM$28,$E51,0)</f>
        <v>2.0316159639272855</v>
      </c>
      <c r="AK51" s="126">
        <f ca="1">OFFSET(IND!AN$28,$E51,0)</f>
        <v>1.8562145342018241</v>
      </c>
      <c r="AL51" s="126">
        <f ca="1">OFFSET(IND!AO$28,$E51,0)</f>
        <v>2.0920504849784294</v>
      </c>
      <c r="AM51" s="126">
        <f ca="1">OFFSET(IND!AP$28,$E51,0)</f>
        <v>2.2440808914368193</v>
      </c>
      <c r="AQ51" s="4"/>
    </row>
    <row r="52" spans="1:43">
      <c r="A52" s="35" t="s">
        <v>352</v>
      </c>
      <c r="B52">
        <v>0.24189876324029999</v>
      </c>
      <c r="E52" s="129">
        <f ca="1">MATCH(F52,IND!$D$29:$D$264,0)</f>
        <v>215</v>
      </c>
      <c r="F52" s="4" t="str">
        <f t="shared" si="0"/>
        <v>IOTA</v>
      </c>
      <c r="G52" s="126">
        <f ca="1">OFFSET(IND!J$28,$E52,0)</f>
        <v>0.22789646617646991</v>
      </c>
      <c r="H52" s="126">
        <f ca="1">OFFSET(IND!K$28,$E52,0)</f>
        <v>0.23424276074370104</v>
      </c>
      <c r="I52" s="126">
        <f ca="1">OFFSET(IND!L$28,$E52,0)</f>
        <v>0.23873105239658002</v>
      </c>
      <c r="J52" s="126">
        <f ca="1">OFFSET(IND!M$28,$E52,0)</f>
        <v>0.12355272</v>
      </c>
      <c r="K52" s="126">
        <f ca="1">OFFSET(IND!N$28,$E52,0)</f>
        <v>0.12355272</v>
      </c>
      <c r="L52" s="126">
        <f ca="1">OFFSET(IND!O$28,$E52,0)</f>
        <v>0.12355272</v>
      </c>
      <c r="M52" s="126">
        <f ca="1">OFFSET(IND!P$28,$E52,0)</f>
        <v>0.12497625693493029</v>
      </c>
      <c r="N52" s="126">
        <f ca="1">OFFSET(IND!Q$28,$E52,0)</f>
        <v>0.12484234548501864</v>
      </c>
      <c r="O52" s="203">
        <f ca="1">OFFSET(IND!R$28,$E52,0)</f>
        <v>0.11314401588784606</v>
      </c>
      <c r="P52" s="126">
        <f ca="1">OFFSET(IND!S$28,$E52,0)</f>
        <v>0.1163089951372441</v>
      </c>
      <c r="Q52" s="126">
        <f ca="1">OFFSET(IND!T$28,$E52,0)</f>
        <v>0.1190134456680219</v>
      </c>
      <c r="R52" s="126">
        <f ca="1">OFFSET(IND!U$28,$E52,0)</f>
        <v>0.12184911030387136</v>
      </c>
      <c r="S52" s="126">
        <f ca="1">OFFSET(IND!V$28,$E52,0)</f>
        <v>0.12474840773916321</v>
      </c>
      <c r="T52" s="203">
        <f ca="1">OFFSET(IND!W$28,$E52,0)</f>
        <v>0.12767757262364582</v>
      </c>
      <c r="U52" s="126">
        <f ca="1">OFFSET(IND!X$28,$E52,0)</f>
        <v>0.13074784236214385</v>
      </c>
      <c r="V52" s="126">
        <f ca="1">OFFSET(IND!Y$28,$E52,0)</f>
        <v>0.13373616298373303</v>
      </c>
      <c r="W52" s="126">
        <f ca="1">OFFSET(IND!Z$28,$E52,0)</f>
        <v>0.13677387078655132</v>
      </c>
      <c r="X52" s="126">
        <f ca="1">OFFSET(IND!AA$28,$E52,0)</f>
        <v>0.13915984269069448</v>
      </c>
      <c r="Y52" s="205">
        <f ca="1">OFFSET(IND!AB$28,$E52,0)</f>
        <v>0.14175618598616366</v>
      </c>
      <c r="Z52" s="126">
        <f ca="1">OFFSET(IND!AC$28,$E52,0)</f>
        <v>0.14451949277430814</v>
      </c>
      <c r="AA52" s="126">
        <f ca="1">OFFSET(IND!AD$28,$E52,0)</f>
        <v>0.14789455752664304</v>
      </c>
      <c r="AB52" s="126">
        <f ca="1">OFFSET(IND!AE$28,$E52,0)</f>
        <v>0.15168099271879079</v>
      </c>
      <c r="AC52" s="126">
        <f ca="1">OFFSET(IND!AF$28,$E52,0)</f>
        <v>0.15632792372509818</v>
      </c>
      <c r="AD52" s="126">
        <f ca="1">OFFSET(IND!AG$28,$E52,0)</f>
        <v>0.16144670049027021</v>
      </c>
      <c r="AE52" s="126">
        <f ca="1">OFFSET(IND!AH$28,$E52,0)</f>
        <v>0.16520253123152603</v>
      </c>
      <c r="AF52" s="126">
        <f ca="1">OFFSET(IND!AI$28,$E52,0)</f>
        <v>0.16947536911693875</v>
      </c>
      <c r="AG52" s="126">
        <f ca="1">OFFSET(IND!AJ$28,$E52,0)</f>
        <v>0.1740200819815621</v>
      </c>
      <c r="AH52" s="126">
        <f ca="1">OFFSET(IND!AK$28,$E52,0)</f>
        <v>0.17901066752221836</v>
      </c>
      <c r="AI52" s="126">
        <f ca="1">OFFSET(IND!AL$28,$E52,0)</f>
        <v>0.18442995088484701</v>
      </c>
      <c r="AJ52" s="126">
        <f ca="1">OFFSET(IND!AM$28,$E52,0)</f>
        <v>0.21519643947402897</v>
      </c>
      <c r="AK52" s="126">
        <f ca="1">OFFSET(IND!AN$28,$E52,0)</f>
        <v>0.22211470742449924</v>
      </c>
      <c r="AL52" s="126">
        <f ca="1">OFFSET(IND!AO$28,$E52,0)</f>
        <v>0.26377416740393705</v>
      </c>
      <c r="AM52" s="126">
        <f ca="1">OFFSET(IND!AP$28,$E52,0)</f>
        <v>0.30145892394358897</v>
      </c>
      <c r="AQ52" s="4"/>
    </row>
    <row r="53" spans="1:43">
      <c r="A53" s="35" t="s">
        <v>353</v>
      </c>
      <c r="B53">
        <v>4.5502640185010002</v>
      </c>
      <c r="E53" s="129">
        <f ca="1">MATCH(F53,IND!$D$29:$D$264,0)</f>
        <v>217</v>
      </c>
      <c r="F53" s="4" t="str">
        <f t="shared" si="0"/>
        <v>IOTC</v>
      </c>
      <c r="G53" s="126">
        <f ca="1">OFFSET(IND!J$28,$E53,0)</f>
        <v>4.2868722274366169</v>
      </c>
      <c r="H53" s="126">
        <f ca="1">OFFSET(IND!K$28,$E53,0)</f>
        <v>4.4062499184725477</v>
      </c>
      <c r="I53" s="126">
        <f ca="1">OFFSET(IND!L$28,$E53,0)</f>
        <v>4.4906774357490269</v>
      </c>
      <c r="J53" s="126">
        <f ca="1">OFFSET(IND!M$28,$E53,0)</f>
        <v>2.3241024000000006</v>
      </c>
      <c r="K53" s="126">
        <f ca="1">OFFSET(IND!N$28,$E53,0)</f>
        <v>2.3241024000000006</v>
      </c>
      <c r="L53" s="126">
        <f ca="1">OFFSET(IND!O$28,$E53,0)</f>
        <v>2.3241024000000006</v>
      </c>
      <c r="M53" s="126">
        <f ca="1">OFFSET(IND!P$28,$E53,0)</f>
        <v>2.3508800023624588</v>
      </c>
      <c r="N53" s="126">
        <f ca="1">OFFSET(IND!Q$28,$E53,0)</f>
        <v>2.3483610459030047</v>
      </c>
      <c r="O53" s="203">
        <f ca="1">OFFSET(IND!R$28,$E53,0)</f>
        <v>2.1283082952004717</v>
      </c>
      <c r="P53" s="126">
        <f ca="1">OFFSET(IND!S$28,$E53,0)</f>
        <v>2.1878434949878676</v>
      </c>
      <c r="Q53" s="126">
        <f ca="1">OFFSET(IND!T$28,$E53,0)</f>
        <v>2.2387158672777043</v>
      </c>
      <c r="R53" s="126">
        <f ca="1">OFFSET(IND!U$28,$E53,0)</f>
        <v>2.2920564573171052</v>
      </c>
      <c r="S53" s="126">
        <f ca="1">OFFSET(IND!V$28,$E53,0)</f>
        <v>2.3465940193203991</v>
      </c>
      <c r="T53" s="203">
        <f ca="1">OFFSET(IND!W$28,$E53,0)</f>
        <v>2.4016934063514719</v>
      </c>
      <c r="U53" s="126">
        <f ca="1">OFFSET(IND!X$28,$E53,0)</f>
        <v>2.4594470621826878</v>
      </c>
      <c r="V53" s="126">
        <f ca="1">OFFSET(IND!Y$28,$E53,0)</f>
        <v>2.5156592048907154</v>
      </c>
      <c r="W53" s="126">
        <f ca="1">OFFSET(IND!Z$28,$E53,0)</f>
        <v>2.5728003507515971</v>
      </c>
      <c r="X53" s="126">
        <f ca="1">OFFSET(IND!AA$28,$E53,0)</f>
        <v>2.6176819448496609</v>
      </c>
      <c r="Y53" s="205">
        <f ca="1">OFFSET(IND!AB$28,$E53,0)</f>
        <v>2.6665207537744973</v>
      </c>
      <c r="Z53" s="126">
        <f ca="1">OFFSET(IND!AC$28,$E53,0)</f>
        <v>2.7185002483438026</v>
      </c>
      <c r="AA53" s="126">
        <f ca="1">OFFSET(IND!AD$28,$E53,0)</f>
        <v>2.7819872852221241</v>
      </c>
      <c r="AB53" s="126">
        <f ca="1">OFFSET(IND!AE$28,$E53,0)</f>
        <v>2.8532124522400175</v>
      </c>
      <c r="AC53" s="126">
        <f ca="1">OFFSET(IND!AF$28,$E53,0)</f>
        <v>2.9406240729991024</v>
      </c>
      <c r="AD53" s="126">
        <f ca="1">OFFSET(IND!AG$28,$E53,0)</f>
        <v>3.0369114017199963</v>
      </c>
      <c r="AE53" s="126">
        <f ca="1">OFFSET(IND!AH$28,$E53,0)</f>
        <v>3.1075608802563361</v>
      </c>
      <c r="AF53" s="126">
        <f ca="1">OFFSET(IND!AI$28,$E53,0)</f>
        <v>3.1879355800953895</v>
      </c>
      <c r="AG53" s="126">
        <f ca="1">OFFSET(IND!AJ$28,$E53,0)</f>
        <v>3.2734244149505183</v>
      </c>
      <c r="AH53" s="126">
        <f ca="1">OFFSET(IND!AK$28,$E53,0)</f>
        <v>3.3673003881581054</v>
      </c>
      <c r="AI53" s="126">
        <f ca="1">OFFSET(IND!AL$28,$E53,0)</f>
        <v>3.469240430185228</v>
      </c>
      <c r="AJ53" s="126">
        <f ca="1">OFFSET(IND!AM$28,$E53,0)</f>
        <v>4.0479769401519077</v>
      </c>
      <c r="AK53" s="126">
        <f ca="1">OFFSET(IND!AN$28,$E53,0)</f>
        <v>4.1781138011415404</v>
      </c>
      <c r="AL53" s="126">
        <f ca="1">OFFSET(IND!AO$28,$E53,0)</f>
        <v>4.9617537802607004</v>
      </c>
      <c r="AM53" s="126">
        <f ca="1">OFFSET(IND!AP$28,$E53,0)</f>
        <v>5.6706271512170074</v>
      </c>
      <c r="AQ53" s="4"/>
    </row>
    <row r="54" spans="1:43">
      <c r="A54" s="35" t="s">
        <v>354</v>
      </c>
      <c r="B54">
        <v>0.43799389606880001</v>
      </c>
      <c r="E54" s="129">
        <f ca="1">MATCH(F54,IND!$D$29:$D$264,0)</f>
        <v>222</v>
      </c>
      <c r="F54" s="4" t="str">
        <f t="shared" si="0"/>
        <v>IOTE</v>
      </c>
      <c r="G54" s="126">
        <f ca="1">OFFSET(IND!J$28,$E54,0)</f>
        <v>0.41264064265496897</v>
      </c>
      <c r="H54" s="126">
        <f ca="1">OFFSET(IND!K$28,$E54,0)</f>
        <v>0.42413155830028743</v>
      </c>
      <c r="I54" s="126">
        <f ca="1">OFFSET(IND!L$28,$E54,0)</f>
        <v>0.43225828173369424</v>
      </c>
      <c r="J54" s="126">
        <f ca="1">OFFSET(IND!M$28,$E54,0)</f>
        <v>0.22371068160000002</v>
      </c>
      <c r="K54" s="126">
        <f ca="1">OFFSET(IND!N$28,$E54,0)</f>
        <v>0.22371068160000002</v>
      </c>
      <c r="L54" s="126">
        <f ca="1">OFFSET(IND!O$28,$E54,0)</f>
        <v>0.22371068160000002</v>
      </c>
      <c r="M54" s="126">
        <f ca="1">OFFSET(IND!P$28,$E54,0)</f>
        <v>0.22628820816514589</v>
      </c>
      <c r="N54" s="126">
        <f ca="1">OFFSET(IND!Q$28,$E54,0)</f>
        <v>0.22604574145349615</v>
      </c>
      <c r="O54" s="203">
        <f ca="1">OFFSET(IND!R$28,$E54,0)</f>
        <v>0.20486416578470529</v>
      </c>
      <c r="P54" s="126">
        <f ca="1">OFFSET(IND!S$28,$E54,0)</f>
        <v>0.21059483415957145</v>
      </c>
      <c r="Q54" s="126">
        <f ca="1">OFFSET(IND!T$28,$E54,0)</f>
        <v>0.21549164639967253</v>
      </c>
      <c r="R54" s="126">
        <f ca="1">OFFSET(IND!U$28,$E54,0)</f>
        <v>0.22062604140509937</v>
      </c>
      <c r="S54" s="126">
        <f ca="1">OFFSET(IND!V$28,$E54,0)</f>
        <v>0.22587565311263824</v>
      </c>
      <c r="T54" s="203">
        <f ca="1">OFFSET(IND!W$28,$E54,0)</f>
        <v>0.23117934430475762</v>
      </c>
      <c r="U54" s="126">
        <f ca="1">OFFSET(IND!X$28,$E54,0)</f>
        <v>0.23673852694270558</v>
      </c>
      <c r="V54" s="126">
        <f ca="1">OFFSET(IND!Y$28,$E54,0)</f>
        <v>0.24214932844586193</v>
      </c>
      <c r="W54" s="126">
        <f ca="1">OFFSET(IND!Z$28,$E54,0)</f>
        <v>0.24764955282837744</v>
      </c>
      <c r="X54" s="126">
        <f ca="1">OFFSET(IND!AA$28,$E54,0)</f>
        <v>0.25196971187428369</v>
      </c>
      <c r="Y54" s="205">
        <f ca="1">OFFSET(IND!AB$28,$E54,0)</f>
        <v>0.25667077979328212</v>
      </c>
      <c r="Z54" s="126">
        <f ca="1">OFFSET(IND!AC$28,$E54,0)</f>
        <v>0.26167416009155248</v>
      </c>
      <c r="AA54" s="126">
        <f ca="1">OFFSET(IND!AD$28,$E54,0)</f>
        <v>0.26778521969581676</v>
      </c>
      <c r="AB54" s="126">
        <f ca="1">OFFSET(IND!AE$28,$E54,0)</f>
        <v>0.27464112701756244</v>
      </c>
      <c r="AC54" s="126">
        <f ca="1">OFFSET(IND!AF$28,$E54,0)</f>
        <v>0.28305509073094082</v>
      </c>
      <c r="AD54" s="126">
        <f ca="1">OFFSET(IND!AG$28,$E54,0)</f>
        <v>0.29232340177334343</v>
      </c>
      <c r="AE54" s="126">
        <f ca="1">OFFSET(IND!AH$28,$E54,0)</f>
        <v>0.29912389515868187</v>
      </c>
      <c r="AF54" s="126">
        <f ca="1">OFFSET(IND!AI$28,$E54,0)</f>
        <v>0.30686050731673054</v>
      </c>
      <c r="AG54" s="126">
        <f ca="1">OFFSET(IND!AJ$28,$E54,0)</f>
        <v>0.31508938979395301</v>
      </c>
      <c r="AH54" s="126">
        <f ca="1">OFFSET(IND!AK$28,$E54,0)</f>
        <v>0.32412559144846387</v>
      </c>
      <c r="AI54" s="126">
        <f ca="1">OFFSET(IND!AL$28,$E54,0)</f>
        <v>0.33393801463782946</v>
      </c>
      <c r="AJ54" s="126">
        <f ca="1">OFFSET(IND!AM$28,$E54,0)</f>
        <v>0.38964534453493344</v>
      </c>
      <c r="AK54" s="126">
        <f ca="1">OFFSET(IND!AN$28,$E54,0)</f>
        <v>0.4021719035511262</v>
      </c>
      <c r="AL54" s="126">
        <f ca="1">OFFSET(IND!AO$28,$E54,0)</f>
        <v>0.47760258761124208</v>
      </c>
      <c r="AM54" s="126">
        <f ca="1">OFFSET(IND!AP$28,$E54,0)</f>
        <v>0.54583647652453826</v>
      </c>
      <c r="AQ54" s="4"/>
    </row>
    <row r="55" spans="1:43">
      <c r="A55" s="35" t="s">
        <v>355</v>
      </c>
      <c r="B55">
        <v>1.959977536374</v>
      </c>
      <c r="E55" s="129">
        <f ca="1">MATCH(F55,IND!$D$29:$D$264,0)</f>
        <v>220</v>
      </c>
      <c r="F55" s="4" t="str">
        <f t="shared" si="0"/>
        <v>IOTF</v>
      </c>
      <c r="G55" s="126">
        <f ca="1">OFFSET(IND!J$28,$E55,0)</f>
        <v>1.8465243407674456</v>
      </c>
      <c r="H55" s="126">
        <f ca="1">OFFSET(IND!K$28,$E55,0)</f>
        <v>1.8979450037934282</v>
      </c>
      <c r="I55" s="126">
        <f ca="1">OFFSET(IND!L$28,$E55,0)</f>
        <v>1.9343112534529856</v>
      </c>
      <c r="J55" s="126">
        <f ca="1">OFFSET(IND!M$28,$E55,0)</f>
        <v>1.0010822400000001</v>
      </c>
      <c r="K55" s="126">
        <f ca="1">OFFSET(IND!N$28,$E55,0)</f>
        <v>1.0010822400000001</v>
      </c>
      <c r="L55" s="126">
        <f ca="1">OFFSET(IND!O$28,$E55,0)</f>
        <v>1.0010822400000001</v>
      </c>
      <c r="M55" s="126">
        <f ca="1">OFFSET(IND!P$28,$E55,0)</f>
        <v>1.0126164056868645</v>
      </c>
      <c r="N55" s="126">
        <f ca="1">OFFSET(IND!Q$28,$E55,0)</f>
        <v>1.0115313921457689</v>
      </c>
      <c r="O55" s="203">
        <f ca="1">OFFSET(IND!R$28,$E55,0)</f>
        <v>0.91674602443070907</v>
      </c>
      <c r="P55" s="126">
        <f ca="1">OFFSET(IND!S$28,$E55,0)</f>
        <v>0.94239017468932673</v>
      </c>
      <c r="Q55" s="126">
        <f ca="1">OFFSET(IND!T$28,$E55,0)</f>
        <v>0.9643029046989956</v>
      </c>
      <c r="R55" s="126">
        <f ca="1">OFFSET(IND!U$28,$E55,0)</f>
        <v>0.98727879309339894</v>
      </c>
      <c r="S55" s="126">
        <f ca="1">OFFSET(IND!V$28,$E55,0)</f>
        <v>1.0107702643531835</v>
      </c>
      <c r="T55" s="203">
        <f ca="1">OFFSET(IND!W$28,$E55,0)</f>
        <v>1.0345037357319373</v>
      </c>
      <c r="U55" s="126">
        <f ca="1">OFFSET(IND!X$28,$E55,0)</f>
        <v>1.0593805049946441</v>
      </c>
      <c r="V55" s="126">
        <f ca="1">OFFSET(IND!Y$28,$E55,0)</f>
        <v>1.0835932839743274</v>
      </c>
      <c r="W55" s="126">
        <f ca="1">OFFSET(IND!Z$28,$E55,0)</f>
        <v>1.1082062211214077</v>
      </c>
      <c r="X55" s="126">
        <f ca="1">OFFSET(IND!AA$28,$E55,0)</f>
        <v>1.1275384875286281</v>
      </c>
      <c r="Y55" s="205">
        <f ca="1">OFFSET(IND!AB$28,$E55,0)</f>
        <v>1.1485752818787425</v>
      </c>
      <c r="Z55" s="126">
        <f ca="1">OFFSET(IND!AC$28,$E55,0)</f>
        <v>1.1709648929636534</v>
      </c>
      <c r="AA55" s="126">
        <f ca="1">OFFSET(IND!AD$28,$E55,0)</f>
        <v>1.1983112547629926</v>
      </c>
      <c r="AB55" s="126">
        <f ca="1">OFFSET(IND!AE$28,$E55,0)</f>
        <v>1.2289907333189489</v>
      </c>
      <c r="AC55" s="126">
        <f ca="1">OFFSET(IND!AF$28,$E55,0)</f>
        <v>1.2666423536225704</v>
      </c>
      <c r="AD55" s="126">
        <f ca="1">OFFSET(IND!AG$28,$E55,0)</f>
        <v>1.3081170901572123</v>
      </c>
      <c r="AE55" s="126">
        <f ca="1">OFFSET(IND!AH$28,$E55,0)</f>
        <v>1.3385485970598303</v>
      </c>
      <c r="AF55" s="126">
        <f ca="1">OFFSET(IND!AI$28,$E55,0)</f>
        <v>1.3731691389749401</v>
      </c>
      <c r="AG55" s="126">
        <f ca="1">OFFSET(IND!AJ$28,$E55,0)</f>
        <v>1.4099925398249897</v>
      </c>
      <c r="AH55" s="126">
        <f ca="1">OFFSET(IND!AK$28,$E55,0)</f>
        <v>1.4504286107747169</v>
      </c>
      <c r="AI55" s="126">
        <f ca="1">OFFSET(IND!AL$28,$E55,0)</f>
        <v>1.494338193079785</v>
      </c>
      <c r="AJ55" s="126">
        <f ca="1">OFFSET(IND!AM$28,$E55,0)</f>
        <v>1.7436227520420864</v>
      </c>
      <c r="AK55" s="126">
        <f ca="1">OFFSET(IND!AN$28,$E55,0)</f>
        <v>1.7996778123983213</v>
      </c>
      <c r="AL55" s="126">
        <f ca="1">OFFSET(IND!AO$28,$E55,0)</f>
        <v>2.1372223481512047</v>
      </c>
      <c r="AM55" s="126">
        <f ca="1">OFFSET(IND!AP$28,$E55,0)</f>
        <v>2.4425619674697385</v>
      </c>
      <c r="AQ55" s="4"/>
    </row>
    <row r="56" spans="1:43">
      <c r="A56" s="35" t="s">
        <v>356</v>
      </c>
      <c r="B56">
        <v>3.382156358499</v>
      </c>
      <c r="E56" s="129">
        <f ca="1">MATCH(F56,IND!$D$29:$D$264,0)</f>
        <v>218</v>
      </c>
      <c r="F56" s="4" t="str">
        <f t="shared" si="0"/>
        <v>IOTH</v>
      </c>
      <c r="G56" s="126">
        <f ca="1">OFFSET(IND!J$28,$E56,0)</f>
        <v>3.1863804172999206</v>
      </c>
      <c r="H56" s="126">
        <f ca="1">OFFSET(IND!K$28,$E56,0)</f>
        <v>3.2751124150825612</v>
      </c>
      <c r="I56" s="126">
        <f ca="1">OFFSET(IND!L$28,$E56,0)</f>
        <v>3.3378663702877733</v>
      </c>
      <c r="J56" s="126">
        <f ca="1">OFFSET(IND!M$28,$E56,0)</f>
        <v>1.7274772800000002</v>
      </c>
      <c r="K56" s="126">
        <f ca="1">OFFSET(IND!N$28,$E56,0)</f>
        <v>1.7274772800000002</v>
      </c>
      <c r="L56" s="126">
        <f ca="1">OFFSET(IND!O$28,$E56,0)</f>
        <v>1.7274772800000002</v>
      </c>
      <c r="M56" s="126">
        <f ca="1">OFFSET(IND!P$28,$E56,0)</f>
        <v>1.7473807488376989</v>
      </c>
      <c r="N56" s="126">
        <f ca="1">OFFSET(IND!Q$28,$E56,0)</f>
        <v>1.7455084388856863</v>
      </c>
      <c r="O56" s="203">
        <f ca="1">OFFSET(IND!R$28,$E56,0)</f>
        <v>1.5819458836212843</v>
      </c>
      <c r="P56" s="126">
        <f ca="1">OFFSET(IND!S$28,$E56,0)</f>
        <v>1.6261976794943866</v>
      </c>
      <c r="Q56" s="126">
        <f ca="1">OFFSET(IND!T$28,$E56,0)</f>
        <v>1.6640105001818031</v>
      </c>
      <c r="R56" s="126">
        <f ca="1">OFFSET(IND!U$28,$E56,0)</f>
        <v>1.7036579173501942</v>
      </c>
      <c r="S56" s="126">
        <f ca="1">OFFSET(IND!V$28,$E56,0)</f>
        <v>1.7441950293411641</v>
      </c>
      <c r="T56" s="203">
        <f ca="1">OFFSET(IND!W$28,$E56,0)</f>
        <v>1.7851497390984041</v>
      </c>
      <c r="U56" s="126">
        <f ca="1">OFFSET(IND!X$28,$E56,0)</f>
        <v>1.8280773348383188</v>
      </c>
      <c r="V56" s="126">
        <f ca="1">OFFSET(IND!Y$28,$E56,0)</f>
        <v>1.8698591424678943</v>
      </c>
      <c r="W56" s="126">
        <f ca="1">OFFSET(IND!Z$28,$E56,0)</f>
        <v>1.9123314669351119</v>
      </c>
      <c r="X56" s="126">
        <f ca="1">OFFSET(IND!AA$28,$E56,0)</f>
        <v>1.9456914144548887</v>
      </c>
      <c r="Y56" s="205">
        <f ca="1">OFFSET(IND!AB$28,$E56,0)</f>
        <v>1.9819927120224641</v>
      </c>
      <c r="Z56" s="126">
        <f ca="1">OFFSET(IND!AC$28,$E56,0)</f>
        <v>2.0206284433458164</v>
      </c>
      <c r="AA56" s="126">
        <f ca="1">OFFSET(IND!AD$28,$E56,0)</f>
        <v>2.0678175920605297</v>
      </c>
      <c r="AB56" s="126">
        <f ca="1">OFFSET(IND!AE$28,$E56,0)</f>
        <v>2.1207583995686741</v>
      </c>
      <c r="AC56" s="126">
        <f ca="1">OFFSET(IND!AF$28,$E56,0)</f>
        <v>2.1857304028974842</v>
      </c>
      <c r="AD56" s="126">
        <f ca="1">OFFSET(IND!AG$28,$E56,0)</f>
        <v>2.2572996128932381</v>
      </c>
      <c r="AE56" s="126">
        <f ca="1">OFFSET(IND!AH$28,$E56,0)</f>
        <v>2.3098125180971461</v>
      </c>
      <c r="AF56" s="126">
        <f ca="1">OFFSET(IND!AI$28,$E56,0)</f>
        <v>2.3695540629872442</v>
      </c>
      <c r="AG56" s="126">
        <f ca="1">OFFSET(IND!AJ$28,$E56,0)</f>
        <v>2.4330968827467814</v>
      </c>
      <c r="AH56" s="126">
        <f ca="1">OFFSET(IND!AK$28,$E56,0)</f>
        <v>2.5028737612758838</v>
      </c>
      <c r="AI56" s="126">
        <f ca="1">OFFSET(IND!AL$28,$E56,0)</f>
        <v>2.5786445648876781</v>
      </c>
      <c r="AJ56" s="126">
        <f ca="1">OFFSET(IND!AM$28,$E56,0)</f>
        <v>3.0088124318775029</v>
      </c>
      <c r="AK56" s="126">
        <f ca="1">OFFSET(IND!AN$28,$E56,0)</f>
        <v>3.1055415909068596</v>
      </c>
      <c r="AL56" s="126">
        <f ca="1">OFFSET(IND!AO$28,$E56,0)</f>
        <v>3.6880117349194568</v>
      </c>
      <c r="AM56" s="126">
        <f ca="1">OFFSET(IND!AP$28,$E56,0)</f>
        <v>4.2149087609386342</v>
      </c>
      <c r="AQ56" s="4"/>
    </row>
    <row r="57" spans="1:43">
      <c r="A57" s="35" t="s">
        <v>357</v>
      </c>
      <c r="B57">
        <v>4.2714054259280001</v>
      </c>
      <c r="E57" s="129">
        <f ca="1">MATCH(F57,IND!$D$29:$D$264,0)</f>
        <v>214</v>
      </c>
      <c r="F57" s="4" t="str">
        <f t="shared" si="0"/>
        <v>IOTK</v>
      </c>
      <c r="G57" s="126">
        <f ca="1">OFFSET(IND!J$28,$E57,0)</f>
        <v>4.0241553496851505</v>
      </c>
      <c r="H57" s="126">
        <f ca="1">OFFSET(IND!K$28,$E57,0)</f>
        <v>4.1362170927295789</v>
      </c>
      <c r="I57" s="126">
        <f ca="1">OFFSET(IND!L$28,$E57,0)</f>
        <v>4.2154705500951453</v>
      </c>
      <c r="J57" s="126">
        <f ca="1">OFFSET(IND!M$28,$E57,0)</f>
        <v>2.1816720000000003</v>
      </c>
      <c r="K57" s="126">
        <f ca="1">OFFSET(IND!N$28,$E57,0)</f>
        <v>2.1816720000000003</v>
      </c>
      <c r="L57" s="126">
        <f ca="1">OFFSET(IND!O$28,$E57,0)</f>
        <v>2.1816720000000003</v>
      </c>
      <c r="M57" s="126">
        <f ca="1">OFFSET(IND!P$28,$E57,0)</f>
        <v>2.2068085625289617</v>
      </c>
      <c r="N57" s="126">
        <f ca="1">OFFSET(IND!Q$28,$E57,0)</f>
        <v>2.2044439779147851</v>
      </c>
      <c r="O57" s="203">
        <f ca="1">OFFSET(IND!R$28,$E57,0)</f>
        <v>1.9978769502611429</v>
      </c>
      <c r="P57" s="126">
        <f ca="1">OFFSET(IND!S$28,$E57,0)</f>
        <v>2.0537635920849144</v>
      </c>
      <c r="Q57" s="126">
        <f ca="1">OFFSET(IND!T$28,$E57,0)</f>
        <v>2.1015182995359769</v>
      </c>
      <c r="R57" s="126">
        <f ca="1">OFFSET(IND!U$28,$E57,0)</f>
        <v>2.1515899623647918</v>
      </c>
      <c r="S57" s="126">
        <f ca="1">OFFSET(IND!V$28,$E57,0)</f>
        <v>2.202785241871775</v>
      </c>
      <c r="T57" s="203">
        <f ca="1">OFFSET(IND!W$28,$E57,0)</f>
        <v>2.2545079154953016</v>
      </c>
      <c r="U57" s="126">
        <f ca="1">OFFSET(IND!X$28,$E57,0)</f>
        <v>2.3087221935858886</v>
      </c>
      <c r="V57" s="126">
        <f ca="1">OFFSET(IND!Y$28,$E57,0)</f>
        <v>2.3614894287155055</v>
      </c>
      <c r="W57" s="126">
        <f ca="1">OFFSET(IND!Z$28,$E57,0)</f>
        <v>2.4151287339253797</v>
      </c>
      <c r="X57" s="126">
        <f ca="1">OFFSET(IND!AA$28,$E57,0)</f>
        <v>2.4572598023150989</v>
      </c>
      <c r="Y57" s="205">
        <f ca="1">OFFSET(IND!AB$28,$E57,0)</f>
        <v>2.5031055713933741</v>
      </c>
      <c r="Z57" s="126">
        <f ca="1">OFFSET(IND!AC$28,$E57,0)</f>
        <v>2.5518995521904362</v>
      </c>
      <c r="AA57" s="126">
        <f ca="1">OFFSET(IND!AD$28,$E57,0)</f>
        <v>2.6114958465363314</v>
      </c>
      <c r="AB57" s="126">
        <f ca="1">OFFSET(IND!AE$28,$E57,0)</f>
        <v>2.6783560470930112</v>
      </c>
      <c r="AC57" s="126">
        <f ca="1">OFFSET(IND!AF$28,$E57,0)</f>
        <v>2.7604107300040202</v>
      </c>
      <c r="AD57" s="126">
        <f ca="1">OFFSET(IND!AG$28,$E57,0)</f>
        <v>2.8507971815756763</v>
      </c>
      <c r="AE57" s="126">
        <f ca="1">OFFSET(IND!AH$28,$E57,0)</f>
        <v>2.9171169741705869</v>
      </c>
      <c r="AF57" s="126">
        <f ca="1">OFFSET(IND!AI$28,$E57,0)</f>
        <v>2.9925659871517993</v>
      </c>
      <c r="AG57" s="126">
        <f ca="1">OFFSET(IND!AJ$28,$E57,0)</f>
        <v>3.0728157202599702</v>
      </c>
      <c r="AH57" s="126">
        <f ca="1">OFFSET(IND!AK$28,$E57,0)</f>
        <v>3.1609385939421895</v>
      </c>
      <c r="AI57" s="126">
        <f ca="1">OFFSET(IND!AL$28,$E57,0)</f>
        <v>3.2566313376738756</v>
      </c>
      <c r="AJ57" s="126">
        <f ca="1">OFFSET(IND!AM$28,$E57,0)</f>
        <v>3.7999005323410406</v>
      </c>
      <c r="AK57" s="126">
        <f ca="1">OFFSET(IND!AN$28,$E57,0)</f>
        <v>3.9220620798653556</v>
      </c>
      <c r="AL57" s="126">
        <f ca="1">OFFSET(IND!AO$28,$E57,0)</f>
        <v>4.6576774299139831</v>
      </c>
      <c r="AM57" s="126">
        <f ca="1">OFFSET(IND!AP$28,$E57,0)</f>
        <v>5.3231081721054583</v>
      </c>
      <c r="AQ57" s="4"/>
    </row>
    <row r="58" spans="1:43">
      <c r="A58" s="35" t="s">
        <v>358</v>
      </c>
      <c r="B58">
        <v>1.0716137343180001</v>
      </c>
      <c r="E58" s="129">
        <f ca="1">MATCH(F58,IND!$D$29:$D$264,0)</f>
        <v>216</v>
      </c>
      <c r="F58" s="4" t="str">
        <f t="shared" si="0"/>
        <v>IOTL</v>
      </c>
      <c r="G58" s="126">
        <f ca="1">OFFSET(IND!J$28,$E58,0)</f>
        <v>1.0095834302163471</v>
      </c>
      <c r="H58" s="126">
        <f ca="1">OFFSET(IND!K$28,$E58,0)</f>
        <v>1.0376975732122602</v>
      </c>
      <c r="I58" s="126">
        <f ca="1">OFFSET(IND!L$28,$E58,0)</f>
        <v>1.0575807462984816</v>
      </c>
      <c r="J58" s="126">
        <f ca="1">OFFSET(IND!M$28,$E58,0)</f>
        <v>0.54733968</v>
      </c>
      <c r="K58" s="126">
        <f ca="1">OFFSET(IND!N$28,$E58,0)</f>
        <v>0.54733968</v>
      </c>
      <c r="L58" s="126">
        <f ca="1">OFFSET(IND!O$28,$E58,0)</f>
        <v>0.54733968</v>
      </c>
      <c r="M58" s="126">
        <f ca="1">OFFSET(IND!P$28,$E58,0)</f>
        <v>0.55364596164586688</v>
      </c>
      <c r="N58" s="126">
        <f ca="1">OFFSET(IND!Q$28,$E58,0)</f>
        <v>0.55305273269758493</v>
      </c>
      <c r="O58" s="203">
        <f ca="1">OFFSET(IND!R$28,$E58,0)</f>
        <v>0.50122902555256232</v>
      </c>
      <c r="P58" s="126">
        <f ca="1">OFFSET(IND!S$28,$E58,0)</f>
        <v>0.51524991258420494</v>
      </c>
      <c r="Q58" s="126">
        <f ca="1">OFFSET(IND!T$28,$E58,0)</f>
        <v>0.52723065317892226</v>
      </c>
      <c r="R58" s="126">
        <f ca="1">OFFSET(IND!U$28,$E58,0)</f>
        <v>0.53979267345960213</v>
      </c>
      <c r="S58" s="126">
        <f ca="1">OFFSET(IND!V$28,$E58,0)</f>
        <v>0.55263658762399659</v>
      </c>
      <c r="T58" s="203">
        <f ca="1">OFFSET(IND!W$28,$E58,0)</f>
        <v>0.56561281486156734</v>
      </c>
      <c r="U58" s="126">
        <f ca="1">OFFSET(IND!X$28,$E58,0)</f>
        <v>0.57921413789341303</v>
      </c>
      <c r="V58" s="126">
        <f ca="1">OFFSET(IND!Y$28,$E58,0)</f>
        <v>0.59245242558758948</v>
      </c>
      <c r="W58" s="126">
        <f ca="1">OFFSET(IND!Z$28,$E58,0)</f>
        <v>0.60590949894646051</v>
      </c>
      <c r="X58" s="126">
        <f ca="1">OFFSET(IND!AA$28,$E58,0)</f>
        <v>0.61647937631138383</v>
      </c>
      <c r="Y58" s="205">
        <f ca="1">OFFSET(IND!AB$28,$E58,0)</f>
        <v>0.62798120086459674</v>
      </c>
      <c r="Z58" s="126">
        <f ca="1">OFFSET(IND!AC$28,$E58,0)</f>
        <v>0.64022267521793219</v>
      </c>
      <c r="AA58" s="126">
        <f ca="1">OFFSET(IND!AD$28,$E58,0)</f>
        <v>0.65517424294968474</v>
      </c>
      <c r="AB58" s="126">
        <f ca="1">OFFSET(IND!AE$28,$E58,0)</f>
        <v>0.67194818549349011</v>
      </c>
      <c r="AC58" s="126">
        <f ca="1">OFFSET(IND!AF$28,$E58,0)</f>
        <v>0.69253413236681161</v>
      </c>
      <c r="AD58" s="126">
        <f ca="1">OFFSET(IND!AG$28,$E58,0)</f>
        <v>0.71521036026888207</v>
      </c>
      <c r="AE58" s="126">
        <f ca="1">OFFSET(IND!AH$28,$E58,0)</f>
        <v>0.73184872481523222</v>
      </c>
      <c r="AF58" s="126">
        <f ca="1">OFFSET(IND!AI$28,$E58,0)</f>
        <v>0.75077743574036337</v>
      </c>
      <c r="AG58" s="126">
        <f ca="1">OFFSET(IND!AJ$28,$E58,0)</f>
        <v>0.77091055531081742</v>
      </c>
      <c r="AH58" s="126">
        <f ca="1">OFFSET(IND!AK$28,$E58,0)</f>
        <v>0.79301889491544464</v>
      </c>
      <c r="AI58" s="126">
        <f ca="1">OFFSET(IND!AL$28,$E58,0)</f>
        <v>0.81702636979362209</v>
      </c>
      <c r="AJ58" s="126">
        <f ca="1">OFFSET(IND!AM$28,$E58,0)</f>
        <v>0.9533221957303275</v>
      </c>
      <c r="AK58" s="126">
        <f ca="1">OFFSET(IND!AN$28,$E58,0)</f>
        <v>0.98397018604704944</v>
      </c>
      <c r="AL58" s="126">
        <f ca="1">OFFSET(IND!AO$28,$E58,0)</f>
        <v>1.1685219749038087</v>
      </c>
      <c r="AM58" s="126">
        <f ca="1">OFFSET(IND!AP$28,$E58,0)</f>
        <v>1.3354657911572347</v>
      </c>
      <c r="AQ58" s="4"/>
    </row>
    <row r="59" spans="1:43">
      <c r="A59" s="35" t="s">
        <v>359</v>
      </c>
      <c r="B59">
        <v>13.06049710462</v>
      </c>
      <c r="E59" s="129">
        <f ca="1">MATCH(F59,IND!$D$29:$D$264,0)</f>
        <v>221</v>
      </c>
      <c r="F59" s="4" t="str">
        <f t="shared" si="0"/>
        <v>IOTO</v>
      </c>
      <c r="G59" s="126">
        <f ca="1">OFFSET(IND!J$28,$E59,0)</f>
        <v>12.304490923310874</v>
      </c>
      <c r="H59" s="126">
        <f ca="1">OFFSET(IND!K$28,$E59,0)</f>
        <v>12.647137411908401</v>
      </c>
      <c r="I59" s="126">
        <f ca="1">OFFSET(IND!L$28,$E59,0)</f>
        <v>12.889467382313724</v>
      </c>
      <c r="J59" s="126">
        <f ca="1">OFFSET(IND!M$28,$E59,0)</f>
        <v>6.6708069120000006</v>
      </c>
      <c r="K59" s="126">
        <f ca="1">OFFSET(IND!N$28,$E59,0)</f>
        <v>6.6708069120000006</v>
      </c>
      <c r="L59" s="126">
        <f ca="1">OFFSET(IND!O$28,$E59,0)</f>
        <v>6.6708069120000006</v>
      </c>
      <c r="M59" s="126">
        <f ca="1">OFFSET(IND!P$28,$E59,0)</f>
        <v>6.7476659242906267</v>
      </c>
      <c r="N59" s="126">
        <f ca="1">OFFSET(IND!Q$28,$E59,0)</f>
        <v>6.740435833154903</v>
      </c>
      <c r="O59" s="203">
        <f ca="1">OFFSET(IND!R$28,$E59,0)</f>
        <v>6.1088245020917498</v>
      </c>
      <c r="P59" s="126">
        <f ca="1">OFFSET(IND!S$28,$E59,0)</f>
        <v>6.2797067412947474</v>
      </c>
      <c r="Q59" s="126">
        <f ca="1">OFFSET(IND!T$28,$E59,0)</f>
        <v>6.4257243060547511</v>
      </c>
      <c r="R59" s="126">
        <f ca="1">OFFSET(IND!U$28,$E59,0)</f>
        <v>6.5788263280332115</v>
      </c>
      <c r="S59" s="126">
        <f ca="1">OFFSET(IND!V$28,$E59,0)</f>
        <v>6.7353639855715377</v>
      </c>
      <c r="T59" s="203">
        <f ca="1">OFFSET(IND!W$28,$E59,0)</f>
        <v>6.8935142339658606</v>
      </c>
      <c r="U59" s="126">
        <f ca="1">OFFSET(IND!X$28,$E59,0)</f>
        <v>7.059282956769187</v>
      </c>
      <c r="V59" s="126">
        <f ca="1">OFFSET(IND!Y$28,$E59,0)</f>
        <v>7.2206271170415741</v>
      </c>
      <c r="W59" s="126">
        <f ca="1">OFFSET(IND!Z$28,$E59,0)</f>
        <v>7.3846377693985312</v>
      </c>
      <c r="X59" s="126">
        <f ca="1">OFFSET(IND!AA$28,$E59,0)</f>
        <v>7.5134601690186775</v>
      </c>
      <c r="Y59" s="205">
        <f ca="1">OFFSET(IND!AB$28,$E59,0)</f>
        <v>7.6536408530322761</v>
      </c>
      <c r="Z59" s="126">
        <f ca="1">OFFSET(IND!AC$28,$E59,0)</f>
        <v>7.8028361602851701</v>
      </c>
      <c r="AA59" s="126">
        <f ca="1">OFFSET(IND!AD$28,$E59,0)</f>
        <v>7.9850612483149854</v>
      </c>
      <c r="AB59" s="126">
        <f ca="1">OFFSET(IND!AE$28,$E59,0)</f>
        <v>8.1894968775072776</v>
      </c>
      <c r="AC59" s="126">
        <f ca="1">OFFSET(IND!AF$28,$E59,0)</f>
        <v>8.4403920376985102</v>
      </c>
      <c r="AD59" s="126">
        <f ca="1">OFFSET(IND!AG$28,$E59,0)</f>
        <v>8.7167628972481399</v>
      </c>
      <c r="AE59" s="126">
        <f ca="1">OFFSET(IND!AH$28,$E59,0)</f>
        <v>8.9195461436960635</v>
      </c>
      <c r="AF59" s="126">
        <f ca="1">OFFSET(IND!AI$28,$E59,0)</f>
        <v>9.1502434241757378</v>
      </c>
      <c r="AG59" s="126">
        <f ca="1">OFFSET(IND!AJ$28,$E59,0)</f>
        <v>9.3956196651066115</v>
      </c>
      <c r="AH59" s="126">
        <f ca="1">OFFSET(IND!AK$28,$E59,0)</f>
        <v>9.6650692775436102</v>
      </c>
      <c r="AI59" s="126">
        <f ca="1">OFFSET(IND!AL$28,$E59,0)</f>
        <v>9.9576649639316539</v>
      </c>
      <c r="AJ59" s="126">
        <f ca="1">OFFSET(IND!AM$28,$E59,0)</f>
        <v>11.618796380048467</v>
      </c>
      <c r="AK59" s="126">
        <f ca="1">OFFSET(IND!AN$28,$E59,0)</f>
        <v>11.992324616926338</v>
      </c>
      <c r="AL59" s="126">
        <f ca="1">OFFSET(IND!AO$28,$E59,0)</f>
        <v>14.241584799794195</v>
      </c>
      <c r="AM59" s="126">
        <f ca="1">OFFSET(IND!AP$28,$E59,0)</f>
        <v>16.276244452788863</v>
      </c>
      <c r="AQ59" s="4"/>
    </row>
    <row r="60" spans="1:43">
      <c r="A60" s="35" t="s">
        <v>360</v>
      </c>
      <c r="B60">
        <v>4.6033799408959997</v>
      </c>
      <c r="E60" s="129">
        <f ca="1">MATCH(F60,IND!$D$29:$D$264,0)</f>
        <v>219</v>
      </c>
      <c r="F60" s="4" t="str">
        <f t="shared" si="0"/>
        <v>IOTP</v>
      </c>
      <c r="G60" s="126">
        <f ca="1">OFFSET(IND!J$28,$E60,0)</f>
        <v>4.3369135374845138</v>
      </c>
      <c r="H60" s="126">
        <f ca="1">OFFSET(IND!K$28,$E60,0)</f>
        <v>4.457684742423587</v>
      </c>
      <c r="I60" s="126">
        <f ca="1">OFFSET(IND!L$28,$E60,0)</f>
        <v>4.5430977949211924</v>
      </c>
      <c r="J60" s="126">
        <f ca="1">OFFSET(IND!M$28,$E60,0)</f>
        <v>2.3512320000000004</v>
      </c>
      <c r="K60" s="126">
        <f ca="1">OFFSET(IND!N$28,$E60,0)</f>
        <v>2.3512320000000004</v>
      </c>
      <c r="L60" s="126">
        <f ca="1">OFFSET(IND!O$28,$E60,0)</f>
        <v>2.3512320000000004</v>
      </c>
      <c r="M60" s="126">
        <f ca="1">OFFSET(IND!P$28,$E60,0)</f>
        <v>2.3783221813783628</v>
      </c>
      <c r="N60" s="126">
        <f ca="1">OFFSET(IND!Q$28,$E60,0)</f>
        <v>2.3757738207579031</v>
      </c>
      <c r="O60" s="203">
        <f ca="1">OFFSET(IND!R$28,$E60,0)</f>
        <v>2.1531523609032006</v>
      </c>
      <c r="P60" s="126">
        <f ca="1">OFFSET(IND!S$28,$E60,0)</f>
        <v>2.2133825241122391</v>
      </c>
      <c r="Q60" s="126">
        <f ca="1">OFFSET(IND!T$28,$E60,0)</f>
        <v>2.2648487373237471</v>
      </c>
      <c r="R60" s="126">
        <f ca="1">OFFSET(IND!U$28,$E60,0)</f>
        <v>2.3188119801651643</v>
      </c>
      <c r="S60" s="126">
        <f ca="1">OFFSET(IND!V$28,$E60,0)</f>
        <v>2.3739861674058509</v>
      </c>
      <c r="T60" s="203">
        <f ca="1">OFFSET(IND!W$28,$E60,0)</f>
        <v>2.4297287379431229</v>
      </c>
      <c r="U60" s="126">
        <f ca="1">OFFSET(IND!X$28,$E60,0)</f>
        <v>2.4881565609630303</v>
      </c>
      <c r="V60" s="126">
        <f ca="1">OFFSET(IND!Y$28,$E60,0)</f>
        <v>2.5450248765431356</v>
      </c>
      <c r="W60" s="126">
        <f ca="1">OFFSET(IND!Z$28,$E60,0)</f>
        <v>2.6028330396708759</v>
      </c>
      <c r="X60" s="126">
        <f ca="1">OFFSET(IND!AA$28,$E60,0)</f>
        <v>2.6482385434276718</v>
      </c>
      <c r="Y60" s="205">
        <f ca="1">OFFSET(IND!AB$28,$E60,0)</f>
        <v>2.6976474551804248</v>
      </c>
      <c r="Z60" s="126">
        <f ca="1">OFFSET(IND!AC$28,$E60,0)</f>
        <v>2.7502337142777766</v>
      </c>
      <c r="AA60" s="126">
        <f ca="1">OFFSET(IND!AD$28,$E60,0)</f>
        <v>2.8144618449717984</v>
      </c>
      <c r="AB60" s="126">
        <f ca="1">OFFSET(IND!AE$28,$E60,0)</f>
        <v>2.8865184341727801</v>
      </c>
      <c r="AC60" s="126">
        <f ca="1">OFFSET(IND!AF$28,$E60,0)</f>
        <v>2.9749504240457845</v>
      </c>
      <c r="AD60" s="126">
        <f ca="1">OFFSET(IND!AG$28,$E60,0)</f>
        <v>3.0723617293665333</v>
      </c>
      <c r="AE60" s="126">
        <f ca="1">OFFSET(IND!AH$28,$E60,0)</f>
        <v>3.1438359099869553</v>
      </c>
      <c r="AF60" s="126">
        <f ca="1">OFFSET(IND!AI$28,$E60,0)</f>
        <v>3.2251488358941689</v>
      </c>
      <c r="AG60" s="126">
        <f ca="1">OFFSET(IND!AJ$28,$E60,0)</f>
        <v>3.3116355948915754</v>
      </c>
      <c r="AH60" s="126">
        <f ca="1">OFFSET(IND!AK$28,$E60,0)</f>
        <v>3.4066073965801849</v>
      </c>
      <c r="AI60" s="126">
        <f ca="1">OFFSET(IND!AL$28,$E60,0)</f>
        <v>3.5097374001873907</v>
      </c>
      <c r="AJ60" s="126">
        <f ca="1">OFFSET(IND!AM$28,$E60,0)</f>
        <v>4.0952295892587403</v>
      </c>
      <c r="AK60" s="126">
        <f ca="1">OFFSET(IND!AN$28,$E60,0)</f>
        <v>4.2268855575751001</v>
      </c>
      <c r="AL60" s="126">
        <f ca="1">OFFSET(IND!AO$28,$E60,0)</f>
        <v>5.0196730850886473</v>
      </c>
      <c r="AM60" s="126">
        <f ca="1">OFFSET(IND!AP$28,$E60,0)</f>
        <v>5.7368212424763509</v>
      </c>
      <c r="AQ60" s="4"/>
    </row>
    <row r="61" spans="1:43">
      <c r="A61" s="35" t="s">
        <v>361</v>
      </c>
      <c r="B61">
        <v>109.842732955</v>
      </c>
      <c r="E61" s="129">
        <f ca="1">MATCH(F61,IND!$D$29:$D$264,0)</f>
        <v>224</v>
      </c>
      <c r="F61" s="4" t="str">
        <f t="shared" si="0"/>
        <v>IOTS</v>
      </c>
      <c r="G61" s="126">
        <f ca="1">OFFSET(IND!J$28,$E61,0)</f>
        <v>73.690487252999532</v>
      </c>
      <c r="H61" s="126">
        <f ca="1">OFFSET(IND!K$28,$E61,0)</f>
        <v>75.742566193741837</v>
      </c>
      <c r="I61" s="126">
        <f ca="1">OFFSET(IND!L$28,$E61,0)</f>
        <v>77.193858547604464</v>
      </c>
      <c r="J61" s="126">
        <f ca="1">OFFSET(IND!M$28,$E61,0)</f>
        <v>68.309500800000009</v>
      </c>
      <c r="K61" s="126">
        <f ca="1">OFFSET(IND!N$28,$E61,0)</f>
        <v>68.309500800000009</v>
      </c>
      <c r="L61" s="126">
        <f ca="1">OFFSET(IND!O$28,$E61,0)</f>
        <v>68.309500800000009</v>
      </c>
      <c r="M61" s="126">
        <f ca="1">OFFSET(IND!P$28,$E61,0)</f>
        <v>69.096542132602409</v>
      </c>
      <c r="N61" s="126">
        <f ca="1">OFFSET(IND!Q$28,$E61,0)</f>
        <v>69.022505524627533</v>
      </c>
      <c r="O61" s="203">
        <f ca="1">OFFSET(IND!R$28,$E61,0)</f>
        <v>62.554764021431779</v>
      </c>
      <c r="P61" s="126">
        <f ca="1">OFFSET(IND!S$28,$E61,0)</f>
        <v>64.304609371406585</v>
      </c>
      <c r="Q61" s="126">
        <f ca="1">OFFSET(IND!T$28,$E61,0)</f>
        <v>65.799838822411189</v>
      </c>
      <c r="R61" s="126">
        <f ca="1">OFFSET(IND!U$28,$E61,0)</f>
        <v>67.367613580515183</v>
      </c>
      <c r="S61" s="126">
        <f ca="1">OFFSET(IND!V$28,$E61,0)</f>
        <v>68.970569472344252</v>
      </c>
      <c r="T61" s="203">
        <f ca="1">OFFSET(IND!W$28,$E61,0)</f>
        <v>70.590038400425286</v>
      </c>
      <c r="U61" s="126">
        <f ca="1">OFFSET(IND!X$28,$E61,0)</f>
        <v>72.287521006701752</v>
      </c>
      <c r="V61" s="126">
        <f ca="1">OFFSET(IND!Y$28,$E61,0)</f>
        <v>73.939695802134054</v>
      </c>
      <c r="W61" s="126">
        <f ca="1">OFFSET(IND!Z$28,$E61,0)</f>
        <v>75.619175651600585</v>
      </c>
      <c r="X61" s="126">
        <f ca="1">OFFSET(IND!AA$28,$E61,0)</f>
        <v>76.938325482497433</v>
      </c>
      <c r="Y61" s="205">
        <f ca="1">OFFSET(IND!AB$28,$E61,0)</f>
        <v>78.373784891395317</v>
      </c>
      <c r="Z61" s="126">
        <f ca="1">OFFSET(IND!AC$28,$E61,0)</f>
        <v>79.901554634185288</v>
      </c>
      <c r="AA61" s="126">
        <f ca="1">OFFSET(IND!AD$28,$E61,0)</f>
        <v>81.76755150094526</v>
      </c>
      <c r="AB61" s="126">
        <f ca="1">OFFSET(IND!AE$28,$E61,0)</f>
        <v>83.860985767606195</v>
      </c>
      <c r="AC61" s="126">
        <f ca="1">OFFSET(IND!AF$28,$E61,0)</f>
        <v>86.430168682340081</v>
      </c>
      <c r="AD61" s="126">
        <f ca="1">OFFSET(IND!AG$28,$E61,0)</f>
        <v>89.260224431299235</v>
      </c>
      <c r="AE61" s="126">
        <f ca="1">OFFSET(IND!AH$28,$E61,0)</f>
        <v>91.336738190158442</v>
      </c>
      <c r="AF61" s="126">
        <f ca="1">OFFSET(IND!AI$28,$E61,0)</f>
        <v>93.699093490404934</v>
      </c>
      <c r="AG61" s="126">
        <f ca="1">OFFSET(IND!AJ$28,$E61,0)</f>
        <v>96.211762309527316</v>
      </c>
      <c r="AH61" s="126">
        <f ca="1">OFFSET(IND!AK$28,$E61,0)</f>
        <v>98.970944033587514</v>
      </c>
      <c r="AI61" s="126">
        <f ca="1">OFFSET(IND!AL$28,$E61,0)</f>
        <v>101.96714307473293</v>
      </c>
      <c r="AJ61" s="126">
        <f ca="1">OFFSET(IND!AM$28,$E61,0)</f>
        <v>118.97723784962672</v>
      </c>
      <c r="AK61" s="126">
        <f ca="1">OFFSET(IND!AN$28,$E61,0)</f>
        <v>122.80219152201259</v>
      </c>
      <c r="AL61" s="126">
        <f ca="1">OFFSET(IND!AO$28,$E61,0)</f>
        <v>145.83476348637708</v>
      </c>
      <c r="AM61" s="126">
        <f ca="1">OFFSET(IND!AP$28,$E61,0)</f>
        <v>166.6698119336566</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3.9219471003616979</v>
      </c>
      <c r="P62" s="126">
        <f ca="1">OFFSET(RES!S$95,$E62,0)</f>
        <v>3.9671050732847455</v>
      </c>
      <c r="Q62" s="126">
        <f ca="1">OFFSET(RES!T$95,$E62,0)</f>
        <v>4.0127830028686891</v>
      </c>
      <c r="R62" s="126">
        <f ca="1">OFFSET(RES!U$95,$E62,0)</f>
        <v>4.1053686385899413</v>
      </c>
      <c r="S62" s="126">
        <f ca="1">OFFSET(RES!V$95,$E62,0)</f>
        <v>4.2189465777142585</v>
      </c>
      <c r="T62" s="203">
        <f ca="1">OFFSET(RES!W$95,$E62,0)</f>
        <v>4.3418280188976937</v>
      </c>
      <c r="U62" s="126">
        <f ca="1">OFFSET(RES!X$95,$E62,0)</f>
        <v>4.4767177622294696</v>
      </c>
      <c r="V62" s="126">
        <f ca="1">OFFSET(RES!Y$95,$E62,0)</f>
        <v>4.6145897041375719</v>
      </c>
      <c r="W62" s="126">
        <f ca="1">OFFSET(RES!Z$95,$E62,0)</f>
        <v>4.6044407406949794</v>
      </c>
      <c r="X62" s="126">
        <f ca="1">OFFSET(RES!AA$95,$E62,0)</f>
        <v>4.6873868905813572</v>
      </c>
      <c r="Y62" s="205">
        <f ca="1">OFFSET(RES!AB$95,$E62,0)</f>
        <v>4.8552532076042834</v>
      </c>
      <c r="Z62" s="126">
        <f ca="1">OFFSET(RES!AC$95,$E62,0)</f>
        <v>5.0180122120326285</v>
      </c>
      <c r="AA62" s="126">
        <f ca="1">OFFSET(RES!AD$95,$E62,0)</f>
        <v>5.211947177378466</v>
      </c>
      <c r="AB62" s="126">
        <f ca="1">OFFSET(RES!AE$95,$E62,0)</f>
        <v>5.4240057210957211</v>
      </c>
      <c r="AC62" s="126">
        <f ca="1">OFFSET(RES!AF$95,$E62,0)</f>
        <v>5.6766571758419726</v>
      </c>
      <c r="AD62" s="126">
        <f ca="1">OFFSET(RES!AG$95,$E62,0)</f>
        <v>5.7856547025761813</v>
      </c>
      <c r="AE62" s="126">
        <f ca="1">OFFSET(RES!AH$95,$E62,0)</f>
        <v>5.8728614133121244</v>
      </c>
      <c r="AF62" s="126">
        <f ca="1">OFFSET(RES!AI$95,$E62,0)</f>
        <v>6.1233889191757411</v>
      </c>
      <c r="AG62" s="126">
        <f ca="1">OFFSET(RES!AJ$95,$E62,0)</f>
        <v>6.3707927091572847</v>
      </c>
      <c r="AH62" s="126">
        <f ca="1">OFFSET(RES!AK$95,$E62,0)</f>
        <v>6.6215640019431072</v>
      </c>
      <c r="AI62" s="126">
        <f ca="1">OFFSET(RES!AL$95,$E62,0)</f>
        <v>6.8751886272056781</v>
      </c>
      <c r="AJ62" s="126">
        <f ca="1">OFFSET(RES!AM$95,$E62,0)</f>
        <v>7.9964712081395364</v>
      </c>
      <c r="AK62" s="126">
        <f ca="1">OFFSET(RES!AN$95,$E62,0)</f>
        <v>8.1005343419518709</v>
      </c>
      <c r="AL62" s="126">
        <f ca="1">OFFSET(RES!AO$95,$E62,0)</f>
        <v>8.1005343419518709</v>
      </c>
      <c r="AM62" s="126">
        <f ca="1">OFFSET(RES!AP$95,$E62,0)</f>
        <v>8.1005343419518709</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6.1874153084479353</v>
      </c>
      <c r="P63" s="126">
        <f ca="1">OFFSET(RES!S$95,$E63,0)</f>
        <v>6.2586582716528119</v>
      </c>
      <c r="Q63" s="126">
        <f ca="1">OFFSET(RES!T$95,$E63,0)</f>
        <v>6.3307215385795468</v>
      </c>
      <c r="R63" s="126">
        <f ca="1">OFFSET(RES!U$95,$E63,0)</f>
        <v>6.4767882154480914</v>
      </c>
      <c r="S63" s="126">
        <f ca="1">OFFSET(RES!V$95,$E63,0)</f>
        <v>6.6559731614089781</v>
      </c>
      <c r="T63" s="203">
        <f ca="1">OFFSET(RES!W$95,$E63,0)</f>
        <v>6.8498356717504389</v>
      </c>
      <c r="U63" s="126">
        <f ca="1">OFFSET(RES!X$95,$E63,0)</f>
        <v>7.0626429436197276</v>
      </c>
      <c r="V63" s="126">
        <f ca="1">OFFSET(RES!Y$95,$E63,0)</f>
        <v>7.2801550472095391</v>
      </c>
      <c r="W63" s="126">
        <f ca="1">OFFSET(RES!Z$95,$E63,0)</f>
        <v>7.2641436502776981</v>
      </c>
      <c r="X63" s="126">
        <f ca="1">OFFSET(RES!AA$95,$E63,0)</f>
        <v>7.3950027017770061</v>
      </c>
      <c r="Y63" s="205">
        <f ca="1">OFFSET(RES!AB$95,$E63,0)</f>
        <v>7.6598350906750197</v>
      </c>
      <c r="Z63" s="126">
        <f ca="1">OFFSET(RES!AC$95,$E63,0)</f>
        <v>7.9166099858526762</v>
      </c>
      <c r="AA63" s="126">
        <f ca="1">OFFSET(RES!AD$95,$E63,0)</f>
        <v>8.2225692817629881</v>
      </c>
      <c r="AB63" s="126">
        <f ca="1">OFFSET(RES!AE$95,$E63,0)</f>
        <v>8.5571210352943687</v>
      </c>
      <c r="AC63" s="126">
        <f ca="1">OFFSET(RES!AF$95,$E63,0)</f>
        <v>8.9557137339706028</v>
      </c>
      <c r="AD63" s="126">
        <f ca="1">OFFSET(RES!AG$95,$E63,0)</f>
        <v>9.1276724443356674</v>
      </c>
      <c r="AE63" s="126">
        <f ca="1">OFFSET(RES!AH$95,$E63,0)</f>
        <v>9.2652531212798319</v>
      </c>
      <c r="AF63" s="126">
        <f ca="1">OFFSET(RES!AI$95,$E63,0)</f>
        <v>9.6604949961192101</v>
      </c>
      <c r="AG63" s="126">
        <f ca="1">OFFSET(RES!AJ$95,$E63,0)</f>
        <v>10.05080877606761</v>
      </c>
      <c r="AH63" s="126">
        <f ca="1">OFFSET(RES!AK$95,$E63,0)</f>
        <v>10.446435258576562</v>
      </c>
      <c r="AI63" s="126">
        <f ca="1">OFFSET(RES!AL$95,$E63,0)</f>
        <v>10.846563268667335</v>
      </c>
      <c r="AJ63" s="126">
        <f ca="1">OFFSET(RES!AM$95,$E63,0)</f>
        <v>12.615542000105689</v>
      </c>
      <c r="AK63" s="126">
        <f ca="1">OFFSET(RES!AN$95,$E63,0)</f>
        <v>12.779716021508507</v>
      </c>
      <c r="AL63" s="126">
        <f ca="1">OFFSET(RES!AO$95,$E63,0)</f>
        <v>12.779716021508507</v>
      </c>
      <c r="AM63" s="126">
        <f ca="1">OFFSET(RES!AP$95,$E63,0)</f>
        <v>12.779716021508507</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17.418889821575398</v>
      </c>
      <c r="P64" s="126">
        <f ca="1">OFFSET(RES!S$95,$E64,0)</f>
        <v>17.619453912518825</v>
      </c>
      <c r="Q64" s="126">
        <f ca="1">OFFSET(RES!T$95,$E64,0)</f>
        <v>17.822327332873478</v>
      </c>
      <c r="R64" s="126">
        <f ca="1">OFFSET(RES!U$95,$E64,0)</f>
        <v>18.233536088733615</v>
      </c>
      <c r="S64" s="126">
        <f ca="1">OFFSET(RES!V$95,$E64,0)</f>
        <v>18.73797981455175</v>
      </c>
      <c r="T64" s="203">
        <f ca="1">OFFSET(RES!W$95,$E64,0)</f>
        <v>19.283744005224605</v>
      </c>
      <c r="U64" s="126">
        <f ca="1">OFFSET(RES!X$95,$E64,0)</f>
        <v>19.882841728123545</v>
      </c>
      <c r="V64" s="126">
        <f ca="1">OFFSET(RES!Y$95,$E64,0)</f>
        <v>20.495184552778774</v>
      </c>
      <c r="W64" s="126">
        <f ca="1">OFFSET(RES!Z$95,$E64,0)</f>
        <v>20.450109065658253</v>
      </c>
      <c r="X64" s="126">
        <f ca="1">OFFSET(RES!AA$95,$E64,0)</f>
        <v>20.8185051222653</v>
      </c>
      <c r="Y64" s="205">
        <f ca="1">OFFSET(RES!AB$95,$E64,0)</f>
        <v>21.564064612526227</v>
      </c>
      <c r="Z64" s="126">
        <f ca="1">OFFSET(RES!AC$95,$E64,0)</f>
        <v>22.28694054457161</v>
      </c>
      <c r="AA64" s="126">
        <f ca="1">OFFSET(RES!AD$95,$E64,0)</f>
        <v>23.148281023538971</v>
      </c>
      <c r="AB64" s="126">
        <f ca="1">OFFSET(RES!AE$95,$E64,0)</f>
        <v>24.090115350777587</v>
      </c>
      <c r="AC64" s="126">
        <f ca="1">OFFSET(RES!AF$95,$E64,0)</f>
        <v>25.212238556641285</v>
      </c>
      <c r="AD64" s="126">
        <f ca="1">OFFSET(RES!AG$95,$E64,0)</f>
        <v>25.696338892628045</v>
      </c>
      <c r="AE64" s="126">
        <f ca="1">OFFSET(RES!AH$95,$E64,0)</f>
        <v>26.083657754188238</v>
      </c>
      <c r="AF64" s="126">
        <f ca="1">OFFSET(RES!AI$95,$E64,0)</f>
        <v>27.196347678412348</v>
      </c>
      <c r="AG64" s="126">
        <f ca="1">OFFSET(RES!AJ$95,$E64,0)</f>
        <v>28.295163967579342</v>
      </c>
      <c r="AH64" s="126">
        <f ca="1">OFFSET(RES!AK$95,$E64,0)</f>
        <v>29.408936644178532</v>
      </c>
      <c r="AI64" s="126">
        <f ca="1">OFFSET(RES!AL$95,$E64,0)</f>
        <v>30.535382078151784</v>
      </c>
      <c r="AJ64" s="126">
        <f ca="1">OFFSET(RES!AM$95,$E64,0)</f>
        <v>35.515433373167291</v>
      </c>
      <c r="AK64" s="126">
        <f ca="1">OFFSET(RES!AN$95,$E64,0)</f>
        <v>35.977618154343389</v>
      </c>
      <c r="AL64" s="126">
        <f ca="1">OFFSET(RES!AO$95,$E64,0)</f>
        <v>35.977618154343389</v>
      </c>
      <c r="AM64" s="126">
        <f ca="1">OFFSET(RES!AP$95,$E64,0)</f>
        <v>35.977618154343389</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11.176113370113184</v>
      </c>
      <c r="P65" s="126">
        <f ca="1">OFFSET(RES!S$95,$E65,0)</f>
        <v>11.304797060136931</v>
      </c>
      <c r="Q65" s="126">
        <f ca="1">OFFSET(RES!T$95,$E65,0)</f>
        <v>11.434962436282651</v>
      </c>
      <c r="R65" s="126">
        <f ca="1">OFFSET(RES!U$95,$E65,0)</f>
        <v>11.698797601517105</v>
      </c>
      <c r="S65" s="126">
        <f ca="1">OFFSET(RES!V$95,$E65,0)</f>
        <v>12.022453145948115</v>
      </c>
      <c r="T65" s="203">
        <f ca="1">OFFSET(RES!W$95,$E65,0)</f>
        <v>12.372620265138048</v>
      </c>
      <c r="U65" s="126">
        <f ca="1">OFFSET(RES!X$95,$E65,0)</f>
        <v>12.757006649085541</v>
      </c>
      <c r="V65" s="126">
        <f ca="1">OFFSET(RES!Y$95,$E65,0)</f>
        <v>13.149891207161426</v>
      </c>
      <c r="W65" s="126">
        <f ca="1">OFFSET(RES!Z$95,$E65,0)</f>
        <v>13.120970376991869</v>
      </c>
      <c r="X65" s="126">
        <f ca="1">OFFSET(RES!AA$95,$E65,0)</f>
        <v>13.357336536713673</v>
      </c>
      <c r="Y65" s="205">
        <f ca="1">OFFSET(RES!AB$95,$E65,0)</f>
        <v>13.835694082611871</v>
      </c>
      <c r="Z65" s="126">
        <f ca="1">OFFSET(RES!AC$95,$E65,0)</f>
        <v>14.299497657456158</v>
      </c>
      <c r="AA65" s="126">
        <f ca="1">OFFSET(RES!AD$95,$E65,0)</f>
        <v>14.852141307069424</v>
      </c>
      <c r="AB65" s="126">
        <f ca="1">OFFSET(RES!AE$95,$E65,0)</f>
        <v>15.456430519809334</v>
      </c>
      <c r="AC65" s="126">
        <f ca="1">OFFSET(RES!AF$95,$E65,0)</f>
        <v>16.176394667491927</v>
      </c>
      <c r="AD65" s="126">
        <f ca="1">OFFSET(RES!AG$95,$E65,0)</f>
        <v>16.486997713548082</v>
      </c>
      <c r="AE65" s="126">
        <f ca="1">OFFSET(RES!AH$95,$E65,0)</f>
        <v>16.735504911855188</v>
      </c>
      <c r="AF65" s="126">
        <f ca="1">OFFSET(RES!AI$95,$E65,0)</f>
        <v>17.449416582822206</v>
      </c>
      <c r="AG65" s="126">
        <f ca="1">OFFSET(RES!AJ$95,$E65,0)</f>
        <v>18.154426807150422</v>
      </c>
      <c r="AH65" s="126">
        <f ca="1">OFFSET(RES!AK$95,$E65,0)</f>
        <v>18.869033181592783</v>
      </c>
      <c r="AI65" s="126">
        <f ca="1">OFFSET(RES!AL$95,$E65,0)</f>
        <v>19.591770508958966</v>
      </c>
      <c r="AJ65" s="126">
        <f ca="1">OFFSET(RES!AM$95,$E65,0)</f>
        <v>22.787015351321628</v>
      </c>
      <c r="AK65" s="126">
        <f ca="1">OFFSET(RES!AN$95,$E65,0)</f>
        <v>23.083557184083382</v>
      </c>
      <c r="AL65" s="126">
        <f ca="1">OFFSET(RES!AO$95,$E65,0)</f>
        <v>23.083557184083382</v>
      </c>
      <c r="AM65" s="126">
        <f ca="1">OFFSET(RES!AP$95,$E65,0)</f>
        <v>23.083557184083382</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6.9027493293839806</v>
      </c>
      <c r="P66" s="126">
        <f ca="1">OFFSET(RES!S$95,$E66,0)</f>
        <v>6.9822287714402389</v>
      </c>
      <c r="Q66" s="126">
        <f ca="1">OFFSET(RES!T$95,$E66,0)</f>
        <v>7.062623353451337</v>
      </c>
      <c r="R66" s="126">
        <f ca="1">OFFSET(RES!U$95,$E66,0)</f>
        <v>7.2255769625978044</v>
      </c>
      <c r="S66" s="126">
        <f ca="1">OFFSET(RES!V$95,$E66,0)</f>
        <v>7.425477681057493</v>
      </c>
      <c r="T66" s="203">
        <f ca="1">OFFSET(RES!W$95,$E66,0)</f>
        <v>7.6417528535717958</v>
      </c>
      <c r="U66" s="126">
        <f ca="1">OFFSET(RES!X$95,$E66,0)</f>
        <v>7.8791630127344021</v>
      </c>
      <c r="V66" s="126">
        <f ca="1">OFFSET(RES!Y$95,$E66,0)</f>
        <v>8.1218219344876417</v>
      </c>
      <c r="W66" s="126">
        <f ca="1">OFFSET(RES!Z$95,$E66,0)</f>
        <v>8.1039594420050598</v>
      </c>
      <c r="X66" s="126">
        <f ca="1">OFFSET(RES!AA$95,$E66,0)</f>
        <v>8.2499472551630646</v>
      </c>
      <c r="Y66" s="205">
        <f ca="1">OFFSET(RES!AB$95,$E66,0)</f>
        <v>8.5453972134629339</v>
      </c>
      <c r="Z66" s="126">
        <f ca="1">OFFSET(RES!AC$95,$E66,0)</f>
        <v>8.8318581421596392</v>
      </c>
      <c r="AA66" s="126">
        <f ca="1">OFFSET(RES!AD$95,$E66,0)</f>
        <v>9.1731897353016336</v>
      </c>
      <c r="AB66" s="126">
        <f ca="1">OFFSET(RES!AE$95,$E66,0)</f>
        <v>9.5464193921471914</v>
      </c>
      <c r="AC66" s="126">
        <f ca="1">OFFSET(RES!AF$95,$E66,0)</f>
        <v>9.991093839606398</v>
      </c>
      <c r="AD66" s="126">
        <f ca="1">OFFSET(RES!AG$95,$E66,0)</f>
        <v>10.182932889271214</v>
      </c>
      <c r="AE66" s="126">
        <f ca="1">OFFSET(RES!AH$95,$E66,0)</f>
        <v>10.33641942252782</v>
      </c>
      <c r="AF66" s="126">
        <f ca="1">OFFSET(RES!AI$95,$E66,0)</f>
        <v>10.777355653649559</v>
      </c>
      <c r="AG66" s="126">
        <f ca="1">OFFSET(RES!AJ$95,$E66,0)</f>
        <v>11.212794047304756</v>
      </c>
      <c r="AH66" s="126">
        <f ca="1">OFFSET(RES!AK$95,$E66,0)</f>
        <v>11.654159351019958</v>
      </c>
      <c r="AI66" s="126">
        <f ca="1">OFFSET(RES!AL$95,$E66,0)</f>
        <v>12.100546608967679</v>
      </c>
      <c r="AJ66" s="126">
        <f ca="1">OFFSET(RES!AM$95,$E66,0)</f>
        <v>14.074038954868348</v>
      </c>
      <c r="AK66" s="126">
        <f ca="1">OFFSET(RES!AN$95,$E66,0)</f>
        <v>14.257193318952055</v>
      </c>
      <c r="AL66" s="126">
        <f ca="1">OFFSET(RES!AO$95,$E66,0)</f>
        <v>14.257193318952055</v>
      </c>
      <c r="AM66" s="126">
        <f ca="1">OFFSET(RES!AP$95,$E66,0)</f>
        <v>14.257193318952055</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26.577193898501932</v>
      </c>
      <c r="P67" s="126">
        <f ca="1">OFFSET(RES!S$95,$E67,0)</f>
        <v>26.883208276495061</v>
      </c>
      <c r="Q67" s="126">
        <f ca="1">OFFSET(RES!T$95,$E67,0)</f>
        <v>27.19274615662675</v>
      </c>
      <c r="R67" s="126">
        <f ca="1">OFFSET(RES!U$95,$E67,0)</f>
        <v>27.820155535134901</v>
      </c>
      <c r="S67" s="126">
        <f ca="1">OFFSET(RES!V$95,$E67,0)</f>
        <v>28.58981989659986</v>
      </c>
      <c r="T67" s="203">
        <f ca="1">OFFSET(RES!W$95,$E67,0)</f>
        <v>29.422529722940538</v>
      </c>
      <c r="U67" s="126">
        <f ca="1">OFFSET(RES!X$95,$E67,0)</f>
        <v>30.336614174287966</v>
      </c>
      <c r="V67" s="126">
        <f ca="1">OFFSET(RES!Y$95,$E67,0)</f>
        <v>31.2709075850575</v>
      </c>
      <c r="W67" s="126">
        <f ca="1">OFFSET(RES!Z$95,$E67,0)</f>
        <v>31.202132825383227</v>
      </c>
      <c r="X67" s="126">
        <f ca="1">OFFSET(RES!AA$95,$E67,0)</f>
        <v>31.764219934732857</v>
      </c>
      <c r="Y67" s="205">
        <f ca="1">OFFSET(RES!AB$95,$E67,0)</f>
        <v>32.901771141411359</v>
      </c>
      <c r="Z67" s="126">
        <f ca="1">OFFSET(RES!AC$95,$E67,0)</f>
        <v>34.004712488840632</v>
      </c>
      <c r="AA67" s="126">
        <f ca="1">OFFSET(RES!AD$95,$E67,0)</f>
        <v>35.318918684334761</v>
      </c>
      <c r="AB67" s="126">
        <f ca="1">OFFSET(RES!AE$95,$E67,0)</f>
        <v>36.755939860292919</v>
      </c>
      <c r="AC67" s="126">
        <f ca="1">OFFSET(RES!AF$95,$E67,0)</f>
        <v>38.46804013337168</v>
      </c>
      <c r="AD67" s="126">
        <f ca="1">OFFSET(RES!AG$95,$E67,0)</f>
        <v>39.206665190860356</v>
      </c>
      <c r="AE67" s="126">
        <f ca="1">OFFSET(RES!AH$95,$E67,0)</f>
        <v>39.797624120486404</v>
      </c>
      <c r="AF67" s="126">
        <f ca="1">OFFSET(RES!AI$95,$E67,0)</f>
        <v>41.495331389315034</v>
      </c>
      <c r="AG67" s="126">
        <f ca="1">OFFSET(RES!AJ$95,$E67,0)</f>
        <v>43.171870702391779</v>
      </c>
      <c r="AH67" s="126">
        <f ca="1">OFFSET(RES!AK$95,$E67,0)</f>
        <v>44.871230000718917</v>
      </c>
      <c r="AI67" s="126">
        <f ca="1">OFFSET(RES!AL$95,$E67,0)</f>
        <v>46.589924993422052</v>
      </c>
      <c r="AJ67" s="126">
        <f ca="1">OFFSET(RES!AM$95,$E67,0)</f>
        <v>54.188330531768941</v>
      </c>
      <c r="AK67" s="126">
        <f ca="1">OFFSET(RES!AN$95,$E67,0)</f>
        <v>54.893517525433673</v>
      </c>
      <c r="AL67" s="126">
        <f ca="1">OFFSET(RES!AO$95,$E67,0)</f>
        <v>54.893517525433673</v>
      </c>
      <c r="AM67" s="126">
        <f ca="1">OFFSET(RES!AP$95,$E67,0)</f>
        <v>54.893517525433673</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11.206029742220529</v>
      </c>
      <c r="Q68" s="126">
        <f ca="1">OFFSET(RES!T$95,$E68,0)</f>
        <v>11.21956154044577</v>
      </c>
      <c r="R68" s="126">
        <f ca="1">OFFSET(RES!U$95,$E68,0)</f>
        <v>11.254656722729491</v>
      </c>
      <c r="S68" s="126">
        <f ca="1">OFFSET(RES!V$95,$E68,0)</f>
        <v>11.27164287951285</v>
      </c>
      <c r="T68" s="203">
        <f ca="1">OFFSET(RES!W$95,$E68,0)</f>
        <v>11.272663186575832</v>
      </c>
      <c r="U68" s="126">
        <f ca="1">OFFSET(RES!X$95,$E68,0)</f>
        <v>11.238546039352279</v>
      </c>
      <c r="V68" s="126">
        <f ca="1">OFFSET(RES!Y$95,$E68,0)</f>
        <v>11.196060241406933</v>
      </c>
      <c r="W68" s="126">
        <f ca="1">OFFSET(RES!Z$95,$E68,0)</f>
        <v>11.294739840465146</v>
      </c>
      <c r="X68" s="126">
        <f ca="1">OFFSET(RES!AA$95,$E68,0)</f>
        <v>11.347819323569688</v>
      </c>
      <c r="Y68" s="205">
        <f ca="1">OFFSET(RES!AB$95,$E68,0)</f>
        <v>11.295312534509758</v>
      </c>
      <c r="Z68" s="126">
        <f ca="1">OFFSET(RES!AC$95,$E68,0)</f>
        <v>11.204562247305642</v>
      </c>
      <c r="AA68" s="126">
        <f ca="1">OFFSET(RES!AD$95,$E68,0)</f>
        <v>11.086426155671642</v>
      </c>
      <c r="AB68" s="126">
        <f ca="1">OFFSET(RES!AE$95,$E68,0)</f>
        <v>10.935508020816604</v>
      </c>
      <c r="AC68" s="126">
        <f ca="1">OFFSET(RES!AF$95,$E68,0)</f>
        <v>10.746981757538235</v>
      </c>
      <c r="AD68" s="126">
        <f ca="1">OFFSET(RES!AG$95,$E68,0)</f>
        <v>10.65016430609198</v>
      </c>
      <c r="AE68" s="126">
        <f ca="1">OFFSET(RES!AH$95,$E68,0)</f>
        <v>10.622515393311273</v>
      </c>
      <c r="AF68" s="126">
        <f ca="1">OFFSET(RES!AI$95,$E68,0)</f>
        <v>10.468091955895321</v>
      </c>
      <c r="AG68" s="126">
        <f ca="1">OFFSET(RES!AJ$95,$E68,0)</f>
        <v>10.253111886119404</v>
      </c>
      <c r="AH68" s="126">
        <f ca="1">OFFSET(RES!AK$95,$E68,0)</f>
        <v>10.039769062087242</v>
      </c>
      <c r="AI68" s="126">
        <f ca="1">OFFSET(RES!AL$95,$E68,0)</f>
        <v>9.822908399218008</v>
      </c>
      <c r="AJ68" s="126">
        <f ca="1">OFFSET(RES!AM$95,$E68,0)</f>
        <v>8.825994645967155</v>
      </c>
      <c r="AK68" s="126">
        <f ca="1">OFFSET(RES!AN$95,$E68,0)</f>
        <v>8.8558440875623994</v>
      </c>
      <c r="AL68" s="126">
        <f ca="1">OFFSET(RES!AO$95,$E68,0)</f>
        <v>8.8558440875623994</v>
      </c>
      <c r="AM68" s="126">
        <f ca="1">OFFSET(RES!AP$95,$E68,0)</f>
        <v>8.8558440875623994</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14.654837467041721</v>
      </c>
      <c r="Q69" s="126">
        <f ca="1">OFFSET(RES!T$95,$E69,0)</f>
        <v>14.67253385980432</v>
      </c>
      <c r="R69" s="126">
        <f ca="1">OFFSET(RES!U$95,$E69,0)</f>
        <v>14.718430060695734</v>
      </c>
      <c r="S69" s="126">
        <f ca="1">OFFSET(RES!V$95,$E69,0)</f>
        <v>14.740643937740156</v>
      </c>
      <c r="T69" s="203">
        <f ca="1">OFFSET(RES!W$95,$E69,0)</f>
        <v>14.741978258147869</v>
      </c>
      <c r="U69" s="126">
        <f ca="1">OFFSET(RES!X$95,$E69,0)</f>
        <v>14.697361095878833</v>
      </c>
      <c r="V69" s="126">
        <f ca="1">OFFSET(RES!Y$95,$E69,0)</f>
        <v>14.641799717061428</v>
      </c>
      <c r="W69" s="126">
        <f ca="1">OFFSET(RES!Z$95,$E69,0)</f>
        <v>14.770849301863297</v>
      </c>
      <c r="X69" s="126">
        <f ca="1">OFFSET(RES!AA$95,$E69,0)</f>
        <v>14.840264716209457</v>
      </c>
      <c r="Y69" s="205">
        <f ca="1">OFFSET(RES!AB$95,$E69,0)</f>
        <v>14.771598250271895</v>
      </c>
      <c r="Z69" s="126">
        <f ca="1">OFFSET(RES!AC$95,$E69,0)</f>
        <v>14.652918330652106</v>
      </c>
      <c r="AA69" s="126">
        <f ca="1">OFFSET(RES!AD$95,$E69,0)</f>
        <v>14.498424253649526</v>
      </c>
      <c r="AB69" s="126">
        <f ca="1">OFFSET(RES!AE$95,$E69,0)</f>
        <v>14.301059014755253</v>
      </c>
      <c r="AC69" s="126">
        <f ca="1">OFFSET(RES!AF$95,$E69,0)</f>
        <v>14.054511235553504</v>
      </c>
      <c r="AD69" s="126">
        <f ca="1">OFFSET(RES!AG$95,$E69,0)</f>
        <v>13.927896899561485</v>
      </c>
      <c r="AE69" s="126">
        <f ca="1">OFFSET(RES!AH$95,$E69,0)</f>
        <v>13.891738658662387</v>
      </c>
      <c r="AF69" s="126">
        <f ca="1">OFFSET(RES!AI$95,$E69,0)</f>
        <v>13.689789312775302</v>
      </c>
      <c r="AG69" s="126">
        <f ca="1">OFFSET(RES!AJ$95,$E69,0)</f>
        <v>13.408646209134469</v>
      </c>
      <c r="AH69" s="126">
        <f ca="1">OFFSET(RES!AK$95,$E69,0)</f>
        <v>13.129644235833307</v>
      </c>
      <c r="AI69" s="126">
        <f ca="1">OFFSET(RES!AL$95,$E69,0)</f>
        <v>12.846041761054064</v>
      </c>
      <c r="AJ69" s="126">
        <f ca="1">OFFSET(RES!AM$95,$E69,0)</f>
        <v>11.542314271602049</v>
      </c>
      <c r="AK69" s="126">
        <f ca="1">OFFSET(RES!AN$95,$E69,0)</f>
        <v>11.581350283920678</v>
      </c>
      <c r="AL69" s="126">
        <f ca="1">OFFSET(RES!AO$95,$E69,0)</f>
        <v>11.581350283920678</v>
      </c>
      <c r="AM69" s="126">
        <f ca="1">OFFSET(RES!AP$95,$E69,0)</f>
        <v>11.581350283920678</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21.047283813522206</v>
      </c>
      <c r="Q70" s="126">
        <f ca="1">OFFSET(RES!T$95,$E70,0)</f>
        <v>21.072699380346993</v>
      </c>
      <c r="R70" s="126">
        <f ca="1">OFFSET(RES!U$95,$E70,0)</f>
        <v>21.138615523620263</v>
      </c>
      <c r="S70" s="126">
        <f ca="1">OFFSET(RES!V$95,$E70,0)</f>
        <v>21.170519103295174</v>
      </c>
      <c r="T70" s="203">
        <f ca="1">OFFSET(RES!W$95,$E70,0)</f>
        <v>21.172435454833188</v>
      </c>
      <c r="U70" s="126">
        <f ca="1">OFFSET(RES!X$95,$E70,0)</f>
        <v>21.10835626737428</v>
      </c>
      <c r="V70" s="126">
        <f ca="1">OFFSET(RES!Y$95,$E70,0)</f>
        <v>21.028558991446076</v>
      </c>
      <c r="W70" s="126">
        <f ca="1">OFFSET(RES!Z$95,$E70,0)</f>
        <v>21.213900060117133</v>
      </c>
      <c r="X70" s="126">
        <f ca="1">OFFSET(RES!AA$95,$E70,0)</f>
        <v>21.313594507773931</v>
      </c>
      <c r="Y70" s="205">
        <f ca="1">OFFSET(RES!AB$95,$E70,0)</f>
        <v>21.214975700140631</v>
      </c>
      <c r="Z70" s="126">
        <f ca="1">OFFSET(RES!AC$95,$E70,0)</f>
        <v>21.044527549021836</v>
      </c>
      <c r="AA70" s="126">
        <f ca="1">OFFSET(RES!AD$95,$E70,0)</f>
        <v>20.822643089812079</v>
      </c>
      <c r="AB70" s="126">
        <f ca="1">OFFSET(RES!AE$95,$E70,0)</f>
        <v>20.539187049629199</v>
      </c>
      <c r="AC70" s="126">
        <f ca="1">OFFSET(RES!AF$95,$E70,0)</f>
        <v>20.185095024103628</v>
      </c>
      <c r="AD70" s="126">
        <f ca="1">OFFSET(RES!AG$95,$E70,0)</f>
        <v>20.003251460810763</v>
      </c>
      <c r="AE70" s="126">
        <f ca="1">OFFSET(RES!AH$95,$E70,0)</f>
        <v>19.951320979827091</v>
      </c>
      <c r="AF70" s="126">
        <f ca="1">OFFSET(RES!AI$95,$E70,0)</f>
        <v>19.661281243228181</v>
      </c>
      <c r="AG70" s="126">
        <f ca="1">OFFSET(RES!AJ$95,$E70,0)</f>
        <v>19.257503398004655</v>
      </c>
      <c r="AH70" s="126">
        <f ca="1">OFFSET(RES!AK$95,$E70,0)</f>
        <v>18.856800645087144</v>
      </c>
      <c r="AI70" s="126">
        <f ca="1">OFFSET(RES!AL$95,$E70,0)</f>
        <v>18.449490649986874</v>
      </c>
      <c r="AJ70" s="126">
        <f ca="1">OFFSET(RES!AM$95,$E70,0)</f>
        <v>16.577076674212741</v>
      </c>
      <c r="AK70" s="126">
        <f ca="1">OFFSET(RES!AN$95,$E70,0)</f>
        <v>16.633140211735153</v>
      </c>
      <c r="AL70" s="126">
        <f ca="1">OFFSET(RES!AO$95,$E70,0)</f>
        <v>16.633140211735153</v>
      </c>
      <c r="AM70" s="126">
        <f ca="1">OFFSET(RES!AP$95,$E70,0)</f>
        <v>16.633140211735153</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7.3251923358696898</v>
      </c>
      <c r="Q71" s="126">
        <f ca="1">OFFSET(RES!T$95,$E71,0)</f>
        <v>7.3340378437730465</v>
      </c>
      <c r="R71" s="126">
        <f ca="1">OFFSET(RES!U$95,$E71,0)</f>
        <v>7.356978971559105</v>
      </c>
      <c r="S71" s="126">
        <f ca="1">OFFSET(RES!V$95,$E71,0)</f>
        <v>7.3680825352964519</v>
      </c>
      <c r="T71" s="203">
        <f ca="1">OFFSET(RES!W$95,$E71,0)</f>
        <v>7.3687494927871882</v>
      </c>
      <c r="U71" s="126">
        <f ca="1">OFFSET(RES!X$95,$E71,0)</f>
        <v>7.3464476899977385</v>
      </c>
      <c r="V71" s="126">
        <f ca="1">OFFSET(RES!Y$95,$E71,0)</f>
        <v>7.3186754416054294</v>
      </c>
      <c r="W71" s="126">
        <f ca="1">OFFSET(RES!Z$95,$E71,0)</f>
        <v>7.3831806284874952</v>
      </c>
      <c r="X71" s="126">
        <f ca="1">OFFSET(RES!AA$95,$E71,0)</f>
        <v>7.4178777899062602</v>
      </c>
      <c r="Y71" s="205">
        <f ca="1">OFFSET(RES!AB$95,$E71,0)</f>
        <v>7.3835549889097756</v>
      </c>
      <c r="Z71" s="126">
        <f ca="1">OFFSET(RES!AC$95,$E71,0)</f>
        <v>7.3242330592346319</v>
      </c>
      <c r="AA71" s="126">
        <f ca="1">OFFSET(RES!AD$95,$E71,0)</f>
        <v>7.2470094918397896</v>
      </c>
      <c r="AB71" s="126">
        <f ca="1">OFFSET(RES!AE$95,$E71,0)</f>
        <v>7.148356856587653</v>
      </c>
      <c r="AC71" s="126">
        <f ca="1">OFFSET(RES!AF$95,$E71,0)</f>
        <v>7.0251204231099011</v>
      </c>
      <c r="AD71" s="126">
        <f ca="1">OFFSET(RES!AG$95,$E71,0)</f>
        <v>6.9618324906639888</v>
      </c>
      <c r="AE71" s="126">
        <f ca="1">OFFSET(RES!AH$95,$E71,0)</f>
        <v>6.9437588634601202</v>
      </c>
      <c r="AF71" s="126">
        <f ca="1">OFFSET(RES!AI$95,$E71,0)</f>
        <v>6.8428148711399794</v>
      </c>
      <c r="AG71" s="126">
        <f ca="1">OFFSET(RES!AJ$95,$E71,0)</f>
        <v>6.7022860312463921</v>
      </c>
      <c r="AH71" s="126">
        <f ca="1">OFFSET(RES!AK$95,$E71,0)</f>
        <v>6.5628274312370438</v>
      </c>
      <c r="AI71" s="126">
        <f ca="1">OFFSET(RES!AL$95,$E71,0)</f>
        <v>6.4210692794077451</v>
      </c>
      <c r="AJ71" s="126">
        <f ca="1">OFFSET(RES!AM$95,$E71,0)</f>
        <v>5.7694036000527671</v>
      </c>
      <c r="AK71" s="126">
        <f ca="1">OFFSET(RES!AN$95,$E71,0)</f>
        <v>5.7889156757685454</v>
      </c>
      <c r="AL71" s="126">
        <f ca="1">OFFSET(RES!AO$95,$E71,0)</f>
        <v>5.7889156757685454</v>
      </c>
      <c r="AM71" s="126">
        <f ca="1">OFFSET(RES!AP$95,$E71,0)</f>
        <v>5.7889156757685454</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5.386454218319364</v>
      </c>
      <c r="Q72" s="126">
        <f ca="1">OFFSET(RES!T$95,$E72,0)</f>
        <v>5.3929586104465033</v>
      </c>
      <c r="R72" s="126">
        <f ca="1">OFFSET(RES!U$95,$E72,0)</f>
        <v>5.409827974262539</v>
      </c>
      <c r="S72" s="126">
        <f ca="1">OFFSET(RES!V$95,$E72,0)</f>
        <v>5.4179927889171031</v>
      </c>
      <c r="T72" s="203">
        <f ca="1">OFFSET(RES!W$95,$E72,0)</f>
        <v>5.418483224638746</v>
      </c>
      <c r="U72" s="126">
        <f ca="1">OFFSET(RES!X$95,$E72,0)</f>
        <v>5.4020839774649732</v>
      </c>
      <c r="V72" s="126">
        <f ca="1">OFFSET(RES!Y$95,$E72,0)</f>
        <v>5.3816621321883051</v>
      </c>
      <c r="W72" s="126">
        <f ca="1">OFFSET(RES!Z$95,$E72,0)</f>
        <v>5.4290949121145031</v>
      </c>
      <c r="X72" s="126">
        <f ca="1">OFFSET(RES!AA$95,$E72,0)</f>
        <v>5.4546088731026181</v>
      </c>
      <c r="Y72" s="205">
        <f ca="1">OFFSET(RES!AB$95,$E72,0)</f>
        <v>5.4293701916134314</v>
      </c>
      <c r="Z72" s="126">
        <f ca="1">OFFSET(RES!AC$95,$E72,0)</f>
        <v>5.3857488307417398</v>
      </c>
      <c r="AA72" s="126">
        <f ca="1">OFFSET(RES!AD$95,$E72,0)</f>
        <v>5.3289638084139632</v>
      </c>
      <c r="AB72" s="126">
        <f ca="1">OFFSET(RES!AE$95,$E72,0)</f>
        <v>5.2564212895370028</v>
      </c>
      <c r="AC72" s="126">
        <f ca="1">OFFSET(RES!AF$95,$E72,0)</f>
        <v>5.1658014973840558</v>
      </c>
      <c r="AD72" s="126">
        <f ca="1">OFFSET(RES!AG$95,$E72,0)</f>
        <v>5.1192638045752679</v>
      </c>
      <c r="AE72" s="126">
        <f ca="1">OFFSET(RES!AH$95,$E72,0)</f>
        <v>5.1059736736095731</v>
      </c>
      <c r="AF72" s="126">
        <f ca="1">OFFSET(RES!AI$95,$E72,0)</f>
        <v>5.0317462447154124</v>
      </c>
      <c r="AG72" s="126">
        <f ca="1">OFFSET(RES!AJ$95,$E72,0)</f>
        <v>4.9284107788691811</v>
      </c>
      <c r="AH72" s="126">
        <f ca="1">OFFSET(RES!AK$95,$E72,0)</f>
        <v>4.8258622955177088</v>
      </c>
      <c r="AI72" s="126">
        <f ca="1">OFFSET(RES!AL$95,$E72,0)</f>
        <v>4.7216228762791106</v>
      </c>
      <c r="AJ72" s="126">
        <f ca="1">OFFSET(RES!AM$95,$E72,0)</f>
        <v>4.2424317251734749</v>
      </c>
      <c r="AK72" s="126">
        <f ca="1">OFFSET(RES!AN$95,$E72,0)</f>
        <v>4.2567795945164768</v>
      </c>
      <c r="AL72" s="126">
        <f ca="1">OFFSET(RES!AO$95,$E72,0)</f>
        <v>4.2567795945164768</v>
      </c>
      <c r="AM72" s="126">
        <f ca="1">OFFSET(RES!AP$95,$E72,0)</f>
        <v>4.2567795945164768</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5.9343530415583201</v>
      </c>
      <c r="Q73" s="126">
        <f ca="1">OFFSET(RES!T$95,$E73,0)</f>
        <v>5.9415190468075441</v>
      </c>
      <c r="R73" s="126">
        <f ca="1">OFFSET(RES!U$95,$E73,0)</f>
        <v>5.9601043269219414</v>
      </c>
      <c r="S73" s="126">
        <f ca="1">OFFSET(RES!V$95,$E73,0)</f>
        <v>5.9690996493948001</v>
      </c>
      <c r="T73" s="203">
        <f ca="1">OFFSET(RES!W$95,$E73,0)</f>
        <v>5.9696399712091992</v>
      </c>
      <c r="U73" s="126">
        <f ca="1">OFFSET(RES!X$95,$E73,0)</f>
        <v>5.9515726270156915</v>
      </c>
      <c r="V73" s="126">
        <f ca="1">OFFSET(RES!Y$95,$E73,0)</f>
        <v>5.9290735144789766</v>
      </c>
      <c r="W73" s="126">
        <f ca="1">OFFSET(RES!Z$95,$E73,0)</f>
        <v>5.9813310572735068</v>
      </c>
      <c r="X73" s="126">
        <f ca="1">OFFSET(RES!AA$95,$E73,0)</f>
        <v>6.0094402448494595</v>
      </c>
      <c r="Y73" s="205">
        <f ca="1">OFFSET(RES!AB$95,$E73,0)</f>
        <v>5.9816343376255769</v>
      </c>
      <c r="Z73" s="126">
        <f ca="1">OFFSET(RES!AC$95,$E73,0)</f>
        <v>5.9335759034360809</v>
      </c>
      <c r="AA73" s="126">
        <f ca="1">OFFSET(RES!AD$95,$E73,0)</f>
        <v>5.8710148277622691</v>
      </c>
      <c r="AB73" s="126">
        <f ca="1">OFFSET(RES!AE$95,$E73,0)</f>
        <v>5.7910934360467907</v>
      </c>
      <c r="AC73" s="126">
        <f ca="1">OFFSET(RES!AF$95,$E73,0)</f>
        <v>5.6912559887406831</v>
      </c>
      <c r="AD73" s="126">
        <f ca="1">OFFSET(RES!AG$95,$E73,0)</f>
        <v>5.6399845794474084</v>
      </c>
      <c r="AE73" s="126">
        <f ca="1">OFFSET(RES!AH$95,$E73,0)</f>
        <v>5.6253426042402772</v>
      </c>
      <c r="AF73" s="126">
        <f ca="1">OFFSET(RES!AI$95,$E73,0)</f>
        <v>5.5435649169952983</v>
      </c>
      <c r="AG73" s="126">
        <f ca="1">OFFSET(RES!AJ$95,$E73,0)</f>
        <v>5.4297183843431069</v>
      </c>
      <c r="AH73" s="126">
        <f ca="1">OFFSET(RES!AK$95,$E73,0)</f>
        <v>5.3167388843940886</v>
      </c>
      <c r="AI73" s="126">
        <f ca="1">OFFSET(RES!AL$95,$E73,0)</f>
        <v>5.2018964501067968</v>
      </c>
      <c r="AJ73" s="126">
        <f ca="1">OFFSET(RES!AM$95,$E73,0)</f>
        <v>4.673962980370777</v>
      </c>
      <c r="AK73" s="126">
        <f ca="1">OFFSET(RES!AN$95,$E73,0)</f>
        <v>4.6897702848840037</v>
      </c>
      <c r="AL73" s="126">
        <f ca="1">OFFSET(RES!AO$95,$E73,0)</f>
        <v>4.6897702848840037</v>
      </c>
      <c r="AM73" s="126">
        <f ca="1">OFFSET(RES!AP$95,$E73,0)</f>
        <v>4.6897702848840037</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4.4969841988432478E-2</v>
      </c>
      <c r="Q74" s="126">
        <f ca="1">OFFSET(RES!T$95,$E74,0)</f>
        <v>4.5024145148606656E-2</v>
      </c>
      <c r="R74" s="126">
        <f ca="1">OFFSET(RES!U$95,$E74,0)</f>
        <v>4.5164982254893099E-2</v>
      </c>
      <c r="S74" s="126">
        <f ca="1">OFFSET(RES!V$95,$E74,0)</f>
        <v>4.5233147769719498E-2</v>
      </c>
      <c r="T74" s="203">
        <f ca="1">OFFSET(RES!W$95,$E74,0)</f>
        <v>4.5237242266027065E-2</v>
      </c>
      <c r="U74" s="126">
        <f ca="1">OFFSET(RES!X$95,$E74,0)</f>
        <v>4.5100330018332524E-2</v>
      </c>
      <c r="V74" s="126">
        <f ca="1">OFFSET(RES!Y$95,$E74,0)</f>
        <v>4.4929834341959629E-2</v>
      </c>
      <c r="W74" s="126">
        <f ca="1">OFFSET(RES!Z$95,$E74,0)</f>
        <v>4.5325835966014784E-2</v>
      </c>
      <c r="X74" s="126">
        <f ca="1">OFFSET(RES!AA$95,$E74,0)</f>
        <v>4.5538844143125499E-2</v>
      </c>
      <c r="Y74" s="205">
        <f ca="1">OFFSET(RES!AB$95,$E74,0)</f>
        <v>4.5328134189496813E-2</v>
      </c>
      <c r="Z74" s="126">
        <f ca="1">OFFSET(RES!AC$95,$E74,0)</f>
        <v>4.4963952925494086E-2</v>
      </c>
      <c r="AA74" s="126">
        <f ca="1">OFFSET(RES!AD$95,$E74,0)</f>
        <v>4.448987231923833E-2</v>
      </c>
      <c r="AB74" s="126">
        <f ca="1">OFFSET(RES!AE$95,$E74,0)</f>
        <v>4.3884237242967757E-2</v>
      </c>
      <c r="AC74" s="126">
        <f ca="1">OFFSET(RES!AF$95,$E74,0)</f>
        <v>4.3127680597543579E-2</v>
      </c>
      <c r="AD74" s="126">
        <f ca="1">OFFSET(RES!AG$95,$E74,0)</f>
        <v>4.2739151779272032E-2</v>
      </c>
      <c r="AE74" s="126">
        <f ca="1">OFFSET(RES!AH$95,$E74,0)</f>
        <v>4.2628196582159203E-2</v>
      </c>
      <c r="AF74" s="126">
        <f ca="1">OFFSET(RES!AI$95,$E74,0)</f>
        <v>4.200849471275029E-2</v>
      </c>
      <c r="AG74" s="126">
        <f ca="1">OFFSET(RES!AJ$95,$E74,0)</f>
        <v>4.114577883648763E-2</v>
      </c>
      <c r="AH74" s="126">
        <f ca="1">OFFSET(RES!AK$95,$E74,0)</f>
        <v>4.0289633233915705E-2</v>
      </c>
      <c r="AI74" s="126">
        <f ca="1">OFFSET(RES!AL$95,$E74,0)</f>
        <v>3.9419370530079281E-2</v>
      </c>
      <c r="AJ74" s="126">
        <f ca="1">OFFSET(RES!AM$95,$E74,0)</f>
        <v>3.541875166763974E-2</v>
      </c>
      <c r="AK74" s="126">
        <f ca="1">OFFSET(RES!AN$95,$E74,0)</f>
        <v>3.5538537595649872E-2</v>
      </c>
      <c r="AL74" s="126">
        <f ca="1">OFFSET(RES!AO$95,$E74,0)</f>
        <v>3.5538537595649872E-2</v>
      </c>
      <c r="AM74" s="126">
        <f ca="1">OFFSET(RES!AP$95,$E74,0)</f>
        <v>3.5538537595649872E-2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10.689592055782187</v>
      </c>
      <c r="Q75" s="126">
        <f ca="1">OFFSET(RES!T$95,$E75,0)</f>
        <v>10.993659721507296</v>
      </c>
      <c r="R75" s="126">
        <f ca="1">OFFSET(RES!U$95,$E75,0)</f>
        <v>11.185137564682046</v>
      </c>
      <c r="S75" s="126">
        <f ca="1">OFFSET(RES!V$95,$E75,0)</f>
        <v>11.372368317388689</v>
      </c>
      <c r="T75" s="203">
        <f ca="1">OFFSET(RES!W$95,$E75,0)</f>
        <v>11.572850406184985</v>
      </c>
      <c r="U75" s="126">
        <f ca="1">OFFSET(RES!X$95,$E75,0)</f>
        <v>11.750221180012064</v>
      </c>
      <c r="V75" s="126">
        <f ca="1">OFFSET(RES!Y$95,$E75,0)</f>
        <v>11.938982295050142</v>
      </c>
      <c r="W75" s="126">
        <f ca="1">OFFSET(RES!Z$95,$E75,0)</f>
        <v>12.173582310780388</v>
      </c>
      <c r="X75" s="126">
        <f ca="1">OFFSET(RES!AA$95,$E75,0)</f>
        <v>12.317614192557953</v>
      </c>
      <c r="Y75" s="205">
        <f ca="1">OFFSET(RES!AB$95,$E75,0)</f>
        <v>12.479662615527189</v>
      </c>
      <c r="Z75" s="126">
        <f ca="1">OFFSET(RES!AC$95,$E75,0)</f>
        <v>12.663516690465451</v>
      </c>
      <c r="AA75" s="126">
        <f ca="1">OFFSET(RES!AD$95,$E75,0)</f>
        <v>12.837629281274001</v>
      </c>
      <c r="AB75" s="126">
        <f ca="1">OFFSET(RES!AE$95,$E75,0)</f>
        <v>13.033709624299581</v>
      </c>
      <c r="AC75" s="126">
        <f ca="1">OFFSET(RES!AF$95,$E75,0)</f>
        <v>13.219356451738776</v>
      </c>
      <c r="AD75" s="126">
        <f ca="1">OFFSET(RES!AG$95,$E75,0)</f>
        <v>13.519851515552403</v>
      </c>
      <c r="AE75" s="126">
        <f ca="1">OFFSET(RES!AH$95,$E75,0)</f>
        <v>13.704525606126584</v>
      </c>
      <c r="AF75" s="126">
        <f ca="1">OFFSET(RES!AI$95,$E75,0)</f>
        <v>13.799371175008835</v>
      </c>
      <c r="AG75" s="126">
        <f ca="1">OFFSET(RES!AJ$95,$E75,0)</f>
        <v>13.996856779219936</v>
      </c>
      <c r="AH75" s="126">
        <f ca="1">OFFSET(RES!AK$95,$E75,0)</f>
        <v>14.187986676836541</v>
      </c>
      <c r="AI75" s="126">
        <f ca="1">OFFSET(RES!AL$95,$E75,0)</f>
        <v>14.38177020948909</v>
      </c>
      <c r="AJ75" s="126">
        <f ca="1">OFFSET(RES!AM$95,$E75,0)</f>
        <v>15.269354545608472</v>
      </c>
      <c r="AK75" s="126">
        <f ca="1">OFFSET(RES!AN$95,$E75,0)</f>
        <v>16.15472137337612</v>
      </c>
      <c r="AL75" s="126">
        <f ca="1">OFFSET(RES!AO$95,$E75,0)</f>
        <v>16.15472137337612</v>
      </c>
      <c r="AM75" s="126">
        <f ca="1">OFFSET(RES!AP$95,$E75,0)</f>
        <v>16.15472137337612</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10.785998439672813</v>
      </c>
      <c r="Q76" s="126">
        <f ca="1">OFFSET(RES!T$95,$E76,0)</f>
        <v>11.092808405006519</v>
      </c>
      <c r="R76" s="126">
        <f ca="1">OFFSET(RES!U$95,$E76,0)</f>
        <v>11.286013132271824</v>
      </c>
      <c r="S76" s="126">
        <f ca="1">OFFSET(RES!V$95,$E76,0)</f>
        <v>11.474932465770641</v>
      </c>
      <c r="T76" s="203">
        <f ca="1">OFFSET(RES!W$95,$E76,0)</f>
        <v>11.677222645382267</v>
      </c>
      <c r="U76" s="126">
        <f ca="1">OFFSET(RES!X$95,$E76,0)</f>
        <v>11.856193075662402</v>
      </c>
      <c r="V76" s="126">
        <f ca="1">OFFSET(RES!Y$95,$E76,0)</f>
        <v>12.046656573394323</v>
      </c>
      <c r="W76" s="126">
        <f ca="1">OFFSET(RES!Z$95,$E76,0)</f>
        <v>12.283372379798266</v>
      </c>
      <c r="X76" s="126">
        <f ca="1">OFFSET(RES!AA$95,$E76,0)</f>
        <v>12.428703244064092</v>
      </c>
      <c r="Y76" s="205">
        <f ca="1">OFFSET(RES!AB$95,$E76,0)</f>
        <v>12.592213135571335</v>
      </c>
      <c r="Z76" s="126">
        <f ca="1">OFFSET(RES!AC$95,$E76,0)</f>
        <v>12.777725338007434</v>
      </c>
      <c r="AA76" s="126">
        <f ca="1">OFFSET(RES!AD$95,$E76,0)</f>
        <v>12.953408200645075</v>
      </c>
      <c r="AB76" s="126">
        <f ca="1">OFFSET(RES!AE$95,$E76,0)</f>
        <v>13.151256936395512</v>
      </c>
      <c r="AC76" s="126">
        <f ca="1">OFFSET(RES!AF$95,$E76,0)</f>
        <v>13.33857805965636</v>
      </c>
      <c r="AD76" s="126">
        <f ca="1">OFFSET(RES!AG$95,$E76,0)</f>
        <v>13.641783202800244</v>
      </c>
      <c r="AE76" s="126">
        <f ca="1">OFFSET(RES!AH$95,$E76,0)</f>
        <v>13.828122816359553</v>
      </c>
      <c r="AF76" s="126">
        <f ca="1">OFFSET(RES!AI$95,$E76,0)</f>
        <v>13.923823770393668</v>
      </c>
      <c r="AG76" s="126">
        <f ca="1">OFFSET(RES!AJ$95,$E76,0)</f>
        <v>14.123090440979716</v>
      </c>
      <c r="AH76" s="126">
        <f ca="1">OFFSET(RES!AK$95,$E76,0)</f>
        <v>14.315944084665064</v>
      </c>
      <c r="AI76" s="126">
        <f ca="1">OFFSET(RES!AL$95,$E76,0)</f>
        <v>14.511475295764377</v>
      </c>
      <c r="AJ76" s="126">
        <f ca="1">OFFSET(RES!AM$95,$E76,0)</f>
        <v>15.407064502022555</v>
      </c>
      <c r="AK76" s="126">
        <f ca="1">OFFSET(RES!AN$95,$E76,0)</f>
        <v>16.300416200853231</v>
      </c>
      <c r="AL76" s="126">
        <f ca="1">OFFSET(RES!AO$95,$E76,0)</f>
        <v>16.300416200853231</v>
      </c>
      <c r="AM76" s="126">
        <f ca="1">OFFSET(RES!AP$95,$E76,0)</f>
        <v>16.300416200853231</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18.299586602761146</v>
      </c>
      <c r="Q77" s="126">
        <f ca="1">OFFSET(RES!T$95,$E77,0)</f>
        <v>18.820122143593711</v>
      </c>
      <c r="R77" s="126">
        <f ca="1">OFFSET(RES!U$95,$E77,0)</f>
        <v>19.147914388180904</v>
      </c>
      <c r="S77" s="126">
        <f ca="1">OFFSET(RES!V$95,$E77,0)</f>
        <v>19.468436009209658</v>
      </c>
      <c r="T77" s="203">
        <f ca="1">OFFSET(RES!W$95,$E77,0)</f>
        <v>19.811642684177745</v>
      </c>
      <c r="U77" s="126">
        <f ca="1">OFFSET(RES!X$95,$E77,0)</f>
        <v>20.115284939140288</v>
      </c>
      <c r="V77" s="126">
        <f ca="1">OFFSET(RES!Y$95,$E77,0)</f>
        <v>20.43842639803297</v>
      </c>
      <c r="W77" s="126">
        <f ca="1">OFFSET(RES!Z$95,$E77,0)</f>
        <v>20.840039788184988</v>
      </c>
      <c r="X77" s="126">
        <f ca="1">OFFSET(RES!AA$95,$E77,0)</f>
        <v>21.086608963172491</v>
      </c>
      <c r="Y77" s="205">
        <f ca="1">OFFSET(RES!AB$95,$E77,0)</f>
        <v>21.364020779684459</v>
      </c>
      <c r="Z77" s="126">
        <f ca="1">OFFSET(RES!AC$95,$E77,0)</f>
        <v>21.678761842677911</v>
      </c>
      <c r="AA77" s="126">
        <f ca="1">OFFSET(RES!AD$95,$E77,0)</f>
        <v>21.976826391587306</v>
      </c>
      <c r="AB77" s="126">
        <f ca="1">OFFSET(RES!AE$95,$E77,0)</f>
        <v>22.312497687514337</v>
      </c>
      <c r="AC77" s="126">
        <f ca="1">OFFSET(RES!AF$95,$E77,0)</f>
        <v>22.630307775918389</v>
      </c>
      <c r="AD77" s="126">
        <f ca="1">OFFSET(RES!AG$95,$E77,0)</f>
        <v>23.144727354819462</v>
      </c>
      <c r="AE77" s="126">
        <f ca="1">OFFSET(RES!AH$95,$E77,0)</f>
        <v>23.460872208253821</v>
      </c>
      <c r="AF77" s="126">
        <f ca="1">OFFSET(RES!AI$95,$E77,0)</f>
        <v>23.623238993870309</v>
      </c>
      <c r="AG77" s="126">
        <f ca="1">OFFSET(RES!AJ$95,$E77,0)</f>
        <v>23.961315966143992</v>
      </c>
      <c r="AH77" s="126">
        <f ca="1">OFFSET(RES!AK$95,$E77,0)</f>
        <v>24.288512560322722</v>
      </c>
      <c r="AI77" s="126">
        <f ca="1">OFFSET(RES!AL$95,$E77,0)</f>
        <v>24.620251930680279</v>
      </c>
      <c r="AJ77" s="126">
        <f ca="1">OFFSET(RES!AM$95,$E77,0)</f>
        <v>26.139713696977065</v>
      </c>
      <c r="AK77" s="126">
        <f ca="1">OFFSET(RES!AN$95,$E77,0)</f>
        <v>27.65537929538333</v>
      </c>
      <c r="AL77" s="126">
        <f ca="1">OFFSET(RES!AO$95,$E77,0)</f>
        <v>27.65537929538333</v>
      </c>
      <c r="AM77" s="126">
        <f ca="1">OFFSET(RES!AP$95,$E77,0)</f>
        <v>27.65537929538333</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11.003025429701031</v>
      </c>
      <c r="Q78" s="126">
        <f ca="1">OFFSET(RES!T$95,$E78,0)</f>
        <v>11.316008772831836</v>
      </c>
      <c r="R78" s="126">
        <f ca="1">OFFSET(RES!U$95,$E78,0)</f>
        <v>11.513101006724565</v>
      </c>
      <c r="S78" s="126">
        <f ca="1">OFFSET(RES!V$95,$E78,0)</f>
        <v>11.705821619681812</v>
      </c>
      <c r="T78" s="203">
        <f ca="1">OFFSET(RES!W$95,$E78,0)</f>
        <v>11.912182115920956</v>
      </c>
      <c r="U78" s="126">
        <f ca="1">OFFSET(RES!X$95,$E78,0)</f>
        <v>12.094753642011089</v>
      </c>
      <c r="V78" s="126">
        <f ca="1">OFFSET(RES!Y$95,$E78,0)</f>
        <v>12.289049489604192</v>
      </c>
      <c r="W78" s="126">
        <f ca="1">OFFSET(RES!Z$95,$E78,0)</f>
        <v>12.530528296785789</v>
      </c>
      <c r="X78" s="126">
        <f ca="1">OFFSET(RES!AA$95,$E78,0)</f>
        <v>12.678783389179983</v>
      </c>
      <c r="Y78" s="205">
        <f ca="1">OFFSET(RES!AB$95,$E78,0)</f>
        <v>12.845583292251026</v>
      </c>
      <c r="Z78" s="126">
        <f ca="1">OFFSET(RES!AC$95,$E78,0)</f>
        <v>13.03482821865639</v>
      </c>
      <c r="AA78" s="126">
        <f ca="1">OFFSET(RES!AD$95,$E78,0)</f>
        <v>13.214046027371674</v>
      </c>
      <c r="AB78" s="126">
        <f ca="1">OFFSET(RES!AE$95,$E78,0)</f>
        <v>13.415875712668967</v>
      </c>
      <c r="AC78" s="126">
        <f ca="1">OFFSET(RES!AF$95,$E78,0)</f>
        <v>13.606965957516231</v>
      </c>
      <c r="AD78" s="126">
        <f ca="1">OFFSET(RES!AG$95,$E78,0)</f>
        <v>13.916271945189774</v>
      </c>
      <c r="AE78" s="126">
        <f ca="1">OFFSET(RES!AH$95,$E78,0)</f>
        <v>14.106360931204492</v>
      </c>
      <c r="AF78" s="126">
        <f ca="1">OFFSET(RES!AI$95,$E78,0)</f>
        <v>14.20398750112971</v>
      </c>
      <c r="AG78" s="126">
        <f ca="1">OFFSET(RES!AJ$95,$E78,0)</f>
        <v>14.407263651781244</v>
      </c>
      <c r="AH78" s="126">
        <f ca="1">OFFSET(RES!AK$95,$E78,0)</f>
        <v>14.603997737878956</v>
      </c>
      <c r="AI78" s="126">
        <f ca="1">OFFSET(RES!AL$95,$E78,0)</f>
        <v>14.803463267200064</v>
      </c>
      <c r="AJ78" s="126">
        <f ca="1">OFFSET(RES!AM$95,$E78,0)</f>
        <v>15.717072782919908</v>
      </c>
      <c r="AK78" s="126">
        <f ca="1">OFFSET(RES!AN$95,$E78,0)</f>
        <v>16.628399769927956</v>
      </c>
      <c r="AL78" s="126">
        <f ca="1">OFFSET(RES!AO$95,$E78,0)</f>
        <v>16.628399769927956</v>
      </c>
      <c r="AM78" s="126">
        <f ca="1">OFFSET(RES!AP$95,$E78,0)</f>
        <v>16.628399769927956</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7.4125828106714229</v>
      </c>
      <c r="Q79" s="126">
        <f ca="1">OFFSET(RES!T$95,$E79,0)</f>
        <v>7.6234352679469781</v>
      </c>
      <c r="R79" s="126">
        <f ca="1">OFFSET(RES!U$95,$E79,0)</f>
        <v>7.7562135219285082</v>
      </c>
      <c r="S79" s="126">
        <f ca="1">OFFSET(RES!V$95,$E79,0)</f>
        <v>7.8860466766363739</v>
      </c>
      <c r="T79" s="203">
        <f ca="1">OFFSET(RES!W$95,$E79,0)</f>
        <v>8.0250688280434588</v>
      </c>
      <c r="U79" s="126">
        <f ca="1">OFFSET(RES!X$95,$E79,0)</f>
        <v>8.148064686288107</v>
      </c>
      <c r="V79" s="126">
        <f ca="1">OFFSET(RES!Y$95,$E79,0)</f>
        <v>8.2789590543194471</v>
      </c>
      <c r="W79" s="126">
        <f ca="1">OFFSET(RES!Z$95,$E79,0)</f>
        <v>8.4416399157508817</v>
      </c>
      <c r="X79" s="126">
        <f ca="1">OFFSET(RES!AA$95,$E79,0)</f>
        <v>8.5415172773453794</v>
      </c>
      <c r="Y79" s="205">
        <f ca="1">OFFSET(RES!AB$95,$E79,0)</f>
        <v>8.65388801594138</v>
      </c>
      <c r="Z79" s="126">
        <f ca="1">OFFSET(RES!AC$95,$E79,0)</f>
        <v>8.7813796497144452</v>
      </c>
      <c r="AA79" s="126">
        <f ca="1">OFFSET(RES!AD$95,$E79,0)</f>
        <v>8.9021161559360085</v>
      </c>
      <c r="AB79" s="126">
        <f ca="1">OFFSET(RES!AE$95,$E79,0)</f>
        <v>9.0380859640107492</v>
      </c>
      <c r="AC79" s="126">
        <f ca="1">OFFSET(RES!AF$95,$E79,0)</f>
        <v>9.1668207627523994</v>
      </c>
      <c r="AD79" s="126">
        <f ca="1">OFFSET(RES!AG$95,$E79,0)</f>
        <v>9.3751958376002413</v>
      </c>
      <c r="AE79" s="126">
        <f ca="1">OFFSET(RES!AH$95,$E79,0)</f>
        <v>9.5032561024095124</v>
      </c>
      <c r="AF79" s="126">
        <f ca="1">OFFSET(RES!AI$95,$E79,0)</f>
        <v>9.5690257435610313</v>
      </c>
      <c r="AG79" s="126">
        <f ca="1">OFFSET(RES!AJ$95,$E79,0)</f>
        <v>9.7059700149131292</v>
      </c>
      <c r="AH79" s="126">
        <f ca="1">OFFSET(RES!AK$95,$E79,0)</f>
        <v>9.8385069897841095</v>
      </c>
      <c r="AI79" s="126">
        <f ca="1">OFFSET(RES!AL$95,$E79,0)</f>
        <v>9.9728840993721679</v>
      </c>
      <c r="AJ79" s="126">
        <f ca="1">OFFSET(RES!AM$95,$E79,0)</f>
        <v>10.588369925080633</v>
      </c>
      <c r="AK79" s="126">
        <f ca="1">OFFSET(RES!AN$95,$E79,0)</f>
        <v>11.202318043437421</v>
      </c>
      <c r="AL79" s="126">
        <f ca="1">OFFSET(RES!AO$95,$E79,0)</f>
        <v>11.202318043437421</v>
      </c>
      <c r="AM79" s="126">
        <f ca="1">OFFSET(RES!AP$95,$E79,0)</f>
        <v>11.202318043437421</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5.8411836227024603</v>
      </c>
      <c r="Q80" s="126">
        <f ca="1">OFFSET(RES!T$95,$E80,0)</f>
        <v>6.0073373037745217</v>
      </c>
      <c r="R80" s="126">
        <f ca="1">OFFSET(RES!U$95,$E80,0)</f>
        <v>6.1119677925552187</v>
      </c>
      <c r="S80" s="126">
        <f ca="1">OFFSET(RES!V$95,$E80,0)</f>
        <v>6.2142775159449641</v>
      </c>
      <c r="T80" s="203">
        <f ca="1">OFFSET(RES!W$95,$E80,0)</f>
        <v>6.3238282534858472</v>
      </c>
      <c r="U80" s="126">
        <f ca="1">OFFSET(RES!X$95,$E80,0)</f>
        <v>6.4207501242006773</v>
      </c>
      <c r="V80" s="126">
        <f ca="1">OFFSET(RES!Y$95,$E80,0)</f>
        <v>6.5238960934771262</v>
      </c>
      <c r="W80" s="126">
        <f ca="1">OFFSET(RES!Z$95,$E80,0)</f>
        <v>6.6520901127267207</v>
      </c>
      <c r="X80" s="126">
        <f ca="1">OFFSET(RES!AA$95,$E80,0)</f>
        <v>6.7307943948542173</v>
      </c>
      <c r="Y80" s="205">
        <f ca="1">OFFSET(RES!AB$95,$E80,0)</f>
        <v>6.8193435732880809</v>
      </c>
      <c r="Z80" s="126">
        <f ca="1">OFFSET(RES!AC$95,$E80,0)</f>
        <v>6.9198081565848382</v>
      </c>
      <c r="AA80" s="126">
        <f ca="1">OFFSET(RES!AD$95,$E80,0)</f>
        <v>7.0149496370669739</v>
      </c>
      <c r="AB80" s="126">
        <f ca="1">OFFSET(RES!AE$95,$E80,0)</f>
        <v>7.1220950999095312</v>
      </c>
      <c r="AC80" s="126">
        <f ca="1">OFFSET(RES!AF$95,$E80,0)</f>
        <v>7.2235393086675188</v>
      </c>
      <c r="AD80" s="126">
        <f ca="1">OFFSET(RES!AG$95,$E80,0)</f>
        <v>7.3877407895370952</v>
      </c>
      <c r="AE80" s="126">
        <f ca="1">OFFSET(RES!AH$95,$E80,0)</f>
        <v>7.4886534593349925</v>
      </c>
      <c r="AF80" s="126">
        <f ca="1">OFFSET(RES!AI$95,$E80,0)</f>
        <v>7.5404805431703599</v>
      </c>
      <c r="AG80" s="126">
        <f ca="1">OFFSET(RES!AJ$95,$E80,0)</f>
        <v>7.648393892063166</v>
      </c>
      <c r="AH80" s="126">
        <f ca="1">OFFSET(RES!AK$95,$E80,0)</f>
        <v>7.7528342506793795</v>
      </c>
      <c r="AI80" s="126">
        <f ca="1">OFFSET(RES!AL$95,$E80,0)</f>
        <v>7.8587246524246197</v>
      </c>
      <c r="AJ80" s="126">
        <f ca="1">OFFSET(RES!AM$95,$E80,0)</f>
        <v>8.3437331598450086</v>
      </c>
      <c r="AK80" s="126">
        <f ca="1">OFFSET(RES!AN$95,$E80,0)</f>
        <v>8.8275299396896614</v>
      </c>
      <c r="AL80" s="126">
        <f ca="1">OFFSET(RES!AO$95,$E80,0)</f>
        <v>8.8275299396896614</v>
      </c>
      <c r="AM80" s="126">
        <f ca="1">OFFSET(RES!AP$95,$E80,0)</f>
        <v>8.8275299396896614</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4.52097781626314</v>
      </c>
      <c r="Q81" s="126">
        <f ca="1">OFFSET(RES!T$95,$E81,0)</f>
        <v>4.6495779690297319</v>
      </c>
      <c r="R81" s="126">
        <f ca="1">OFFSET(RES!U$95,$E81,0)</f>
        <v>4.7305602064043288</v>
      </c>
      <c r="S81" s="126">
        <f ca="1">OFFSET(RES!V$95,$E81,0)</f>
        <v>4.809746210425045</v>
      </c>
      <c r="T81" s="203">
        <f ca="1">OFFSET(RES!W$95,$E81,0)</f>
        <v>4.8945366375317443</v>
      </c>
      <c r="U81" s="126">
        <f ca="1">OFFSET(RES!X$95,$E81,0)</f>
        <v>4.9695525342601794</v>
      </c>
      <c r="V81" s="126">
        <f ca="1">OFFSET(RES!Y$95,$E81,0)</f>
        <v>5.0493857785231011</v>
      </c>
      <c r="W81" s="126">
        <f ca="1">OFFSET(RES!Z$95,$E81,0)</f>
        <v>5.1486057919040347</v>
      </c>
      <c r="X81" s="126">
        <f ca="1">OFFSET(RES!AA$95,$E81,0)</f>
        <v>5.2095215816697236</v>
      </c>
      <c r="Y81" s="205">
        <f ca="1">OFFSET(RES!AB$95,$E81,0)</f>
        <v>5.2780571554859446</v>
      </c>
      <c r="Z81" s="126">
        <f ca="1">OFFSET(RES!AC$95,$E81,0)</f>
        <v>5.3558150521285812</v>
      </c>
      <c r="AA81" s="126">
        <f ca="1">OFFSET(RES!AD$95,$E81,0)</f>
        <v>5.4294529567810574</v>
      </c>
      <c r="AB81" s="126">
        <f ca="1">OFFSET(RES!AE$95,$E81,0)</f>
        <v>5.5123817417522671</v>
      </c>
      <c r="AC81" s="126">
        <f ca="1">OFFSET(RES!AF$95,$E81,0)</f>
        <v>5.5908978520147006</v>
      </c>
      <c r="AD81" s="126">
        <f ca="1">OFFSET(RES!AG$95,$E81,0)</f>
        <v>5.717987034680295</v>
      </c>
      <c r="AE81" s="126">
        <f ca="1">OFFSET(RES!AH$95,$E81,0)</f>
        <v>5.7960917427334726</v>
      </c>
      <c r="AF81" s="126">
        <f ca="1">OFFSET(RES!AI$95,$E81,0)</f>
        <v>5.8362050333670075</v>
      </c>
      <c r="AG81" s="126">
        <f ca="1">OFFSET(RES!AJ$95,$E81,0)</f>
        <v>5.9197281492175104</v>
      </c>
      <c r="AH81" s="126">
        <f ca="1">OFFSET(RES!AK$95,$E81,0)</f>
        <v>6.0005632290447073</v>
      </c>
      <c r="AI81" s="126">
        <f ca="1">OFFSET(RES!AL$95,$E81,0)</f>
        <v>6.0825206178493989</v>
      </c>
      <c r="AJ81" s="126">
        <f ca="1">OFFSET(RES!AM$95,$E81,0)</f>
        <v>6.4579090398507617</v>
      </c>
      <c r="AK81" s="126">
        <f ca="1">OFFSET(RES!AN$95,$E81,0)</f>
        <v>6.8323596051020017</v>
      </c>
      <c r="AL81" s="126">
        <f ca="1">OFFSET(RES!AO$95,$E81,0)</f>
        <v>6.8323596051020017</v>
      </c>
      <c r="AM81" s="126">
        <f ca="1">OFFSET(RES!AP$95,$E81,0)</f>
        <v>6.8323596051020017</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7.3753479305181585E-2</v>
      </c>
      <c r="Q82" s="126">
        <f ca="1">OFFSET(RES!T$95,$E82,0)</f>
        <v>7.5851412338959145E-2</v>
      </c>
      <c r="R82" s="126">
        <f ca="1">OFFSET(RES!U$95,$E82,0)</f>
        <v>7.7172525162563191E-2</v>
      </c>
      <c r="S82" s="126">
        <f ca="1">OFFSET(RES!V$95,$E82,0)</f>
        <v>7.8464334931634169E-2</v>
      </c>
      <c r="T82" s="203">
        <f ca="1">OFFSET(RES!W$95,$E82,0)</f>
        <v>7.9847573086087323E-2</v>
      </c>
      <c r="U82" s="126">
        <f ca="1">OFFSET(RES!X$95,$E82,0)</f>
        <v>8.1071353341548372E-2</v>
      </c>
      <c r="V82" s="126">
        <f ca="1">OFFSET(RES!Y$95,$E82,0)</f>
        <v>8.237372193699477E-2</v>
      </c>
      <c r="W82" s="126">
        <f ca="1">OFFSET(RES!Z$95,$E82,0)</f>
        <v>8.3992358767555272E-2</v>
      </c>
      <c r="X82" s="126">
        <f ca="1">OFFSET(RES!AA$95,$E82,0)</f>
        <v>8.4986115344656998E-2</v>
      </c>
      <c r="Y82" s="205">
        <f ca="1">OFFSET(RES!AB$95,$E82,0)</f>
        <v>8.6104178124558325E-2</v>
      </c>
      <c r="Z82" s="126">
        <f ca="1">OFFSET(RES!AC$95,$E82,0)</f>
        <v>8.7372690303542527E-2</v>
      </c>
      <c r="AA82" s="126">
        <f ca="1">OFFSET(RES!AD$95,$E82,0)</f>
        <v>8.8573990530525809E-2</v>
      </c>
      <c r="AB82" s="126">
        <f ca="1">OFFSET(RES!AE$95,$E82,0)</f>
        <v>8.9926858576941812E-2</v>
      </c>
      <c r="AC82" s="126">
        <f ca="1">OFFSET(RES!AF$95,$E82,0)</f>
        <v>9.1207739958958908E-2</v>
      </c>
      <c r="AD82" s="126">
        <f ca="1">OFFSET(RES!AG$95,$E82,0)</f>
        <v>9.3281023612313996E-2</v>
      </c>
      <c r="AE82" s="126">
        <f ca="1">OFFSET(RES!AH$95,$E82,0)</f>
        <v>9.4555193538190502E-2</v>
      </c>
      <c r="AF82" s="126">
        <f ca="1">OFFSET(RES!AI$95,$E82,0)</f>
        <v>9.5209586209607885E-2</v>
      </c>
      <c r="AG82" s="126">
        <f ca="1">OFFSET(RES!AJ$95,$E82,0)</f>
        <v>9.6572149939565768E-2</v>
      </c>
      <c r="AH82" s="126">
        <f ca="1">OFFSET(RES!AK$95,$E82,0)</f>
        <v>9.7890862091994713E-2</v>
      </c>
      <c r="AI82" s="126">
        <f ca="1">OFFSET(RES!AL$95,$E82,0)</f>
        <v>9.9227883157961771E-2</v>
      </c>
      <c r="AJ82" s="126">
        <f ca="1">OFFSET(RES!AM$95,$E82,0)</f>
        <v>0.105351824335883</v>
      </c>
      <c r="AK82" s="126">
        <f ca="1">OFFSET(RES!AN$95,$E82,0)</f>
        <v>0.11146046568239108</v>
      </c>
      <c r="AL82" s="126">
        <f ca="1">OFFSET(RES!AO$95,$E82,0)</f>
        <v>0.11146046568239108</v>
      </c>
      <c r="AM82" s="126">
        <f ca="1">OFFSET(RES!AP$95,$E82,0)</f>
        <v>0.11146046568239108</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67.686123548639586</v>
      </c>
      <c r="Q84" s="24">
        <f ca="1">OFFSET(OtherTRA!T$51,$E84,0)</f>
        <v>68.874175783809534</v>
      </c>
      <c r="R84" s="24">
        <f ca="1">OFFSET(OtherTRA!U$51,$E84,0)</f>
        <v>70.062228018979482</v>
      </c>
      <c r="S84" s="24">
        <f ca="1">OFFSET(OtherTRA!V$51,$E84,0)</f>
        <v>71.25028025414943</v>
      </c>
      <c r="T84" s="24">
        <f ca="1">OFFSET(OtherTRA!W$51,$E84,0)</f>
        <v>72.438332489319379</v>
      </c>
      <c r="U84" s="24">
        <f ca="1">OFFSET(OtherTRA!X$51,$E84,0)</f>
        <v>73.626384724489327</v>
      </c>
      <c r="V84" s="24">
        <f ca="1">OFFSET(OtherTRA!Y$51,$E84,0)</f>
        <v>74.814436959659275</v>
      </c>
      <c r="W84" s="24">
        <f ca="1">OFFSET(OtherTRA!Z$51,$E84,0)</f>
        <v>76.002489194829224</v>
      </c>
      <c r="X84" s="24">
        <f ca="1">OFFSET(OtherTRA!AA$51,$E84,0)</f>
        <v>77.190541429999172</v>
      </c>
      <c r="Y84" s="24">
        <f ca="1">OFFSET(OtherTRA!AB$51,$E84,0)</f>
        <v>78.378593665169106</v>
      </c>
      <c r="Z84" s="24">
        <f ca="1">OFFSET(OtherTRA!AC$51,$E84,0)</f>
        <v>80.106955456946565</v>
      </c>
      <c r="AA84" s="24">
        <f ca="1">OFFSET(OtherTRA!AD$51,$E84,0)</f>
        <v>81.835317248724024</v>
      </c>
      <c r="AB84" s="24">
        <f ca="1">OFFSET(OtherTRA!AE$51,$E84,0)</f>
        <v>83.563679040501484</v>
      </c>
      <c r="AC84" s="24">
        <f ca="1">OFFSET(OtherTRA!AF$51,$E84,0)</f>
        <v>85.292040832278943</v>
      </c>
      <c r="AD84" s="24">
        <f ca="1">OFFSET(OtherTRA!AG$51,$E84,0)</f>
        <v>87.020402624056402</v>
      </c>
      <c r="AE84" s="24">
        <f ca="1">OFFSET(OtherTRA!AH$51,$E84,0)</f>
        <v>88.748764415833861</v>
      </c>
      <c r="AF84" s="24">
        <f ca="1">OFFSET(OtherTRA!AI$51,$E84,0)</f>
        <v>90.47712620761132</v>
      </c>
      <c r="AG84" s="24">
        <f ca="1">OFFSET(OtherTRA!AJ$51,$E84,0)</f>
        <v>92.205487999388779</v>
      </c>
      <c r="AH84" s="24">
        <f ca="1">OFFSET(OtherTRA!AK$51,$E84,0)</f>
        <v>93.933849791166239</v>
      </c>
      <c r="AI84" s="24">
        <f ca="1">OFFSET(OtherTRA!AL$51,$E84,0)</f>
        <v>95.662211582943669</v>
      </c>
      <c r="AJ84" s="24">
        <f ca="1">OFFSET(OtherTRA!AM$51,$E84,0)</f>
        <v>101.94018907695403</v>
      </c>
      <c r="AK84" s="24">
        <f ca="1">OFFSET(OtherTRA!AN$51,$E84,0)</f>
        <v>108.21816657096439</v>
      </c>
      <c r="AL84" s="24">
        <f ca="1">OFFSET(OtherTRA!AO$51,$E84,0)</f>
        <v>108.21816657096439</v>
      </c>
      <c r="AM84" s="24">
        <f ca="1">OFFSET(OtherTRA!AP$51,$E84,0)</f>
        <v>108.21816657096439</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22.562414924616931</v>
      </c>
      <c r="Q85" s="24">
        <f ca="1">OFFSET(OtherTRA!T$51,$E85,0)</f>
        <v>22.958438896395435</v>
      </c>
      <c r="R85" s="24">
        <f ca="1">OFFSET(OtherTRA!U$51,$E85,0)</f>
        <v>23.35446286817394</v>
      </c>
      <c r="S85" s="24">
        <f ca="1">OFFSET(OtherTRA!V$51,$E85,0)</f>
        <v>23.750486839952444</v>
      </c>
      <c r="T85" s="24">
        <f ca="1">OFFSET(OtherTRA!W$51,$E85,0)</f>
        <v>24.146510811730948</v>
      </c>
      <c r="U85" s="24">
        <f ca="1">OFFSET(OtherTRA!X$51,$E85,0)</f>
        <v>24.542534783509453</v>
      </c>
      <c r="V85" s="24">
        <f ca="1">OFFSET(OtherTRA!Y$51,$E85,0)</f>
        <v>24.938558755287957</v>
      </c>
      <c r="W85" s="24">
        <f ca="1">OFFSET(OtherTRA!Z$51,$E85,0)</f>
        <v>25.334582727066461</v>
      </c>
      <c r="X85" s="24">
        <f ca="1">OFFSET(OtherTRA!AA$51,$E85,0)</f>
        <v>25.730606698844966</v>
      </c>
      <c r="Y85" s="24">
        <f ca="1">OFFSET(OtherTRA!AB$51,$E85,0)</f>
        <v>26.126630670623484</v>
      </c>
      <c r="Z85" s="24">
        <f ca="1">OFFSET(OtherTRA!AC$51,$E85,0)</f>
        <v>26.702760811359269</v>
      </c>
      <c r="AA85" s="24">
        <f ca="1">OFFSET(OtherTRA!AD$51,$E85,0)</f>
        <v>27.278890952095054</v>
      </c>
      <c r="AB85" s="24">
        <f ca="1">OFFSET(OtherTRA!AE$51,$E85,0)</f>
        <v>27.855021092830839</v>
      </c>
      <c r="AC85" s="24">
        <f ca="1">OFFSET(OtherTRA!AF$51,$E85,0)</f>
        <v>28.431151233566624</v>
      </c>
      <c r="AD85" s="24">
        <f ca="1">OFFSET(OtherTRA!AG$51,$E85,0)</f>
        <v>29.007281374302408</v>
      </c>
      <c r="AE85" s="24">
        <f ca="1">OFFSET(OtherTRA!AH$51,$E85,0)</f>
        <v>29.583411515038193</v>
      </c>
      <c r="AF85" s="24">
        <f ca="1">OFFSET(OtherTRA!AI$51,$E85,0)</f>
        <v>30.159541655773978</v>
      </c>
      <c r="AG85" s="24">
        <f ca="1">OFFSET(OtherTRA!AJ$51,$E85,0)</f>
        <v>30.735671796509763</v>
      </c>
      <c r="AH85" s="24">
        <f ca="1">OFFSET(OtherTRA!AK$51,$E85,0)</f>
        <v>31.311801937245548</v>
      </c>
      <c r="AI85" s="24">
        <f ca="1">OFFSET(OtherTRA!AL$51,$E85,0)</f>
        <v>31.887932077981318</v>
      </c>
      <c r="AJ85" s="24">
        <f ca="1">OFFSET(OtherTRA!AM$51,$E85,0)</f>
        <v>33.980625907691937</v>
      </c>
      <c r="AK85" s="24">
        <f ca="1">OFFSET(OtherTRA!AN$51,$E85,0)</f>
        <v>36.073319737402556</v>
      </c>
      <c r="AL85" s="24">
        <f ca="1">OFFSET(OtherTRA!AO$51,$E85,0)</f>
        <v>36.073319737402556</v>
      </c>
      <c r="AM85" s="24">
        <f ca="1">OFFSET(OtherTRA!AP$51,$E85,0)</f>
        <v>36.073319737402556</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0.15437790980304175</v>
      </c>
      <c r="R86" s="24">
        <f ca="1">OFFSET(OtherTRA!U$51,$E86,0)</f>
        <v>0.3087558196060835</v>
      </c>
      <c r="S86" s="24">
        <f ca="1">OFFSET(OtherTRA!V$51,$E86,0)</f>
        <v>0.46313372940912523</v>
      </c>
      <c r="T86" s="24">
        <f ca="1">OFFSET(OtherTRA!W$51,$E86,0)</f>
        <v>0.61751163921216701</v>
      </c>
      <c r="U86" s="24">
        <f ca="1">OFFSET(OtherTRA!X$51,$E86,0)</f>
        <v>0.77188954901520879</v>
      </c>
      <c r="V86" s="24">
        <f ca="1">OFFSET(OtherTRA!Y$51,$E86,0)</f>
        <v>0.92626745881825057</v>
      </c>
      <c r="W86" s="24">
        <f ca="1">OFFSET(OtherTRA!Z$51,$E86,0)</f>
        <v>1.0806453686212922</v>
      </c>
      <c r="X86" s="24">
        <f ca="1">OFFSET(OtherTRA!AA$51,$E86,0)</f>
        <v>1.235023278424334</v>
      </c>
      <c r="Y86" s="24">
        <f ca="1">OFFSET(OtherTRA!AB$51,$E86,0)</f>
        <v>1.3894011882273758</v>
      </c>
      <c r="Z86" s="24">
        <f ca="1">OFFSET(OtherTRA!AC$51,$E86,0)</f>
        <v>1.4200395017628424</v>
      </c>
      <c r="AA86" s="24">
        <f ca="1">OFFSET(OtherTRA!AD$51,$E86,0)</f>
        <v>1.4506778152983091</v>
      </c>
      <c r="AB86" s="24">
        <f ca="1">OFFSET(OtherTRA!AE$51,$E86,0)</f>
        <v>1.4813161288337757</v>
      </c>
      <c r="AC86" s="24">
        <f ca="1">OFFSET(OtherTRA!AF$51,$E86,0)</f>
        <v>1.5119544423692424</v>
      </c>
      <c r="AD86" s="24">
        <f ca="1">OFFSET(OtherTRA!AG$51,$E86,0)</f>
        <v>1.542592755904709</v>
      </c>
      <c r="AE86" s="24">
        <f ca="1">OFFSET(OtherTRA!AH$51,$E86,0)</f>
        <v>1.5732310694401757</v>
      </c>
      <c r="AF86" s="24">
        <f ca="1">OFFSET(OtherTRA!AI$51,$E86,0)</f>
        <v>1.6038693829756423</v>
      </c>
      <c r="AG86" s="24">
        <f ca="1">OFFSET(OtherTRA!AJ$51,$E86,0)</f>
        <v>1.6345076965111089</v>
      </c>
      <c r="AH86" s="24">
        <f ca="1">OFFSET(OtherTRA!AK$51,$E86,0)</f>
        <v>1.6651460100465756</v>
      </c>
      <c r="AI86" s="24">
        <f ca="1">OFFSET(OtherTRA!AL$51,$E86,0)</f>
        <v>1.6957843235820427</v>
      </c>
      <c r="AJ86" s="24">
        <f ca="1">OFFSET(OtherTRA!AM$51,$E86,0)</f>
        <v>1.8070727377006413</v>
      </c>
      <c r="AK86" s="24">
        <f ca="1">OFFSET(OtherTRA!AN$51,$E86,0)</f>
        <v>1.9183611518192401</v>
      </c>
      <c r="AL86" s="24">
        <f ca="1">OFFSET(OtherTRA!AO$51,$E86,0)</f>
        <v>1.9183611518192401</v>
      </c>
      <c r="AM86" s="24">
        <f ca="1">OFFSET(OtherTRA!AP$51,$E86,0)</f>
        <v>1.9183611518192401</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46.2530478174845</v>
      </c>
      <c r="Q87" s="24">
        <f ca="1">OFFSET(FTRA!T$136,$E87,0)</f>
        <v>46.761128173458509</v>
      </c>
      <c r="R87" s="24">
        <f ca="1">OFFSET(FTRA!U$136,$E87,0)</f>
        <v>47.269208529432518</v>
      </c>
      <c r="S87" s="24">
        <f ca="1">OFFSET(FTRA!V$136,$E87,0)</f>
        <v>47.777288885406527</v>
      </c>
      <c r="T87" s="24">
        <f ca="1">OFFSET(FTRA!W$136,$E87,0)</f>
        <v>48.285369241380536</v>
      </c>
      <c r="U87" s="24">
        <f ca="1">OFFSET(FTRA!X$136,$E87,0)</f>
        <v>48.793449597354545</v>
      </c>
      <c r="V87" s="24">
        <f ca="1">OFFSET(FTRA!Y$136,$E87,0)</f>
        <v>49.301529953328554</v>
      </c>
      <c r="W87" s="24">
        <f ca="1">OFFSET(FTRA!Z$136,$E87,0)</f>
        <v>49.809610309302563</v>
      </c>
      <c r="X87" s="24">
        <f ca="1">OFFSET(FTRA!AA$136,$E87,0)</f>
        <v>50.317690665276572</v>
      </c>
      <c r="Y87" s="24">
        <f ca="1">OFFSET(FTRA!AB$136,$E87,0)</f>
        <v>50.825771021250596</v>
      </c>
      <c r="Z87" s="24">
        <f ca="1">OFFSET(FTRA!AC$136,$E87,0)</f>
        <v>51.78411698732527</v>
      </c>
      <c r="AA87" s="24">
        <f ca="1">OFFSET(FTRA!AD$136,$E87,0)</f>
        <v>52.742462953399944</v>
      </c>
      <c r="AB87" s="24">
        <f ca="1">OFFSET(FTRA!AE$136,$E87,0)</f>
        <v>53.700808919474618</v>
      </c>
      <c r="AC87" s="24">
        <f ca="1">OFFSET(FTRA!AF$136,$E87,0)</f>
        <v>54.659154885549292</v>
      </c>
      <c r="AD87" s="24">
        <f ca="1">OFFSET(FTRA!AG$136,$E87,0)</f>
        <v>55.617500851623966</v>
      </c>
      <c r="AE87" s="24">
        <f ca="1">OFFSET(FTRA!AH$136,$E87,0)</f>
        <v>56.57584681769864</v>
      </c>
      <c r="AF87" s="24">
        <f ca="1">OFFSET(FTRA!AI$136,$E87,0)</f>
        <v>57.534192783773314</v>
      </c>
      <c r="AG87" s="24">
        <f ca="1">OFFSET(FTRA!AJ$136,$E87,0)</f>
        <v>58.492538749847988</v>
      </c>
      <c r="AH87" s="24">
        <f ca="1">OFFSET(FTRA!AK$136,$E87,0)</f>
        <v>59.450884715922662</v>
      </c>
      <c r="AI87" s="24">
        <f ca="1">OFFSET(FTRA!AL$136,$E87,0)</f>
        <v>60.409230681997343</v>
      </c>
      <c r="AJ87" s="24">
        <f ca="1">OFFSET(FTRA!AM$136,$E87,0)</f>
        <v>65.321538725952124</v>
      </c>
      <c r="AK87" s="24">
        <f ca="1">OFFSET(FTRA!AN$136,$E87,0)</f>
        <v>70.233846769906876</v>
      </c>
      <c r="AL87" s="24">
        <f ca="1">OFFSET(FTRA!AO$136,$E87,0)</f>
        <v>70.233846769906876</v>
      </c>
      <c r="AM87" s="24">
        <f ca="1">OFFSET(FTRA!AP$136,$E87,0)</f>
        <v>70.233846769906876</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3.5492831875291171</v>
      </c>
      <c r="Q88" s="24">
        <f ca="1">OFFSET(FTRA!T$136,$E88,0)</f>
        <v>3.5994764166691571</v>
      </c>
      <c r="R88" s="24">
        <f ca="1">OFFSET(FTRA!U$136,$E88,0)</f>
        <v>3.6496696458091971</v>
      </c>
      <c r="S88" s="24">
        <f ca="1">OFFSET(FTRA!V$136,$E88,0)</f>
        <v>3.699862874949237</v>
      </c>
      <c r="T88" s="24">
        <f ca="1">OFFSET(FTRA!W$136,$E88,0)</f>
        <v>3.750056104089277</v>
      </c>
      <c r="U88" s="24">
        <f ca="1">OFFSET(FTRA!X$136,$E88,0)</f>
        <v>3.800249333229317</v>
      </c>
      <c r="V88" s="24">
        <f ca="1">OFFSET(FTRA!Y$136,$E88,0)</f>
        <v>3.850442562369357</v>
      </c>
      <c r="W88" s="24">
        <f ca="1">OFFSET(FTRA!Z$136,$E88,0)</f>
        <v>3.900635791509397</v>
      </c>
      <c r="X88" s="24">
        <f ca="1">OFFSET(FTRA!AA$136,$E88,0)</f>
        <v>3.950829020649437</v>
      </c>
      <c r="Y88" s="24">
        <f ca="1">OFFSET(FTRA!AB$136,$E88,0)</f>
        <v>4.0010222497894787</v>
      </c>
      <c r="Z88" s="24">
        <f ca="1">OFFSET(FTRA!AC$136,$E88,0)</f>
        <v>4.0764635752473373</v>
      </c>
      <c r="AA88" s="24">
        <f ca="1">OFFSET(FTRA!AD$136,$E88,0)</f>
        <v>4.1519049007051958</v>
      </c>
      <c r="AB88" s="24">
        <f ca="1">OFFSET(FTRA!AE$136,$E88,0)</f>
        <v>4.2273462261630543</v>
      </c>
      <c r="AC88" s="24">
        <f ca="1">OFFSET(FTRA!AF$136,$E88,0)</f>
        <v>4.3027875516209129</v>
      </c>
      <c r="AD88" s="24">
        <f ca="1">OFFSET(FTRA!AG$136,$E88,0)</f>
        <v>4.3782288770787714</v>
      </c>
      <c r="AE88" s="24">
        <f ca="1">OFFSET(FTRA!AH$136,$E88,0)</f>
        <v>4.4536702025366299</v>
      </c>
      <c r="AF88" s="24">
        <f ca="1">OFFSET(FTRA!AI$136,$E88,0)</f>
        <v>4.5291115279944885</v>
      </c>
      <c r="AG88" s="24">
        <f ca="1">OFFSET(FTRA!AJ$136,$E88,0)</f>
        <v>4.604552853452347</v>
      </c>
      <c r="AH88" s="24">
        <f ca="1">OFFSET(FTRA!AK$136,$E88,0)</f>
        <v>4.6799941789102055</v>
      </c>
      <c r="AI88" s="24">
        <f ca="1">OFFSET(FTRA!AL$136,$E88,0)</f>
        <v>4.7554355043680658</v>
      </c>
      <c r="AJ88" s="24">
        <f ca="1">OFFSET(FTRA!AM$136,$E88,0)</f>
        <v>5.1421340902776675</v>
      </c>
      <c r="AK88" s="24">
        <f ca="1">OFFSET(FTRA!AN$136,$E88,0)</f>
        <v>5.5288326761872719</v>
      </c>
      <c r="AL88" s="24">
        <f ca="1">OFFSET(FTRA!AO$136,$E88,0)</f>
        <v>5.5288326761872719</v>
      </c>
      <c r="AM88" s="24">
        <f ca="1">OFFSET(FTRA!AP$136,$E88,0)</f>
        <v>5.5288326761872719</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0.97494737016829702</v>
      </c>
      <c r="Q89" s="24">
        <f ca="1">OFFSET(FTRA!T$136,$E89,0)</f>
        <v>0.98873487433879526</v>
      </c>
      <c r="R89" s="24">
        <f ca="1">OFFSET(FTRA!U$136,$E89,0)</f>
        <v>1.0025223785092934</v>
      </c>
      <c r="S89" s="24">
        <f ca="1">OFFSET(FTRA!V$136,$E89,0)</f>
        <v>1.0163098826797916</v>
      </c>
      <c r="T89" s="24">
        <f ca="1">OFFSET(FTRA!W$136,$E89,0)</f>
        <v>1.0300973868502898</v>
      </c>
      <c r="U89" s="24">
        <f ca="1">OFFSET(FTRA!X$136,$E89,0)</f>
        <v>1.0438848910207881</v>
      </c>
      <c r="V89" s="24">
        <f ca="1">OFFSET(FTRA!Y$136,$E89,0)</f>
        <v>1.0576723951912863</v>
      </c>
      <c r="W89" s="24">
        <f ca="1">OFFSET(FTRA!Z$136,$E89,0)</f>
        <v>1.0714598993617845</v>
      </c>
      <c r="X89" s="24">
        <f ca="1">OFFSET(FTRA!AA$136,$E89,0)</f>
        <v>1.0852474035322828</v>
      </c>
      <c r="Y89" s="24">
        <f ca="1">OFFSET(FTRA!AB$136,$E89,0)</f>
        <v>1.0990349077027808</v>
      </c>
      <c r="Z89" s="24">
        <f ca="1">OFFSET(FTRA!AC$136,$E89,0)</f>
        <v>1.119757774256676</v>
      </c>
      <c r="AA89" s="24">
        <f ca="1">OFFSET(FTRA!AD$136,$E89,0)</f>
        <v>1.1404806408105712</v>
      </c>
      <c r="AB89" s="24">
        <f ca="1">OFFSET(FTRA!AE$136,$E89,0)</f>
        <v>1.1612035073644664</v>
      </c>
      <c r="AC89" s="24">
        <f ca="1">OFFSET(FTRA!AF$136,$E89,0)</f>
        <v>1.1819263739183616</v>
      </c>
      <c r="AD89" s="24">
        <f ca="1">OFFSET(FTRA!AG$136,$E89,0)</f>
        <v>1.2026492404722569</v>
      </c>
      <c r="AE89" s="24">
        <f ca="1">OFFSET(FTRA!AH$136,$E89,0)</f>
        <v>1.2233721070261521</v>
      </c>
      <c r="AF89" s="24">
        <f ca="1">OFFSET(FTRA!AI$136,$E89,0)</f>
        <v>1.2440949735800473</v>
      </c>
      <c r="AG89" s="24">
        <f ca="1">OFFSET(FTRA!AJ$136,$E89,0)</f>
        <v>1.2648178401339425</v>
      </c>
      <c r="AH89" s="24">
        <f ca="1">OFFSET(FTRA!AK$136,$E89,0)</f>
        <v>1.2855407066878377</v>
      </c>
      <c r="AI89" s="24">
        <f ca="1">OFFSET(FTRA!AL$136,$E89,0)</f>
        <v>1.3062635732417334</v>
      </c>
      <c r="AJ89" s="24">
        <f ca="1">OFFSET(FTRA!AM$136,$E89,0)</f>
        <v>1.4124852381415771</v>
      </c>
      <c r="AK89" s="24">
        <f ca="1">OFFSET(FTRA!AN$136,$E89,0)</f>
        <v>1.5187069030414204</v>
      </c>
      <c r="AL89" s="24">
        <f ca="1">OFFSET(FTRA!AO$136,$E89,0)</f>
        <v>1.5187069030414204</v>
      </c>
      <c r="AM89" s="24">
        <f ca="1">OFFSET(FTRA!AP$136,$E89,0)</f>
        <v>1.5187069030414204</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3.2070142106973445</v>
      </c>
      <c r="Q90" s="24">
        <f ca="1">OFFSET(FTRA!T$136,$E90,0)</f>
        <v>3.2523671427199252</v>
      </c>
      <c r="R90" s="24">
        <f ca="1">OFFSET(FTRA!U$136,$E90,0)</f>
        <v>3.2977200747425059</v>
      </c>
      <c r="S90" s="24">
        <f ca="1">OFFSET(FTRA!V$136,$E90,0)</f>
        <v>3.3430730067650867</v>
      </c>
      <c r="T90" s="24">
        <f ca="1">OFFSET(FTRA!W$136,$E90,0)</f>
        <v>3.3884259387876674</v>
      </c>
      <c r="U90" s="24">
        <f ca="1">OFFSET(FTRA!X$136,$E90,0)</f>
        <v>3.4337788708102481</v>
      </c>
      <c r="V90" s="24">
        <f ca="1">OFFSET(FTRA!Y$136,$E90,0)</f>
        <v>3.4791318028328289</v>
      </c>
      <c r="W90" s="24">
        <f ca="1">OFFSET(FTRA!Z$136,$E90,0)</f>
        <v>3.5244847348554096</v>
      </c>
      <c r="X90" s="24">
        <f ca="1">OFFSET(FTRA!AA$136,$E90,0)</f>
        <v>3.5698376668779903</v>
      </c>
      <c r="Y90" s="24">
        <f ca="1">OFFSET(FTRA!AB$136,$E90,0)</f>
        <v>3.6151905989005715</v>
      </c>
      <c r="Z90" s="24">
        <f ca="1">OFFSET(FTRA!AC$136,$E90,0)</f>
        <v>3.6833568708022586</v>
      </c>
      <c r="AA90" s="24">
        <f ca="1">OFFSET(FTRA!AD$136,$E90,0)</f>
        <v>3.7515231427039457</v>
      </c>
      <c r="AB90" s="24">
        <f ca="1">OFFSET(FTRA!AE$136,$E90,0)</f>
        <v>3.8196894146056328</v>
      </c>
      <c r="AC90" s="24">
        <f ca="1">OFFSET(FTRA!AF$136,$E90,0)</f>
        <v>3.8878556865073199</v>
      </c>
      <c r="AD90" s="24">
        <f ca="1">OFFSET(FTRA!AG$136,$E90,0)</f>
        <v>3.9560219584090071</v>
      </c>
      <c r="AE90" s="24">
        <f ca="1">OFFSET(FTRA!AH$136,$E90,0)</f>
        <v>4.0241882303106937</v>
      </c>
      <c r="AF90" s="24">
        <f ca="1">OFFSET(FTRA!AI$136,$E90,0)</f>
        <v>4.0923545022123804</v>
      </c>
      <c r="AG90" s="24">
        <f ca="1">OFFSET(FTRA!AJ$136,$E90,0)</f>
        <v>4.1605207741140671</v>
      </c>
      <c r="AH90" s="24">
        <f ca="1">OFFSET(FTRA!AK$136,$E90,0)</f>
        <v>4.2286870460157537</v>
      </c>
      <c r="AI90" s="24">
        <f ca="1">OFFSET(FTRA!AL$136,$E90,0)</f>
        <v>4.2968533179174413</v>
      </c>
      <c r="AJ90" s="24">
        <f ca="1">OFFSET(FTRA!AM$136,$E90,0)</f>
        <v>4.6462612954567071</v>
      </c>
      <c r="AK90" s="24">
        <f ca="1">OFFSET(FTRA!AN$136,$E90,0)</f>
        <v>4.9956692729959702</v>
      </c>
      <c r="AL90" s="24">
        <f ca="1">OFFSET(FTRA!AO$136,$E90,0)</f>
        <v>4.9956692729959702</v>
      </c>
      <c r="AM90" s="24">
        <f ca="1">OFFSET(FTRA!AP$136,$E90,0)</f>
        <v>4.9956692729959702</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0.5816591665312052</v>
      </c>
      <c r="Q91" s="24">
        <f ca="1">OFFSET(FTRA!T$136,$E91,0)</f>
        <v>0.58988487022531655</v>
      </c>
      <c r="R91" s="24">
        <f ca="1">OFFSET(FTRA!U$136,$E91,0)</f>
        <v>0.5981105739194279</v>
      </c>
      <c r="S91" s="24">
        <f ca="1">OFFSET(FTRA!V$136,$E91,0)</f>
        <v>0.60633627761353925</v>
      </c>
      <c r="T91" s="24">
        <f ca="1">OFFSET(FTRA!W$136,$E91,0)</f>
        <v>0.61456198130765061</v>
      </c>
      <c r="U91" s="24">
        <f ca="1">OFFSET(FTRA!X$136,$E91,0)</f>
        <v>0.62278768500176196</v>
      </c>
      <c r="V91" s="24">
        <f ca="1">OFFSET(FTRA!Y$136,$E91,0)</f>
        <v>0.63101338869587331</v>
      </c>
      <c r="W91" s="24">
        <f ca="1">OFFSET(FTRA!Z$136,$E91,0)</f>
        <v>0.63923909238998466</v>
      </c>
      <c r="X91" s="24">
        <f ca="1">OFFSET(FTRA!AA$136,$E91,0)</f>
        <v>0.64746479608409602</v>
      </c>
      <c r="Y91" s="24">
        <f ca="1">OFFSET(FTRA!AB$136,$E91,0)</f>
        <v>0.65569049977820726</v>
      </c>
      <c r="Z91" s="24">
        <f ca="1">OFFSET(FTRA!AC$136,$E91,0)</f>
        <v>0.66805388026078183</v>
      </c>
      <c r="AA91" s="24">
        <f ca="1">OFFSET(FTRA!AD$136,$E91,0)</f>
        <v>0.6804172607433564</v>
      </c>
      <c r="AB91" s="24">
        <f ca="1">OFFSET(FTRA!AE$136,$E91,0)</f>
        <v>0.69278064122593097</v>
      </c>
      <c r="AC91" s="24">
        <f ca="1">OFFSET(FTRA!AF$136,$E91,0)</f>
        <v>0.70514402170850554</v>
      </c>
      <c r="AD91" s="24">
        <f ca="1">OFFSET(FTRA!AG$136,$E91,0)</f>
        <v>0.71750740219108011</v>
      </c>
      <c r="AE91" s="24">
        <f ca="1">OFFSET(FTRA!AH$136,$E91,0)</f>
        <v>0.72987078267365468</v>
      </c>
      <c r="AF91" s="24">
        <f ca="1">OFFSET(FTRA!AI$136,$E91,0)</f>
        <v>0.74223416315622925</v>
      </c>
      <c r="AG91" s="24">
        <f ca="1">OFFSET(FTRA!AJ$136,$E91,0)</f>
        <v>0.75459754363880382</v>
      </c>
      <c r="AH91" s="24">
        <f ca="1">OFFSET(FTRA!AK$136,$E91,0)</f>
        <v>0.7669609241213784</v>
      </c>
      <c r="AI91" s="24">
        <f ca="1">OFFSET(FTRA!AL$136,$E91,0)</f>
        <v>0.77932430460395252</v>
      </c>
      <c r="AJ91" s="24">
        <f ca="1">OFFSET(FTRA!AM$136,$E91,0)</f>
        <v>0.84269675624976259</v>
      </c>
      <c r="AK91" s="24">
        <f ca="1">OFFSET(FTRA!AN$136,$E91,0)</f>
        <v>0.90606920789557222</v>
      </c>
      <c r="AL91" s="24">
        <f ca="1">OFFSET(FTRA!AO$136,$E91,0)</f>
        <v>0.90606920789557222</v>
      </c>
      <c r="AM91" s="24">
        <f ca="1">OFFSET(FTRA!AP$136,$E91,0)</f>
        <v>0.90606920789557222</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0.28964820054240537</v>
      </c>
      <c r="Q92" s="24">
        <f ca="1">OFFSET(FTRA!T$136,$E92,0)</f>
        <v>0.29374434551920175</v>
      </c>
      <c r="R92" s="24">
        <f ca="1">OFFSET(FTRA!U$136,$E92,0)</f>
        <v>0.29784049049599814</v>
      </c>
      <c r="S92" s="24">
        <f ca="1">OFFSET(FTRA!V$136,$E92,0)</f>
        <v>0.30193663547279453</v>
      </c>
      <c r="T92" s="24">
        <f ca="1">OFFSET(FTRA!W$136,$E92,0)</f>
        <v>0.30603278044959092</v>
      </c>
      <c r="U92" s="24">
        <f ca="1">OFFSET(FTRA!X$136,$E92,0)</f>
        <v>0.31012892542638731</v>
      </c>
      <c r="V92" s="24">
        <f ca="1">OFFSET(FTRA!Y$136,$E92,0)</f>
        <v>0.3142250704031837</v>
      </c>
      <c r="W92" s="24">
        <f ca="1">OFFSET(FTRA!Z$136,$E92,0)</f>
        <v>0.31832121537998009</v>
      </c>
      <c r="X92" s="24">
        <f ca="1">OFFSET(FTRA!AA$136,$E92,0)</f>
        <v>0.32241736035677648</v>
      </c>
      <c r="Y92" s="24">
        <f ca="1">OFFSET(FTRA!AB$136,$E92,0)</f>
        <v>0.32651350533357282</v>
      </c>
      <c r="Z92" s="24">
        <f ca="1">OFFSET(FTRA!AC$136,$E92,0)</f>
        <v>0.3326700848486086</v>
      </c>
      <c r="AA92" s="24">
        <f ca="1">OFFSET(FTRA!AD$136,$E92,0)</f>
        <v>0.33882666436364439</v>
      </c>
      <c r="AB92" s="24">
        <f ca="1">OFFSET(FTRA!AE$136,$E92,0)</f>
        <v>0.34498324387868018</v>
      </c>
      <c r="AC92" s="24">
        <f ca="1">OFFSET(FTRA!AF$136,$E92,0)</f>
        <v>0.35113982339371597</v>
      </c>
      <c r="AD92" s="24">
        <f ca="1">OFFSET(FTRA!AG$136,$E92,0)</f>
        <v>0.35729640290875175</v>
      </c>
      <c r="AE92" s="24">
        <f ca="1">OFFSET(FTRA!AH$136,$E92,0)</f>
        <v>0.36345298242378754</v>
      </c>
      <c r="AF92" s="24">
        <f ca="1">OFFSET(FTRA!AI$136,$E92,0)</f>
        <v>0.36960956193882333</v>
      </c>
      <c r="AG92" s="24">
        <f ca="1">OFFSET(FTRA!AJ$136,$E92,0)</f>
        <v>0.37576614145385911</v>
      </c>
      <c r="AH92" s="24">
        <f ca="1">OFFSET(FTRA!AK$136,$E92,0)</f>
        <v>0.3819227209688949</v>
      </c>
      <c r="AI92" s="24">
        <f ca="1">OFFSET(FTRA!AL$136,$E92,0)</f>
        <v>0.38807930048393074</v>
      </c>
      <c r="AJ92" s="24">
        <f ca="1">OFFSET(FTRA!AM$136,$E92,0)</f>
        <v>0.41963681326695107</v>
      </c>
      <c r="AK92" s="24">
        <f ca="1">OFFSET(FTRA!AN$136,$E92,0)</f>
        <v>0.45119432604997128</v>
      </c>
      <c r="AL92" s="24">
        <f ca="1">OFFSET(FTRA!AO$136,$E92,0)</f>
        <v>0.45119432604997128</v>
      </c>
      <c r="AM92" s="24">
        <f ca="1">OFFSET(FTRA!AP$136,$E92,0)</f>
        <v>0.45119432604997128</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6.4757308203259356</v>
      </c>
      <c r="Q93" s="24">
        <f ca="1">OFFSET(FTRA!T$136,$E93,0)</f>
        <v>6.5673092669418338</v>
      </c>
      <c r="R93" s="24">
        <f ca="1">OFFSET(FTRA!U$136,$E93,0)</f>
        <v>6.658887713557732</v>
      </c>
      <c r="S93" s="24">
        <f ca="1">OFFSET(FTRA!V$136,$E93,0)</f>
        <v>6.7504661601736302</v>
      </c>
      <c r="T93" s="24">
        <f ca="1">OFFSET(FTRA!W$136,$E93,0)</f>
        <v>6.8420446067895284</v>
      </c>
      <c r="U93" s="24">
        <f ca="1">OFFSET(FTRA!X$136,$E93,0)</f>
        <v>6.9336230534054266</v>
      </c>
      <c r="V93" s="24">
        <f ca="1">OFFSET(FTRA!Y$136,$E93,0)</f>
        <v>7.0252015000213248</v>
      </c>
      <c r="W93" s="24">
        <f ca="1">OFFSET(FTRA!Z$136,$E93,0)</f>
        <v>7.116779946637223</v>
      </c>
      <c r="X93" s="24">
        <f ca="1">OFFSET(FTRA!AA$136,$E93,0)</f>
        <v>7.2083583932531212</v>
      </c>
      <c r="Y93" s="24">
        <f ca="1">OFFSET(FTRA!AB$136,$E93,0)</f>
        <v>7.2999368398690185</v>
      </c>
      <c r="Z93" s="24">
        <f ca="1">OFFSET(FTRA!AC$136,$E93,0)</f>
        <v>7.4375808909580492</v>
      </c>
      <c r="AA93" s="24">
        <f ca="1">OFFSET(FTRA!AD$136,$E93,0)</f>
        <v>7.5752249420470799</v>
      </c>
      <c r="AB93" s="24">
        <f ca="1">OFFSET(FTRA!AE$136,$E93,0)</f>
        <v>7.7128689931361105</v>
      </c>
      <c r="AC93" s="24">
        <f ca="1">OFFSET(FTRA!AF$136,$E93,0)</f>
        <v>7.8505130442251412</v>
      </c>
      <c r="AD93" s="24">
        <f ca="1">OFFSET(FTRA!AG$136,$E93,0)</f>
        <v>7.9881570953141718</v>
      </c>
      <c r="AE93" s="24">
        <f ca="1">OFFSET(FTRA!AH$136,$E93,0)</f>
        <v>8.1258011464032016</v>
      </c>
      <c r="AF93" s="24">
        <f ca="1">OFFSET(FTRA!AI$136,$E93,0)</f>
        <v>8.2634451974922314</v>
      </c>
      <c r="AG93" s="24">
        <f ca="1">OFFSET(FTRA!AJ$136,$E93,0)</f>
        <v>8.4010892485812612</v>
      </c>
      <c r="AH93" s="24">
        <f ca="1">OFFSET(FTRA!AK$136,$E93,0)</f>
        <v>8.5387332996702909</v>
      </c>
      <c r="AI93" s="24">
        <f ca="1">OFFSET(FTRA!AL$136,$E93,0)</f>
        <v>8.6763773507593243</v>
      </c>
      <c r="AJ93" s="24">
        <f ca="1">OFFSET(FTRA!AM$136,$E93,0)</f>
        <v>9.3819158549141832</v>
      </c>
      <c r="AK93" s="24">
        <f ca="1">OFFSET(FTRA!AN$136,$E93,0)</f>
        <v>10.087454359069033</v>
      </c>
      <c r="AL93" s="24">
        <f ca="1">OFFSET(FTRA!AO$136,$E93,0)</f>
        <v>10.087454359069033</v>
      </c>
      <c r="AM93" s="24">
        <f ca="1">OFFSET(FTRA!AP$136,$E93,0)</f>
        <v>10.087454359069033</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2.1638524180575796</v>
      </c>
      <c r="Q94" s="24">
        <f ca="1">OFFSET(FTRA!T$136,$E94,0)</f>
        <v>2.1944531716481674</v>
      </c>
      <c r="R94" s="24">
        <f ca="1">OFFSET(FTRA!U$136,$E94,0)</f>
        <v>2.2250539252387553</v>
      </c>
      <c r="S94" s="24">
        <f ca="1">OFFSET(FTRA!V$136,$E94,0)</f>
        <v>2.2556546788293432</v>
      </c>
      <c r="T94" s="24">
        <f ca="1">OFFSET(FTRA!W$136,$E94,0)</f>
        <v>2.2862554324199311</v>
      </c>
      <c r="U94" s="24">
        <f ca="1">OFFSET(FTRA!X$136,$E94,0)</f>
        <v>2.316856186010519</v>
      </c>
      <c r="V94" s="24">
        <f ca="1">OFFSET(FTRA!Y$136,$E94,0)</f>
        <v>2.3474569396011069</v>
      </c>
      <c r="W94" s="24">
        <f ca="1">OFFSET(FTRA!Z$136,$E94,0)</f>
        <v>2.3780576931916948</v>
      </c>
      <c r="X94" s="24">
        <f ca="1">OFFSET(FTRA!AA$136,$E94,0)</f>
        <v>2.4086584467822827</v>
      </c>
      <c r="Y94" s="24">
        <f ca="1">OFFSET(FTRA!AB$136,$E94,0)</f>
        <v>2.4392592003728688</v>
      </c>
      <c r="Z94" s="24">
        <f ca="1">OFFSET(FTRA!AC$136,$E94,0)</f>
        <v>2.4852526829687451</v>
      </c>
      <c r="AA94" s="24">
        <f ca="1">OFFSET(FTRA!AD$136,$E94,0)</f>
        <v>2.5312461655646215</v>
      </c>
      <c r="AB94" s="24">
        <f ca="1">OFFSET(FTRA!AE$136,$E94,0)</f>
        <v>2.5772396481604978</v>
      </c>
      <c r="AC94" s="24">
        <f ca="1">OFFSET(FTRA!AF$136,$E94,0)</f>
        <v>2.6232331307563741</v>
      </c>
      <c r="AD94" s="24">
        <f ca="1">OFFSET(FTRA!AG$136,$E94,0)</f>
        <v>2.6692266133522504</v>
      </c>
      <c r="AE94" s="24">
        <f ca="1">OFFSET(FTRA!AH$136,$E94,0)</f>
        <v>2.7152200959481267</v>
      </c>
      <c r="AF94" s="24">
        <f ca="1">OFFSET(FTRA!AI$136,$E94,0)</f>
        <v>2.7612135785440031</v>
      </c>
      <c r="AG94" s="24">
        <f ca="1">OFFSET(FTRA!AJ$136,$E94,0)</f>
        <v>2.8072070611398794</v>
      </c>
      <c r="AH94" s="24">
        <f ca="1">OFFSET(FTRA!AK$136,$E94,0)</f>
        <v>2.8532005437357557</v>
      </c>
      <c r="AI94" s="24">
        <f ca="1">OFFSET(FTRA!AL$136,$E94,0)</f>
        <v>2.8991940263316303</v>
      </c>
      <c r="AJ94" s="24">
        <f ca="1">OFFSET(FTRA!AM$136,$E94,0)</f>
        <v>3.1349482972559697</v>
      </c>
      <c r="AK94" s="24">
        <f ca="1">OFFSET(FTRA!AN$136,$E94,0)</f>
        <v>3.3707025681803078</v>
      </c>
      <c r="AL94" s="24">
        <f ca="1">OFFSET(FTRA!AO$136,$E94,0)</f>
        <v>3.3707025681803078</v>
      </c>
      <c r="AM94" s="24">
        <f ca="1">OFFSET(FTRA!AP$136,$E94,0)</f>
        <v>3.3707025681803078</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0.11879324251324398</v>
      </c>
      <c r="Q95" s="24">
        <f ca="1">OFFSET(FTRA!T$136,$E95,0)</f>
        <v>0.12047319199225599</v>
      </c>
      <c r="R95" s="24">
        <f ca="1">OFFSET(FTRA!U$136,$E95,0)</f>
        <v>0.122153141471268</v>
      </c>
      <c r="S95" s="24">
        <f ca="1">OFFSET(FTRA!V$136,$E95,0)</f>
        <v>0.12383309095028001</v>
      </c>
      <c r="T95" s="24">
        <f ca="1">OFFSET(FTRA!W$136,$E95,0)</f>
        <v>0.12551304042929201</v>
      </c>
      <c r="U95" s="24">
        <f ca="1">OFFSET(FTRA!X$136,$E95,0)</f>
        <v>0.12719298990830402</v>
      </c>
      <c r="V95" s="24">
        <f ca="1">OFFSET(FTRA!Y$136,$E95,0)</f>
        <v>0.12887293938731603</v>
      </c>
      <c r="W95" s="24">
        <f ca="1">OFFSET(FTRA!Z$136,$E95,0)</f>
        <v>0.13055288886632804</v>
      </c>
      <c r="X95" s="24">
        <f ca="1">OFFSET(FTRA!AA$136,$E95,0)</f>
        <v>0.13223283834534005</v>
      </c>
      <c r="Y95" s="24">
        <f ca="1">OFFSET(FTRA!AB$136,$E95,0)</f>
        <v>0.13391278782435206</v>
      </c>
      <c r="Z95" s="24">
        <f ca="1">OFFSET(FTRA!AC$136,$E95,0)</f>
        <v>0.13643778208294627</v>
      </c>
      <c r="AA95" s="24">
        <f ca="1">OFFSET(FTRA!AD$136,$E95,0)</f>
        <v>0.13896277634154047</v>
      </c>
      <c r="AB95" s="24">
        <f ca="1">OFFSET(FTRA!AE$136,$E95,0)</f>
        <v>0.14148777060013468</v>
      </c>
      <c r="AC95" s="24">
        <f ca="1">OFFSET(FTRA!AF$136,$E95,0)</f>
        <v>0.14401276485872888</v>
      </c>
      <c r="AD95" s="24">
        <f ca="1">OFFSET(FTRA!AG$136,$E95,0)</f>
        <v>0.14653775911732309</v>
      </c>
      <c r="AE95" s="24">
        <f ca="1">OFFSET(FTRA!AH$136,$E95,0)</f>
        <v>0.14906275337591729</v>
      </c>
      <c r="AF95" s="24">
        <f ca="1">OFFSET(FTRA!AI$136,$E95,0)</f>
        <v>0.15158774763451149</v>
      </c>
      <c r="AG95" s="24">
        <f ca="1">OFFSET(FTRA!AJ$136,$E95,0)</f>
        <v>0.1541127418931057</v>
      </c>
      <c r="AH95" s="24">
        <f ca="1">OFFSET(FTRA!AK$136,$E95,0)</f>
        <v>0.1566377361516999</v>
      </c>
      <c r="AI95" s="24">
        <f ca="1">OFFSET(FTRA!AL$136,$E95,0)</f>
        <v>0.15916273041029411</v>
      </c>
      <c r="AJ95" s="24">
        <f ca="1">OFFSET(FTRA!AM$136,$E95,0)</f>
        <v>0.17210539417318982</v>
      </c>
      <c r="AK95" s="24">
        <f ca="1">OFFSET(FTRA!AN$136,$E95,0)</f>
        <v>0.18504805793608545</v>
      </c>
      <c r="AL95" s="24">
        <f ca="1">OFFSET(FTRA!AO$136,$E95,0)</f>
        <v>0.18504805793608545</v>
      </c>
      <c r="AM95" s="24">
        <f ca="1">OFFSET(FTRA!AP$136,$E95,0)</f>
        <v>0.18504805793608545</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2.8588902463552807E-2</v>
      </c>
      <c r="Q96" s="24">
        <f ca="1">OFFSET(FTRA!T$136,$E96,0)</f>
        <v>2.8993200812373585E-2</v>
      </c>
      <c r="R96" s="24">
        <f ca="1">OFFSET(FTRA!U$136,$E96,0)</f>
        <v>2.9397499161194364E-2</v>
      </c>
      <c r="S96" s="24">
        <f ca="1">OFFSET(FTRA!V$136,$E96,0)</f>
        <v>2.9801797510015143E-2</v>
      </c>
      <c r="T96" s="24">
        <f ca="1">OFFSET(FTRA!W$136,$E96,0)</f>
        <v>3.0206095858835921E-2</v>
      </c>
      <c r="U96" s="24">
        <f ca="1">OFFSET(FTRA!X$136,$E96,0)</f>
        <v>3.06103942076567E-2</v>
      </c>
      <c r="V96" s="24">
        <f ca="1">OFFSET(FTRA!Y$136,$E96,0)</f>
        <v>3.1014692556477479E-2</v>
      </c>
      <c r="W96" s="24">
        <f ca="1">OFFSET(FTRA!Z$136,$E96,0)</f>
        <v>3.1418990905298254E-2</v>
      </c>
      <c r="X96" s="24">
        <f ca="1">OFFSET(FTRA!AA$136,$E96,0)</f>
        <v>3.1823289254119029E-2</v>
      </c>
      <c r="Y96" s="24">
        <f ca="1">OFFSET(FTRA!AB$136,$E96,0)</f>
        <v>3.2227587602939804E-2</v>
      </c>
      <c r="Z96" s="24">
        <f ca="1">OFFSET(FTRA!AC$136,$E96,0)</f>
        <v>3.2835255287167991E-2</v>
      </c>
      <c r="AA96" s="24">
        <f ca="1">OFFSET(FTRA!AD$136,$E96,0)</f>
        <v>3.3442922971396179E-2</v>
      </c>
      <c r="AB96" s="24">
        <f ca="1">OFFSET(FTRA!AE$136,$E96,0)</f>
        <v>3.4050590655624366E-2</v>
      </c>
      <c r="AC96" s="24">
        <f ca="1">OFFSET(FTRA!AF$136,$E96,0)</f>
        <v>3.4658258339852553E-2</v>
      </c>
      <c r="AD96" s="24">
        <f ca="1">OFFSET(FTRA!AG$136,$E96,0)</f>
        <v>3.526592602408074E-2</v>
      </c>
      <c r="AE96" s="24">
        <f ca="1">OFFSET(FTRA!AH$136,$E96,0)</f>
        <v>3.5873593708308928E-2</v>
      </c>
      <c r="AF96" s="24">
        <f ca="1">OFFSET(FTRA!AI$136,$E96,0)</f>
        <v>3.6481261392537115E-2</v>
      </c>
      <c r="AG96" s="24">
        <f ca="1">OFFSET(FTRA!AJ$136,$E96,0)</f>
        <v>3.7088929076765302E-2</v>
      </c>
      <c r="AH96" s="24">
        <f ca="1">OFFSET(FTRA!AK$136,$E96,0)</f>
        <v>3.7696596760993489E-2</v>
      </c>
      <c r="AI96" s="24">
        <f ca="1">OFFSET(FTRA!AL$136,$E96,0)</f>
        <v>3.8304264445221697E-2</v>
      </c>
      <c r="AJ96" s="24">
        <f ca="1">OFFSET(FTRA!AM$136,$E96,0)</f>
        <v>4.1419059059020796E-2</v>
      </c>
      <c r="AK96" s="24">
        <f ca="1">OFFSET(FTRA!AN$136,$E96,0)</f>
        <v>4.4533853672819909E-2</v>
      </c>
      <c r="AL96" s="24">
        <f ca="1">OFFSET(FTRA!AO$136,$E96,0)</f>
        <v>4.4533853672819909E-2</v>
      </c>
      <c r="AM96" s="24">
        <f ca="1">OFFSET(FTRA!AP$136,$E96,0)</f>
        <v>4.4533853672819909E-2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22.948965117675165</v>
      </c>
      <c r="Q97" s="24">
        <f ca="1">OFFSET(FTRA!T$136,$E97,0)</f>
        <v>23.273504638422779</v>
      </c>
      <c r="R97" s="24">
        <f ca="1">OFFSET(FTRA!U$136,$E97,0)</f>
        <v>23.598044159170392</v>
      </c>
      <c r="S97" s="24">
        <f ca="1">OFFSET(FTRA!V$136,$E97,0)</f>
        <v>23.922583679918006</v>
      </c>
      <c r="T97" s="24">
        <f ca="1">OFFSET(FTRA!W$136,$E97,0)</f>
        <v>24.247123200665619</v>
      </c>
      <c r="U97" s="24">
        <f ca="1">OFFSET(FTRA!X$136,$E97,0)</f>
        <v>24.571662721413233</v>
      </c>
      <c r="V97" s="24">
        <f ca="1">OFFSET(FTRA!Y$136,$E97,0)</f>
        <v>24.896202242160847</v>
      </c>
      <c r="W97" s="24">
        <f ca="1">OFFSET(FTRA!Z$136,$E97,0)</f>
        <v>25.22074176290846</v>
      </c>
      <c r="X97" s="24">
        <f ca="1">OFFSET(FTRA!AA$136,$E97,0)</f>
        <v>25.545281283656074</v>
      </c>
      <c r="Y97" s="24">
        <f ca="1">OFFSET(FTRA!AB$136,$E97,0)</f>
        <v>25.86982080440368</v>
      </c>
      <c r="Z97" s="24">
        <f ca="1">OFFSET(FTRA!AC$136,$E97,0)</f>
        <v>26.357609536631848</v>
      </c>
      <c r="AA97" s="24">
        <f ca="1">OFFSET(FTRA!AD$136,$E97,0)</f>
        <v>26.845398268860016</v>
      </c>
      <c r="AB97" s="24">
        <f ca="1">OFFSET(FTRA!AE$136,$E97,0)</f>
        <v>27.333187001088184</v>
      </c>
      <c r="AC97" s="24">
        <f ca="1">OFFSET(FTRA!AF$136,$E97,0)</f>
        <v>27.820975733316352</v>
      </c>
      <c r="AD97" s="24">
        <f ca="1">OFFSET(FTRA!AG$136,$E97,0)</f>
        <v>28.30876446554452</v>
      </c>
      <c r="AE97" s="24">
        <f ca="1">OFFSET(FTRA!AH$136,$E97,0)</f>
        <v>28.796553197772688</v>
      </c>
      <c r="AF97" s="24">
        <f ca="1">OFFSET(FTRA!AI$136,$E97,0)</f>
        <v>29.284341930000856</v>
      </c>
      <c r="AG97" s="24">
        <f ca="1">OFFSET(FTRA!AJ$136,$E97,0)</f>
        <v>29.772130662229024</v>
      </c>
      <c r="AH97" s="24">
        <f ca="1">OFFSET(FTRA!AK$136,$E97,0)</f>
        <v>30.259919394457192</v>
      </c>
      <c r="AI97" s="24">
        <f ca="1">OFFSET(FTRA!AL$136,$E97,0)</f>
        <v>30.747708126685353</v>
      </c>
      <c r="AJ97" s="24">
        <f ca="1">OFFSET(FTRA!AM$136,$E97,0)</f>
        <v>33.248024920305809</v>
      </c>
      <c r="AK97" s="24">
        <f ca="1">OFFSET(FTRA!AN$136,$E97,0)</f>
        <v>35.748341713926258</v>
      </c>
      <c r="AL97" s="24">
        <f ca="1">OFFSET(FTRA!AO$136,$E97,0)</f>
        <v>35.748341713926258</v>
      </c>
      <c r="AM97" s="24">
        <f ca="1">OFFSET(FTRA!AP$136,$E97,0)</f>
        <v>35.748341713926258</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26.182682929711209</v>
      </c>
      <c r="Q98" s="24">
        <f ca="1">OFFSET(FTRA!T$136,$E98,0)</f>
        <v>26.55295301929144</v>
      </c>
      <c r="R98" s="24">
        <f ca="1">OFFSET(FTRA!U$136,$E98,0)</f>
        <v>26.923223108871671</v>
      </c>
      <c r="S98" s="24">
        <f ca="1">OFFSET(FTRA!V$136,$E98,0)</f>
        <v>27.293493198451902</v>
      </c>
      <c r="T98" s="24">
        <f ca="1">OFFSET(FTRA!W$136,$E98,0)</f>
        <v>27.663763288032133</v>
      </c>
      <c r="U98" s="24">
        <f ca="1">OFFSET(FTRA!X$136,$E98,0)</f>
        <v>28.034033377612364</v>
      </c>
      <c r="V98" s="24">
        <f ca="1">OFFSET(FTRA!Y$136,$E98,0)</f>
        <v>28.404303467192594</v>
      </c>
      <c r="W98" s="24">
        <f ca="1">OFFSET(FTRA!Z$136,$E98,0)</f>
        <v>28.774573556772825</v>
      </c>
      <c r="X98" s="24">
        <f ca="1">OFFSET(FTRA!AA$136,$E98,0)</f>
        <v>29.144843646353056</v>
      </c>
      <c r="Y98" s="24">
        <f ca="1">OFFSET(FTRA!AB$136,$E98,0)</f>
        <v>29.515113735933284</v>
      </c>
      <c r="Z98" s="24">
        <f ca="1">OFFSET(FTRA!AC$136,$E98,0)</f>
        <v>30.07163633497542</v>
      </c>
      <c r="AA98" s="24">
        <f ca="1">OFFSET(FTRA!AD$136,$E98,0)</f>
        <v>30.628158934017556</v>
      </c>
      <c r="AB98" s="24">
        <f ca="1">OFFSET(FTRA!AE$136,$E98,0)</f>
        <v>31.184681533059692</v>
      </c>
      <c r="AC98" s="24">
        <f ca="1">OFFSET(FTRA!AF$136,$E98,0)</f>
        <v>31.741204132101828</v>
      </c>
      <c r="AD98" s="24">
        <f ca="1">OFFSET(FTRA!AG$136,$E98,0)</f>
        <v>32.297726731143968</v>
      </c>
      <c r="AE98" s="24">
        <f ca="1">OFFSET(FTRA!AH$136,$E98,0)</f>
        <v>32.854249330186107</v>
      </c>
      <c r="AF98" s="24">
        <f ca="1">OFFSET(FTRA!AI$136,$E98,0)</f>
        <v>33.410771929228247</v>
      </c>
      <c r="AG98" s="24">
        <f ca="1">OFFSET(FTRA!AJ$136,$E98,0)</f>
        <v>33.967294528270386</v>
      </c>
      <c r="AH98" s="24">
        <f ca="1">OFFSET(FTRA!AK$136,$E98,0)</f>
        <v>34.523817127312526</v>
      </c>
      <c r="AI98" s="24">
        <f ca="1">OFFSET(FTRA!AL$136,$E98,0)</f>
        <v>35.080339726354651</v>
      </c>
      <c r="AJ98" s="24">
        <f ca="1">OFFSET(FTRA!AM$136,$E98,0)</f>
        <v>37.93297388634889</v>
      </c>
      <c r="AK98" s="24">
        <f ca="1">OFFSET(FTRA!AN$136,$E98,0)</f>
        <v>40.785608046343143</v>
      </c>
      <c r="AL98" s="24">
        <f ca="1">OFFSET(FTRA!AO$136,$E98,0)</f>
        <v>40.785608046343143</v>
      </c>
      <c r="AM98" s="24">
        <f ca="1">OFFSET(FTRA!AP$136,$E98,0)</f>
        <v>40.785608046343143</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81.674119938491373</v>
      </c>
      <c r="Q99" s="24">
        <f ca="1">OFFSET(FTRA!T$136,$E99,0)</f>
        <v>82.463248731348486</v>
      </c>
      <c r="R99" s="24">
        <f ca="1">OFFSET(FTRA!U$136,$E99,0)</f>
        <v>83.252377524205599</v>
      </c>
      <c r="S99" s="24">
        <f ca="1">OFFSET(FTRA!V$136,$E99,0)</f>
        <v>84.041506317062712</v>
      </c>
      <c r="T99" s="24">
        <f ca="1">OFFSET(FTRA!W$136,$E99,0)</f>
        <v>84.830635109919825</v>
      </c>
      <c r="U99" s="24">
        <f ca="1">OFFSET(FTRA!X$136,$E99,0)</f>
        <v>85.619763902776938</v>
      </c>
      <c r="V99" s="24">
        <f ca="1">OFFSET(FTRA!Y$136,$E99,0)</f>
        <v>86.408892695634052</v>
      </c>
      <c r="W99" s="24">
        <f ca="1">OFFSET(FTRA!Z$136,$E99,0)</f>
        <v>87.198021488491165</v>
      </c>
      <c r="X99" s="24">
        <f ca="1">OFFSET(FTRA!AA$136,$E99,0)</f>
        <v>87.987150281348278</v>
      </c>
      <c r="Y99" s="24">
        <f ca="1">OFFSET(FTRA!AB$136,$E99,0)</f>
        <v>88.776279074205405</v>
      </c>
      <c r="Z99" s="24">
        <f ca="1">OFFSET(FTRA!AC$136,$E99,0)</f>
        <v>89.930109703463941</v>
      </c>
      <c r="AA99" s="24">
        <f ca="1">OFFSET(FTRA!AD$136,$E99,0)</f>
        <v>91.083940332722477</v>
      </c>
      <c r="AB99" s="24">
        <f ca="1">OFFSET(FTRA!AE$136,$E99,0)</f>
        <v>92.237770961981013</v>
      </c>
      <c r="AC99" s="24">
        <f ca="1">OFFSET(FTRA!AF$136,$E99,0)</f>
        <v>93.391601591239549</v>
      </c>
      <c r="AD99" s="24">
        <f ca="1">OFFSET(FTRA!AG$136,$E99,0)</f>
        <v>94.545432220498085</v>
      </c>
      <c r="AE99" s="24">
        <f ca="1">OFFSET(FTRA!AH$136,$E99,0)</f>
        <v>95.699262849756622</v>
      </c>
      <c r="AF99" s="24">
        <f ca="1">OFFSET(FTRA!AI$136,$E99,0)</f>
        <v>96.853093479015158</v>
      </c>
      <c r="AG99" s="24">
        <f ca="1">OFFSET(FTRA!AJ$136,$E99,0)</f>
        <v>98.006924108273694</v>
      </c>
      <c r="AH99" s="24">
        <f ca="1">OFFSET(FTRA!AK$136,$E99,0)</f>
        <v>99.16075473753223</v>
      </c>
      <c r="AI99" s="24">
        <f ca="1">OFFSET(FTRA!AL$136,$E99,0)</f>
        <v>100.31458536679082</v>
      </c>
      <c r="AJ99" s="24">
        <f ca="1">OFFSET(FTRA!AM$136,$E99,0)</f>
        <v>101.10619955111922</v>
      </c>
      <c r="AK99" s="24">
        <f ca="1">OFFSET(FTRA!AN$136,$E99,0)</f>
        <v>101.89781373544764</v>
      </c>
      <c r="AL99" s="24">
        <f ca="1">OFFSET(FTRA!AO$136,$E99,0)</f>
        <v>101.89781373544764</v>
      </c>
      <c r="AM99" s="24">
        <f ca="1">OFFSET(FTRA!AP$136,$E99,0)</f>
        <v>101.89781373544764</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78.026354710425721</v>
      </c>
      <c r="P100" s="24">
        <f ca="1">OFFSET(PTRA!S$218,$E100,0)</f>
        <v>78.032442594306076</v>
      </c>
      <c r="Q100" s="24">
        <f ca="1">OFFSET(PTRA!T$218,$E100,0)</f>
        <v>79.840501638067352</v>
      </c>
      <c r="R100" s="24">
        <f ca="1">OFFSET(PTRA!U$218,$E100,0)</f>
        <v>81.648560681828627</v>
      </c>
      <c r="S100" s="24">
        <f ca="1">OFFSET(PTRA!V$218,$E100,0)</f>
        <v>83.456619725589903</v>
      </c>
      <c r="T100" s="24">
        <f ca="1">OFFSET(PTRA!W$218,$E100,0)</f>
        <v>85.264678769351178</v>
      </c>
      <c r="U100" s="24">
        <f ca="1">OFFSET(PTRA!X$218,$E100,0)</f>
        <v>87.072737813112454</v>
      </c>
      <c r="V100" s="24">
        <f ca="1">OFFSET(PTRA!Y$218,$E100,0)</f>
        <v>88.880796856873729</v>
      </c>
      <c r="W100" s="24">
        <f ca="1">OFFSET(PTRA!Z$218,$E100,0)</f>
        <v>90.688855900635005</v>
      </c>
      <c r="X100" s="24">
        <f ca="1">OFFSET(PTRA!AA$218,$E100,0)</f>
        <v>92.496914944396281</v>
      </c>
      <c r="Y100" s="24">
        <f ca="1">OFFSET(PTRA!AB$218,$E100,0)</f>
        <v>94.304973988157542</v>
      </c>
      <c r="Z100" s="24">
        <f ca="1">OFFSET(PTRA!AC$218,$E100,0)</f>
        <v>97.504272415860882</v>
      </c>
      <c r="AA100" s="24">
        <f ca="1">OFFSET(PTRA!AD$218,$E100,0)</f>
        <v>100.70357084356422</v>
      </c>
      <c r="AB100" s="24">
        <f ca="1">OFFSET(PTRA!AE$218,$E100,0)</f>
        <v>103.90286927126756</v>
      </c>
      <c r="AC100" s="24">
        <f ca="1">OFFSET(PTRA!AF$218,$E100,0)</f>
        <v>107.1021676989709</v>
      </c>
      <c r="AD100" s="24">
        <f ca="1">OFFSET(PTRA!AG$218,$E100,0)</f>
        <v>110.30146612667424</v>
      </c>
      <c r="AE100" s="24">
        <f ca="1">OFFSET(PTRA!AH$218,$E100,0)</f>
        <v>113.50076455437758</v>
      </c>
      <c r="AF100" s="24">
        <f ca="1">OFFSET(PTRA!AI$218,$E100,0)</f>
        <v>116.70006298208092</v>
      </c>
      <c r="AG100" s="24">
        <f ca="1">OFFSET(PTRA!AJ$218,$E100,0)</f>
        <v>119.89936140978426</v>
      </c>
      <c r="AH100" s="24">
        <f ca="1">OFFSET(PTRA!AK$218,$E100,0)</f>
        <v>123.0986598374876</v>
      </c>
      <c r="AI100" s="24">
        <f ca="1">OFFSET(PTRA!AL$218,$E100,0)</f>
        <v>126.297958265191</v>
      </c>
      <c r="AJ100" s="24">
        <f ca="1">OFFSET(PTRA!AM$218,$E100,0)</f>
        <v>138.57755997250428</v>
      </c>
      <c r="AK100" s="24">
        <f ca="1">OFFSET(PTRA!AN$218,$E100,0)</f>
        <v>150.85716167981758</v>
      </c>
      <c r="AL100" s="24">
        <f ca="1">OFFSET(PTRA!AO$218,$E100,0)</f>
        <v>150.85716167981758</v>
      </c>
      <c r="AM100" s="24">
        <f ca="1">OFFSET(PTRA!AP$218,$E100,0)</f>
        <v>150.85716167981758</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2.9259883016409649</v>
      </c>
      <c r="P101" s="24">
        <f ca="1">OFFSET(PTRA!S$218,$E101,0)</f>
        <v>2.9262165972864778</v>
      </c>
      <c r="Q101" s="24">
        <f ca="1">OFFSET(PTRA!T$218,$E101,0)</f>
        <v>2.9940188114275257</v>
      </c>
      <c r="R101" s="24">
        <f ca="1">OFFSET(PTRA!U$218,$E101,0)</f>
        <v>3.0618210255685736</v>
      </c>
      <c r="S101" s="24">
        <f ca="1">OFFSET(PTRA!V$218,$E101,0)</f>
        <v>3.1296232397096215</v>
      </c>
      <c r="T101" s="24">
        <f ca="1">OFFSET(PTRA!W$218,$E101,0)</f>
        <v>3.1974254538506695</v>
      </c>
      <c r="U101" s="24">
        <f ca="1">OFFSET(PTRA!X$218,$E101,0)</f>
        <v>3.2652276679917174</v>
      </c>
      <c r="V101" s="24">
        <f ca="1">OFFSET(PTRA!Y$218,$E101,0)</f>
        <v>3.3330298821327653</v>
      </c>
      <c r="W101" s="24">
        <f ca="1">OFFSET(PTRA!Z$218,$E101,0)</f>
        <v>3.4008320962738132</v>
      </c>
      <c r="X101" s="24">
        <f ca="1">OFFSET(PTRA!AA$218,$E101,0)</f>
        <v>3.4686343104148611</v>
      </c>
      <c r="Y101" s="24">
        <f ca="1">OFFSET(PTRA!AB$218,$E101,0)</f>
        <v>3.5364365245559082</v>
      </c>
      <c r="Z101" s="24">
        <f ca="1">OFFSET(PTRA!AC$218,$E101,0)</f>
        <v>3.6564102155947835</v>
      </c>
      <c r="AA101" s="24">
        <f ca="1">OFFSET(PTRA!AD$218,$E101,0)</f>
        <v>3.7763839066336589</v>
      </c>
      <c r="AB101" s="24">
        <f ca="1">OFFSET(PTRA!AE$218,$E101,0)</f>
        <v>3.8963575976725342</v>
      </c>
      <c r="AC101" s="24">
        <f ca="1">OFFSET(PTRA!AF$218,$E101,0)</f>
        <v>4.0163312887114095</v>
      </c>
      <c r="AD101" s="24">
        <f ca="1">OFFSET(PTRA!AG$218,$E101,0)</f>
        <v>4.1363049797502853</v>
      </c>
      <c r="AE101" s="24">
        <f ca="1">OFFSET(PTRA!AH$218,$E101,0)</f>
        <v>4.2562786707891611</v>
      </c>
      <c r="AF101" s="24">
        <f ca="1">OFFSET(PTRA!AI$218,$E101,0)</f>
        <v>4.3762523618280369</v>
      </c>
      <c r="AG101" s="24">
        <f ca="1">OFFSET(PTRA!AJ$218,$E101,0)</f>
        <v>4.4962260528669127</v>
      </c>
      <c r="AH101" s="24">
        <f ca="1">OFFSET(PTRA!AK$218,$E101,0)</f>
        <v>4.6161997439057885</v>
      </c>
      <c r="AI101" s="24">
        <f ca="1">OFFSET(PTRA!AL$218,$E101,0)</f>
        <v>4.7361734349446625</v>
      </c>
      <c r="AJ101" s="24">
        <f ca="1">OFFSET(PTRA!AM$218,$E101,0)</f>
        <v>5.1966584989689109</v>
      </c>
      <c r="AK101" s="24">
        <f ca="1">OFFSET(PTRA!AN$218,$E101,0)</f>
        <v>5.6571435629931592</v>
      </c>
      <c r="AL101" s="24">
        <f ca="1">OFFSET(PTRA!AO$218,$E101,0)</f>
        <v>5.6571435629931592</v>
      </c>
      <c r="AM101" s="24">
        <f ca="1">OFFSET(PTRA!AP$218,$E101,0)</f>
        <v>5.6571435629931592</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16.580600375965471</v>
      </c>
      <c r="P102" s="24">
        <f ca="1">OFFSET(PTRA!S$218,$E102,0)</f>
        <v>16.581894051290043</v>
      </c>
      <c r="Q102" s="24">
        <f ca="1">OFFSET(PTRA!T$218,$E102,0)</f>
        <v>16.966106598089315</v>
      </c>
      <c r="R102" s="24">
        <f ca="1">OFFSET(PTRA!U$218,$E102,0)</f>
        <v>17.350319144888587</v>
      </c>
      <c r="S102" s="24">
        <f ca="1">OFFSET(PTRA!V$218,$E102,0)</f>
        <v>17.734531691687859</v>
      </c>
      <c r="T102" s="24">
        <f ca="1">OFFSET(PTRA!W$218,$E102,0)</f>
        <v>18.118744238487132</v>
      </c>
      <c r="U102" s="24">
        <f ca="1">OFFSET(PTRA!X$218,$E102,0)</f>
        <v>18.502956785286404</v>
      </c>
      <c r="V102" s="24">
        <f ca="1">OFFSET(PTRA!Y$218,$E102,0)</f>
        <v>18.887169332085676</v>
      </c>
      <c r="W102" s="24">
        <f ca="1">OFFSET(PTRA!Z$218,$E102,0)</f>
        <v>19.271381878884949</v>
      </c>
      <c r="X102" s="24">
        <f ca="1">OFFSET(PTRA!AA$218,$E102,0)</f>
        <v>19.655594425684221</v>
      </c>
      <c r="Y102" s="24">
        <f ca="1">OFFSET(PTRA!AB$218,$E102,0)</f>
        <v>20.039806972483483</v>
      </c>
      <c r="Z102" s="24">
        <f ca="1">OFFSET(PTRA!AC$218,$E102,0)</f>
        <v>20.719657888370442</v>
      </c>
      <c r="AA102" s="24">
        <f ca="1">OFFSET(PTRA!AD$218,$E102,0)</f>
        <v>21.399508804257401</v>
      </c>
      <c r="AB102" s="24">
        <f ca="1">OFFSET(PTRA!AE$218,$E102,0)</f>
        <v>22.07935972014436</v>
      </c>
      <c r="AC102" s="24">
        <f ca="1">OFFSET(PTRA!AF$218,$E102,0)</f>
        <v>22.75921063603132</v>
      </c>
      <c r="AD102" s="24">
        <f ca="1">OFFSET(PTRA!AG$218,$E102,0)</f>
        <v>23.439061551918279</v>
      </c>
      <c r="AE102" s="24">
        <f ca="1">OFFSET(PTRA!AH$218,$E102,0)</f>
        <v>24.118912467805238</v>
      </c>
      <c r="AF102" s="24">
        <f ca="1">OFFSET(PTRA!AI$218,$E102,0)</f>
        <v>24.798763383692197</v>
      </c>
      <c r="AG102" s="24">
        <f ca="1">OFFSET(PTRA!AJ$218,$E102,0)</f>
        <v>25.478614299579156</v>
      </c>
      <c r="AH102" s="24">
        <f ca="1">OFFSET(PTRA!AK$218,$E102,0)</f>
        <v>26.158465215466116</v>
      </c>
      <c r="AI102" s="24">
        <f ca="1">OFFSET(PTRA!AL$218,$E102,0)</f>
        <v>26.838316131353089</v>
      </c>
      <c r="AJ102" s="24">
        <f ca="1">OFFSET(PTRA!AM$218,$E102,0)</f>
        <v>29.447731494157164</v>
      </c>
      <c r="AK102" s="24">
        <f ca="1">OFFSET(PTRA!AN$218,$E102,0)</f>
        <v>32.057146856961239</v>
      </c>
      <c r="AL102" s="24">
        <f ca="1">OFFSET(PTRA!AO$218,$E102,0)</f>
        <v>32.057146856961239</v>
      </c>
      <c r="AM102" s="24">
        <f ca="1">OFFSET(PTRA!AP$218,$E102,0)</f>
        <v>32.057146856961239</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0.29502898091715229</v>
      </c>
      <c r="Q103" s="24">
        <f ca="1">OFFSET(PTRA!T$218,$E103,0)</f>
        <v>0.32619217025158231</v>
      </c>
      <c r="R103" s="24">
        <f ca="1">OFFSET(PTRA!U$218,$E103,0)</f>
        <v>0.35735535958601233</v>
      </c>
      <c r="S103" s="24">
        <f ca="1">OFFSET(PTRA!V$218,$E103,0)</f>
        <v>0.38851854892044235</v>
      </c>
      <c r="T103" s="24">
        <f ca="1">OFFSET(PTRA!W$218,$E103,0)</f>
        <v>0.41968173825487237</v>
      </c>
      <c r="U103" s="24">
        <f ca="1">OFFSET(PTRA!X$218,$E103,0)</f>
        <v>0.45084492758930239</v>
      </c>
      <c r="V103" s="24">
        <f ca="1">OFFSET(PTRA!Y$218,$E103,0)</f>
        <v>0.48200811692373241</v>
      </c>
      <c r="W103" s="24">
        <f ca="1">OFFSET(PTRA!Z$218,$E103,0)</f>
        <v>0.51317130625816243</v>
      </c>
      <c r="X103" s="24">
        <f ca="1">OFFSET(PTRA!AA$218,$E103,0)</f>
        <v>0.54433449559259239</v>
      </c>
      <c r="Y103" s="24">
        <f ca="1">OFFSET(PTRA!AB$218,$E103,0)</f>
        <v>0.57549768492702236</v>
      </c>
      <c r="Z103" s="24">
        <f ca="1">OFFSET(PTRA!AC$218,$E103,0)</f>
        <v>0.62833120546709764</v>
      </c>
      <c r="AA103" s="24">
        <f ca="1">OFFSET(PTRA!AD$218,$E103,0)</f>
        <v>0.68116472600717293</v>
      </c>
      <c r="AB103" s="24">
        <f ca="1">OFFSET(PTRA!AE$218,$E103,0)</f>
        <v>0.73399824654724821</v>
      </c>
      <c r="AC103" s="24">
        <f ca="1">OFFSET(PTRA!AF$218,$E103,0)</f>
        <v>0.7868317670873235</v>
      </c>
      <c r="AD103" s="24">
        <f ca="1">OFFSET(PTRA!AG$218,$E103,0)</f>
        <v>0.83966528762739878</v>
      </c>
      <c r="AE103" s="24">
        <f ca="1">OFFSET(PTRA!AH$218,$E103,0)</f>
        <v>0.89249880816747407</v>
      </c>
      <c r="AF103" s="24">
        <f ca="1">OFFSET(PTRA!AI$218,$E103,0)</f>
        <v>0.94533232870754935</v>
      </c>
      <c r="AG103" s="24">
        <f ca="1">OFFSET(PTRA!AJ$218,$E103,0)</f>
        <v>0.99816584924762464</v>
      </c>
      <c r="AH103" s="24">
        <f ca="1">OFFSET(PTRA!AK$218,$E103,0)</f>
        <v>1.0509993697877</v>
      </c>
      <c r="AI103" s="24">
        <f ca="1">OFFSET(PTRA!AL$218,$E103,0)</f>
        <v>1.1038328903277757</v>
      </c>
      <c r="AJ103" s="24">
        <f ca="1">OFFSET(PTRA!AM$218,$E103,0)</f>
        <v>1.3734059895879618</v>
      </c>
      <c r="AK103" s="24">
        <f ca="1">OFFSET(PTRA!AN$218,$E103,0)</f>
        <v>1.6429790888481477</v>
      </c>
      <c r="AL103" s="24">
        <f ca="1">OFFSET(PTRA!AO$218,$E103,0)</f>
        <v>1.6429790888481477</v>
      </c>
      <c r="AM103" s="24">
        <f ca="1">OFFSET(PTRA!AP$218,$E103,0)</f>
        <v>1.6429790888481477</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0.78320153372741674</v>
      </c>
      <c r="Q104" s="24">
        <f ca="1">OFFSET(PTRA!T$218,$E104,0)</f>
        <v>0.78687004566192176</v>
      </c>
      <c r="R104" s="24">
        <f ca="1">OFFSET(PTRA!U$218,$E104,0)</f>
        <v>0.79053855759642677</v>
      </c>
      <c r="S104" s="24">
        <f ca="1">OFFSET(PTRA!V$218,$E104,0)</f>
        <v>0.79420706953093179</v>
      </c>
      <c r="T104" s="24">
        <f ca="1">OFFSET(PTRA!W$218,$E104,0)</f>
        <v>0.7978755814654368</v>
      </c>
      <c r="U104" s="24">
        <f ca="1">OFFSET(PTRA!X$218,$E104,0)</f>
        <v>0.80154409339994181</v>
      </c>
      <c r="V104" s="24">
        <f ca="1">OFFSET(PTRA!Y$218,$E104,0)</f>
        <v>0.80521260533444683</v>
      </c>
      <c r="W104" s="24">
        <f ca="1">OFFSET(PTRA!Z$218,$E104,0)</f>
        <v>0.80888111726895184</v>
      </c>
      <c r="X104" s="24">
        <f ca="1">OFFSET(PTRA!AA$218,$E104,0)</f>
        <v>0.81254962920345686</v>
      </c>
      <c r="Y104" s="24">
        <f ca="1">OFFSET(PTRA!AB$218,$E104,0)</f>
        <v>0.81621814113796232</v>
      </c>
      <c r="Z104" s="24">
        <f ca="1">OFFSET(PTRA!AC$218,$E104,0)</f>
        <v>0.81233576292689014</v>
      </c>
      <c r="AA104" s="24">
        <f ca="1">OFFSET(PTRA!AD$218,$E104,0)</f>
        <v>0.80845338471581796</v>
      </c>
      <c r="AB104" s="24">
        <f ca="1">OFFSET(PTRA!AE$218,$E104,0)</f>
        <v>0.80457100650474578</v>
      </c>
      <c r="AC104" s="24">
        <f ca="1">OFFSET(PTRA!AF$218,$E104,0)</f>
        <v>0.8006886282936736</v>
      </c>
      <c r="AD104" s="24">
        <f ca="1">OFFSET(PTRA!AG$218,$E104,0)</f>
        <v>0.79680625008260142</v>
      </c>
      <c r="AE104" s="24">
        <f ca="1">OFFSET(PTRA!AH$218,$E104,0)</f>
        <v>0.79292387187152924</v>
      </c>
      <c r="AF104" s="24">
        <f ca="1">OFFSET(PTRA!AI$218,$E104,0)</f>
        <v>0.78904149366045706</v>
      </c>
      <c r="AG104" s="24">
        <f ca="1">OFFSET(PTRA!AJ$218,$E104,0)</f>
        <v>0.78515911544938488</v>
      </c>
      <c r="AH104" s="24">
        <f ca="1">OFFSET(PTRA!AK$218,$E104,0)</f>
        <v>0.7812767372383127</v>
      </c>
      <c r="AI104" s="24">
        <f ca="1">OFFSET(PTRA!AL$218,$E104,0)</f>
        <v>0.77739435902724063</v>
      </c>
      <c r="AJ104" s="24">
        <f ca="1">OFFSET(PTRA!AM$218,$E104,0)</f>
        <v>0.75674509089695396</v>
      </c>
      <c r="AK104" s="24">
        <f ca="1">OFFSET(PTRA!AN$218,$E104,0)</f>
        <v>0.7360958227666673</v>
      </c>
      <c r="AL104" s="24">
        <f ca="1">OFFSET(PTRA!AO$218,$E104,0)</f>
        <v>0.7360958227666673</v>
      </c>
      <c r="AM104" s="24">
        <f ca="1">OFFSET(PTRA!AP$218,$E104,0)</f>
        <v>0.7360958227666673</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0.64248252977129328</v>
      </c>
      <c r="P105" s="24">
        <f ca="1">OFFSET(PTRA!S$218,$E105,0)</f>
        <v>0.63397127397876685</v>
      </c>
      <c r="Q105" s="24">
        <f ca="1">OFFSET(PTRA!T$218,$E105,0)</f>
        <v>0.64783050479785897</v>
      </c>
      <c r="R105" s="24">
        <f ca="1">OFFSET(PTRA!U$218,$E105,0)</f>
        <v>0.6616897356169511</v>
      </c>
      <c r="S105" s="24">
        <f ca="1">OFFSET(PTRA!V$218,$E105,0)</f>
        <v>0.67554896643604323</v>
      </c>
      <c r="T105" s="24">
        <f ca="1">OFFSET(PTRA!W$218,$E105,0)</f>
        <v>0.68940819725513536</v>
      </c>
      <c r="U105" s="24">
        <f ca="1">OFFSET(PTRA!X$218,$E105,0)</f>
        <v>0.70326742807422749</v>
      </c>
      <c r="V105" s="24">
        <f ca="1">OFFSET(PTRA!Y$218,$E105,0)</f>
        <v>0.71712665889331961</v>
      </c>
      <c r="W105" s="24">
        <f ca="1">OFFSET(PTRA!Z$218,$E105,0)</f>
        <v>0.73098588971241174</v>
      </c>
      <c r="X105" s="24">
        <f ca="1">OFFSET(PTRA!AA$218,$E105,0)</f>
        <v>0.74484512053150387</v>
      </c>
      <c r="Y105" s="24">
        <f ca="1">OFFSET(PTRA!AB$218,$E105,0)</f>
        <v>0.75870435135059644</v>
      </c>
      <c r="Z105" s="24">
        <f ca="1">OFFSET(PTRA!AC$218,$E105,0)</f>
        <v>0.78208135882166108</v>
      </c>
      <c r="AA105" s="24">
        <f ca="1">OFFSET(PTRA!AD$218,$E105,0)</f>
        <v>0.80545836629272571</v>
      </c>
      <c r="AB105" s="24">
        <f ca="1">OFFSET(PTRA!AE$218,$E105,0)</f>
        <v>0.82883537376379035</v>
      </c>
      <c r="AC105" s="24">
        <f ca="1">OFFSET(PTRA!AF$218,$E105,0)</f>
        <v>0.85221238123485499</v>
      </c>
      <c r="AD105" s="24">
        <f ca="1">OFFSET(PTRA!AG$218,$E105,0)</f>
        <v>0.87558938870591962</v>
      </c>
      <c r="AE105" s="24">
        <f ca="1">OFFSET(PTRA!AH$218,$E105,0)</f>
        <v>0.89896639617698426</v>
      </c>
      <c r="AF105" s="24">
        <f ca="1">OFFSET(PTRA!AI$218,$E105,0)</f>
        <v>0.9223434036480489</v>
      </c>
      <c r="AG105" s="24">
        <f ca="1">OFFSET(PTRA!AJ$218,$E105,0)</f>
        <v>0.94572041111911354</v>
      </c>
      <c r="AH105" s="24">
        <f ca="1">OFFSET(PTRA!AK$218,$E105,0)</f>
        <v>0.96909741859017817</v>
      </c>
      <c r="AI105" s="24">
        <f ca="1">OFFSET(PTRA!AL$218,$E105,0)</f>
        <v>0.99247442606124325</v>
      </c>
      <c r="AJ105" s="24">
        <f ca="1">OFFSET(PTRA!AM$218,$E105,0)</f>
        <v>1.0700335746102791</v>
      </c>
      <c r="AK105" s="24">
        <f ca="1">OFFSET(PTRA!AN$218,$E105,0)</f>
        <v>1.147592723159315</v>
      </c>
      <c r="AL105" s="24">
        <f ca="1">OFFSET(PTRA!AO$218,$E105,0)</f>
        <v>1.147592723159315</v>
      </c>
      <c r="AM105" s="24">
        <f ca="1">OFFSET(PTRA!AP$218,$E105,0)</f>
        <v>1.147592723159315</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7.3992133314257638</v>
      </c>
      <c r="Q106" s="24">
        <f ca="1">OFFSET(PTRA!T$218,$E106,0)</f>
        <v>7.4338712084131844</v>
      </c>
      <c r="R106" s="24">
        <f ca="1">OFFSET(PTRA!U$218,$E106,0)</f>
        <v>7.468529085400605</v>
      </c>
      <c r="S106" s="24">
        <f ca="1">OFFSET(PTRA!V$218,$E106,0)</f>
        <v>7.5031869623880256</v>
      </c>
      <c r="T106" s="24">
        <f ca="1">OFFSET(PTRA!W$218,$E106,0)</f>
        <v>7.5378448393754462</v>
      </c>
      <c r="U106" s="24">
        <f ca="1">OFFSET(PTRA!X$218,$E106,0)</f>
        <v>7.5725027163628669</v>
      </c>
      <c r="V106" s="24">
        <f ca="1">OFFSET(PTRA!Y$218,$E106,0)</f>
        <v>7.6071605933502875</v>
      </c>
      <c r="W106" s="24">
        <f ca="1">OFFSET(PTRA!Z$218,$E106,0)</f>
        <v>7.6418184703377081</v>
      </c>
      <c r="X106" s="24">
        <f ca="1">OFFSET(PTRA!AA$218,$E106,0)</f>
        <v>7.6764763473251287</v>
      </c>
      <c r="Y106" s="24">
        <f ca="1">OFFSET(PTRA!AB$218,$E106,0)</f>
        <v>7.7111342243125529</v>
      </c>
      <c r="Z106" s="24">
        <f ca="1">OFFSET(PTRA!AC$218,$E106,0)</f>
        <v>7.6744558683850732</v>
      </c>
      <c r="AA106" s="24">
        <f ca="1">OFFSET(PTRA!AD$218,$E106,0)</f>
        <v>7.6377775124575935</v>
      </c>
      <c r="AB106" s="24">
        <f ca="1">OFFSET(PTRA!AE$218,$E106,0)</f>
        <v>7.6010991565301138</v>
      </c>
      <c r="AC106" s="24">
        <f ca="1">OFFSET(PTRA!AF$218,$E106,0)</f>
        <v>7.5644208006026341</v>
      </c>
      <c r="AD106" s="24">
        <f ca="1">OFFSET(PTRA!AG$218,$E106,0)</f>
        <v>7.5277424446751544</v>
      </c>
      <c r="AE106" s="24">
        <f ca="1">OFFSET(PTRA!AH$218,$E106,0)</f>
        <v>7.4910640887476747</v>
      </c>
      <c r="AF106" s="24">
        <f ca="1">OFFSET(PTRA!AI$218,$E106,0)</f>
        <v>7.454385732820195</v>
      </c>
      <c r="AG106" s="24">
        <f ca="1">OFFSET(PTRA!AJ$218,$E106,0)</f>
        <v>7.4177073768927153</v>
      </c>
      <c r="AH106" s="24">
        <f ca="1">OFFSET(PTRA!AK$218,$E106,0)</f>
        <v>7.3810290209652356</v>
      </c>
      <c r="AI106" s="24">
        <f ca="1">OFFSET(PTRA!AL$218,$E106,0)</f>
        <v>7.3443506650377586</v>
      </c>
      <c r="AJ106" s="24">
        <f ca="1">OFFSET(PTRA!AM$218,$E106,0)</f>
        <v>7.1492688968667339</v>
      </c>
      <c r="AK106" s="24">
        <f ca="1">OFFSET(PTRA!AN$218,$E106,0)</f>
        <v>6.9541871286957093</v>
      </c>
      <c r="AL106" s="24">
        <f ca="1">OFFSET(PTRA!AO$218,$E106,0)</f>
        <v>6.9541871286957093</v>
      </c>
      <c r="AM106" s="24">
        <f ca="1">OFFSET(PTRA!AP$218,$E106,0)</f>
        <v>6.9541871286957093</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9.1285313897283302</v>
      </c>
      <c r="Q107" s="24">
        <f ca="1">OFFSET(PTRA!T$218,$E107,0)</f>
        <v>9.1712893835595555</v>
      </c>
      <c r="R107" s="24">
        <f ca="1">OFFSET(PTRA!U$218,$E107,0)</f>
        <v>9.2140473773907807</v>
      </c>
      <c r="S107" s="24">
        <f ca="1">OFFSET(PTRA!V$218,$E107,0)</f>
        <v>9.256805371222006</v>
      </c>
      <c r="T107" s="24">
        <f ca="1">OFFSET(PTRA!W$218,$E107,0)</f>
        <v>9.2995633650532312</v>
      </c>
      <c r="U107" s="24">
        <f ca="1">OFFSET(PTRA!X$218,$E107,0)</f>
        <v>9.3423213588844565</v>
      </c>
      <c r="V107" s="24">
        <f ca="1">OFFSET(PTRA!Y$218,$E107,0)</f>
        <v>9.3850793527156817</v>
      </c>
      <c r="W107" s="24">
        <f ca="1">OFFSET(PTRA!Z$218,$E107,0)</f>
        <v>9.427837346546907</v>
      </c>
      <c r="X107" s="24">
        <f ca="1">OFFSET(PTRA!AA$218,$E107,0)</f>
        <v>9.4705953403781322</v>
      </c>
      <c r="Y107" s="24">
        <f ca="1">OFFSET(PTRA!AB$218,$E107,0)</f>
        <v>9.5133533342093504</v>
      </c>
      <c r="Z107" s="24">
        <f ca="1">OFFSET(PTRA!AC$218,$E107,0)</f>
        <v>9.4681026422221919</v>
      </c>
      <c r="AA107" s="24">
        <f ca="1">OFFSET(PTRA!AD$218,$E107,0)</f>
        <v>9.4228519502350334</v>
      </c>
      <c r="AB107" s="24">
        <f ca="1">OFFSET(PTRA!AE$218,$E107,0)</f>
        <v>9.3776012582478749</v>
      </c>
      <c r="AC107" s="24">
        <f ca="1">OFFSET(PTRA!AF$218,$E107,0)</f>
        <v>9.3323505662607165</v>
      </c>
      <c r="AD107" s="24">
        <f ca="1">OFFSET(PTRA!AG$218,$E107,0)</f>
        <v>9.287099874273558</v>
      </c>
      <c r="AE107" s="24">
        <f ca="1">OFFSET(PTRA!AH$218,$E107,0)</f>
        <v>9.2418491822863995</v>
      </c>
      <c r="AF107" s="24">
        <f ca="1">OFFSET(PTRA!AI$218,$E107,0)</f>
        <v>9.196598490299241</v>
      </c>
      <c r="AG107" s="24">
        <f ca="1">OFFSET(PTRA!AJ$218,$E107,0)</f>
        <v>9.1513477983120826</v>
      </c>
      <c r="AH107" s="24">
        <f ca="1">OFFSET(PTRA!AK$218,$E107,0)</f>
        <v>9.1060971063249241</v>
      </c>
      <c r="AI107" s="24">
        <f ca="1">OFFSET(PTRA!AL$218,$E107,0)</f>
        <v>9.0608464143377638</v>
      </c>
      <c r="AJ107" s="24">
        <f ca="1">OFFSET(PTRA!AM$218,$E107,0)</f>
        <v>8.8201708229543545</v>
      </c>
      <c r="AK107" s="24">
        <f ca="1">OFFSET(PTRA!AN$218,$E107,0)</f>
        <v>8.5794952315709452</v>
      </c>
      <c r="AL107" s="24">
        <f ca="1">OFFSET(PTRA!AO$218,$E107,0)</f>
        <v>8.5794952315709452</v>
      </c>
      <c r="AM107" s="24">
        <f ca="1">OFFSET(PTRA!AP$218,$E107,0)</f>
        <v>8.5794952315709452</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3.8655501544551178</v>
      </c>
      <c r="Q108" s="24">
        <f ca="1">OFFSET(OtherTRA!T$51,$E108,0)</f>
        <v>3.9229851324775762</v>
      </c>
      <c r="R108" s="24">
        <f ca="1">OFFSET(OtherTRA!U$51,$E108,0)</f>
        <v>3.9804201105000345</v>
      </c>
      <c r="S108" s="24">
        <f ca="1">OFFSET(OtherTRA!V$51,$E108,0)</f>
        <v>4.0378550885224929</v>
      </c>
      <c r="T108" s="24">
        <f ca="1">OFFSET(OtherTRA!W$51,$E108,0)</f>
        <v>4.0952900665449512</v>
      </c>
      <c r="U108" s="24">
        <f ca="1">OFFSET(OtherTRA!X$51,$E108,0)</f>
        <v>4.1527250445674095</v>
      </c>
      <c r="V108" s="24">
        <f ca="1">OFFSET(OtherTRA!Y$51,$E108,0)</f>
        <v>4.2101600225898679</v>
      </c>
      <c r="W108" s="24">
        <f ca="1">OFFSET(OtherTRA!Z$51,$E108,0)</f>
        <v>4.2675950006123262</v>
      </c>
      <c r="X108" s="24">
        <f ca="1">OFFSET(OtherTRA!AA$51,$E108,0)</f>
        <v>4.3250299786347846</v>
      </c>
      <c r="Y108" s="24">
        <f ca="1">OFFSET(OtherTRA!AB$51,$E108,0)</f>
        <v>4.3824649566572447</v>
      </c>
      <c r="Z108" s="24">
        <f ca="1">OFFSET(OtherTRA!AC$51,$E108,0)</f>
        <v>4.4675871479211908</v>
      </c>
      <c r="AA108" s="24">
        <f ca="1">OFFSET(OtherTRA!AD$51,$E108,0)</f>
        <v>4.552709339185137</v>
      </c>
      <c r="AB108" s="24">
        <f ca="1">OFFSET(OtherTRA!AE$51,$E108,0)</f>
        <v>4.6378315304490831</v>
      </c>
      <c r="AC108" s="24">
        <f ca="1">OFFSET(OtherTRA!AF$51,$E108,0)</f>
        <v>4.7229537217130293</v>
      </c>
      <c r="AD108" s="24">
        <f ca="1">OFFSET(OtherTRA!AG$51,$E108,0)</f>
        <v>4.8080759129769755</v>
      </c>
      <c r="AE108" s="24">
        <f ca="1">OFFSET(OtherTRA!AH$51,$E108,0)</f>
        <v>4.8931981042409216</v>
      </c>
      <c r="AF108" s="24">
        <f ca="1">OFFSET(OtherTRA!AI$51,$E108,0)</f>
        <v>4.9783202955048678</v>
      </c>
      <c r="AG108" s="24">
        <f ca="1">OFFSET(OtherTRA!AJ$51,$E108,0)</f>
        <v>5.0634424867688139</v>
      </c>
      <c r="AH108" s="24">
        <f ca="1">OFFSET(OtherTRA!AK$51,$E108,0)</f>
        <v>5.1485646780327601</v>
      </c>
      <c r="AI108" s="24">
        <f ca="1">OFFSET(OtherTRA!AL$51,$E108,0)</f>
        <v>5.233686869296708</v>
      </c>
      <c r="AJ108" s="24">
        <f ca="1">OFFSET(OtherTRA!AM$51,$E108,0)</f>
        <v>6.3227777554008604</v>
      </c>
      <c r="AK108" s="24">
        <f ca="1">OFFSET(OtherTRA!AN$51,$E108,0)</f>
        <v>7.4118686415050128</v>
      </c>
      <c r="AL108" s="24">
        <f ca="1">OFFSET(OtherTRA!AO$51,$E108,0)</f>
        <v>7.4118686415050128</v>
      </c>
      <c r="AM108" s="24">
        <f ca="1">OFFSET(OtherTRA!AP$51,$E108,0)</f>
        <v>7.4118686415050128</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117.01306736942658</v>
      </c>
      <c r="Q109" s="24">
        <f ca="1">OFFSET(COM!T$247,$E109,0)</f>
        <v>116.3032755277284</v>
      </c>
      <c r="R109" s="24">
        <f ca="1">OFFSET(COM!U$247,$E109,0)</f>
        <v>115.57663212032531</v>
      </c>
      <c r="S109" s="24">
        <f ca="1">OFFSET(COM!V$247,$E109,0)</f>
        <v>114.85660088005852</v>
      </c>
      <c r="T109" s="194">
        <f ca="1">OFFSET(COM!W$247,$E109,0)</f>
        <v>114.13291981715037</v>
      </c>
      <c r="U109" s="24">
        <f ca="1">OFFSET(COM!X$247,$E109,0)</f>
        <v>113.42645844542135</v>
      </c>
      <c r="V109" s="24">
        <f ca="1">OFFSET(COM!Y$247,$E109,0)</f>
        <v>112.71911956080706</v>
      </c>
      <c r="W109" s="24">
        <f ca="1">OFFSET(COM!Z$247,$E109,0)</f>
        <v>111.94717503399617</v>
      </c>
      <c r="X109" s="24">
        <f ca="1">OFFSET(COM!AA$247,$E109,0)</f>
        <v>111.20279294698494</v>
      </c>
      <c r="Y109" s="206">
        <f ca="1">OFFSET(COM!AB$247,$E109,0)</f>
        <v>110.47881676361963</v>
      </c>
      <c r="Z109" s="24">
        <f ca="1">OFFSET(COM!AC$247,$E109,0)</f>
        <v>109.77219459758322</v>
      </c>
      <c r="AA109" s="24">
        <f ca="1">OFFSET(COM!AD$247,$E109,0)</f>
        <v>109.11105915532389</v>
      </c>
      <c r="AB109" s="24">
        <f ca="1">OFFSET(COM!AE$247,$E109,0)</f>
        <v>108.47825465290764</v>
      </c>
      <c r="AC109" s="24">
        <f ca="1">OFFSET(COM!AF$247,$E109,0)</f>
        <v>107.9067640718918</v>
      </c>
      <c r="AD109" s="24">
        <f ca="1">OFFSET(COM!AG$247,$E109,0)</f>
        <v>107.28881208502547</v>
      </c>
      <c r="AE109" s="24">
        <f ca="1">OFFSET(COM!AH$247,$E109,0)</f>
        <v>106.64569502719091</v>
      </c>
      <c r="AF109" s="24">
        <f ca="1">OFFSET(COM!AI$247,$E109,0)</f>
        <v>106.04866665659441</v>
      </c>
      <c r="AG109" s="24">
        <f ca="1">OFFSET(COM!AJ$247,$E109,0)</f>
        <v>105.47564777623649</v>
      </c>
      <c r="AH109" s="24">
        <f ca="1">OFFSET(COM!AK$247,$E109,0)</f>
        <v>104.92988505741957</v>
      </c>
      <c r="AI109" s="24">
        <f ca="1">OFFSET(COM!AL$247,$E109,0)</f>
        <v>104.40829212854757</v>
      </c>
      <c r="AJ109" s="24">
        <f ca="1">OFFSET(COM!AM$247,$E109,0)</f>
        <v>101.94016564152648</v>
      </c>
      <c r="AK109" s="24">
        <f ca="1">OFFSET(COM!AN$247,$E109,0)</f>
        <v>97.932777767162776</v>
      </c>
      <c r="AL109" s="24">
        <f ca="1">OFFSET(COM!AO$247,$E109,0)</f>
        <v>97.932777767162776</v>
      </c>
      <c r="AM109" s="24">
        <f ca="1">OFFSET(COM!AP$247,$E109,0)</f>
        <v>97.932777767162776</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9.0845945411109419</v>
      </c>
      <c r="Q110" s="24">
        <f ca="1">OFFSET(COM!T$247,$E110,0)</f>
        <v>9.1776973992866875</v>
      </c>
      <c r="R110" s="24">
        <f ca="1">OFFSET(COM!U$247,$E110,0)</f>
        <v>9.2645860593358353</v>
      </c>
      <c r="S110" s="24">
        <f ca="1">OFFSET(COM!V$247,$E110,0)</f>
        <v>9.3539130279285736</v>
      </c>
      <c r="T110" s="194">
        <f ca="1">OFFSET(COM!W$247,$E110,0)</f>
        <v>9.4418940847278598</v>
      </c>
      <c r="U110" s="24">
        <f ca="1">OFFSET(COM!X$247,$E110,0)</f>
        <v>9.5362250899259866</v>
      </c>
      <c r="V110" s="24">
        <f ca="1">OFFSET(COM!Y$247,$E110,0)</f>
        <v>9.6302325027040911</v>
      </c>
      <c r="W110" s="24">
        <f ca="1">OFFSET(COM!Z$247,$E110,0)</f>
        <v>9.700415882289315</v>
      </c>
      <c r="X110" s="24">
        <f ca="1">OFFSET(COM!AA$247,$E110,0)</f>
        <v>9.7807632113120455</v>
      </c>
      <c r="Y110" s="206">
        <f ca="1">OFFSET(COM!AB$247,$E110,0)</f>
        <v>9.8686354392331079</v>
      </c>
      <c r="Z110" s="24">
        <f ca="1">OFFSET(COM!AC$247,$E110,0)</f>
        <v>9.9629071497816319</v>
      </c>
      <c r="AA110" s="24">
        <f ca="1">OFFSET(COM!AD$247,$E110,0)</f>
        <v>10.073952584423841</v>
      </c>
      <c r="AB110" s="24">
        <f ca="1">OFFSET(COM!AE$247,$E110,0)</f>
        <v>10.195445361252558</v>
      </c>
      <c r="AC110" s="24">
        <f ca="1">OFFSET(COM!AF$247,$E110,0)</f>
        <v>10.339548313430729</v>
      </c>
      <c r="AD110" s="24">
        <f ca="1">OFFSET(COM!AG$247,$E110,0)</f>
        <v>10.466518116900275</v>
      </c>
      <c r="AE110" s="24">
        <f ca="1">OFFSET(COM!AH$247,$E110,0)</f>
        <v>10.584208026762024</v>
      </c>
      <c r="AF110" s="24">
        <f ca="1">OFFSET(COM!AI$247,$E110,0)</f>
        <v>10.71889364129048</v>
      </c>
      <c r="AG110" s="24">
        <f ca="1">OFFSET(COM!AJ$247,$E110,0)</f>
        <v>10.862433016464891</v>
      </c>
      <c r="AH110" s="24">
        <f ca="1">OFFSET(COM!AK$247,$E110,0)</f>
        <v>11.016023397637946</v>
      </c>
      <c r="AI110" s="24">
        <f ca="1">OFFSET(COM!AL$247,$E110,0)</f>
        <v>11.178526651717059</v>
      </c>
      <c r="AJ110" s="24">
        <f ca="1">OFFSET(COM!AM$247,$E110,0)</f>
        <v>12.042609763472003</v>
      </c>
      <c r="AK110" s="24">
        <f ca="1">OFFSET(COM!AN$247,$E110,0)</f>
        <v>12.339073498068243</v>
      </c>
      <c r="AL110" s="24">
        <f ca="1">OFFSET(COM!AO$247,$E110,0)</f>
        <v>12.339073498068243</v>
      </c>
      <c r="AM110" s="24">
        <f ca="1">OFFSET(COM!AP$247,$E110,0)</f>
        <v>12.339073498068243</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11.159107754825254</v>
      </c>
      <c r="Q111" s="24">
        <f ca="1">OFFSET(COM!T$247,$E111,0)</f>
        <v>11.09141750600886</v>
      </c>
      <c r="R111" s="24">
        <f ca="1">OFFSET(COM!U$247,$E111,0)</f>
        <v>11.022120185078506</v>
      </c>
      <c r="S111" s="24">
        <f ca="1">OFFSET(COM!V$247,$E111,0)</f>
        <v>10.953453442315407</v>
      </c>
      <c r="T111" s="194">
        <f ca="1">OFFSET(COM!W$247,$E111,0)</f>
        <v>10.884438629331974</v>
      </c>
      <c r="U111" s="24">
        <f ca="1">OFFSET(COM!X$247,$E111,0)</f>
        <v>10.817065995240975</v>
      </c>
      <c r="V111" s="24">
        <f ca="1">OFFSET(COM!Y$247,$E111,0)</f>
        <v>10.749609675959398</v>
      </c>
      <c r="W111" s="24">
        <f ca="1">OFFSET(COM!Z$247,$E111,0)</f>
        <v>10.675992153155436</v>
      </c>
      <c r="X111" s="24">
        <f ca="1">OFFSET(COM!AA$247,$E111,0)</f>
        <v>10.605003159306616</v>
      </c>
      <c r="Y111" s="206">
        <f ca="1">OFFSET(COM!AB$247,$E111,0)</f>
        <v>10.535960201765862</v>
      </c>
      <c r="Z111" s="24">
        <f ca="1">OFFSET(COM!AC$247,$E111,0)</f>
        <v>10.468572233310567</v>
      </c>
      <c r="AA111" s="24">
        <f ca="1">OFFSET(COM!AD$247,$E111,0)</f>
        <v>10.405522167137926</v>
      </c>
      <c r="AB111" s="24">
        <f ca="1">OFFSET(COM!AE$247,$E111,0)</f>
        <v>10.345173918955464</v>
      </c>
      <c r="AC111" s="24">
        <f ca="1">OFFSET(COM!AF$247,$E111,0)</f>
        <v>10.290672954936724</v>
      </c>
      <c r="AD111" s="24">
        <f ca="1">OFFSET(COM!AG$247,$E111,0)</f>
        <v>10.231741136775092</v>
      </c>
      <c r="AE111" s="24">
        <f ca="1">OFFSET(COM!AH$247,$E111,0)</f>
        <v>10.170409417945052</v>
      </c>
      <c r="AF111" s="24">
        <f ca="1">OFFSET(COM!AI$247,$E111,0)</f>
        <v>10.113473008448667</v>
      </c>
      <c r="AG111" s="24">
        <f ca="1">OFFSET(COM!AJ$247,$E111,0)</f>
        <v>10.058826296118021</v>
      </c>
      <c r="AH111" s="24">
        <f ca="1">OFFSET(COM!AK$247,$E111,0)</f>
        <v>10.006778904106522</v>
      </c>
      <c r="AI111" s="24">
        <f ca="1">OFFSET(COM!AL$247,$E111,0)</f>
        <v>9.9570364964567748</v>
      </c>
      <c r="AJ111" s="24">
        <f ca="1">OFFSET(COM!AM$247,$E111,0)</f>
        <v>9.7216603112119877</v>
      </c>
      <c r="AK111" s="24">
        <f ca="1">OFFSET(COM!AN$247,$E111,0)</f>
        <v>9.339490403946666</v>
      </c>
      <c r="AL111" s="24">
        <f ca="1">OFFSET(COM!AO$247,$E111,0)</f>
        <v>9.339490403946666</v>
      </c>
      <c r="AM111" s="24">
        <f ca="1">OFFSET(COM!AP$247,$E111,0)</f>
        <v>9.339490403946666</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8.0284423826445437</v>
      </c>
      <c r="Q112" s="24">
        <f ca="1">OFFSET(COM!T$247,$E112,0)</f>
        <v>7.979742497812417</v>
      </c>
      <c r="R112" s="24">
        <f ca="1">OFFSET(COM!U$247,$E112,0)</f>
        <v>7.929886401735164</v>
      </c>
      <c r="S112" s="24">
        <f ca="1">OFFSET(COM!V$247,$E112,0)</f>
        <v>7.8804839763809476</v>
      </c>
      <c r="T112" s="194">
        <f ca="1">OFFSET(COM!W$247,$E112,0)</f>
        <v>7.8308311312108776</v>
      </c>
      <c r="U112" s="24">
        <f ca="1">OFFSET(COM!X$247,$E112,0)</f>
        <v>7.782359754927886</v>
      </c>
      <c r="V112" s="24">
        <f ca="1">OFFSET(COM!Y$247,$E112,0)</f>
        <v>7.7338281711672368</v>
      </c>
      <c r="W112" s="24">
        <f ca="1">OFFSET(COM!Z$247,$E112,0)</f>
        <v>7.6808638972153993</v>
      </c>
      <c r="X112" s="24">
        <f ca="1">OFFSET(COM!AA$247,$E112,0)</f>
        <v>7.629790723675093</v>
      </c>
      <c r="Y112" s="206">
        <f ca="1">OFFSET(COM!AB$247,$E112,0)</f>
        <v>7.5801176298469937</v>
      </c>
      <c r="Z112" s="24">
        <f ca="1">OFFSET(COM!AC$247,$E112,0)</f>
        <v>7.5316352212249544</v>
      </c>
      <c r="AA112" s="24">
        <f ca="1">OFFSET(COM!AD$247,$E112,0)</f>
        <v>7.4862737250721736</v>
      </c>
      <c r="AB112" s="24">
        <f ca="1">OFFSET(COM!AE$247,$E112,0)</f>
        <v>7.4428560572736941</v>
      </c>
      <c r="AC112" s="24">
        <f ca="1">OFFSET(COM!AF$247,$E112,0)</f>
        <v>7.4036452297562487</v>
      </c>
      <c r="AD112" s="24">
        <f ca="1">OFFSET(COM!AG$247,$E112,0)</f>
        <v>7.3612466153678753</v>
      </c>
      <c r="AE112" s="24">
        <f ca="1">OFFSET(COM!AH$247,$E112,0)</f>
        <v>7.3171213876459191</v>
      </c>
      <c r="AF112" s="24">
        <f ca="1">OFFSET(COM!AI$247,$E112,0)</f>
        <v>7.2761583740108247</v>
      </c>
      <c r="AG112" s="24">
        <f ca="1">OFFSET(COM!AJ$247,$E112,0)</f>
        <v>7.2368426875790091</v>
      </c>
      <c r="AH112" s="24">
        <f ca="1">OFFSET(COM!AK$247,$E112,0)</f>
        <v>7.1993970873471689</v>
      </c>
      <c r="AI112" s="24">
        <f ca="1">OFFSET(COM!AL$247,$E112,0)</f>
        <v>7.1636098127223367</v>
      </c>
      <c r="AJ112" s="24">
        <f ca="1">OFFSET(COM!AM$247,$E112,0)</f>
        <v>6.9942679457018899</v>
      </c>
      <c r="AK112" s="24">
        <f ca="1">OFFSET(COM!AN$247,$E112,0)</f>
        <v>6.7193150419149799</v>
      </c>
      <c r="AL112" s="24">
        <f ca="1">OFFSET(COM!AO$247,$E112,0)</f>
        <v>6.7193150419149799</v>
      </c>
      <c r="AM112" s="24">
        <f ca="1">OFFSET(COM!AP$247,$E112,0)</f>
        <v>6.7193150419149799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101.82838718767023</v>
      </c>
      <c r="Q113" s="24">
        <f ca="1">OFFSET(COM!T$247,$E113,0)</f>
        <v>101.21070439288542</v>
      </c>
      <c r="R113" s="24">
        <f ca="1">OFFSET(COM!U$247,$E113,0)</f>
        <v>100.57835684487351</v>
      </c>
      <c r="S113" s="24">
        <f ca="1">OFFSET(COM!V$247,$E113,0)</f>
        <v>99.951763409034214</v>
      </c>
      <c r="T113" s="194">
        <f ca="1">OFFSET(COM!W$247,$E113,0)</f>
        <v>99.321993784744777</v>
      </c>
      <c r="U113" s="24">
        <f ca="1">OFFSET(COM!X$247,$E113,0)</f>
        <v>98.707209267845997</v>
      </c>
      <c r="V113" s="24">
        <f ca="1">OFFSET(COM!Y$247,$E113,0)</f>
        <v>98.091661112117393</v>
      </c>
      <c r="W113" s="24">
        <f ca="1">OFFSET(COM!Z$247,$E113,0)</f>
        <v>97.419891130091941</v>
      </c>
      <c r="X113" s="24">
        <f ca="1">OFFSET(COM!AA$247,$E113,0)</f>
        <v>96.772106834920578</v>
      </c>
      <c r="Y113" s="206">
        <f ca="1">OFFSET(COM!AB$247,$E113,0)</f>
        <v>96.142080387689475</v>
      </c>
      <c r="Z113" s="24">
        <f ca="1">OFFSET(COM!AC$247,$E113,0)</f>
        <v>95.527155942615508</v>
      </c>
      <c r="AA113" s="24">
        <f ca="1">OFFSET(COM!AD$247,$E113,0)</f>
        <v>94.95181545021282</v>
      </c>
      <c r="AB113" s="24">
        <f ca="1">OFFSET(COM!AE$247,$E113,0)</f>
        <v>94.401129417150344</v>
      </c>
      <c r="AC113" s="24">
        <f ca="1">OFFSET(COM!AF$247,$E113,0)</f>
        <v>93.903800653226384</v>
      </c>
      <c r="AD113" s="24">
        <f ca="1">OFFSET(COM!AG$247,$E113,0)</f>
        <v>93.36603973817104</v>
      </c>
      <c r="AE113" s="24">
        <f ca="1">OFFSET(COM!AH$247,$E113,0)</f>
        <v>92.806379400702752</v>
      </c>
      <c r="AF113" s="24">
        <f ca="1">OFFSET(COM!AI$247,$E113,0)</f>
        <v>92.286826863111486</v>
      </c>
      <c r="AG113" s="24">
        <f ca="1">OFFSET(COM!AJ$247,$E113,0)</f>
        <v>91.788168125872204</v>
      </c>
      <c r="AH113" s="24">
        <f ca="1">OFFSET(COM!AK$247,$E113,0)</f>
        <v>91.313228542681657</v>
      </c>
      <c r="AI113" s="24">
        <f ca="1">OFFSET(COM!AL$247,$E113,0)</f>
        <v>90.859322257601164</v>
      </c>
      <c r="AJ113" s="24">
        <f ca="1">OFFSET(COM!AM$247,$E113,0)</f>
        <v>88.711482318023641</v>
      </c>
      <c r="AK113" s="24">
        <f ca="1">OFFSET(COM!AN$247,$E113,0)</f>
        <v>85.224129552596509</v>
      </c>
      <c r="AL113" s="24">
        <f ca="1">OFFSET(COM!AO$247,$E113,0)</f>
        <v>85.224129552596509</v>
      </c>
      <c r="AM113" s="24">
        <f ca="1">OFFSET(COM!AP$247,$E113,0)</f>
        <v>85.224129552596509</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16.537065018911136</v>
      </c>
      <c r="Q114" s="24">
        <f ca="1">OFFSET(COM!T$247,$E114,0)</f>
        <v>16.436752514505134</v>
      </c>
      <c r="R114" s="24">
        <f ca="1">OFFSET(COM!U$247,$E114,0)</f>
        <v>16.334058434741806</v>
      </c>
      <c r="S114" s="24">
        <f ca="1">OFFSET(COM!V$247,$E114,0)</f>
        <v>16.232298830420465</v>
      </c>
      <c r="T114" s="194">
        <f ca="1">OFFSET(COM!W$247,$E114,0)</f>
        <v>16.130023408885844</v>
      </c>
      <c r="U114" s="24">
        <f ca="1">OFFSET(COM!X$247,$E114,0)</f>
        <v>16.030181588649238</v>
      </c>
      <c r="V114" s="24">
        <f ca="1">OFFSET(COM!Y$247,$E114,0)</f>
        <v>15.930215752454718</v>
      </c>
      <c r="W114" s="24">
        <f ca="1">OFFSET(COM!Z$247,$E114,0)</f>
        <v>15.821119417166273</v>
      </c>
      <c r="X114" s="24">
        <f ca="1">OFFSET(COM!AA$247,$E114,0)</f>
        <v>15.715918389207975</v>
      </c>
      <c r="Y114" s="206">
        <f ca="1">OFFSET(COM!AB$247,$E114,0)</f>
        <v>15.613601259287293</v>
      </c>
      <c r="Z114" s="24">
        <f ca="1">OFFSET(COM!AC$247,$E114,0)</f>
        <v>15.513736714529609</v>
      </c>
      <c r="AA114" s="24">
        <f ca="1">OFFSET(COM!AD$247,$E114,0)</f>
        <v>15.420300656141093</v>
      </c>
      <c r="AB114" s="24">
        <f ca="1">OFFSET(COM!AE$247,$E114,0)</f>
        <v>15.330868514620704</v>
      </c>
      <c r="AC114" s="24">
        <f ca="1">OFFSET(COM!AF$247,$E114,0)</f>
        <v>15.250101664315714</v>
      </c>
      <c r="AD114" s="24">
        <f ca="1">OFFSET(COM!AG$247,$E114,0)</f>
        <v>15.162768579087629</v>
      </c>
      <c r="AE114" s="24">
        <f ca="1">OFFSET(COM!AH$247,$E114,0)</f>
        <v>15.071878998639285</v>
      </c>
      <c r="AF114" s="24">
        <f ca="1">OFFSET(COM!AI$247,$E114,0)</f>
        <v>14.98750297804051</v>
      </c>
      <c r="AG114" s="24">
        <f ca="1">OFFSET(COM!AJ$247,$E114,0)</f>
        <v>14.906520138306673</v>
      </c>
      <c r="AH114" s="24">
        <f ca="1">OFFSET(COM!AK$247,$E114,0)</f>
        <v>14.829389320622191</v>
      </c>
      <c r="AI114" s="24">
        <f ca="1">OFFSET(COM!AL$247,$E114,0)</f>
        <v>14.755674338423425</v>
      </c>
      <c r="AJ114" s="24">
        <f ca="1">OFFSET(COM!AM$247,$E114,0)</f>
        <v>14.406862285989106</v>
      </c>
      <c r="AK114" s="24">
        <f ca="1">OFFSET(COM!AN$247,$E114,0)</f>
        <v>13.84051157555842</v>
      </c>
      <c r="AL114" s="24">
        <f ca="1">OFFSET(COM!AO$247,$E114,0)</f>
        <v>13.84051157555842</v>
      </c>
      <c r="AM114" s="24">
        <f ca="1">OFFSET(COM!AP$247,$E114,0)</f>
        <v>13.84051157555842</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24.771195584093469</v>
      </c>
      <c r="Q115" s="24">
        <f ca="1">OFFSET(COM!T$247,$E115,0)</f>
        <v>24.620935506907479</v>
      </c>
      <c r="R115" s="24">
        <f ca="1">OFFSET(COM!U$247,$E115,0)</f>
        <v>24.467108021060572</v>
      </c>
      <c r="S115" s="24">
        <f ca="1">OFFSET(COM!V$247,$E115,0)</f>
        <v>24.314680304393722</v>
      </c>
      <c r="T115" s="194">
        <f ca="1">OFFSET(COM!W$247,$E115,0)</f>
        <v>24.161479934958003</v>
      </c>
      <c r="U115" s="24">
        <f ca="1">OFFSET(COM!X$247,$E115,0)</f>
        <v>24.011924904865019</v>
      </c>
      <c r="V115" s="24">
        <f ca="1">OFFSET(COM!Y$247,$E115,0)</f>
        <v>23.862184108824721</v>
      </c>
      <c r="W115" s="24">
        <f ca="1">OFFSET(COM!Z$247,$E115,0)</f>
        <v>23.698766558258924</v>
      </c>
      <c r="X115" s="24">
        <f ca="1">OFFSET(COM!AA$247,$E115,0)</f>
        <v>23.541183865306898</v>
      </c>
      <c r="Y115" s="206">
        <f ca="1">OFFSET(COM!AB$247,$E115,0)</f>
        <v>23.38792102005776</v>
      </c>
      <c r="Z115" s="24">
        <f ca="1">OFFSET(COM!AC$247,$E115,0)</f>
        <v>23.238331950456825</v>
      </c>
      <c r="AA115" s="24">
        <f ca="1">OFFSET(COM!AD$247,$E115,0)</f>
        <v>23.098372237273018</v>
      </c>
      <c r="AB115" s="24">
        <f ca="1">OFFSET(COM!AE$247,$E115,0)</f>
        <v>22.96441007007029</v>
      </c>
      <c r="AC115" s="24">
        <f ca="1">OFFSET(COM!AF$247,$E115,0)</f>
        <v>22.843427813344068</v>
      </c>
      <c r="AD115" s="24">
        <f ca="1">OFFSET(COM!AG$247,$E115,0)</f>
        <v>22.712609863927206</v>
      </c>
      <c r="AE115" s="24">
        <f ca="1">OFFSET(COM!AH$247,$E115,0)</f>
        <v>22.576464570232869</v>
      </c>
      <c r="AF115" s="24">
        <f ca="1">OFFSET(COM!AI$247,$E115,0)</f>
        <v>22.450076066198463</v>
      </c>
      <c r="AG115" s="24">
        <f ca="1">OFFSET(COM!AJ$247,$E115,0)</f>
        <v>22.328770274650321</v>
      </c>
      <c r="AH115" s="24">
        <f ca="1">OFFSET(COM!AK$247,$E115,0)</f>
        <v>22.213234502840848</v>
      </c>
      <c r="AI115" s="24">
        <f ca="1">OFFSET(COM!AL$247,$E115,0)</f>
        <v>22.102815378320535</v>
      </c>
      <c r="AJ115" s="24">
        <f ca="1">OFFSET(COM!AM$247,$E115,0)</f>
        <v>21.580322931017541</v>
      </c>
      <c r="AK115" s="24">
        <f ca="1">OFFSET(COM!AN$247,$E115,0)</f>
        <v>20.731975040915788</v>
      </c>
      <c r="AL115" s="24">
        <f ca="1">OFFSET(COM!AO$247,$E115,0)</f>
        <v>20.731975040915788</v>
      </c>
      <c r="AM115" s="24">
        <f ca="1">OFFSET(COM!AP$247,$E115,0)</f>
        <v>20.731975040915788</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3.1391774131496875</v>
      </c>
      <c r="Q116" s="24">
        <f ca="1">OFFSET(COM!T$247,$E116,0)</f>
        <v>3.1713490624360006</v>
      </c>
      <c r="R116" s="24">
        <f ca="1">OFFSET(COM!U$247,$E116,0)</f>
        <v>3.2013733984535073</v>
      </c>
      <c r="S116" s="24">
        <f ca="1">OFFSET(COM!V$247,$E116,0)</f>
        <v>3.2322402908527761</v>
      </c>
      <c r="T116" s="194">
        <f ca="1">OFFSET(COM!W$247,$E116,0)</f>
        <v>3.262642104058584</v>
      </c>
      <c r="U116" s="24">
        <f ca="1">OFFSET(COM!X$247,$E116,0)</f>
        <v>3.2952381389765559</v>
      </c>
      <c r="V116" s="24">
        <f ca="1">OFFSET(COM!Y$247,$E116,0)</f>
        <v>3.3277223566844807</v>
      </c>
      <c r="W116" s="24">
        <f ca="1">OFFSET(COM!Z$247,$E116,0)</f>
        <v>3.3519741908170251</v>
      </c>
      <c r="X116" s="24">
        <f ca="1">OFFSET(COM!AA$247,$E116,0)</f>
        <v>3.3797381729445335</v>
      </c>
      <c r="Y116" s="206">
        <f ca="1">OFFSET(COM!AB$247,$E116,0)</f>
        <v>3.4101023803821509</v>
      </c>
      <c r="Z116" s="24">
        <f ca="1">OFFSET(COM!AC$247,$E116,0)</f>
        <v>3.4426779260615641</v>
      </c>
      <c r="AA116" s="24">
        <f ca="1">OFFSET(COM!AD$247,$E116,0)</f>
        <v>3.4810496242903315</v>
      </c>
      <c r="AB116" s="24">
        <f ca="1">OFFSET(COM!AE$247,$E116,0)</f>
        <v>3.5230313967465077</v>
      </c>
      <c r="AC116" s="24">
        <f ca="1">OFFSET(COM!AF$247,$E116,0)</f>
        <v>3.572826104765539</v>
      </c>
      <c r="AD116" s="24">
        <f ca="1">OFFSET(COM!AG$247,$E116,0)</f>
        <v>3.6167004612269018</v>
      </c>
      <c r="AE116" s="24">
        <f ca="1">OFFSET(COM!AH$247,$E116,0)</f>
        <v>3.657368154773569</v>
      </c>
      <c r="AF116" s="24">
        <f ca="1">OFFSET(COM!AI$247,$E116,0)</f>
        <v>3.703908706153225</v>
      </c>
      <c r="AG116" s="24">
        <f ca="1">OFFSET(COM!AJ$247,$E116,0)</f>
        <v>3.7535086704010543</v>
      </c>
      <c r="AH116" s="24">
        <f ca="1">OFFSET(COM!AK$247,$E116,0)</f>
        <v>3.8065817550911438</v>
      </c>
      <c r="AI116" s="24">
        <f ca="1">OFFSET(COM!AL$247,$E116,0)</f>
        <v>3.8627346788633576</v>
      </c>
      <c r="AJ116" s="24">
        <f ca="1">OFFSET(COM!AM$247,$E116,0)</f>
        <v>4.1613181957424175</v>
      </c>
      <c r="AK116" s="24">
        <f ca="1">OFFSET(COM!AN$247,$E116,0)</f>
        <v>4.2637611011743557</v>
      </c>
      <c r="AL116" s="24">
        <f ca="1">OFFSET(COM!AO$247,$E116,0)</f>
        <v>4.2637611011743557</v>
      </c>
      <c r="AM116" s="24">
        <f ca="1">OFFSET(COM!AP$247,$E116,0)</f>
        <v>4.2637611011743557</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9.3872450572506825</v>
      </c>
      <c r="Q117" s="24">
        <f ca="1">OFFSET(COM!T$247,$E117,0)</f>
        <v>9.3303027848408657</v>
      </c>
      <c r="R117" s="24">
        <f ca="1">OFFSET(COM!U$247,$E117,0)</f>
        <v>9.2720086140454541</v>
      </c>
      <c r="S117" s="24">
        <f ca="1">OFFSET(COM!V$247,$E117,0)</f>
        <v>9.2142448971101398</v>
      </c>
      <c r="T117" s="194">
        <f ca="1">OFFSET(COM!W$247,$E117,0)</f>
        <v>9.1561883771544395</v>
      </c>
      <c r="U117" s="24">
        <f ca="1">OFFSET(COM!X$247,$E117,0)</f>
        <v>9.0995132880469622</v>
      </c>
      <c r="V117" s="24">
        <f ca="1">OFFSET(COM!Y$247,$E117,0)</f>
        <v>9.0427678014302106</v>
      </c>
      <c r="W117" s="24">
        <f ca="1">OFFSET(COM!Z$247,$E117,0)</f>
        <v>8.9808393979904544</v>
      </c>
      <c r="X117" s="24">
        <f ca="1">OFFSET(COM!AA$247,$E117,0)</f>
        <v>8.9211221610690359</v>
      </c>
      <c r="Y117" s="206">
        <f ca="1">OFFSET(COM!AB$247,$E117,0)</f>
        <v>8.86304196539818</v>
      </c>
      <c r="Z117" s="24">
        <f ca="1">OFFSET(COM!AC$247,$E117,0)</f>
        <v>8.8063539767436563</v>
      </c>
      <c r="AA117" s="24">
        <f ca="1">OFFSET(COM!AD$247,$E117,0)</f>
        <v>8.7533151106405391</v>
      </c>
      <c r="AB117" s="24">
        <f ca="1">OFFSET(COM!AE$247,$E117,0)</f>
        <v>8.7025490631292932</v>
      </c>
      <c r="AC117" s="24">
        <f ca="1">OFFSET(COM!AF$247,$E117,0)</f>
        <v>8.6567018577486401</v>
      </c>
      <c r="AD117" s="24">
        <f ca="1">OFFSET(COM!AG$247,$E117,0)</f>
        <v>8.6071273370157115</v>
      </c>
      <c r="AE117" s="24">
        <f ca="1">OFFSET(COM!AH$247,$E117,0)</f>
        <v>8.5555339760508957</v>
      </c>
      <c r="AF117" s="24">
        <f ca="1">OFFSET(COM!AI$247,$E117,0)</f>
        <v>8.5076380294962579</v>
      </c>
      <c r="AG117" s="24">
        <f ca="1">OFFSET(COM!AJ$247,$E117,0)</f>
        <v>8.4616682179762428</v>
      </c>
      <c r="AH117" s="24">
        <f ca="1">OFFSET(COM!AK$247,$E117,0)</f>
        <v>8.4178850021370142</v>
      </c>
      <c r="AI117" s="24">
        <f ca="1">OFFSET(COM!AL$247,$E117,0)</f>
        <v>8.3760407812006274</v>
      </c>
      <c r="AJ117" s="24">
        <f ca="1">OFFSET(COM!AM$247,$E117,0)</f>
        <v>8.1780380393973484</v>
      </c>
      <c r="AK117" s="24">
        <f ca="1">OFFSET(COM!AN$247,$E117,0)</f>
        <v>7.8565497401688464</v>
      </c>
      <c r="AL117" s="24">
        <f ca="1">OFFSET(COM!AO$247,$E117,0)</f>
        <v>7.8565497401688464</v>
      </c>
      <c r="AM117" s="24">
        <f ca="1">OFFSET(COM!AP$247,$E117,0)</f>
        <v>7.8565497401688464</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6.1642426335548661</v>
      </c>
      <c r="Q118" s="24">
        <f ca="1">OFFSET(COM!T$247,$E118,0)</f>
        <v>8.1364088797220369</v>
      </c>
      <c r="R118" s="24">
        <f ca="1">OFFSET(COM!U$247,$E118,0)</f>
        <v>10.041168863069593</v>
      </c>
      <c r="S118" s="24">
        <f ca="1">OFFSET(COM!V$247,$E118,0)</f>
        <v>11.972377514962361</v>
      </c>
      <c r="T118" s="194">
        <f ca="1">OFFSET(COM!W$247,$E118,0)</f>
        <v>13.8889868762897</v>
      </c>
      <c r="U118" s="24">
        <f ca="1">OFFSET(COM!X$247,$E118,0)</f>
        <v>15.874475002333469</v>
      </c>
      <c r="V118" s="24">
        <f ca="1">OFFSET(COM!Y$247,$E118,0)</f>
        <v>17.856453076836246</v>
      </c>
      <c r="W118" s="24">
        <f ca="1">OFFSET(COM!Z$247,$E118,0)</f>
        <v>19.580008582552601</v>
      </c>
      <c r="X118" s="24">
        <f ca="1">OFFSET(COM!AA$247,$E118,0)</f>
        <v>21.413813847467615</v>
      </c>
      <c r="Y118" s="206">
        <f ca="1">OFFSET(COM!AB$247,$E118,0)</f>
        <v>23.329242726966331</v>
      </c>
      <c r="Z118" s="24">
        <f ca="1">OFFSET(COM!AC$247,$E118,0)</f>
        <v>25.29423922629238</v>
      </c>
      <c r="AA118" s="24">
        <f ca="1">OFFSET(COM!AD$247,$E118,0)</f>
        <v>27.439363151775812</v>
      </c>
      <c r="AB118" s="24">
        <f ca="1">OFFSET(COM!AE$247,$E118,0)</f>
        <v>29.69667759903777</v>
      </c>
      <c r="AC118" s="24">
        <f ca="1">OFFSET(COM!AF$247,$E118,0)</f>
        <v>32.196795175045409</v>
      </c>
      <c r="AD118" s="24">
        <f ca="1">OFFSET(COM!AG$247,$E118,0)</f>
        <v>34.512925583884972</v>
      </c>
      <c r="AE118" s="24">
        <f ca="1">OFFSET(COM!AH$247,$E118,0)</f>
        <v>36.729402311690471</v>
      </c>
      <c r="AF118" s="24">
        <f ca="1">OFFSET(COM!AI$247,$E118,0)</f>
        <v>39.128390240958716</v>
      </c>
      <c r="AG118" s="24">
        <f ca="1">OFFSET(COM!AJ$247,$E118,0)</f>
        <v>41.622455751571572</v>
      </c>
      <c r="AH118" s="24">
        <f ca="1">OFFSET(COM!AK$247,$E118,0)</f>
        <v>44.224455661886935</v>
      </c>
      <c r="AI118" s="24">
        <f ca="1">OFFSET(COM!AL$247,$E118,0)</f>
        <v>46.922167940384128</v>
      </c>
      <c r="AJ118" s="24">
        <f ca="1">OFFSET(COM!AM$247,$E118,0)</f>
        <v>60.683642026021161</v>
      </c>
      <c r="AK118" s="24">
        <f ca="1">OFFSET(COM!AN$247,$E118,0)</f>
        <v>68.471550519659033</v>
      </c>
      <c r="AL118" s="24">
        <f ca="1">OFFSET(COM!AO$247,$E118,0)</f>
        <v>68.471550519659033</v>
      </c>
      <c r="AM118" s="24">
        <f ca="1">OFFSET(COM!AP$247,$E118,0)</f>
        <v>68.471550519659033</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0.58786124764642711</v>
      </c>
      <c r="Q120" s="24">
        <f ca="1">OFFSET(COM!T$247,$E120,0)</f>
        <v>0.77593952083558804</v>
      </c>
      <c r="R120" s="24">
        <f ca="1">OFFSET(COM!U$247,$E120,0)</f>
        <v>0.95758950556890154</v>
      </c>
      <c r="S120" s="24">
        <f ca="1">OFFSET(COM!V$247,$E120,0)</f>
        <v>1.1417618029712426</v>
      </c>
      <c r="T120" s="194">
        <f ca="1">OFFSET(COM!W$247,$E120,0)</f>
        <v>1.3245418194922591</v>
      </c>
      <c r="U120" s="24">
        <f ca="1">OFFSET(COM!X$247,$E120,0)</f>
        <v>1.5138905515829923</v>
      </c>
      <c r="V120" s="24">
        <f ca="1">OFFSET(COM!Y$247,$E120,0)</f>
        <v>1.7029045429114202</v>
      </c>
      <c r="W120" s="24">
        <f ca="1">OFFSET(COM!Z$247,$E120,0)</f>
        <v>1.8672737201503076</v>
      </c>
      <c r="X120" s="24">
        <f ca="1">OFFSET(COM!AA$247,$E120,0)</f>
        <v>2.0421570132097568</v>
      </c>
      <c r="Y120" s="206">
        <f ca="1">OFFSET(COM!AB$247,$E120,0)</f>
        <v>2.2248244515014837</v>
      </c>
      <c r="Z120" s="24">
        <f ca="1">OFFSET(COM!AC$247,$E120,0)</f>
        <v>2.4122189721886924</v>
      </c>
      <c r="AA120" s="24">
        <f ca="1">OFFSET(COM!AD$247,$E120,0)</f>
        <v>2.6167915859152329</v>
      </c>
      <c r="AB120" s="24">
        <f ca="1">OFFSET(COM!AE$247,$E120,0)</f>
        <v>2.8320633988828643</v>
      </c>
      <c r="AC120" s="24">
        <f ca="1">OFFSET(COM!AF$247,$E120,0)</f>
        <v>3.0704904571388485</v>
      </c>
      <c r="AD120" s="24">
        <f ca="1">OFFSET(COM!AG$247,$E120,0)</f>
        <v>3.2913713329889696</v>
      </c>
      <c r="AE120" s="24">
        <f ca="1">OFFSET(COM!AH$247,$E120,0)</f>
        <v>3.502748602192209</v>
      </c>
      <c r="AF120" s="24">
        <f ca="1">OFFSET(COM!AI$247,$E120,0)</f>
        <v>3.7315312963567084</v>
      </c>
      <c r="AG120" s="24">
        <f ca="1">OFFSET(COM!AJ$247,$E120,0)</f>
        <v>3.9693811912975363</v>
      </c>
      <c r="AH120" s="24">
        <f ca="1">OFFSET(COM!AK$247,$E120,0)</f>
        <v>4.2175243947021963</v>
      </c>
      <c r="AI120" s="24">
        <f ca="1">OFFSET(COM!AL$247,$E120,0)</f>
        <v>4.474795336179378</v>
      </c>
      <c r="AJ120" s="24">
        <f ca="1">OFFSET(COM!AM$247,$E120,0)</f>
        <v>5.7871767277553321</v>
      </c>
      <c r="AK120" s="24">
        <f ca="1">OFFSET(COM!AN$247,$E120,0)</f>
        <v>6.5298810429139902</v>
      </c>
      <c r="AL120" s="24">
        <f ca="1">OFFSET(COM!AO$247,$E120,0)</f>
        <v>6.5298810429139902</v>
      </c>
      <c r="AM120" s="24">
        <f ca="1">OFFSET(COM!AP$247,$E120,0)</f>
        <v>6.5298810429139902</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0.42293794982650768</v>
      </c>
      <c r="Q121" s="24">
        <f ca="1">OFFSET(COM!T$247,$E121,0)</f>
        <v>0.55825123946416144</v>
      </c>
      <c r="R121" s="24">
        <f ca="1">OFFSET(COM!U$247,$E121,0)</f>
        <v>0.6889396841213129</v>
      </c>
      <c r="S121" s="24">
        <f ca="1">OFFSET(COM!V$247,$E121,0)</f>
        <v>0.82144281167061084</v>
      </c>
      <c r="T121" s="194">
        <f ca="1">OFFSET(COM!W$247,$E121,0)</f>
        <v>0.95294425995649812</v>
      </c>
      <c r="U121" s="24">
        <f ca="1">OFFSET(COM!X$247,$E121,0)</f>
        <v>1.0891715837906928</v>
      </c>
      <c r="V121" s="24">
        <f ca="1">OFFSET(COM!Y$247,$E121,0)</f>
        <v>1.2251580777142583</v>
      </c>
      <c r="W121" s="24">
        <f ca="1">OFFSET(COM!Z$247,$E121,0)</f>
        <v>1.3434138108730749</v>
      </c>
      <c r="X121" s="24">
        <f ca="1">OFFSET(COM!AA$247,$E121,0)</f>
        <v>1.4692339456780119</v>
      </c>
      <c r="Y121" s="206">
        <f ca="1">OFFSET(COM!AB$247,$E121,0)</f>
        <v>1.6006543993317788</v>
      </c>
      <c r="Z121" s="24">
        <f ca="1">OFFSET(COM!AC$247,$E121,0)</f>
        <v>1.7354757618649974</v>
      </c>
      <c r="AA121" s="24">
        <f ca="1">OFFSET(COM!AD$247,$E121,0)</f>
        <v>1.8826559377764942</v>
      </c>
      <c r="AB121" s="24">
        <f ca="1">OFFSET(COM!AE$247,$E121,0)</f>
        <v>2.0375336739710153</v>
      </c>
      <c r="AC121" s="24">
        <f ca="1">OFFSET(COM!AF$247,$E121,0)</f>
        <v>2.209070497678439</v>
      </c>
      <c r="AD121" s="24">
        <f ca="1">OFFSET(COM!AG$247,$E121,0)</f>
        <v>2.3679836853769776</v>
      </c>
      <c r="AE121" s="24">
        <f ca="1">OFFSET(COM!AH$247,$E121,0)</f>
        <v>2.5200594842745323</v>
      </c>
      <c r="AF121" s="24">
        <f ca="1">OFFSET(COM!AI$247,$E121,0)</f>
        <v>2.6846576509560616</v>
      </c>
      <c r="AG121" s="24">
        <f ca="1">OFFSET(COM!AJ$247,$E121,0)</f>
        <v>2.8557792333625747</v>
      </c>
      <c r="AH121" s="24">
        <f ca="1">OFFSET(COM!AK$247,$E121,0)</f>
        <v>3.0343063571209883</v>
      </c>
      <c r="AI121" s="24">
        <f ca="1">OFFSET(COM!AL$247,$E121,0)</f>
        <v>3.2194004502831541</v>
      </c>
      <c r="AJ121" s="24">
        <f ca="1">OFFSET(COM!AM$247,$E121,0)</f>
        <v>4.1635958660650685</v>
      </c>
      <c r="AK121" s="24">
        <f ca="1">OFFSET(COM!AN$247,$E121,0)</f>
        <v>4.6979359703636794</v>
      </c>
      <c r="AL121" s="24">
        <f ca="1">OFFSET(COM!AO$247,$E121,0)</f>
        <v>4.6979359703636794</v>
      </c>
      <c r="AM121" s="24">
        <f ca="1">OFFSET(COM!AP$247,$E121,0)</f>
        <v>4.6979359703636794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5.3643144284616397</v>
      </c>
      <c r="Q122" s="24">
        <f ca="1">OFFSET(COM!T$247,$E122,0)</f>
        <v>7.0805544401787959</v>
      </c>
      <c r="R122" s="24">
        <f ca="1">OFFSET(COM!U$247,$E122,0)</f>
        <v>8.7381354389875927</v>
      </c>
      <c r="S122" s="24">
        <f ca="1">OFFSET(COM!V$247,$E122,0)</f>
        <v>10.418732886486836</v>
      </c>
      <c r="T122" s="194">
        <f ca="1">OFFSET(COM!W$247,$E122,0)</f>
        <v>12.08662558018565</v>
      </c>
      <c r="U122" s="24">
        <f ca="1">OFFSET(COM!X$247,$E122,0)</f>
        <v>13.814458703446999</v>
      </c>
      <c r="V122" s="24">
        <f ca="1">OFFSET(COM!Y$247,$E122,0)</f>
        <v>15.539237271389011</v>
      </c>
      <c r="W122" s="24">
        <f ca="1">OFFSET(COM!Z$247,$E122,0)</f>
        <v>17.039128534143675</v>
      </c>
      <c r="X122" s="24">
        <f ca="1">OFFSET(COM!AA$247,$E122,0)</f>
        <v>18.634962544314615</v>
      </c>
      <c r="Y122" s="206">
        <f ca="1">OFFSET(COM!AB$247,$E122,0)</f>
        <v>20.301827946246657</v>
      </c>
      <c r="Z122" s="24">
        <f ca="1">OFFSET(COM!AC$247,$E122,0)</f>
        <v>22.011828622701618</v>
      </c>
      <c r="AA122" s="24">
        <f ca="1">OFFSET(COM!AD$247,$E122,0)</f>
        <v>23.878581751734924</v>
      </c>
      <c r="AB122" s="24">
        <f ca="1">OFFSET(COM!AE$247,$E122,0)</f>
        <v>25.842966539755366</v>
      </c>
      <c r="AC122" s="24">
        <f ca="1">OFFSET(COM!AF$247,$E122,0)</f>
        <v>28.018646113564426</v>
      </c>
      <c r="AD122" s="24">
        <f ca="1">OFFSET(COM!AG$247,$E122,0)</f>
        <v>30.034214368893103</v>
      </c>
      <c r="AE122" s="24">
        <f ca="1">OFFSET(COM!AH$247,$E122,0)</f>
        <v>31.963060911466606</v>
      </c>
      <c r="AF122" s="24">
        <f ca="1">OFFSET(COM!AI$247,$E122,0)</f>
        <v>34.050734341553117</v>
      </c>
      <c r="AG122" s="24">
        <f ca="1">OFFSET(COM!AJ$247,$E122,0)</f>
        <v>36.221147221033419</v>
      </c>
      <c r="AH122" s="24">
        <f ca="1">OFFSET(COM!AK$247,$E122,0)</f>
        <v>38.48548795054672</v>
      </c>
      <c r="AI122" s="24">
        <f ca="1">OFFSET(COM!AL$247,$E122,0)</f>
        <v>40.833120540575891</v>
      </c>
      <c r="AJ122" s="24">
        <f ca="1">OFFSET(COM!AM$247,$E122,0)</f>
        <v>52.808780549908107</v>
      </c>
      <c r="AK122" s="24">
        <f ca="1">OFFSET(COM!AN$247,$E122,0)</f>
        <v>59.586059184683108</v>
      </c>
      <c r="AL122" s="24">
        <f ca="1">OFFSET(COM!AO$247,$E122,0)</f>
        <v>59.586059184683108</v>
      </c>
      <c r="AM122" s="24">
        <f ca="1">OFFSET(COM!AP$247,$E122,0)</f>
        <v>59.586059184683108</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0.87117177179542549</v>
      </c>
      <c r="Q123" s="24">
        <f ca="1">OFFSET(COM!T$247,$E123,0)</f>
        <v>1.1498914240031741</v>
      </c>
      <c r="R123" s="24">
        <f ca="1">OFFSET(COM!U$247,$E123,0)</f>
        <v>1.4190847747816082</v>
      </c>
      <c r="S123" s="24">
        <f ca="1">OFFSET(COM!V$247,$E123,0)</f>
        <v>1.6920160273280127</v>
      </c>
      <c r="T123" s="194">
        <f ca="1">OFFSET(COM!W$247,$E123,0)</f>
        <v>1.9628840110213053</v>
      </c>
      <c r="U123" s="24">
        <f ca="1">OFFSET(COM!X$247,$E123,0)</f>
        <v>2.243486399906641</v>
      </c>
      <c r="V123" s="24">
        <f ca="1">OFFSET(COM!Y$247,$E123,0)</f>
        <v>2.5235927249603205</v>
      </c>
      <c r="W123" s="24">
        <f ca="1">OFFSET(COM!Z$247,$E123,0)</f>
        <v>2.767177053638306</v>
      </c>
      <c r="X123" s="24">
        <f ca="1">OFFSET(COM!AA$247,$E123,0)</f>
        <v>3.0263426116368715</v>
      </c>
      <c r="Y123" s="206">
        <f ca="1">OFFSET(COM!AB$247,$E123,0)</f>
        <v>3.2970437617859072</v>
      </c>
      <c r="Z123" s="24">
        <f ca="1">OFFSET(COM!AC$247,$E123,0)</f>
        <v>3.574750137678913</v>
      </c>
      <c r="AA123" s="24">
        <f ca="1">OFFSET(COM!AD$247,$E123,0)</f>
        <v>3.8779133195938433</v>
      </c>
      <c r="AB123" s="24">
        <f ca="1">OFFSET(COM!AE$247,$E123,0)</f>
        <v>4.1969320123065508</v>
      </c>
      <c r="AC123" s="24">
        <f ca="1">OFFSET(COM!AF$247,$E123,0)</f>
        <v>4.5502652582322396</v>
      </c>
      <c r="AD123" s="24">
        <f ca="1">OFFSET(COM!AG$247,$E123,0)</f>
        <v>4.8775962138624545</v>
      </c>
      <c r="AE123" s="24">
        <f ca="1">OFFSET(COM!AH$247,$E123,0)</f>
        <v>5.1908434484204644</v>
      </c>
      <c r="AF123" s="24">
        <f ca="1">OFFSET(COM!AI$247,$E123,0)</f>
        <v>5.5298843799827591</v>
      </c>
      <c r="AG123" s="24">
        <f ca="1">OFFSET(COM!AJ$247,$E123,0)</f>
        <v>5.8823623077702081</v>
      </c>
      <c r="AH123" s="24">
        <f ca="1">OFFSET(COM!AK$247,$E123,0)</f>
        <v>6.2500942428731161</v>
      </c>
      <c r="AI123" s="24">
        <f ca="1">OFFSET(COM!AL$247,$E123,0)</f>
        <v>6.6313528864994371</v>
      </c>
      <c r="AJ123" s="24">
        <f ca="1">OFFSET(COM!AM$247,$E123,0)</f>
        <v>8.5762159417662147</v>
      </c>
      <c r="AK123" s="24">
        <f ca="1">OFFSET(COM!AN$247,$E123,0)</f>
        <v>9.6768549730806797</v>
      </c>
      <c r="AL123" s="24">
        <f ca="1">OFFSET(COM!AO$247,$E123,0)</f>
        <v>9.6768549730806797</v>
      </c>
      <c r="AM123" s="24">
        <f ca="1">OFFSET(COM!AP$247,$E123,0)</f>
        <v>9.6768549730806797</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1.3049453649609364</v>
      </c>
      <c r="Q124" s="24">
        <f ca="1">OFFSET(COM!T$247,$E124,0)</f>
        <v>1.7224450246691889</v>
      </c>
      <c r="R124" s="24">
        <f ca="1">OFFSET(COM!U$247,$E124,0)</f>
        <v>2.1256750497337662</v>
      </c>
      <c r="S124" s="24">
        <f ca="1">OFFSET(COM!V$247,$E124,0)</f>
        <v>2.5345041515185853</v>
      </c>
      <c r="T124" s="194">
        <f ca="1">OFFSET(COM!W$247,$E124,0)</f>
        <v>2.9402426422279468</v>
      </c>
      <c r="U124" s="24">
        <f ca="1">OFFSET(COM!X$247,$E124,0)</f>
        <v>3.3605624903082312</v>
      </c>
      <c r="V124" s="24">
        <f ca="1">OFFSET(COM!Y$247,$E124,0)</f>
        <v>3.7801392745992577</v>
      </c>
      <c r="W124" s="24">
        <f ca="1">OFFSET(COM!Z$247,$E124,0)</f>
        <v>4.1450090407882625</v>
      </c>
      <c r="X124" s="24">
        <f ca="1">OFFSET(COM!AA$247,$E124,0)</f>
        <v>4.5332182374323891</v>
      </c>
      <c r="Y124" s="206">
        <f ca="1">OFFSET(COM!AB$247,$E124,0)</f>
        <v>4.9387068248880572</v>
      </c>
      <c r="Z124" s="24">
        <f ca="1">OFFSET(COM!AC$247,$E124,0)</f>
        <v>5.3546886780360454</v>
      </c>
      <c r="AA124" s="24">
        <f ca="1">OFFSET(COM!AD$247,$E124,0)</f>
        <v>5.8088027825958957</v>
      </c>
      <c r="AB124" s="24">
        <f ca="1">OFFSET(COM!AE$247,$E124,0)</f>
        <v>6.286667169240765</v>
      </c>
      <c r="AC124" s="24">
        <f ca="1">OFFSET(COM!AF$247,$E124,0)</f>
        <v>6.8159320013726354</v>
      </c>
      <c r="AD124" s="24">
        <f ca="1">OFFSET(COM!AG$247,$E124,0)</f>
        <v>7.3062474904495573</v>
      </c>
      <c r="AE124" s="24">
        <f ca="1">OFFSET(COM!AH$247,$E124,0)</f>
        <v>7.7754666961876602</v>
      </c>
      <c r="AF124" s="24">
        <f ca="1">OFFSET(COM!AI$247,$E124,0)</f>
        <v>8.2833227889791399</v>
      </c>
      <c r="AG124" s="24">
        <f ca="1">OFFSET(COM!AJ$247,$E124,0)</f>
        <v>8.8113064232161769</v>
      </c>
      <c r="AH124" s="24">
        <f ca="1">OFFSET(COM!AK$247,$E124,0)</f>
        <v>9.3621393356183731</v>
      </c>
      <c r="AI124" s="24">
        <f ca="1">OFFSET(COM!AL$247,$E124,0)</f>
        <v>9.9332341712856298</v>
      </c>
      <c r="AJ124" s="24">
        <f ca="1">OFFSET(COM!AM$247,$E124,0)</f>
        <v>12.846482868753899</v>
      </c>
      <c r="AK124" s="24">
        <f ca="1">OFFSET(COM!AN$247,$E124,0)</f>
        <v>14.495151763808709</v>
      </c>
      <c r="AL124" s="24">
        <f ca="1">OFFSET(COM!AO$247,$E124,0)</f>
        <v>14.495151763808709</v>
      </c>
      <c r="AM124" s="24">
        <f ca="1">OFFSET(COM!AP$247,$E124,0)</f>
        <v>14.495151763808709</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0.49451960788997312</v>
      </c>
      <c r="Q126" s="24">
        <f ca="1">OFFSET(COM!T$247,$E126,0)</f>
        <v>0.65273448305396342</v>
      </c>
      <c r="R126" s="24">
        <f ca="1">OFFSET(COM!U$247,$E126,0)</f>
        <v>0.80554176467557215</v>
      </c>
      <c r="S126" s="24">
        <f ca="1">OFFSET(COM!V$247,$E126,0)</f>
        <v>0.96047086173757124</v>
      </c>
      <c r="T126" s="194">
        <f ca="1">OFFSET(COM!W$247,$E126,0)</f>
        <v>1.1142287467180427</v>
      </c>
      <c r="U126" s="24">
        <f ca="1">OFFSET(COM!X$247,$E126,0)</f>
        <v>1.2735123550913767</v>
      </c>
      <c r="V126" s="24">
        <f ca="1">OFFSET(COM!Y$247,$E126,0)</f>
        <v>1.4325143734276353</v>
      </c>
      <c r="W126" s="24">
        <f ca="1">OFFSET(COM!Z$247,$E126,0)</f>
        <v>1.5707847244718678</v>
      </c>
      <c r="X126" s="24">
        <f ca="1">OFFSET(COM!AA$247,$E126,0)</f>
        <v>1.7178997415894479</v>
      </c>
      <c r="Y126" s="206">
        <f ca="1">OFFSET(COM!AB$247,$E126,0)</f>
        <v>1.8715629237092899</v>
      </c>
      <c r="Z126" s="24">
        <f ca="1">OFFSET(COM!AC$247,$E126,0)</f>
        <v>2.0292026137925951</v>
      </c>
      <c r="AA126" s="24">
        <f ca="1">OFFSET(COM!AD$247,$E126,0)</f>
        <v>2.2012928291794789</v>
      </c>
      <c r="AB126" s="24">
        <f ca="1">OFFSET(COM!AE$247,$E126,0)</f>
        <v>2.3823834061901703</v>
      </c>
      <c r="AC126" s="24">
        <f ca="1">OFFSET(COM!AF$247,$E126,0)</f>
        <v>2.5829525980380144</v>
      </c>
      <c r="AD126" s="24">
        <f ca="1">OFFSET(COM!AG$247,$E126,0)</f>
        <v>2.7687616210908366</v>
      </c>
      <c r="AE126" s="24">
        <f ca="1">OFFSET(COM!AH$247,$E126,0)</f>
        <v>2.9465760368253973</v>
      </c>
      <c r="AF126" s="24">
        <f ca="1">OFFSET(COM!AI$247,$E126,0)</f>
        <v>3.1390322136242581</v>
      </c>
      <c r="AG126" s="24">
        <f ca="1">OFFSET(COM!AJ$247,$E126,0)</f>
        <v>3.3391158851602216</v>
      </c>
      <c r="AH126" s="24">
        <f ca="1">OFFSET(COM!AK$247,$E126,0)</f>
        <v>3.5478584755921054</v>
      </c>
      <c r="AI126" s="24">
        <f ca="1">OFFSET(COM!AL$247,$E126,0)</f>
        <v>3.7642794858392392</v>
      </c>
      <c r="AJ126" s="24">
        <f ca="1">OFFSET(COM!AM$247,$E126,0)</f>
        <v>4.8682786587096754</v>
      </c>
      <c r="AK126" s="24">
        <f ca="1">OFFSET(COM!AN$247,$E126,0)</f>
        <v>5.4930550803243126</v>
      </c>
      <c r="AL126" s="24">
        <f ca="1">OFFSET(COM!AO$247,$E126,0)</f>
        <v>5.4930550803243126</v>
      </c>
      <c r="AM126" s="24">
        <f ca="1">OFFSET(COM!AP$247,$E126,0)</f>
        <v>5.4930550803243126</v>
      </c>
    </row>
    <row r="127" spans="1:39">
      <c r="A127" s="35" t="s">
        <v>292</v>
      </c>
      <c r="B127">
        <v>9</v>
      </c>
      <c r="E127" s="129">
        <f>MATCH(F127,IND!$D$29:$D$264,0)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5.150329369063857</v>
      </c>
      <c r="Q127" s="10">
        <f ca="1">OFFSET(IND!T$28,$E127,0)</f>
        <v>5.2594468886471777</v>
      </c>
      <c r="R127" s="10">
        <f ca="1">OFFSET(IND!U$28,$E127,0)</f>
        <v>5.391544852518793</v>
      </c>
      <c r="S127" s="10">
        <f ca="1">OFFSET(IND!V$28,$E127,0)</f>
        <v>5.5264387681046649</v>
      </c>
      <c r="T127" s="204">
        <f ca="1">OFFSET(IND!W$28,$E127,0)</f>
        <v>5.671280477400483</v>
      </c>
      <c r="U127" s="10">
        <f ca="1">OFFSET(IND!X$28,$E127,0)</f>
        <v>5.8242813792226853</v>
      </c>
      <c r="V127" s="10">
        <f ca="1">OFFSET(IND!Y$28,$E127,0)</f>
        <v>5.9727211973814667</v>
      </c>
      <c r="W127" s="10">
        <f ca="1">OFFSET(IND!Z$28,$E127,0)</f>
        <v>6.1971110609261641</v>
      </c>
      <c r="X127" s="10">
        <f ca="1">OFFSET(IND!AA$28,$E127,0)</f>
        <v>6.3631977897036531</v>
      </c>
      <c r="Y127" s="207">
        <f ca="1">OFFSET(IND!AB$28,$E127,0)</f>
        <v>6.5134680675417052</v>
      </c>
      <c r="Z127" s="10">
        <f ca="1">OFFSET(IND!AC$28,$E127,0)</f>
        <v>6.65950195024634</v>
      </c>
      <c r="AA127" s="10">
        <f ca="1">OFFSET(IND!AD$28,$E127,0)</f>
        <v>6.8266912755950822</v>
      </c>
      <c r="AB127" s="10">
        <f ca="1">OFFSET(IND!AE$28,$E127,0)</f>
        <v>7.0100633489476962</v>
      </c>
      <c r="AC127" s="10">
        <f ca="1">OFFSET(IND!AF$28,$E127,0)</f>
        <v>7.2341161646494774</v>
      </c>
      <c r="AD127" s="10">
        <f ca="1">OFFSET(IND!AG$28,$E127,0)</f>
        <v>7.6235087331211657</v>
      </c>
      <c r="AE127" s="10">
        <f ca="1">OFFSET(IND!AH$28,$E127,0)</f>
        <v>7.9664568209134545</v>
      </c>
      <c r="AF127" s="10">
        <f ca="1">OFFSET(IND!AI$28,$E127,0)</f>
        <v>8.2698067201062173</v>
      </c>
      <c r="AG127" s="10">
        <f ca="1">OFFSET(IND!AJ$28,$E127,0)</f>
        <v>8.5623046831611376</v>
      </c>
      <c r="AH127" s="10">
        <f ca="1">OFFSET(IND!AK$28,$E127,0)</f>
        <v>8.8570015740473398</v>
      </c>
      <c r="AI127" s="10">
        <f ca="1">OFFSET(IND!AL$28,$E127,0)</f>
        <v>9.1573555860039466</v>
      </c>
      <c r="AJ127" s="10">
        <f ca="1">OFFSET(IND!AM$28,$E127,0)</f>
        <v>10.820169240787688</v>
      </c>
      <c r="AK127" s="10">
        <f ca="1">OFFSET(IND!AN$28,$E127,0)</f>
        <v>11.025260797847976</v>
      </c>
      <c r="AL127" s="10">
        <f ca="1">OFFSET(IND!AO$28,$E127,0)</f>
        <v>13.136119692645888</v>
      </c>
      <c r="AM127" s="10">
        <f ca="1">OFFSET(IND!AP$28,$E127,0)</f>
        <v>15.004024904489942</v>
      </c>
    </row>
    <row r="128" spans="1:39">
      <c r="A128" s="35" t="s">
        <v>299</v>
      </c>
      <c r="B128">
        <v>3.4</v>
      </c>
      <c r="E128" s="129">
        <f>MATCH(F128,IND!$D$29:$D$264,0)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9.1991988496321042</v>
      </c>
      <c r="Q128" s="10">
        <f ca="1">OFFSET(IND!T$28,$E128,0)</f>
        <v>9.4162561286579169</v>
      </c>
      <c r="R128" s="10">
        <f ca="1">OFFSET(IND!U$28,$E128,0)</f>
        <v>9.6308470319423733</v>
      </c>
      <c r="S128" s="10">
        <f ca="1">OFFSET(IND!V$28,$E128,0)</f>
        <v>9.8551743553398499</v>
      </c>
      <c r="T128" s="204">
        <f ca="1">OFFSET(IND!W$28,$E128,0)</f>
        <v>10.077847702264105</v>
      </c>
      <c r="U128" s="10">
        <f ca="1">OFFSET(IND!X$28,$E128,0)</f>
        <v>10.314857192097618</v>
      </c>
      <c r="V128" s="10">
        <f ca="1">OFFSET(IND!Y$28,$E128,0)</f>
        <v>10.547250772047493</v>
      </c>
      <c r="W128" s="10">
        <f ca="1">OFFSET(IND!Z$28,$E128,0)</f>
        <v>10.687342817036029</v>
      </c>
      <c r="X128" s="10">
        <f ca="1">OFFSET(IND!AA$28,$E128,0)</f>
        <v>10.831420270443823</v>
      </c>
      <c r="Y128" s="207">
        <f ca="1">OFFSET(IND!AB$28,$E128,0)</f>
        <v>11.038776731480842</v>
      </c>
      <c r="Z128" s="10">
        <f ca="1">OFFSET(IND!AC$28,$E128,0)</f>
        <v>11.260126794079211</v>
      </c>
      <c r="AA128" s="10">
        <f ca="1">OFFSET(IND!AD$28,$E128,0)</f>
        <v>11.530756403190475</v>
      </c>
      <c r="AB128" s="10">
        <f ca="1">OFFSET(IND!AE$28,$E128,0)</f>
        <v>11.831836950067951</v>
      </c>
      <c r="AC128" s="10">
        <f ca="1">OFFSET(IND!AF$28,$E128,0)</f>
        <v>12.202237746023084</v>
      </c>
      <c r="AD128" s="10">
        <f ca="1">OFFSET(IND!AG$28,$E128,0)</f>
        <v>12.522797893560325</v>
      </c>
      <c r="AE128" s="10">
        <f ca="1">OFFSET(IND!AH$28,$E128,0)</f>
        <v>12.714886467167986</v>
      </c>
      <c r="AF128" s="10">
        <f ca="1">OFFSET(IND!AI$28,$E128,0)</f>
        <v>13.037526294738603</v>
      </c>
      <c r="AG128" s="10">
        <f ca="1">OFFSET(IND!AJ$28,$E128,0)</f>
        <v>13.381102170036698</v>
      </c>
      <c r="AH128" s="10">
        <f ca="1">OFFSET(IND!AK$28,$E128,0)</f>
        <v>13.760467303202677</v>
      </c>
      <c r="AI128" s="10">
        <f ca="1">OFFSET(IND!AL$28,$E128,0)</f>
        <v>14.172834638379213</v>
      </c>
      <c r="AJ128" s="10">
        <f ca="1">OFFSET(IND!AM$28,$E128,0)</f>
        <v>16.438593626373116</v>
      </c>
      <c r="AK128" s="10">
        <f ca="1">OFFSET(IND!AN$28,$E128,0)</f>
        <v>16.817497170237782</v>
      </c>
      <c r="AL128" s="10">
        <f ca="1">OFFSET(IND!AO$28,$E128,0)</f>
        <v>19.776635609451247</v>
      </c>
      <c r="AM128" s="10">
        <f ca="1">OFFSET(IND!AP$28,$E128,0)</f>
        <v>22.421298141309798</v>
      </c>
    </row>
    <row r="129" spans="1:39">
      <c r="A129" s="35" t="s">
        <v>293</v>
      </c>
      <c r="B129">
        <v>10</v>
      </c>
      <c r="E129" s="129">
        <f>MATCH(F129,IND!$D$29:$D$264,0)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14.127280649370157</v>
      </c>
      <c r="Q129" s="10">
        <f ca="1">OFFSET(IND!T$28,$E129,0)</f>
        <v>14.46061718746542</v>
      </c>
      <c r="R129" s="10">
        <f ca="1">OFFSET(IND!U$28,$E129,0)</f>
        <v>14.790166093305478</v>
      </c>
      <c r="S129" s="10">
        <f ca="1">OFFSET(IND!V$28,$E129,0)</f>
        <v>15.134667294633996</v>
      </c>
      <c r="T129" s="204">
        <f ca="1">OFFSET(IND!W$28,$E129,0)</f>
        <v>15.476628471531409</v>
      </c>
      <c r="U129" s="10">
        <f ca="1">OFFSET(IND!X$28,$E129,0)</f>
        <v>15.840605773704413</v>
      </c>
      <c r="V129" s="10">
        <f ca="1">OFFSET(IND!Y$28,$E129,0)</f>
        <v>16.197494387455272</v>
      </c>
      <c r="W129" s="10">
        <f ca="1">OFFSET(IND!Z$28,$E129,0)</f>
        <v>16.412634821817811</v>
      </c>
      <c r="X129" s="10">
        <f ca="1">OFFSET(IND!AA$28,$E129,0)</f>
        <v>16.633895678639039</v>
      </c>
      <c r="Y129" s="207">
        <f ca="1">OFFSET(IND!AB$28,$E129,0)</f>
        <v>16.952334595702702</v>
      </c>
      <c r="Z129" s="10">
        <f ca="1">OFFSET(IND!AC$28,$E129,0)</f>
        <v>17.292263594651114</v>
      </c>
      <c r="AA129" s="10">
        <f ca="1">OFFSET(IND!AD$28,$E129,0)</f>
        <v>17.707871573393422</v>
      </c>
      <c r="AB129" s="10">
        <f ca="1">OFFSET(IND!AE$28,$E129,0)</f>
        <v>18.170243292206091</v>
      </c>
      <c r="AC129" s="10">
        <f ca="1">OFFSET(IND!AF$28,$E129,0)</f>
        <v>18.739070652364472</v>
      </c>
      <c r="AD129" s="10">
        <f ca="1">OFFSET(IND!AG$28,$E129,0)</f>
        <v>19.231357344204298</v>
      </c>
      <c r="AE129" s="10">
        <f ca="1">OFFSET(IND!AH$28,$E129,0)</f>
        <v>19.526349248744022</v>
      </c>
      <c r="AF129" s="10">
        <f ca="1">OFFSET(IND!AI$28,$E129,0)</f>
        <v>20.021829721256779</v>
      </c>
      <c r="AG129" s="10">
        <f ca="1">OFFSET(IND!AJ$28,$E129,0)</f>
        <v>20.549461843795722</v>
      </c>
      <c r="AH129" s="10">
        <f ca="1">OFFSET(IND!AK$28,$E129,0)</f>
        <v>21.13205580577273</v>
      </c>
      <c r="AI129" s="10">
        <f ca="1">OFFSET(IND!AL$28,$E129,0)</f>
        <v>21.765331504004298</v>
      </c>
      <c r="AJ129" s="10">
        <f ca="1">OFFSET(IND!AM$28,$E129,0)</f>
        <v>25.244875063224441</v>
      </c>
      <c r="AK129" s="10">
        <f ca="1">OFFSET(IND!AN$28,$E129,0)</f>
        <v>25.826760158950052</v>
      </c>
      <c r="AL129" s="10">
        <f ca="1">OFFSET(IND!AO$28,$E129,0)</f>
        <v>30.37113189114493</v>
      </c>
      <c r="AM129" s="10">
        <f ca="1">OFFSET(IND!AP$28,$E129,0)</f>
        <v>34.432560546090649</v>
      </c>
    </row>
    <row r="130" spans="1:39" s="366" customFormat="1">
      <c r="A130" s="35" t="s">
        <v>718</v>
      </c>
      <c r="E130" s="129">
        <f>MATCH(F130,IND!$D$29:$D$264,0)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8.4884787573998519</v>
      </c>
      <c r="N130" s="10">
        <f ca="1">OFFSET(IND!Q$28,$E130,0)</f>
        <v>8.4117305114119318</v>
      </c>
      <c r="O130" s="204">
        <f ca="1">OFFSET(IND!R$28,$E130,0)</f>
        <v>7.7827555758547149</v>
      </c>
      <c r="P130" s="10">
        <f ca="1">OFFSET(IND!S$28,$E130,0)</f>
        <v>7.9019366748690576</v>
      </c>
      <c r="Q130" s="10">
        <f ca="1">OFFSET(IND!T$28,$E130,0)</f>
        <v>8.1116960517487833</v>
      </c>
      <c r="R130" s="10">
        <f ca="1">OFFSET(IND!U$28,$E130,0)</f>
        <v>8.2719960312124883</v>
      </c>
      <c r="S130" s="10">
        <f ca="1">OFFSET(IND!V$28,$E130,0)</f>
        <v>8.4291920467368175</v>
      </c>
      <c r="T130" s="204">
        <f ca="1">OFFSET(IND!W$28,$E130,0)</f>
        <v>8.5766591466606545</v>
      </c>
      <c r="U130" s="10">
        <f ca="1">OFFSET(IND!X$28,$E130,0)</f>
        <v>8.7465920397565728</v>
      </c>
      <c r="V130" s="10">
        <f ca="1">OFFSET(IND!Y$28,$E130,0)</f>
        <v>8.9130653271381561</v>
      </c>
      <c r="W130" s="10">
        <f ca="1">OFFSET(IND!Z$28,$E130,0)</f>
        <v>8.8468689227486657</v>
      </c>
      <c r="X130" s="10">
        <f ca="1">OFFSET(IND!AA$28,$E130,0)</f>
        <v>8.8994729444165515</v>
      </c>
      <c r="Y130" s="207">
        <f ca="1">OFFSET(IND!AB$28,$E130,0)</f>
        <v>9.0480870205115504</v>
      </c>
      <c r="Z130" s="10">
        <f ca="1">OFFSET(IND!AC$28,$E130,0)</f>
        <v>9.2069923895138874</v>
      </c>
      <c r="AA130" s="10">
        <f ca="1">OFFSET(IND!AD$28,$E130,0)</f>
        <v>9.388562616015248</v>
      </c>
      <c r="AB130" s="10">
        <f ca="1">OFFSET(IND!AE$28,$E130,0)</f>
        <v>9.5849185355278852</v>
      </c>
      <c r="AC130" s="10">
        <f ca="1">OFFSET(IND!AF$28,$E130,0)</f>
        <v>9.8233905190668782</v>
      </c>
      <c r="AD130" s="10">
        <f ca="1">OFFSET(IND!AG$28,$E130,0)</f>
        <v>8.1268821725633771</v>
      </c>
      <c r="AE130" s="10">
        <f ca="1">OFFSET(IND!AH$28,$E130,0)</f>
        <v>6.7391307424595484</v>
      </c>
      <c r="AF130" s="10">
        <f ca="1">OFFSET(IND!AI$28,$E130,0)</f>
        <v>6.7531889839660488</v>
      </c>
      <c r="AG130" s="10">
        <f ca="1">OFFSET(IND!AJ$28,$E130,0)</f>
        <v>7.0031311605263316</v>
      </c>
      <c r="AH130" s="10">
        <f ca="1">OFFSET(IND!AK$28,$E130,0)</f>
        <v>7.3003349461852531</v>
      </c>
      <c r="AI130" s="10">
        <f ca="1">OFFSET(IND!AL$28,$E130,0)</f>
        <v>7.6125556645249279</v>
      </c>
      <c r="AJ130" s="10">
        <f ca="1">OFFSET(IND!AM$28,$E130,0)</f>
        <v>9.3466114033591712</v>
      </c>
      <c r="AK130" s="10">
        <f ca="1">OFFSET(IND!AN$28,$E130,0)</f>
        <v>9.6016185493915938</v>
      </c>
      <c r="AL130" s="10">
        <f ca="1">OFFSET(IND!AO$28,$E130,0)</f>
        <v>11.837189533058556</v>
      </c>
      <c r="AM130" s="10">
        <f ca="1">OFFSET(IND!AP$28,$E130,0)</f>
        <v>13.826252417925208</v>
      </c>
    </row>
    <row r="131" spans="1:39">
      <c r="A131" s="35" t="s">
        <v>298</v>
      </c>
      <c r="B131">
        <v>0.63500000000000001</v>
      </c>
      <c r="E131" s="129">
        <f>MATCH(F131,IND!$D$29:$D$264,0)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1.112608230550054</v>
      </c>
      <c r="Q131" s="10">
        <f ca="1">OFFSET(IND!T$28,$E131,0)</f>
        <v>1.1388604856749203</v>
      </c>
      <c r="R131" s="10">
        <f ca="1">OFFSET(IND!U$28,$E131,0)</f>
        <v>1.1648144420028679</v>
      </c>
      <c r="S131" s="10">
        <f ca="1">OFFSET(IND!V$28,$E131,0)</f>
        <v>1.1919459814367912</v>
      </c>
      <c r="T131" s="204">
        <f ca="1">OFFSET(IND!W$28,$E131,0)</f>
        <v>1.2188774786858112</v>
      </c>
      <c r="U131" s="10">
        <f ca="1">OFFSET(IND!X$28,$E131,0)</f>
        <v>1.2475428780773878</v>
      </c>
      <c r="V131" s="10">
        <f ca="1">OFFSET(IND!Y$28,$E131,0)</f>
        <v>1.2756500006655209</v>
      </c>
      <c r="W131" s="10">
        <f ca="1">OFFSET(IND!Z$28,$E131,0)</f>
        <v>1.2925936024765707</v>
      </c>
      <c r="X131" s="10">
        <f ca="1">OFFSET(IND!AA$28,$E131,0)</f>
        <v>1.3100192243289144</v>
      </c>
      <c r="Y131" s="207">
        <f ca="1">OFFSET(IND!AB$28,$E131,0)</f>
        <v>1.3350982022897773</v>
      </c>
      <c r="Z131" s="10">
        <f ca="1">OFFSET(IND!AC$28,$E131,0)</f>
        <v>1.3618696533155983</v>
      </c>
      <c r="AA131" s="10">
        <f ca="1">OFFSET(IND!AD$28,$E131,0)</f>
        <v>1.3946012786940167</v>
      </c>
      <c r="AB131" s="10">
        <f ca="1">OFFSET(IND!AE$28,$E131,0)</f>
        <v>1.4310158295684972</v>
      </c>
      <c r="AC131" s="10">
        <f ca="1">OFFSET(IND!AF$28,$E131,0)</f>
        <v>1.4758144018048669</v>
      </c>
      <c r="AD131" s="10">
        <f ca="1">OFFSET(IND!AG$28,$E131,0)</f>
        <v>1.5145849365401323</v>
      </c>
      <c r="AE131" s="10">
        <f ca="1">OFFSET(IND!AH$28,$E131,0)</f>
        <v>1.5378173213905859</v>
      </c>
      <c r="AF131" s="10">
        <f ca="1">OFFSET(IND!AI$28,$E131,0)</f>
        <v>1.5768393855426917</v>
      </c>
      <c r="AG131" s="10">
        <f ca="1">OFFSET(IND!AJ$28,$E131,0)</f>
        <v>1.6183935853076405</v>
      </c>
      <c r="AH131" s="10">
        <f ca="1">OFFSET(IND!AK$28,$E131,0)</f>
        <v>1.6642763601496113</v>
      </c>
      <c r="AI131" s="10">
        <f ca="1">OFFSET(IND!AL$28,$E131,0)</f>
        <v>1.7141506262272224</v>
      </c>
      <c r="AJ131" s="10">
        <f ca="1">OFFSET(IND!AM$28,$E131,0)</f>
        <v>1.9881855872809879</v>
      </c>
      <c r="AK131" s="10">
        <f ca="1">OFFSET(IND!AN$28,$E131,0)</f>
        <v>2.0340125346466569</v>
      </c>
      <c r="AL131" s="10">
        <f ca="1">OFFSET(IND!AO$28,$E131,0)</f>
        <v>2.3919091120141101</v>
      </c>
      <c r="AM131" s="10">
        <f ca="1">OFFSET(IND!AP$28,$E131,0)</f>
        <v>2.7117710204335417</v>
      </c>
    </row>
    <row r="132" spans="1:39">
      <c r="A132" s="35" t="s">
        <v>297</v>
      </c>
      <c r="B132">
        <v>1.53</v>
      </c>
      <c r="E132" s="129">
        <f>MATCH(F132,IND!$D$29:$D$264,0)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1.3009112602961248</v>
      </c>
      <c r="Q132" s="10">
        <f ca="1">OFFSET(IND!T$28,$E132,0)</f>
        <v>1.3316065700757596</v>
      </c>
      <c r="R132" s="10">
        <f ca="1">OFFSET(IND!U$28,$E132,0)</f>
        <v>1.3619530955724914</v>
      </c>
      <c r="S132" s="10">
        <f ca="1">OFFSET(IND!V$28,$E132,0)</f>
        <v>1.3936765038572834</v>
      </c>
      <c r="T132" s="204">
        <f ca="1">OFFSET(IND!W$28,$E132,0)</f>
        <v>1.4251660138805584</v>
      </c>
      <c r="U132" s="10">
        <f ca="1">OFFSET(IND!X$28,$E132,0)</f>
        <v>1.458682879768699</v>
      </c>
      <c r="V132" s="10">
        <f ca="1">OFFSET(IND!Y$28,$E132,0)</f>
        <v>1.4915469834715351</v>
      </c>
      <c r="W132" s="10">
        <f ca="1">OFFSET(IND!Z$28,$E132,0)</f>
        <v>1.5113581998374894</v>
      </c>
      <c r="X132" s="10">
        <f ca="1">OFFSET(IND!AA$28,$E132,0)</f>
        <v>1.5317330155748929</v>
      </c>
      <c r="Y132" s="207">
        <f ca="1">OFFSET(IND!AB$28,$E132,0)</f>
        <v>1.5610564772662336</v>
      </c>
      <c r="Z132" s="10">
        <f ca="1">OFFSET(IND!AC$28,$E132,0)</f>
        <v>1.5923588540936449</v>
      </c>
      <c r="AA132" s="10">
        <f ca="1">OFFSET(IND!AD$28,$E132,0)</f>
        <v>1.6306301331057798</v>
      </c>
      <c r="AB132" s="10">
        <f ca="1">OFFSET(IND!AE$28,$E132,0)</f>
        <v>1.6732076531802249</v>
      </c>
      <c r="AC132" s="10">
        <f ca="1">OFFSET(IND!AF$28,$E132,0)</f>
        <v>1.7255881456727802</v>
      </c>
      <c r="AD132" s="10">
        <f ca="1">OFFSET(IND!AG$28,$E132,0)</f>
        <v>1.7709203873548982</v>
      </c>
      <c r="AE132" s="10">
        <f ca="1">OFFSET(IND!AH$28,$E132,0)</f>
        <v>1.79808472986614</v>
      </c>
      <c r="AF132" s="10">
        <f ca="1">OFFSET(IND!AI$28,$E132,0)</f>
        <v>1.8437110709820734</v>
      </c>
      <c r="AG132" s="10">
        <f ca="1">OFFSET(IND!AJ$28,$E132,0)</f>
        <v>1.8922980982055653</v>
      </c>
      <c r="AH132" s="10">
        <f ca="1">OFFSET(IND!AK$28,$E132,0)</f>
        <v>1.9459462888324155</v>
      </c>
      <c r="AI132" s="10">
        <f ca="1">OFFSET(IND!AL$28,$E132,0)</f>
        <v>2.0042615093726166</v>
      </c>
      <c r="AJ132" s="10">
        <f ca="1">OFFSET(IND!AM$28,$E132,0)</f>
        <v>2.3246754311475875</v>
      </c>
      <c r="AK132" s="10">
        <f ca="1">OFFSET(IND!AN$28,$E132,0)</f>
        <v>2.3782583457944826</v>
      </c>
      <c r="AL132" s="10">
        <f ca="1">OFFSET(IND!AO$28,$E132,0)</f>
        <v>2.7967270167376976</v>
      </c>
      <c r="AM132" s="10">
        <f ca="1">OFFSET(IND!AP$28,$E132,0)</f>
        <v>3.1707238531595601</v>
      </c>
    </row>
    <row r="133" spans="1:39">
      <c r="A133" s="35" t="s">
        <v>385</v>
      </c>
      <c r="B133">
        <v>7.8658203618</v>
      </c>
      <c r="E133" s="129">
        <f ca="1">MATCH(F133,IND!$D$29:$D$264,0)</f>
        <v>234</v>
      </c>
      <c r="F133" s="4" t="str">
        <f>A133</f>
        <v>IOTR</v>
      </c>
      <c r="G133" s="10">
        <f ca="1">OFFSET(IND!J$28,$E133,0)</f>
        <v>9.4685659246785185</v>
      </c>
      <c r="H133" s="10">
        <f ca="1">OFFSET(IND!K$28,$E133,0)</f>
        <v>9.7322396423777064</v>
      </c>
      <c r="I133" s="10">
        <f ca="1">OFFSET(IND!L$28,$E133,0)</f>
        <v>9.9187176782923192</v>
      </c>
      <c r="J133" s="10">
        <f ca="1">OFFSET(IND!M$28,$E133,0)</f>
        <v>4.2</v>
      </c>
      <c r="K133" s="10">
        <f ca="1">OFFSET(IND!N$28,$E133,0)</f>
        <v>4.2</v>
      </c>
      <c r="L133" s="10">
        <f ca="1">OFFSET(IND!O$28,$E133,0)</f>
        <v>4.2</v>
      </c>
      <c r="M133" s="10">
        <f ca="1">OFFSET(IND!P$28,$E133,0)</f>
        <v>4.2483911250736304</v>
      </c>
      <c r="N133" s="10">
        <f ca="1">OFFSET(IND!Q$28,$E133,0)</f>
        <v>4.2438389946986055</v>
      </c>
      <c r="O133" s="204">
        <f ca="1">OFFSET(IND!R$28,$E133,0)</f>
        <v>3.8461708226978204</v>
      </c>
      <c r="P133" s="10">
        <f ca="1">OFFSET(IND!S$28,$E133,0)</f>
        <v>3.9537598166711767</v>
      </c>
      <c r="Q133" s="10">
        <f ca="1">OFFSET(IND!T$28,$E133,0)</f>
        <v>4.0456937880905572</v>
      </c>
      <c r="R133" s="10">
        <f ca="1">OFFSET(IND!U$28,$E133,0)</f>
        <v>4.1420881974614536</v>
      </c>
      <c r="S133" s="10">
        <f ca="1">OFFSET(IND!V$28,$E133,0)</f>
        <v>4.2406457138659954</v>
      </c>
      <c r="T133" s="204">
        <f ca="1">OFFSET(IND!W$28,$E133,0)</f>
        <v>4.3402185319700965</v>
      </c>
      <c r="U133" s="10">
        <f ca="1">OFFSET(IND!X$28,$E133,0)</f>
        <v>4.4445880100495083</v>
      </c>
      <c r="V133" s="10">
        <f ca="1">OFFSET(IND!Y$28,$E133,0)</f>
        <v>4.5461717437841811</v>
      </c>
      <c r="W133" s="10">
        <f ca="1">OFFSET(IND!Z$28,$E133,0)</f>
        <v>4.6494343249061245</v>
      </c>
      <c r="X133" s="10">
        <f ca="1">OFFSET(IND!AA$28,$E133,0)</f>
        <v>4.7305420657749728</v>
      </c>
      <c r="Y133" s="207">
        <f ca="1">OFFSET(IND!AB$28,$E133,0)</f>
        <v>4.8188010846049147</v>
      </c>
      <c r="Z133" s="10">
        <f ca="1">OFFSET(IND!AC$28,$E133,0)</f>
        <v>4.9127357912646055</v>
      </c>
      <c r="AA133" s="10">
        <f ca="1">OFFSET(IND!AD$28,$E133,0)</f>
        <v>5.0274663448275421</v>
      </c>
      <c r="AB133" s="10">
        <f ca="1">OFFSET(IND!AE$28,$E133,0)</f>
        <v>5.1561808547713177</v>
      </c>
      <c r="AC133" s="10">
        <f ca="1">OFFSET(IND!AF$28,$E133,0)</f>
        <v>5.3141467030868466</v>
      </c>
      <c r="AD133" s="10">
        <f ca="1">OFFSET(IND!AG$28,$E133,0)</f>
        <v>5.4881522807359877</v>
      </c>
      <c r="AE133" s="10">
        <f ca="1">OFFSET(IND!AH$28,$E133,0)</f>
        <v>5.61582643564957</v>
      </c>
      <c r="AF133" s="10">
        <f ca="1">OFFSET(IND!AI$28,$E133,0)</f>
        <v>5.7610755173268764</v>
      </c>
      <c r="AG133" s="10">
        <f ca="1">OFFSET(IND!AJ$28,$E133,0)</f>
        <v>5.9155666044629429</v>
      </c>
      <c r="AH133" s="10">
        <f ca="1">OFFSET(IND!AK$28,$E133,0)</f>
        <v>6.0852145027103974</v>
      </c>
      <c r="AI133" s="10">
        <f ca="1">OFFSET(IND!AL$28,$E133,0)</f>
        <v>6.269435377192484</v>
      </c>
      <c r="AJ133" s="10">
        <f ca="1">OFFSET(IND!AM$28,$E133,0)</f>
        <v>7.3152986497660395</v>
      </c>
      <c r="AK133" s="10">
        <f ca="1">OFFSET(IND!AN$28,$E133,0)</f>
        <v>7.5504753855916462</v>
      </c>
      <c r="AL133" s="10">
        <f ca="1">OFFSET(IND!AO$28,$E133,0)</f>
        <v>8.9666298167821434</v>
      </c>
      <c r="AM133" s="10">
        <f ca="1">OFFSET(IND!AP$28,$E133,0)</f>
        <v>10.247669825181296</v>
      </c>
    </row>
    <row r="134" spans="1:39">
      <c r="A134" s="35" t="s">
        <v>300</v>
      </c>
      <c r="E134" s="129">
        <f>MATCH(F134,IND!$D$29:$D$264,0)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2.111123337285727</v>
      </c>
      <c r="Q134" s="10">
        <f ca="1">OFFSET(IND!T$28,$E134,0)</f>
        <v>2.1560265308345361</v>
      </c>
      <c r="R134" s="10">
        <f ca="1">OFFSET(IND!U$28,$E134,0)</f>
        <v>2.2035391866397243</v>
      </c>
      <c r="S134" s="10">
        <f ca="1">OFFSET(IND!V$28,$E134,0)</f>
        <v>2.2526346374077395</v>
      </c>
      <c r="T134" s="204">
        <f ca="1">OFFSET(IND!W$28,$E134,0)</f>
        <v>2.3033242107946994</v>
      </c>
      <c r="U134" s="10">
        <f ca="1">OFFSET(IND!X$28,$E134,0)</f>
        <v>2.3570157035804584</v>
      </c>
      <c r="V134" s="10">
        <f ca="1">OFFSET(IND!Y$28,$E134,0)</f>
        <v>2.4084434585889256</v>
      </c>
      <c r="W134" s="10">
        <f ca="1">OFFSET(IND!Z$28,$E134,0)</f>
        <v>2.4605886067793046</v>
      </c>
      <c r="X134" s="10">
        <f ca="1">OFFSET(IND!AA$28,$E134,0)</f>
        <v>2.4996419353827433</v>
      </c>
      <c r="Y134" s="207">
        <f ca="1">OFFSET(IND!AB$28,$E134,0)</f>
        <v>2.5375710427814773</v>
      </c>
      <c r="Z134" s="10">
        <f ca="1">OFFSET(IND!AC$28,$E134,0)</f>
        <v>2.5833140249824047</v>
      </c>
      <c r="AA134" s="10">
        <f ca="1">OFFSET(IND!AD$28,$E134,0)</f>
        <v>2.635354103510565</v>
      </c>
      <c r="AB134" s="10">
        <f ca="1">OFFSET(IND!AE$28,$E134,0)</f>
        <v>2.6947381130600037</v>
      </c>
      <c r="AC134" s="10">
        <f ca="1">OFFSET(IND!AF$28,$E134,0)</f>
        <v>2.7698388037501998</v>
      </c>
      <c r="AD134" s="10">
        <f ca="1">OFFSET(IND!AG$28,$E134,0)</f>
        <v>2.8485014976414367</v>
      </c>
      <c r="AE134" s="10">
        <f ca="1">OFFSET(IND!AH$28,$E134,0)</f>
        <v>2.9101522323914701</v>
      </c>
      <c r="AF134" s="10">
        <f ca="1">OFFSET(IND!AI$28,$E134,0)</f>
        <v>2.9680214388819293</v>
      </c>
      <c r="AG134" s="10">
        <f ca="1">OFFSET(IND!AJ$28,$E134,0)</f>
        <v>3.032249261514822</v>
      </c>
      <c r="AH134" s="10">
        <f ca="1">OFFSET(IND!AK$28,$E134,0)</f>
        <v>3.1061997011573279</v>
      </c>
      <c r="AI134" s="10">
        <f ca="1">OFFSET(IND!AL$28,$E134,0)</f>
        <v>3.1890595981505334</v>
      </c>
      <c r="AJ134" s="10">
        <f ca="1">OFFSET(IND!AM$28,$E134,0)</f>
        <v>3.69209669196387</v>
      </c>
      <c r="AK134" s="10">
        <f ca="1">OFFSET(IND!AN$28,$E134,0)</f>
        <v>3.7844501372264876</v>
      </c>
      <c r="AL134" s="10">
        <f ca="1">OFFSET(IND!AO$28,$E134,0)</f>
        <v>4.4482879510608857</v>
      </c>
      <c r="AM134" s="10">
        <f ca="1">OFFSET(IND!AP$28,$E134,0)</f>
        <v>5.0436784901368368</v>
      </c>
    </row>
    <row r="135" spans="1:39">
      <c r="A135" s="35" t="s">
        <v>301</v>
      </c>
      <c r="E135" s="129">
        <f>MATCH(F135,IND!$D$29:$D$264,0)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0.63826527141981793</v>
      </c>
      <c r="Q135" s="10">
        <f ca="1">OFFSET(IND!T$28,$E135,0)</f>
        <v>0.65184105285895244</v>
      </c>
      <c r="R135" s="10">
        <f ca="1">OFFSET(IND!U$28,$E135,0)</f>
        <v>0.66620576458269509</v>
      </c>
      <c r="S135" s="10">
        <f ca="1">OFFSET(IND!V$28,$E135,0)</f>
        <v>0.68104900971976712</v>
      </c>
      <c r="T135" s="204">
        <f ca="1">OFFSET(IND!W$28,$E135,0)</f>
        <v>0.6963742130106273</v>
      </c>
      <c r="U135" s="10">
        <f ca="1">OFFSET(IND!X$28,$E135,0)</f>
        <v>0.71260699989265663</v>
      </c>
      <c r="V135" s="10">
        <f ca="1">OFFSET(IND!Y$28,$E135,0)</f>
        <v>0.72815538090349508</v>
      </c>
      <c r="W135" s="10">
        <f ca="1">OFFSET(IND!Z$28,$E135,0)</f>
        <v>0.74392065457327039</v>
      </c>
      <c r="X135" s="10">
        <f ca="1">OFFSET(IND!AA$28,$E135,0)</f>
        <v>0.75572782042695708</v>
      </c>
      <c r="Y135" s="207">
        <f ca="1">OFFSET(IND!AB$28,$E135,0)</f>
        <v>0.76719509550321574</v>
      </c>
      <c r="Z135" s="10">
        <f ca="1">OFFSET(IND!AC$28,$E135,0)</f>
        <v>0.78102477396604031</v>
      </c>
      <c r="AA135" s="10">
        <f ca="1">OFFSET(IND!AD$28,$E135,0)</f>
        <v>0.79675828145934957</v>
      </c>
      <c r="AB135" s="10">
        <f ca="1">OFFSET(IND!AE$28,$E135,0)</f>
        <v>0.81471211215396033</v>
      </c>
      <c r="AC135" s="10">
        <f ca="1">OFFSET(IND!AF$28,$E135,0)</f>
        <v>0.83741763668708535</v>
      </c>
      <c r="AD135" s="10">
        <f ca="1">OFFSET(IND!AG$28,$E135,0)</f>
        <v>0.8612000774286368</v>
      </c>
      <c r="AE135" s="10">
        <f ca="1">OFFSET(IND!AH$28,$E135,0)</f>
        <v>0.87983921719536062</v>
      </c>
      <c r="AF135" s="10">
        <f ca="1">OFFSET(IND!AI$28,$E135,0)</f>
        <v>0.89733507077015495</v>
      </c>
      <c r="AG135" s="10">
        <f ca="1">OFFSET(IND!AJ$28,$E135,0)</f>
        <v>0.91675335293371318</v>
      </c>
      <c r="AH135" s="10">
        <f ca="1">OFFSET(IND!AK$28,$E135,0)</f>
        <v>0.93911111697166083</v>
      </c>
      <c r="AI135" s="10">
        <f ca="1">OFFSET(IND!AL$28,$E135,0)</f>
        <v>0.9641625167217972</v>
      </c>
      <c r="AJ135" s="10">
        <f ca="1">OFFSET(IND!AM$28,$E135,0)</f>
        <v>1.1162479498873492</v>
      </c>
      <c r="AK135" s="10">
        <f ca="1">OFFSET(IND!AN$28,$E135,0)</f>
        <v>1.1441695761448121</v>
      </c>
      <c r="AL135" s="10">
        <f ca="1">OFFSET(IND!AO$28,$E135,0)</f>
        <v>1.3448706033858393</v>
      </c>
      <c r="AM135" s="10">
        <f ca="1">OFFSET(IND!AP$28,$E135,0)</f>
        <v>1.5248776628088534</v>
      </c>
    </row>
    <row r="136" spans="1:39" s="4" customFormat="1">
      <c r="A136" s="35" t="s">
        <v>708</v>
      </c>
      <c r="E136" s="129">
        <f>MATCH(F136,IND!$D$29:$D$264,0)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3.5190235528510918</v>
      </c>
      <c r="N136" s="10">
        <f ca="1">OFFSET(IND!Q$28,$E136,0)</f>
        <v>3.4633905990338838</v>
      </c>
      <c r="O136" s="204">
        <f ca="1">OFFSET(IND!R$28,$E136,0)</f>
        <v>3.1338345005359685</v>
      </c>
      <c r="P136" s="10">
        <f ca="1">OFFSET(IND!S$28,$E136,0)</f>
        <v>3.4519326878479224</v>
      </c>
      <c r="Q136" s="10">
        <f ca="1">OFFSET(IND!T$28,$E136,0)</f>
        <v>3.4674141375881882</v>
      </c>
      <c r="R136" s="10">
        <f ca="1">OFFSET(IND!U$28,$E136,0)</f>
        <v>3.4954018319166811</v>
      </c>
      <c r="S136" s="10">
        <f ca="1">OFFSET(IND!V$28,$E136,0)</f>
        <v>3.5222754649270605</v>
      </c>
      <c r="T136" s="204">
        <f ca="1">OFFSET(IND!W$28,$E136,0)</f>
        <v>3.5524229198087576</v>
      </c>
      <c r="U136" s="10">
        <f ca="1">OFFSET(IND!X$28,$E136,0)</f>
        <v>3.6482608725516168</v>
      </c>
      <c r="V136" s="10">
        <f ca="1">OFFSET(IND!Y$28,$E136,0)</f>
        <v>3.7412418165096564</v>
      </c>
      <c r="W136" s="10">
        <f ca="1">OFFSET(IND!Z$28,$E136,0)</f>
        <v>3.8817969693372092</v>
      </c>
      <c r="X136" s="10">
        <f ca="1">OFFSET(IND!AA$28,$E136,0)</f>
        <v>3.9858317290949654</v>
      </c>
      <c r="Y136" s="207">
        <f ca="1">OFFSET(IND!AB$28,$E136,0)</f>
        <v>4.0799592513159455</v>
      </c>
      <c r="Z136" s="10">
        <f ca="1">OFFSET(IND!AC$28,$E136,0)</f>
        <v>4.1714331458016574</v>
      </c>
      <c r="AA136" s="10">
        <f ca="1">OFFSET(IND!AD$28,$E136,0)</f>
        <v>4.2761585589923792</v>
      </c>
      <c r="AB136" s="10">
        <f ca="1">OFFSET(IND!AE$28,$E136,0)</f>
        <v>4.3910206538625776</v>
      </c>
      <c r="AC136" s="10">
        <f ca="1">OFFSET(IND!AF$28,$E136,0)</f>
        <v>4.5313646839133579</v>
      </c>
      <c r="AD136" s="10">
        <f ca="1">OFFSET(IND!AG$28,$E136,0)</f>
        <v>4.7752755767980064</v>
      </c>
      <c r="AE136" s="10">
        <f ca="1">OFFSET(IND!AH$28,$E136,0)</f>
        <v>4.9900941970783306</v>
      </c>
      <c r="AF136" s="10">
        <f ca="1">OFFSET(IND!AI$28,$E136,0)</f>
        <v>5.1801089810249703</v>
      </c>
      <c r="AG136" s="10">
        <f ca="1">OFFSET(IND!AJ$28,$E136,0)</f>
        <v>5.363326240706324</v>
      </c>
      <c r="AH136" s="10">
        <f ca="1">OFFSET(IND!AK$28,$E136,0)</f>
        <v>5.5479208827368627</v>
      </c>
      <c r="AI136" s="10">
        <f ca="1">OFFSET(IND!AL$28,$E136,0)</f>
        <v>5.7360590784023735</v>
      </c>
      <c r="AJ136" s="10">
        <f ca="1">OFFSET(IND!AM$28,$E136,0)</f>
        <v>6.7776258572213095</v>
      </c>
      <c r="AK136" s="10">
        <f ca="1">OFFSET(IND!AN$28,$E136,0)</f>
        <v>6.9060927794381728</v>
      </c>
      <c r="AL136" s="10">
        <f ca="1">OFFSET(IND!AO$28,$E136,0)</f>
        <v>8.2283097899076356</v>
      </c>
      <c r="AM136" s="10">
        <f ca="1">OFFSET(IND!AP$28,$E136,0)</f>
        <v>9.39834349094345</v>
      </c>
    </row>
    <row r="137" spans="1:39" s="362" customFormat="1">
      <c r="A137" s="35" t="s">
        <v>709</v>
      </c>
      <c r="E137" s="129">
        <f>MATCH(F137,IND!$D$29:$D$264,0)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0.46331116638714004</v>
      </c>
      <c r="N137" s="10">
        <f ca="1">OFFSET(IND!Q$28,$E137,0)</f>
        <v>0.45598658661792274</v>
      </c>
      <c r="O137" s="204">
        <f ca="1">OFFSET(IND!R$28,$E137,0)</f>
        <v>0.41259755608376836</v>
      </c>
      <c r="P137" s="10">
        <f ca="1">OFFSET(IND!S$28,$E137,0)</f>
        <v>0.42474584050877234</v>
      </c>
      <c r="Q137" s="10">
        <f ca="1">OFFSET(IND!T$28,$E137,0)</f>
        <v>0.42665076797313811</v>
      </c>
      <c r="R137" s="10">
        <f ca="1">OFFSET(IND!U$28,$E137,0)</f>
        <v>0.43009453638534023</v>
      </c>
      <c r="S137" s="10">
        <f ca="1">OFFSET(IND!V$28,$E137,0)</f>
        <v>0.43340122422450378</v>
      </c>
      <c r="T137" s="204">
        <f ca="1">OFFSET(IND!W$28,$E137,0)</f>
        <v>0.43711074211516404</v>
      </c>
      <c r="U137" s="10">
        <f ca="1">OFFSET(IND!X$28,$E137,0)</f>
        <v>0.44890320027453329</v>
      </c>
      <c r="V137" s="10">
        <f ca="1">OFFSET(IND!Y$28,$E137,0)</f>
        <v>0.4603441154846668</v>
      </c>
      <c r="W137" s="10">
        <f ca="1">OFFSET(IND!Z$28,$E137,0)</f>
        <v>0.47763883757926168</v>
      </c>
      <c r="X137" s="10">
        <f ca="1">OFFSET(IND!AA$28,$E137,0)</f>
        <v>0.49043987846600767</v>
      </c>
      <c r="Y137" s="207">
        <f ca="1">OFFSET(IND!AB$28,$E137,0)</f>
        <v>0.50202187532287101</v>
      </c>
      <c r="Z137" s="10">
        <f ca="1">OFFSET(IND!AC$28,$E137,0)</f>
        <v>0.51327735441570543</v>
      </c>
      <c r="AA137" s="10">
        <f ca="1">OFFSET(IND!AD$28,$E137,0)</f>
        <v>0.52616337731091234</v>
      </c>
      <c r="AB137" s="10">
        <f ca="1">OFFSET(IND!AE$28,$E137,0)</f>
        <v>0.54029667637551748</v>
      </c>
      <c r="AC137" s="10">
        <f ca="1">OFFSET(IND!AF$28,$E137,0)</f>
        <v>0.5575654206978381</v>
      </c>
      <c r="AD137" s="10">
        <f ca="1">OFFSET(IND!AG$28,$E137,0)</f>
        <v>0.58757763315268863</v>
      </c>
      <c r="AE137" s="10">
        <f ca="1">OFFSET(IND!AH$28,$E137,0)</f>
        <v>0.61401016347088144</v>
      </c>
      <c r="AF137" s="10">
        <f ca="1">OFFSET(IND!AI$28,$E137,0)</f>
        <v>0.63739068575065538</v>
      </c>
      <c r="AG137" s="10">
        <f ca="1">OFFSET(IND!AJ$28,$E137,0)</f>
        <v>0.65993480117707393</v>
      </c>
      <c r="AH137" s="10">
        <f ca="1">OFFSET(IND!AK$28,$E137,0)</f>
        <v>0.68264839772508734</v>
      </c>
      <c r="AI137" s="10">
        <f ca="1">OFFSET(IND!AL$28,$E137,0)</f>
        <v>0.70579801368691275</v>
      </c>
      <c r="AJ137" s="10">
        <f ca="1">OFFSET(IND!AM$28,$E137,0)</f>
        <v>0.83395843769311628</v>
      </c>
      <c r="AK137" s="10">
        <f ca="1">OFFSET(IND!AN$28,$E137,0)</f>
        <v>0.84976575370674212</v>
      </c>
      <c r="AL137" s="10">
        <f ca="1">OFFSET(IND!AO$28,$E137,0)</f>
        <v>1.0124590117253323</v>
      </c>
      <c r="AM137" s="10">
        <f ca="1">OFFSET(IND!AP$28,$E137,0)</f>
        <v>1.1564267517451634</v>
      </c>
    </row>
    <row r="138" spans="1:39" s="362" customFormat="1">
      <c r="A138" s="35" t="s">
        <v>711</v>
      </c>
      <c r="E138" s="129">
        <f>MATCH(F138,IND!$D$29:$D$264,0)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30.002079550336383</v>
      </c>
      <c r="Q138" s="10">
        <f ca="1">OFFSET(IND!T$28,$E138,0)</f>
        <v>29.565304104631632</v>
      </c>
      <c r="R138" s="10">
        <f ca="1">OFFSET(IND!U$28,$E138,0)</f>
        <v>29.15854861633834</v>
      </c>
      <c r="S138" s="10">
        <f ca="1">OFFSET(IND!V$28,$E138,0)</f>
        <v>28.751359620897173</v>
      </c>
      <c r="T138" s="204">
        <f ca="1">OFFSET(IND!W$28,$E138,0)</f>
        <v>28.356370835929269</v>
      </c>
      <c r="U138" s="10">
        <f ca="1">OFFSET(IND!X$28,$E138,0)</f>
        <v>28.464184535510263</v>
      </c>
      <c r="V138" s="10">
        <f ca="1">OFFSET(IND!Y$28,$E138,0)</f>
        <v>28.568350370573395</v>
      </c>
      <c r="W138" s="10">
        <f ca="1">OFFSET(IND!Z$28,$E138,0)</f>
        <v>28.79131501551548</v>
      </c>
      <c r="X138" s="10">
        <f ca="1">OFFSET(IND!AA$28,$E138,0)</f>
        <v>28.954967194234186</v>
      </c>
      <c r="Y138" s="207">
        <f ca="1">OFFSET(IND!AB$28,$E138,0)</f>
        <v>29.083454428424719</v>
      </c>
      <c r="Z138" s="10">
        <f ca="1">OFFSET(IND!AC$28,$E138,0)</f>
        <v>29.193790739461456</v>
      </c>
      <c r="AA138" s="10">
        <f ca="1">OFFSET(IND!AD$28,$E138,0)</f>
        <v>29.310608623199489</v>
      </c>
      <c r="AB138" s="10">
        <f ca="1">OFFSET(IND!AE$28,$E138,0)</f>
        <v>29.433083702723824</v>
      </c>
      <c r="AC138" s="10">
        <f ca="1">OFFSET(IND!AF$28,$E138,0)</f>
        <v>29.581208556014932</v>
      </c>
      <c r="AD138" s="10">
        <f ca="1">OFFSET(IND!AG$28,$E138,0)</f>
        <v>29.985181830169509</v>
      </c>
      <c r="AE138" s="10">
        <f ca="1">OFFSET(IND!AH$28,$E138,0)</f>
        <v>30.385805280045446</v>
      </c>
      <c r="AF138" s="10">
        <f ca="1">OFFSET(IND!AI$28,$E138,0)</f>
        <v>30.691800242524689</v>
      </c>
      <c r="AG138" s="10">
        <f ca="1">OFFSET(IND!AJ$28,$E138,0)</f>
        <v>30.959860759522204</v>
      </c>
      <c r="AH138" s="10">
        <f ca="1">OFFSET(IND!AK$28,$E138,0)</f>
        <v>31.207337858759544</v>
      </c>
      <c r="AI138" s="10">
        <f ca="1">OFFSET(IND!AL$28,$E138,0)</f>
        <v>31.441748532793884</v>
      </c>
      <c r="AJ138" s="10">
        <f ca="1">OFFSET(IND!AM$28,$E138,0)</f>
        <v>32.703239654763017</v>
      </c>
      <c r="AK138" s="10">
        <f ca="1">OFFSET(IND!AN$28,$E138,0)</f>
        <v>32.701843045023367</v>
      </c>
      <c r="AL138" s="10">
        <f ca="1">OFFSET(IND!AO$28,$E138,0)</f>
        <v>34.172418845870972</v>
      </c>
      <c r="AM138" s="10">
        <f ca="1">OFFSET(IND!AP$28,$E138,0)</f>
        <v>35.432513358100458</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8" t="s">
        <v>197</v>
      </c>
      <c r="C2" s="368"/>
    </row>
    <row r="3" spans="1:48">
      <c r="A3" s="4" t="s">
        <v>16</v>
      </c>
    </row>
    <row r="4" spans="1:48" ht="15.75" thickBot="1">
      <c r="A4" s="4" t="s">
        <v>16</v>
      </c>
      <c r="B4" s="368" t="s">
        <v>11</v>
      </c>
      <c r="C4" s="368"/>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73.617354113670245</v>
      </c>
      <c r="U6" s="126" cm="1">
        <f t="array" ref="U6">INDEX(Drivers!$C$7:$AG$25,$D$6,MATCH(U$4,Drivers!$C$5:$AG$5,0))</f>
        <v>75.154933133848502</v>
      </c>
      <c r="V6" s="126" cm="1">
        <f t="array" ref="V6">INDEX(Drivers!$C$7:$AG$25,$D$6,MATCH(V$4,Drivers!$C$5:$AG$5,0))</f>
        <v>76.599350904141303</v>
      </c>
      <c r="W6" s="126" cm="1">
        <f t="array" ref="W6">INDEX(Drivers!$C$7:$AG$25,$D$6,MATCH(W$4,Drivers!$C$5:$AG$5,0))</f>
        <v>78.141108419025187</v>
      </c>
      <c r="X6" s="126" cm="1">
        <f t="array" ref="X6">INDEX(Drivers!$C$7:$AG$25,$D$6,MATCH(X$4,Drivers!$C$5:$AG$5,0))</f>
        <v>79.697722711102571</v>
      </c>
      <c r="Y6" s="126" cm="1">
        <f t="array" ref="Y6">INDEX(Drivers!$C$7:$AG$25,$D$6,MATCH(Y$4,Drivers!$C$5:$AG$5,0))</f>
        <v>81.302333603622401</v>
      </c>
      <c r="Z6" s="126" cm="1">
        <f t="array" ref="Z6">INDEX(Drivers!$C$7:$AG$25,$D$6,MATCH(Z$4,Drivers!$C$5:$AG$5,0))</f>
        <v>82.73104874124212</v>
      </c>
      <c r="AA6" s="126" cm="1">
        <f t="array" ref="AA6">INDEX(Drivers!$C$7:$AG$25,$D$6,MATCH(AA$4,Drivers!$C$5:$AG$5,0))</f>
        <v>85.12853904933003</v>
      </c>
      <c r="AB6" s="126" cm="1">
        <f t="array" ref="AB6">INDEX(Drivers!$C$7:$AG$25,$D$6,MATCH(AB$4,Drivers!$C$5:$AG$5,0))</f>
        <v>86.997401611673951</v>
      </c>
      <c r="AC6" s="126" cm="1">
        <f t="array" ref="AC6">INDEX(Drivers!$C$7:$AG$25,$D$6,MATCH(AC$4,Drivers!$C$5:$AG$5,0))</f>
        <v>88.481658070679188</v>
      </c>
      <c r="AD6" s="126" cm="1">
        <f t="array" ref="AD6">INDEX(Drivers!$C$7:$AG$25,$D$6,MATCH(AD$4,Drivers!$C$5:$AG$5,0))</f>
        <v>89.789086943814723</v>
      </c>
      <c r="AE6" s="126" cm="1">
        <f t="array" ref="AE6">INDEX(Drivers!$C$7:$AG$25,$D$6,MATCH(AE$4,Drivers!$C$5:$AG$5,0))</f>
        <v>91.357284928603377</v>
      </c>
      <c r="AF6" s="126" cm="1">
        <f t="array" ref="AF6">INDEX(Drivers!$C$7:$AG$25,$D$6,MATCH(AF$4,Drivers!$C$5:$AG$5,0))</f>
        <v>92.989390643503015</v>
      </c>
      <c r="AG6" s="126" cm="1">
        <f t="array" ref="AG6">INDEX(Drivers!$C$7:$AG$25,$D$6,MATCH(AG$4,Drivers!$C$5:$AG$5,0))</f>
        <v>95.015734230170509</v>
      </c>
      <c r="AH6" s="126" cm="1">
        <f t="array" ref="AH6">INDEX(Drivers!$C$7:$AG$25,$D$6,MATCH(AH$4,Drivers!$C$5:$AG$5,0))</f>
        <v>98.337067623020928</v>
      </c>
      <c r="AI6" s="126" cm="1">
        <f t="array" ref="AI6">INDEX(Drivers!$C$7:$AG$25,$D$6,MATCH(AI$4,Drivers!$C$5:$AG$5,0))</f>
        <v>101.5531807458691</v>
      </c>
      <c r="AJ6" s="126" cm="1">
        <f t="array" ref="AJ6">INDEX(Drivers!$C$7:$AG$25,$D$6,MATCH(AJ$4,Drivers!$C$5:$AG$5,0))</f>
        <v>103.85166793776921</v>
      </c>
      <c r="AK6" s="126" cm="1">
        <f t="array" ref="AK6">INDEX(Drivers!$C$7:$AG$25,$D$6,MATCH(AK$4,Drivers!$C$5:$AG$5,0))</f>
        <v>105.8856093584067</v>
      </c>
      <c r="AL6" s="126" cm="1">
        <f t="array" ref="AL6">INDEX(Drivers!$C$7:$AG$25,$D$6,MATCH(AL$4,Drivers!$C$5:$AG$5,0))</f>
        <v>107.90860804896047</v>
      </c>
      <c r="AM6" s="126" cm="1">
        <f t="array" ref="AM6">INDEX(Drivers!$C$7:$AG$25,$D$6,MATCH(AM$4,Drivers!$C$5:$AG$5,0))</f>
        <v>109.99576278035789</v>
      </c>
      <c r="AN6" s="126" cm="1">
        <f t="array" ref="AN6">INDEX(Drivers!$C$7:$AG$25,$D$6,MATCH(AN$4,Drivers!$C$5:$AG$5,0))</f>
        <v>121.71166177385267</v>
      </c>
      <c r="AO6" s="126" cm="1">
        <f t="array" ref="AO6">INDEX(Drivers!$C$7:$AG$25,$D$6,MATCH(AO$4,Drivers!$C$5:$AG$5,0))</f>
        <v>120.23162153126621</v>
      </c>
      <c r="AP6" s="126">
        <f>AO6</f>
        <v>120.23162153126621</v>
      </c>
      <c r="AQ6" s="126"/>
      <c r="AR6" s="126"/>
      <c r="AS6" s="24"/>
      <c r="AT6" s="24"/>
      <c r="AU6" s="24"/>
      <c r="AV6" s="24"/>
    </row>
    <row r="7" spans="1:48">
      <c r="A7" s="4" t="s">
        <v>16</v>
      </c>
      <c r="B7" s="25"/>
    </row>
    <row r="8" spans="1:48" ht="15.75" thickBot="1">
      <c r="A8" s="4" t="s">
        <v>16</v>
      </c>
      <c r="B8" s="368" t="s">
        <v>285</v>
      </c>
      <c r="C8" s="368"/>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8" t="s">
        <v>12</v>
      </c>
      <c r="C16" s="368"/>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2.764317075608647</v>
      </c>
      <c r="U22" s="6">
        <f t="shared" si="2"/>
        <v>2.8220528634775444</v>
      </c>
      <c r="V22" s="6">
        <f t="shared" si="2"/>
        <v>2.8762904648529997</v>
      </c>
      <c r="W22" s="6">
        <f t="shared" si="2"/>
        <v>2.9341831543710279</v>
      </c>
      <c r="X22" s="6">
        <f t="shared" si="2"/>
        <v>2.9926337129320149</v>
      </c>
      <c r="Y22" s="6">
        <f t="shared" si="2"/>
        <v>3.0528865343394678</v>
      </c>
      <c r="Z22" s="6">
        <f t="shared" si="2"/>
        <v>3.1065345049661297</v>
      </c>
      <c r="AA22" s="6">
        <f t="shared" si="2"/>
        <v>3.1965597914905604</v>
      </c>
      <c r="AB22" s="6">
        <f t="shared" si="2"/>
        <v>3.2667352107955816</v>
      </c>
      <c r="AC22" s="6">
        <f t="shared" si="2"/>
        <v>3.3224687470467669</v>
      </c>
      <c r="AD22" s="6">
        <f t="shared" si="2"/>
        <v>3.3715624424486936</v>
      </c>
      <c r="AE22" s="6">
        <f t="shared" si="2"/>
        <v>3.4304479663781846</v>
      </c>
      <c r="AF22" s="6">
        <f t="shared" si="2"/>
        <v>3.4917332129238461</v>
      </c>
      <c r="AG22" s="6">
        <f t="shared" si="2"/>
        <v>3.5678220135214063</v>
      </c>
      <c r="AH22" s="6">
        <f t="shared" si="2"/>
        <v>3.6925374250189344</v>
      </c>
      <c r="AI22" s="6">
        <f t="shared" si="2"/>
        <v>3.8133018362045212</v>
      </c>
      <c r="AJ22" s="6">
        <f t="shared" si="2"/>
        <v>3.8996095753121587</v>
      </c>
      <c r="AK22" s="6">
        <f t="shared" si="2"/>
        <v>3.9759836730714242</v>
      </c>
      <c r="AL22" s="6">
        <f t="shared" si="2"/>
        <v>4.0519468734819819</v>
      </c>
      <c r="AM22" s="6">
        <f t="shared" si="2"/>
        <v>4.130319120527572</v>
      </c>
      <c r="AN22" s="126">
        <f t="shared" si="2"/>
        <v>4.5702488087613657</v>
      </c>
      <c r="AO22" s="6">
        <f t="shared" si="2"/>
        <v>4.5146735906021735</v>
      </c>
      <c r="AP22" s="6">
        <f t="shared" si="2"/>
        <v>4.5146735906021735</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4.232982367152812</v>
      </c>
      <c r="U23" s="6">
        <f t="shared" si="3"/>
        <v>4.3213928371959085</v>
      </c>
      <c r="V23" s="6">
        <f t="shared" si="3"/>
        <v>4.4044465549784153</v>
      </c>
      <c r="W23" s="6">
        <f t="shared" si="3"/>
        <v>4.4930972875876289</v>
      </c>
      <c r="X23" s="6">
        <f t="shared" si="3"/>
        <v>4.5826022817585352</v>
      </c>
      <c r="Y23" s="6">
        <f t="shared" si="3"/>
        <v>4.6748670703529474</v>
      </c>
      <c r="Z23" s="6">
        <f t="shared" si="3"/>
        <v>4.7570178900617144</v>
      </c>
      <c r="AA23" s="6">
        <f t="shared" si="3"/>
        <v>4.8948730781724663</v>
      </c>
      <c r="AB23" s="6">
        <f t="shared" si="3"/>
        <v>5.0023322821642173</v>
      </c>
      <c r="AC23" s="6">
        <f t="shared" si="3"/>
        <v>5.0876767161627647</v>
      </c>
      <c r="AD23" s="6">
        <f t="shared" si="3"/>
        <v>5.1628536011910393</v>
      </c>
      <c r="AE23" s="6">
        <f t="shared" si="3"/>
        <v>5.2530246552548023</v>
      </c>
      <c r="AF23" s="6">
        <f t="shared" si="3"/>
        <v>5.3468703903491672</v>
      </c>
      <c r="AG23" s="6">
        <f t="shared" si="3"/>
        <v>5.4633847200941954</v>
      </c>
      <c r="AH23" s="6">
        <f t="shared" si="3"/>
        <v>5.6543606911357971</v>
      </c>
      <c r="AI23" s="6">
        <f t="shared" si="3"/>
        <v>5.8392865187981782</v>
      </c>
      <c r="AJ23" s="6">
        <f t="shared" si="3"/>
        <v>5.9714490485655043</v>
      </c>
      <c r="AK23" s="6">
        <f t="shared" si="3"/>
        <v>6.0884002521646767</v>
      </c>
      <c r="AL23" s="6">
        <f t="shared" si="3"/>
        <v>6.2047222510871727</v>
      </c>
      <c r="AM23" s="6">
        <f t="shared" si="3"/>
        <v>6.324733208855136</v>
      </c>
      <c r="AN23" s="6">
        <f t="shared" si="3"/>
        <v>6.9983949351137493</v>
      </c>
      <c r="AO23" s="6">
        <f t="shared" si="3"/>
        <v>6.9132929326718866</v>
      </c>
      <c r="AP23" s="6">
        <f t="shared" si="3"/>
        <v>6.9132929326718866</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16.082585379979335</v>
      </c>
      <c r="U24" s="6">
        <f t="shared" si="4"/>
        <v>16.418487779192159</v>
      </c>
      <c r="V24" s="6">
        <f t="shared" si="4"/>
        <v>16.734037996865354</v>
      </c>
      <c r="W24" s="6">
        <f t="shared" si="4"/>
        <v>17.070853237875767</v>
      </c>
      <c r="X24" s="6">
        <f t="shared" si="4"/>
        <v>17.410914118322186</v>
      </c>
      <c r="Y24" s="6">
        <f t="shared" si="4"/>
        <v>17.76146042620427</v>
      </c>
      <c r="Z24" s="6">
        <f t="shared" si="4"/>
        <v>18.073580217265484</v>
      </c>
      <c r="AA24" s="6">
        <f t="shared" si="4"/>
        <v>18.597340450728382</v>
      </c>
      <c r="AB24" s="6">
        <f t="shared" si="4"/>
        <v>19.005615674474328</v>
      </c>
      <c r="AC24" s="6">
        <f t="shared" si="4"/>
        <v>19.329869126871969</v>
      </c>
      <c r="AD24" s="6">
        <f t="shared" si="4"/>
        <v>19.615492492905819</v>
      </c>
      <c r="AE24" s="6">
        <f t="shared" si="4"/>
        <v>19.958083968607767</v>
      </c>
      <c r="AF24" s="6">
        <f t="shared" si="4"/>
        <v>20.314636847002394</v>
      </c>
      <c r="AG24" s="6">
        <f t="shared" si="4"/>
        <v>20.757315670957873</v>
      </c>
      <c r="AH24" s="6">
        <f t="shared" si="4"/>
        <v>21.482900399029138</v>
      </c>
      <c r="AI24" s="6">
        <f t="shared" si="4"/>
        <v>22.185498509387912</v>
      </c>
      <c r="AJ24" s="6">
        <f t="shared" si="4"/>
        <v>22.687630336231958</v>
      </c>
      <c r="AK24" s="6">
        <f t="shared" si="4"/>
        <v>23.131968997259772</v>
      </c>
      <c r="AL24" s="6">
        <f t="shared" si="4"/>
        <v>23.573917088930944</v>
      </c>
      <c r="AM24" s="6">
        <f t="shared" si="4"/>
        <v>24.029880829723602</v>
      </c>
      <c r="AN24" s="6">
        <f t="shared" si="4"/>
        <v>26.589358117852665</v>
      </c>
      <c r="AO24" s="6">
        <f t="shared" si="4"/>
        <v>26.266025748008882</v>
      </c>
      <c r="AP24" s="6">
        <f t="shared" si="4"/>
        <v>26.266025748008882</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5.5413432015889885</v>
      </c>
      <c r="U25" s="6">
        <f t="shared" si="5"/>
        <v>5.6570802197547705</v>
      </c>
      <c r="V25" s="6">
        <f t="shared" si="5"/>
        <v>5.7658047818914051</v>
      </c>
      <c r="W25" s="6">
        <f t="shared" si="5"/>
        <v>5.8818563247166047</v>
      </c>
      <c r="X25" s="6">
        <f t="shared" si="5"/>
        <v>5.9990261704513559</v>
      </c>
      <c r="Y25" s="6">
        <f t="shared" si="5"/>
        <v>6.1198088278493792</v>
      </c>
      <c r="Z25" s="6">
        <f t="shared" si="5"/>
        <v>6.2273514176391718</v>
      </c>
      <c r="AA25" s="6">
        <f t="shared" si="5"/>
        <v>6.4078158852847347</v>
      </c>
      <c r="AB25" s="6">
        <f t="shared" si="5"/>
        <v>6.548489357990074</v>
      </c>
      <c r="AC25" s="6">
        <f t="shared" si="5"/>
        <v>6.6602126674942914</v>
      </c>
      <c r="AD25" s="6">
        <f t="shared" si="5"/>
        <v>6.7586257683852047</v>
      </c>
      <c r="AE25" s="6">
        <f t="shared" si="5"/>
        <v>6.8766675446263923</v>
      </c>
      <c r="AF25" s="6">
        <f t="shared" si="5"/>
        <v>6.999519798913731</v>
      </c>
      <c r="AG25" s="6">
        <f t="shared" si="5"/>
        <v>7.1520472211941559</v>
      </c>
      <c r="AH25" s="6">
        <f t="shared" si="5"/>
        <v>7.4020514279232392</v>
      </c>
      <c r="AI25" s="6">
        <f t="shared" si="5"/>
        <v>7.6441354691578383</v>
      </c>
      <c r="AJ25" s="6">
        <f t="shared" si="5"/>
        <v>7.8171477504075639</v>
      </c>
      <c r="AK25" s="6">
        <f t="shared" si="5"/>
        <v>7.9702470786756914</v>
      </c>
      <c r="AL25" s="6">
        <f t="shared" si="5"/>
        <v>8.1225227231305901</v>
      </c>
      <c r="AM25" s="6">
        <f t="shared" si="5"/>
        <v>8.2796275365368857</v>
      </c>
      <c r="AN25" s="6">
        <f t="shared" si="5"/>
        <v>9.1615095060771345</v>
      </c>
      <c r="AO25" s="6">
        <f t="shared" si="5"/>
        <v>9.0501035606302089</v>
      </c>
      <c r="AP25" s="6">
        <f t="shared" si="5"/>
        <v>9.0501035606302089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9.306080097094048</v>
      </c>
      <c r="U26" s="6">
        <f t="shared" si="6"/>
        <v>9.5004477660990556</v>
      </c>
      <c r="V26" s="6">
        <f t="shared" si="6"/>
        <v>9.6830387818431927</v>
      </c>
      <c r="W26" s="6">
        <f t="shared" si="6"/>
        <v>9.8779346606281351</v>
      </c>
      <c r="X26" s="6">
        <f t="shared" si="6"/>
        <v>10.074708606890672</v>
      </c>
      <c r="Y26" s="6">
        <f t="shared" si="6"/>
        <v>10.277549875369326</v>
      </c>
      <c r="Z26" s="6">
        <f t="shared" si="6"/>
        <v>10.45815589777663</v>
      </c>
      <c r="AA26" s="6">
        <f t="shared" si="6"/>
        <v>10.761226241823804</v>
      </c>
      <c r="AB26" s="6">
        <f t="shared" si="6"/>
        <v>10.997471960038274</v>
      </c>
      <c r="AC26" s="6">
        <f t="shared" si="6"/>
        <v>11.185099044146789</v>
      </c>
      <c r="AD26" s="6">
        <f t="shared" si="6"/>
        <v>11.350373088034129</v>
      </c>
      <c r="AE26" s="6">
        <f t="shared" si="6"/>
        <v>11.54861134625801</v>
      </c>
      <c r="AF26" s="6">
        <f t="shared" si="6"/>
        <v>11.754928276452606</v>
      </c>
      <c r="AG26" s="6">
        <f t="shared" si="6"/>
        <v>12.011081407039772</v>
      </c>
      <c r="AH26" s="6">
        <f t="shared" si="6"/>
        <v>12.430936140412751</v>
      </c>
      <c r="AI26" s="6">
        <f t="shared" si="6"/>
        <v>12.837489821713593</v>
      </c>
      <c r="AJ26" s="6">
        <f t="shared" si="6"/>
        <v>13.128045033422772</v>
      </c>
      <c r="AK26" s="6">
        <f t="shared" si="6"/>
        <v>13.38515861759239</v>
      </c>
      <c r="AL26" s="6">
        <f t="shared" si="6"/>
        <v>13.640888914847313</v>
      </c>
      <c r="AM26" s="6">
        <f t="shared" si="6"/>
        <v>13.904729273404921</v>
      </c>
      <c r="AN26" s="6">
        <f t="shared" si="6"/>
        <v>15.385753629083034</v>
      </c>
      <c r="AO26" s="6">
        <f t="shared" si="6"/>
        <v>15.198659523212765</v>
      </c>
      <c r="AP26" s="6">
        <f t="shared" si="6"/>
        <v>15.198659523212765</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711</v>
      </c>
      <c r="D165" s="18" t="s">
        <v>712</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topLeftCell="A131" workbookViewId="0">
      <selection activeCell="O172" sqref="O17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8" t="s">
        <v>197</v>
      </c>
      <c r="C2" s="368"/>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716</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122.62459090332408</v>
      </c>
      <c r="T10" s="185" cm="1">
        <f t="array" ref="T10">INDEX(Drivers!$C$7:$AG$25,$G10,T$9)</f>
        <v>124.41067766179074</v>
      </c>
      <c r="U10" s="185" cm="1">
        <f t="array" ref="U10">INDEX(Drivers!$C$7:$AG$25,$G10,U$9)</f>
        <v>126.49677744560361</v>
      </c>
      <c r="V10" s="185" cm="1">
        <f t="array" ref="V10">INDEX(Drivers!$C$7:$AG$25,$G10,V$9)</f>
        <v>128.66356070776342</v>
      </c>
      <c r="W10" s="185" cm="1">
        <f t="array" ref="W10">INDEX(Drivers!$C$7:$AG$25,$G10,W$9)</f>
        <v>131.00488008908258</v>
      </c>
      <c r="X10" s="185" cm="1">
        <f t="array" ref="X10">INDEX(Drivers!$C$7:$AG$25,$G10,X$9)</f>
        <v>133.46545140691501</v>
      </c>
      <c r="Y10" s="185" cm="1">
        <f t="array" ref="Y10">INDEX(Drivers!$C$7:$AG$25,$G10,Y$9)</f>
        <v>135.6930672629278</v>
      </c>
      <c r="Z10" s="185" cm="1">
        <f t="array" ref="Z10">INDEX(Drivers!$C$7:$AG$25,$G10,Z$9)</f>
        <v>139.54023625876215</v>
      </c>
      <c r="AA10" s="185" cm="1">
        <f t="array" ref="AA10">INDEX(Drivers!$C$7:$AG$25,$G10,AA$9)</f>
        <v>142.58045353934492</v>
      </c>
      <c r="AB10" s="185" cm="1">
        <f t="array" ref="AB10">INDEX(Drivers!$C$7:$AG$25,$G10,AB$9)</f>
        <v>144.70476786702653</v>
      </c>
      <c r="AC10" s="185" cm="1">
        <f t="array" ref="AC10">INDEX(Drivers!$C$7:$AG$25,$G10,AC$9)</f>
        <v>146.37093130698941</v>
      </c>
      <c r="AD10" s="185" cm="1">
        <f t="array" ref="AD10">INDEX(Drivers!$C$7:$AG$25,$G10,AD$9)</f>
        <v>148.1411715143127</v>
      </c>
      <c r="AE10" s="185" cm="1">
        <f t="array" ref="AE10">INDEX(Drivers!$C$7:$AG$25,$G10,AE$9)</f>
        <v>149.93173052879732</v>
      </c>
      <c r="AF10" s="185" cm="1">
        <f t="array" ref="AF10">INDEX(Drivers!$C$7:$AG$25,$G10,AF$9)</f>
        <v>152.09763226516961</v>
      </c>
      <c r="AG10" s="185" cm="1">
        <f t="array" ref="AG10">INDEX(Drivers!$C$7:$AG$25,$G10,AG$9)</f>
        <v>156.88473539946497</v>
      </c>
      <c r="AH10" s="185" cm="1">
        <f t="array" ref="AH10">INDEX(Drivers!$C$7:$AG$25,$G10,AH$9)</f>
        <v>161.33360173418708</v>
      </c>
      <c r="AI10" s="185" cm="1">
        <f t="array" ref="AI10">INDEX(Drivers!$C$7:$AG$25,$G10,AI$9)</f>
        <v>163.53269690310663</v>
      </c>
      <c r="AJ10" s="185" cm="1">
        <f t="array" ref="AJ10">INDEX(Drivers!$C$7:$AG$25,$G10,AJ$9)</f>
        <v>165.31234951128582</v>
      </c>
      <c r="AK10" s="185" cm="1">
        <f t="array" ref="AK10">INDEX(Drivers!$C$7:$AG$25,$G10,AK$9)</f>
        <v>166.950203510465</v>
      </c>
      <c r="AL10" s="185" cm="1">
        <f t="array" ref="AL10">INDEX(Drivers!$C$7:$AG$25,$G10,AL$9)</f>
        <v>168.54507565694863</v>
      </c>
      <c r="AM10" s="185" cm="1">
        <f t="array" ref="AM10">INDEX(Drivers!$C$7:$AG$25,$G10,AM$9)</f>
        <v>178.88170675953899</v>
      </c>
      <c r="AN10" s="185" cm="1">
        <f t="array" ref="AN10">INDEX(Drivers!$C$7:$AG$25,$G10,AN$9)</f>
        <v>171.87605830474766</v>
      </c>
      <c r="AO10" s="185">
        <f>FORECAST(AO$3,$AL10:$AN10,$AL$3:$AN$3)</f>
        <v>178.09742087877692</v>
      </c>
      <c r="AP10" s="185">
        <f>FORECAST(AP$3,$AL10:$AN10,$AL$3:$AN$3)</f>
        <v>181.42840352657595</v>
      </c>
    </row>
    <row r="11" spans="1:48" s="361" customFormat="1">
      <c r="A11" s="361" t="s">
        <v>16</v>
      </c>
      <c r="B11" s="186" t="s">
        <v>721</v>
      </c>
      <c r="C11" s="186" t="s">
        <v>710</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80.417874318865472</v>
      </c>
      <c r="T11" s="361" cm="1">
        <f t="array" ref="T11">INDEX(Drivers!$C$7:$AG$25,$G11,T$9)</f>
        <v>80.564785401870054</v>
      </c>
      <c r="U11" s="361" cm="1">
        <f t="array" ref="U11">INDEX(Drivers!$C$7:$AG$25,$G11,U$9)</f>
        <v>80.799851352337512</v>
      </c>
      <c r="V11" s="361" cm="1">
        <f t="array" ref="V11">INDEX(Drivers!$C$7:$AG$25,$G11,V$9)</f>
        <v>81.04178117797484</v>
      </c>
      <c r="W11" s="361" cm="1">
        <f t="array" ref="W11">INDEX(Drivers!$C$7:$AG$25,$G11,W$9)</f>
        <v>81.327169223412994</v>
      </c>
      <c r="X11" s="361" cm="1">
        <f t="array" ref="X11">INDEX(Drivers!$C$7:$AG$25,$G11,X$9)</f>
        <v>81.636383087244809</v>
      </c>
      <c r="Y11" s="361" cm="1">
        <f t="array" ref="Y11">INDEX(Drivers!$C$7:$AG$25,$G11,Y$9)</f>
        <v>81.935134734431742</v>
      </c>
      <c r="Z11" s="361" cm="1">
        <f t="array" ref="Z11">INDEX(Drivers!$C$7:$AG$25,$G11,Z$9)</f>
        <v>82.574605967015131</v>
      </c>
      <c r="AA11" s="361" cm="1">
        <f t="array" ref="AA11">INDEX(Drivers!$C$7:$AG$25,$G11,AA$9)</f>
        <v>83.043966750503429</v>
      </c>
      <c r="AB11" s="361" cm="1">
        <f t="array" ref="AB11">INDEX(Drivers!$C$7:$AG$25,$G11,AB$9)</f>
        <v>83.412473111861274</v>
      </c>
      <c r="AC11" s="361" cm="1">
        <f t="array" ref="AC11">INDEX(Drivers!$C$7:$AG$25,$G11,AC$9)</f>
        <v>83.728921922997642</v>
      </c>
      <c r="AD11" s="361" cm="1">
        <f t="array" ref="AD11">INDEX(Drivers!$C$7:$AG$25,$G11,AD$9)</f>
        <v>84.063960135540924</v>
      </c>
      <c r="AE11" s="361" cm="1">
        <f t="array" ref="AE11">INDEX(Drivers!$C$7:$AG$25,$G11,AE$9)</f>
        <v>84.415223404587536</v>
      </c>
      <c r="AF11" s="361" cm="1">
        <f t="array" ref="AF11">INDEX(Drivers!$C$7:$AG$25,$G11,AF$9)</f>
        <v>84.840051217691723</v>
      </c>
      <c r="AG11" s="361" cm="1">
        <f t="array" ref="AG11">INDEX(Drivers!$C$7:$AG$25,$G11,AG$9)</f>
        <v>85.998662205642177</v>
      </c>
      <c r="AH11" s="361" cm="1">
        <f t="array" ref="AH11">INDEX(Drivers!$C$7:$AG$25,$G11,AH$9)</f>
        <v>87.147665767890871</v>
      </c>
      <c r="AI11" s="361" cm="1">
        <f t="array" ref="AI11">INDEX(Drivers!$C$7:$AG$25,$G11,AI$9)</f>
        <v>88.025271165247631</v>
      </c>
      <c r="AJ11" s="361" cm="1">
        <f t="array" ref="AJ11">INDEX(Drivers!$C$7:$AG$25,$G11,AJ$9)</f>
        <v>88.794079104532642</v>
      </c>
      <c r="AK11" s="361" cm="1">
        <f t="array" ref="AK11">INDEX(Drivers!$C$7:$AG$25,$G11,AK$9)</f>
        <v>89.503853004904016</v>
      </c>
      <c r="AL11" s="361" cm="1">
        <f t="array" ref="AL11">INDEX(Drivers!$C$7:$AG$25,$G11,AL$9)</f>
        <v>90.176151891996085</v>
      </c>
      <c r="AM11" s="361" cm="1">
        <f t="array" ref="AM11">INDEX(Drivers!$C$7:$AG$25,$G11,AM$9)</f>
        <v>93.794157261717956</v>
      </c>
      <c r="AN11" s="361" cm="1">
        <f t="array" ref="AN11">INDEX(Drivers!$C$7:$AG$25,$G11,AN$9)</f>
        <v>93.790151730922318</v>
      </c>
      <c r="AO11" s="361">
        <f>FORECAST(AO$3,$AL11:$AN11,$AL$3:$AN$3)</f>
        <v>98.007820053268119</v>
      </c>
      <c r="AP11" s="361">
        <f>FORECAST(AP$3,$AL11:$AN11,$AL$3:$AN$3)</f>
        <v>101.62181989219437</v>
      </c>
    </row>
    <row r="12" spans="1:48">
      <c r="A12" s="185" t="s">
        <v>16</v>
      </c>
      <c r="B12" s="186" t="s">
        <v>704</v>
      </c>
      <c r="C12" s="186" t="s">
        <v>706</v>
      </c>
      <c r="D12" s="185">
        <f>[4]IND!M11</f>
        <v>0</v>
      </c>
      <c r="F12" s="186" t="s">
        <v>708</v>
      </c>
      <c r="H12" s="186"/>
      <c r="I12" s="186"/>
      <c r="J12" s="361">
        <f>J14</f>
        <v>91.155983840693693</v>
      </c>
      <c r="K12" s="366">
        <f t="shared" ref="K12:AN12" si="4">K14</f>
        <v>91.710297532558712</v>
      </c>
      <c r="L12" s="366">
        <f t="shared" si="4"/>
        <v>92.768511564884705</v>
      </c>
      <c r="M12" s="366">
        <f t="shared" si="4"/>
        <v>93.776047747412548</v>
      </c>
      <c r="N12" s="366">
        <f t="shared" si="4"/>
        <v>94.319476074287735</v>
      </c>
      <c r="O12" s="366">
        <f t="shared" si="4"/>
        <v>95.613818592823378</v>
      </c>
      <c r="P12" s="366">
        <f t="shared" si="4"/>
        <v>96.574994146434307</v>
      </c>
      <c r="Q12" s="366">
        <f t="shared" si="4"/>
        <v>95.048220566049281</v>
      </c>
      <c r="R12" s="366">
        <f t="shared" si="4"/>
        <v>86.00398491222083</v>
      </c>
      <c r="S12" s="366">
        <f t="shared" si="4"/>
        <v>88.536236630612706</v>
      </c>
      <c r="T12" s="366">
        <f t="shared" si="4"/>
        <v>90.412010749527042</v>
      </c>
      <c r="U12" s="366">
        <f t="shared" si="4"/>
        <v>92.682827963278413</v>
      </c>
      <c r="V12" s="366">
        <f t="shared" si="4"/>
        <v>95.001708713328668</v>
      </c>
      <c r="W12" s="366">
        <f t="shared" si="4"/>
        <v>97.491596044656347</v>
      </c>
      <c r="X12" s="366">
        <f t="shared" si="4"/>
        <v>100.12174318238976</v>
      </c>
      <c r="Y12" s="366">
        <f t="shared" si="4"/>
        <v>102.67348345454633</v>
      </c>
      <c r="Z12" s="366">
        <f t="shared" si="4"/>
        <v>106.53083560286441</v>
      </c>
      <c r="AA12" s="366">
        <f t="shared" si="4"/>
        <v>109.38593337749876</v>
      </c>
      <c r="AB12" s="366">
        <f t="shared" si="4"/>
        <v>111.96913998893066</v>
      </c>
      <c r="AC12" s="366">
        <f t="shared" si="4"/>
        <v>114.47952126141513</v>
      </c>
      <c r="AD12" s="366">
        <f t="shared" si="4"/>
        <v>117.35357311528313</v>
      </c>
      <c r="AE12" s="366">
        <f t="shared" si="4"/>
        <v>120.50581292645157</v>
      </c>
      <c r="AF12" s="366">
        <f t="shared" si="4"/>
        <v>124.35737108657241</v>
      </c>
      <c r="AG12" s="366">
        <f t="shared" si="4"/>
        <v>131.0511862028429</v>
      </c>
      <c r="AH12" s="366">
        <f t="shared" si="4"/>
        <v>136.94660198638007</v>
      </c>
      <c r="AI12" s="366">
        <f t="shared" si="4"/>
        <v>142.16130895602086</v>
      </c>
      <c r="AJ12" s="366">
        <f t="shared" si="4"/>
        <v>147.18946677182086</v>
      </c>
      <c r="AK12" s="366">
        <f t="shared" si="4"/>
        <v>152.25542504286423</v>
      </c>
      <c r="AL12" s="366">
        <f t="shared" si="4"/>
        <v>157.41863150404197</v>
      </c>
      <c r="AM12" s="366">
        <f t="shared" si="4"/>
        <v>186.00306808334884</v>
      </c>
      <c r="AN12" s="366">
        <f t="shared" si="4"/>
        <v>189.5286745690037</v>
      </c>
      <c r="AO12" s="366">
        <f t="shared" ref="AO12:AP14" si="5">FORECAST(AO$3,$AL12:$AN12,$AL$3:$AN$3)</f>
        <v>225.81518931624032</v>
      </c>
      <c r="AP12" s="366">
        <f t="shared" si="5"/>
        <v>257.92523238120248</v>
      </c>
    </row>
    <row r="13" spans="1:48" s="361" customFormat="1">
      <c r="A13" s="361" t="s">
        <v>16</v>
      </c>
      <c r="B13" s="186" t="s">
        <v>705</v>
      </c>
      <c r="C13" s="186" t="s">
        <v>707</v>
      </c>
      <c r="D13" s="361">
        <f>[4]IND!M12</f>
        <v>0</v>
      </c>
      <c r="F13" s="186" t="s">
        <v>709</v>
      </c>
      <c r="H13" s="186"/>
      <c r="I13" s="186"/>
      <c r="J13" s="361">
        <f>J14</f>
        <v>91.155983840693693</v>
      </c>
      <c r="K13" s="366">
        <f t="shared" ref="K13:AN13" si="6">K14</f>
        <v>91.710297532558712</v>
      </c>
      <c r="L13" s="366">
        <f t="shared" si="6"/>
        <v>92.768511564884705</v>
      </c>
      <c r="M13" s="366">
        <f t="shared" si="6"/>
        <v>93.776047747412548</v>
      </c>
      <c r="N13" s="366">
        <f t="shared" si="6"/>
        <v>94.319476074287735</v>
      </c>
      <c r="O13" s="366">
        <f t="shared" si="6"/>
        <v>95.613818592823378</v>
      </c>
      <c r="P13" s="366">
        <f t="shared" si="6"/>
        <v>96.574994146434307</v>
      </c>
      <c r="Q13" s="366">
        <f t="shared" si="6"/>
        <v>95.048220566049281</v>
      </c>
      <c r="R13" s="366">
        <f t="shared" si="6"/>
        <v>86.00398491222083</v>
      </c>
      <c r="S13" s="366">
        <f t="shared" si="6"/>
        <v>88.536236630612706</v>
      </c>
      <c r="T13" s="366">
        <f t="shared" si="6"/>
        <v>90.412010749527042</v>
      </c>
      <c r="U13" s="366">
        <f t="shared" si="6"/>
        <v>92.682827963278413</v>
      </c>
      <c r="V13" s="366">
        <f t="shared" si="6"/>
        <v>95.001708713328668</v>
      </c>
      <c r="W13" s="366">
        <f t="shared" si="6"/>
        <v>97.491596044656347</v>
      </c>
      <c r="X13" s="366">
        <f t="shared" si="6"/>
        <v>100.12174318238976</v>
      </c>
      <c r="Y13" s="366">
        <f t="shared" si="6"/>
        <v>102.67348345454633</v>
      </c>
      <c r="Z13" s="366">
        <f t="shared" si="6"/>
        <v>106.53083560286441</v>
      </c>
      <c r="AA13" s="366">
        <f t="shared" si="6"/>
        <v>109.38593337749876</v>
      </c>
      <c r="AB13" s="366">
        <f t="shared" si="6"/>
        <v>111.96913998893066</v>
      </c>
      <c r="AC13" s="366">
        <f t="shared" si="6"/>
        <v>114.47952126141513</v>
      </c>
      <c r="AD13" s="366">
        <f t="shared" si="6"/>
        <v>117.35357311528313</v>
      </c>
      <c r="AE13" s="366">
        <f t="shared" si="6"/>
        <v>120.50581292645157</v>
      </c>
      <c r="AF13" s="366">
        <f t="shared" si="6"/>
        <v>124.35737108657241</v>
      </c>
      <c r="AG13" s="366">
        <f t="shared" si="6"/>
        <v>131.0511862028429</v>
      </c>
      <c r="AH13" s="366">
        <f t="shared" si="6"/>
        <v>136.94660198638007</v>
      </c>
      <c r="AI13" s="366">
        <f t="shared" si="6"/>
        <v>142.16130895602086</v>
      </c>
      <c r="AJ13" s="366">
        <f t="shared" si="6"/>
        <v>147.18946677182086</v>
      </c>
      <c r="AK13" s="366">
        <f t="shared" si="6"/>
        <v>152.25542504286423</v>
      </c>
      <c r="AL13" s="366">
        <f t="shared" si="6"/>
        <v>157.41863150404197</v>
      </c>
      <c r="AM13" s="366">
        <f t="shared" si="6"/>
        <v>186.00306808334884</v>
      </c>
      <c r="AN13" s="366">
        <f t="shared" si="6"/>
        <v>189.5286745690037</v>
      </c>
      <c r="AO13" s="366">
        <f t="shared" si="5"/>
        <v>225.81518931624032</v>
      </c>
      <c r="AP13" s="366">
        <f t="shared" si="5"/>
        <v>257.92523238120248</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91.155983840693693</v>
      </c>
      <c r="K14" s="214" cm="1">
        <f t="array" ref="K14">INDEX(Drivers!$C$88:$AG$104,$G14,K$9)</f>
        <v>91.710297532558712</v>
      </c>
      <c r="L14" s="214" cm="1">
        <f t="array" ref="L14">INDEX(Drivers!$C$88:$AG$104,$G14,L$9)</f>
        <v>92.768511564884705</v>
      </c>
      <c r="M14" s="214" cm="1">
        <f t="array" ref="M14">INDEX(Drivers!$C$88:$AG$104,$G14,M$9)</f>
        <v>93.776047747412548</v>
      </c>
      <c r="N14" s="214" cm="1">
        <f t="array" ref="N14">INDEX(Drivers!$C$88:$AG$104,$G14,N$9)</f>
        <v>94.319476074287735</v>
      </c>
      <c r="O14" s="214" cm="1">
        <f t="array" ref="O14">INDEX(Drivers!$C$88:$AG$104,$G14,O$9)</f>
        <v>95.613818592823378</v>
      </c>
      <c r="P14" s="214" cm="1">
        <f t="array" ref="P14">INDEX(Drivers!$C$88:$AG$104,$G14,P$9)</f>
        <v>96.574994146434307</v>
      </c>
      <c r="Q14" s="214" cm="1">
        <f t="array" ref="Q14">INDEX(Drivers!$C$88:$AG$104,$G14,Q$9)</f>
        <v>95.048220566049281</v>
      </c>
      <c r="R14" s="214" cm="1">
        <f t="array" ref="R14">INDEX(Drivers!$C$88:$AG$104,$G14,R$9)</f>
        <v>86.00398491222083</v>
      </c>
      <c r="S14" s="214" cm="1">
        <f t="array" ref="S14">INDEX(Drivers!$C$88:$AG$104,$G14,S$9)</f>
        <v>88.536236630612706</v>
      </c>
      <c r="T14" s="214" cm="1">
        <f t="array" ref="T14">INDEX(Drivers!$C$88:$AG$104,$G14,T$9)</f>
        <v>90.412010749527042</v>
      </c>
      <c r="U14" s="214" cm="1">
        <f t="array" ref="U14">INDEX(Drivers!$C$88:$AG$104,$G14,U$9)</f>
        <v>92.682827963278413</v>
      </c>
      <c r="V14" s="214" cm="1">
        <f t="array" ref="V14">INDEX(Drivers!$C$88:$AG$104,$G14,V$9)</f>
        <v>95.001708713328668</v>
      </c>
      <c r="W14" s="214" cm="1">
        <f t="array" ref="W14">INDEX(Drivers!$C$88:$AG$104,$G14,W$9)</f>
        <v>97.491596044656347</v>
      </c>
      <c r="X14" s="214" cm="1">
        <f t="array" ref="X14">INDEX(Drivers!$C$88:$AG$104,$G14,X$9)</f>
        <v>100.12174318238976</v>
      </c>
      <c r="Y14" s="214" cm="1">
        <f t="array" ref="Y14">INDEX(Drivers!$C$88:$AG$104,$G14,Y$9)</f>
        <v>102.67348345454633</v>
      </c>
      <c r="Z14" s="214" cm="1">
        <f t="array" ref="Z14">INDEX(Drivers!$C$88:$AG$104,$G14,Z$9)</f>
        <v>106.53083560286441</v>
      </c>
      <c r="AA14" s="214" cm="1">
        <f t="array" ref="AA14">INDEX(Drivers!$C$88:$AG$104,$G14,AA$9)</f>
        <v>109.38593337749876</v>
      </c>
      <c r="AB14" s="214" cm="1">
        <f t="array" ref="AB14">INDEX(Drivers!$C$88:$AG$104,$G14,AB$9)</f>
        <v>111.96913998893066</v>
      </c>
      <c r="AC14" s="214" cm="1">
        <f t="array" ref="AC14">INDEX(Drivers!$C$88:$AG$104,$G14,AC$9)</f>
        <v>114.47952126141513</v>
      </c>
      <c r="AD14" s="214" cm="1">
        <f t="array" ref="AD14">INDEX(Drivers!$C$88:$AG$104,$G14,AD$9)</f>
        <v>117.35357311528313</v>
      </c>
      <c r="AE14" s="214" cm="1">
        <f t="array" ref="AE14">INDEX(Drivers!$C$88:$AG$104,$G14,AE$9)</f>
        <v>120.50581292645157</v>
      </c>
      <c r="AF14" s="214" cm="1">
        <f t="array" ref="AF14">INDEX(Drivers!$C$88:$AG$104,$G14,AF$9)</f>
        <v>124.35737108657241</v>
      </c>
      <c r="AG14" s="214" cm="1">
        <f t="array" ref="AG14">INDEX(Drivers!$C$88:$AG$104,$G14,AG$9)</f>
        <v>131.0511862028429</v>
      </c>
      <c r="AH14" s="214" cm="1">
        <f t="array" ref="AH14">INDEX(Drivers!$C$88:$AG$104,$G14,AH$9)</f>
        <v>136.94660198638007</v>
      </c>
      <c r="AI14" s="214" cm="1">
        <f t="array" ref="AI14">INDEX(Drivers!$C$88:$AG$104,$G14,AI$9)</f>
        <v>142.16130895602086</v>
      </c>
      <c r="AJ14" s="214" cm="1">
        <f t="array" ref="AJ14">INDEX(Drivers!$C$88:$AG$104,$G14,AJ$9)</f>
        <v>147.18946677182086</v>
      </c>
      <c r="AK14" s="214" cm="1">
        <f t="array" ref="AK14">INDEX(Drivers!$C$88:$AG$104,$G14,AK$9)</f>
        <v>152.25542504286423</v>
      </c>
      <c r="AL14" s="214" cm="1">
        <f t="array" ref="AL14">INDEX(Drivers!$C$88:$AG$104,$G14,AL$9)</f>
        <v>157.41863150404197</v>
      </c>
      <c r="AM14" s="214" cm="1">
        <f t="array" ref="AM14">INDEX(Drivers!$C$88:$AG$104,$G14,AM$9)</f>
        <v>186.00306808334884</v>
      </c>
      <c r="AN14" s="214" cm="1">
        <f t="array" ref="AN14">INDEX(Drivers!$C$88:$AG$104,$G14,AN$9)</f>
        <v>189.5286745690037</v>
      </c>
      <c r="AO14" s="366">
        <f t="shared" si="5"/>
        <v>225.81518931624032</v>
      </c>
      <c r="AP14" s="366">
        <f t="shared" si="5"/>
        <v>257.92523238120248</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52.874008641693329</v>
      </c>
      <c r="T15" s="185" cm="1">
        <f t="array" ref="T15">INDEX(Drivers!$C$7:$AG$25,$G15,T$9)</f>
        <v>53.331871327075994</v>
      </c>
      <c r="U15" s="185" cm="1">
        <f t="array" ref="U15">INDEX(Drivers!$C$7:$AG$25,$G15,U$9)</f>
        <v>53.907190116813588</v>
      </c>
      <c r="V15" s="185" cm="1">
        <f t="array" ref="V15">INDEX(Drivers!$C$7:$AG$25,$G15,V$9)</f>
        <v>54.430605546818839</v>
      </c>
      <c r="W15" s="185" cm="1">
        <f t="array" ref="W15">INDEX(Drivers!$C$7:$AG$25,$G15,W$9)</f>
        <v>54.955161545639442</v>
      </c>
      <c r="X15" s="185" cm="1">
        <f t="array" ref="X15">INDEX(Drivers!$C$7:$AG$25,$G15,X$9)</f>
        <v>55.483908527650343</v>
      </c>
      <c r="Y15" s="185" cm="1">
        <f t="array" ref="Y15">INDEX(Drivers!$C$7:$AG$25,$G15,Y$9)</f>
        <v>56.019850558906775</v>
      </c>
      <c r="Z15" s="185" cm="1">
        <f t="array" ref="Z15">INDEX(Drivers!$C$7:$AG$25,$G15,Z$9)</f>
        <v>56.623801080064887</v>
      </c>
      <c r="AA15" s="185" cm="1">
        <f t="array" ref="AA15">INDEX(Drivers!$C$7:$AG$25,$G15,AA$9)</f>
        <v>56.835097158646846</v>
      </c>
      <c r="AB15" s="185" cm="1">
        <f t="array" ref="AB15">INDEX(Drivers!$C$7:$AG$25,$G15,AB$9)</f>
        <v>57.158904319558296</v>
      </c>
      <c r="AC15" s="185" cm="1">
        <f t="array" ref="AC15">INDEX(Drivers!$C$7:$AG$25,$G15,AC$9)</f>
        <v>57.603840324010044</v>
      </c>
      <c r="AD15" s="185" cm="1">
        <f t="array" ref="AD15">INDEX(Drivers!$C$7:$AG$25,$G15,AD$9)</f>
        <v>58.124926604340281</v>
      </c>
      <c r="AE15" s="185" cm="1">
        <f t="array" ref="AE15">INDEX(Drivers!$C$7:$AG$25,$G15,AE$9)</f>
        <v>58.723190472796503</v>
      </c>
      <c r="AF15" s="185" cm="1">
        <f t="array" ref="AF15">INDEX(Drivers!$C$7:$AG$25,$G15,AF$9)</f>
        <v>59.444490201750746</v>
      </c>
      <c r="AG15" s="185" cm="1">
        <f t="array" ref="AG15">INDEX(Drivers!$C$7:$AG$25,$G15,AG$9)</f>
        <v>46.666496302235117</v>
      </c>
      <c r="AH15" s="185" cm="1">
        <f t="array" ref="AH15">INDEX(Drivers!$C$7:$AG$25,$G15,AH$9)</f>
        <v>36.105560789865741</v>
      </c>
      <c r="AI15" s="185" cm="1">
        <f t="array" ref="AI15">INDEX(Drivers!$C$7:$AG$25,$G15,AI$9)</f>
        <v>34.847964563209999</v>
      </c>
      <c r="AJ15" s="185" cm="1">
        <f t="array" ref="AJ15">INDEX(Drivers!$C$7:$AG$25,$G15,AJ$9)</f>
        <v>35.361428871616681</v>
      </c>
      <c r="AK15" s="185" cm="1">
        <f t="array" ref="AK15">INDEX(Drivers!$C$7:$AG$25,$G15,AK$9)</f>
        <v>36.231672111382998</v>
      </c>
      <c r="AL15" s="185" cm="1">
        <f t="array" ref="AL15">INDEX(Drivers!$C$7:$AG$25,$G15,AL$9)</f>
        <v>37.217293701958219</v>
      </c>
      <c r="AM15" s="185" cm="1">
        <f t="array" ref="AM15">INDEX(Drivers!$C$7:$AG$25,$G15,AM$9)</f>
        <v>42.990435322473118</v>
      </c>
      <c r="AN15" s="185" cm="1">
        <f t="array" ref="AN15">INDEX(Drivers!$C$7:$AG$25,$G15,AN$9)</f>
        <v>44.722420014824856</v>
      </c>
      <c r="AO15" s="185">
        <f t="shared" ref="AO15:AP25" si="7">FORECAST(AO$3,$AL15:$AN15,$AL$3:$AN$3)</f>
        <v>52.901072482385416</v>
      </c>
      <c r="AP15" s="185">
        <f t="shared" si="7"/>
        <v>60.406198795251839</v>
      </c>
    </row>
    <row r="16" spans="1:48" s="366" customFormat="1">
      <c r="A16" s="366" t="s">
        <v>16</v>
      </c>
      <c r="B16" s="186" t="s">
        <v>713</v>
      </c>
      <c r="C16" s="186" t="s">
        <v>717</v>
      </c>
      <c r="D16" s="366">
        <v>0</v>
      </c>
      <c r="F16" s="186" t="s">
        <v>718</v>
      </c>
      <c r="G16" s="366">
        <f>MATCH(B16,Drivers!$A$88:$A$104,0)</f>
        <v>2</v>
      </c>
      <c r="H16" s="186"/>
      <c r="I16" s="186"/>
      <c r="J16" s="214" cm="1">
        <f t="array" ref="J16">INDEX(Drivers!$C$88:$AG$104,$G16,J$9)</f>
        <v>8.941955426103176</v>
      </c>
      <c r="K16" s="214" cm="1">
        <f t="array" ref="K16">INDEX(Drivers!$C$88:$AG$104,$G16,K$9)</f>
        <v>9.2484007201290375</v>
      </c>
      <c r="L16" s="214" cm="1">
        <f t="array" ref="L16">INDEX(Drivers!$C$88:$AG$104,$G16,L$9)</f>
        <v>9.3060388398994949</v>
      </c>
      <c r="M16" s="214" cm="1">
        <f t="array" ref="M16">INDEX(Drivers!$C$88:$AG$104,$G16,M$9)</f>
        <v>9.3161698664319612</v>
      </c>
      <c r="N16" s="214" cm="1">
        <f t="array" ref="N16">INDEX(Drivers!$C$88:$AG$104,$G16,N$9)</f>
        <v>9.3471079603281169</v>
      </c>
      <c r="O16" s="214" cm="1">
        <f t="array" ref="O16">INDEX(Drivers!$C$88:$AG$104,$G16,O$9)</f>
        <v>9.478952317653432</v>
      </c>
      <c r="P16" s="214" cm="1">
        <f t="array" ref="P16">INDEX(Drivers!$C$88:$AG$104,$G16,P$9)</f>
        <v>9.5763167204340292</v>
      </c>
      <c r="Q16" s="214" cm="1">
        <f t="array" ref="Q16">INDEX(Drivers!$C$88:$AG$104,$G16,Q$9)</f>
        <v>9.4897328303963242</v>
      </c>
      <c r="R16" s="214" cm="1">
        <f t="array" ref="R16">INDEX(Drivers!$C$88:$AG$104,$G16,R$9)</f>
        <v>8.7801518366452704</v>
      </c>
      <c r="S16" s="214" cm="1">
        <f t="array" ref="S16">INDEX(Drivers!$C$88:$AG$104,$G16,S$9)</f>
        <v>8.9146065468318056</v>
      </c>
      <c r="T16" s="214" cm="1">
        <f t="array" ref="T16">INDEX(Drivers!$C$88:$AG$104,$G16,T$9)</f>
        <v>9.1512475617286189</v>
      </c>
      <c r="U16" s="214" cm="1">
        <f t="array" ref="U16">INDEX(Drivers!$C$88:$AG$104,$G16,U$9)</f>
        <v>9.3320907278006651</v>
      </c>
      <c r="V16" s="214" cm="1">
        <f t="array" ref="V16">INDEX(Drivers!$C$88:$AG$104,$G16,V$9)</f>
        <v>9.5094321425434352</v>
      </c>
      <c r="W16" s="214" cm="1">
        <f t="array" ref="W16">INDEX(Drivers!$C$88:$AG$104,$G16,W$9)</f>
        <v>9.6757978359821415</v>
      </c>
      <c r="X16" s="214" cm="1">
        <f t="array" ref="X16">INDEX(Drivers!$C$88:$AG$104,$G16,X$9)</f>
        <v>9.8675084182920205</v>
      </c>
      <c r="Y16" s="214" cm="1">
        <f t="array" ref="Y16">INDEX(Drivers!$C$88:$AG$104,$G16,Y$9)</f>
        <v>10.05531603035303</v>
      </c>
      <c r="Z16" s="214" cm="1">
        <f t="array" ref="Z16">INDEX(Drivers!$C$88:$AG$104,$G16,Z$9)</f>
        <v>9.9806362494046379</v>
      </c>
      <c r="AA16" s="214" cm="1">
        <f t="array" ref="AA16">INDEX(Drivers!$C$88:$AG$104,$G16,AA$9)</f>
        <v>10.039981720678993</v>
      </c>
      <c r="AB16" s="214" cm="1">
        <f t="array" ref="AB16">INDEX(Drivers!$C$88:$AG$104,$G16,AB$9)</f>
        <v>10.207641380610372</v>
      </c>
      <c r="AC16" s="214" cm="1">
        <f t="array" ref="AC16">INDEX(Drivers!$C$88:$AG$104,$G16,AC$9)</f>
        <v>10.386911210415535</v>
      </c>
      <c r="AD16" s="214" cm="1">
        <f t="array" ref="AD16">INDEX(Drivers!$C$88:$AG$104,$G16,AD$9)</f>
        <v>10.591750504436527</v>
      </c>
      <c r="AE16" s="214" cm="1">
        <f t="array" ref="AE16">INDEX(Drivers!$C$88:$AG$104,$G16,AE$9)</f>
        <v>10.813270346675145</v>
      </c>
      <c r="AF16" s="214" cm="1">
        <f t="array" ref="AF16">INDEX(Drivers!$C$88:$AG$104,$G16,AF$9)</f>
        <v>11.082303622081378</v>
      </c>
      <c r="AG16" s="214" cm="1">
        <f t="array" ref="AG16">INDEX(Drivers!$C$88:$AG$104,$G16,AG$9)</f>
        <v>9.1683798544316559</v>
      </c>
      <c r="AH16" s="214" cm="1">
        <f t="array" ref="AH16">INDEX(Drivers!$C$88:$AG$104,$G16,AH$9)</f>
        <v>7.6027816355135336</v>
      </c>
      <c r="AI16" s="214" cm="1">
        <f t="array" ref="AI16">INDEX(Drivers!$C$88:$AG$104,$G16,AI$9)</f>
        <v>7.618641505938637</v>
      </c>
      <c r="AJ16" s="214" cm="1">
        <f t="array" ref="AJ16">INDEX(Drivers!$C$88:$AG$104,$G16,AJ$9)</f>
        <v>7.9006149328556035</v>
      </c>
      <c r="AK16" s="214" cm="1">
        <f t="array" ref="AK16">INDEX(Drivers!$C$88:$AG$104,$G16,AK$9)</f>
        <v>8.2359067635031984</v>
      </c>
      <c r="AL16" s="214" cm="1">
        <f t="array" ref="AL16">INDEX(Drivers!$C$88:$AG$104,$G16,AL$9)</f>
        <v>8.5881400164751369</v>
      </c>
      <c r="AM16" s="214" cm="1">
        <f t="array" ref="AM16">INDEX(Drivers!$C$88:$AG$104,$G16,AM$9)</f>
        <v>10.544423049107662</v>
      </c>
      <c r="AN16" s="214" cm="1">
        <f t="array" ref="AN16">INDEX(Drivers!$C$88:$AG$104,$G16,AN$9)</f>
        <v>10.832110544850243</v>
      </c>
      <c r="AO16" s="366">
        <f t="shared" si="7"/>
        <v>13.354180329373662</v>
      </c>
      <c r="AP16" s="366">
        <f t="shared" si="7"/>
        <v>15.598150857748749</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6.034967512998322</v>
      </c>
      <c r="T17" s="185" cm="1">
        <f t="array" ref="T17">INDEX(Drivers!$C$7:$AG$25,$G17,T$9)</f>
        <v>6.0412480644363997</v>
      </c>
      <c r="U17" s="185" cm="1">
        <f t="array" ref="U17">INDEX(Drivers!$C$7:$AG$25,$G17,U$9)</f>
        <v>6.2113011753252261</v>
      </c>
      <c r="V17" s="185" cm="1">
        <f t="array" ref="V17">INDEX(Drivers!$C$7:$AG$25,$G17,V$9)</f>
        <v>6.3947206479870502</v>
      </c>
      <c r="W17" s="185" cm="1">
        <f t="array" ref="W17">INDEX(Drivers!$C$7:$AG$25,$G17,W$9)</f>
        <v>6.6717797145418913</v>
      </c>
      <c r="X17" s="185" cm="1">
        <f t="array" ref="X17">INDEX(Drivers!$C$7:$AG$25,$G17,X$9)</f>
        <v>6.9931049387451099</v>
      </c>
      <c r="Y17" s="185" cm="1">
        <f t="array" ref="Y17">INDEX(Drivers!$C$7:$AG$25,$G17,Y$9)</f>
        <v>7.2997994474203161</v>
      </c>
      <c r="Z17" s="185" cm="1">
        <f t="array" ref="Z17">INDEX(Drivers!$C$7:$AG$25,$G17,Z$9)</f>
        <v>8.2806538017039291</v>
      </c>
      <c r="AA17" s="185" cm="1">
        <f t="array" ref="AA17">INDEX(Drivers!$C$7:$AG$25,$G17,AA$9)</f>
        <v>9.0555325779852414</v>
      </c>
      <c r="AB17" s="185" cm="1">
        <f t="array" ref="AB17">INDEX(Drivers!$C$7:$AG$25,$G17,AB$9)</f>
        <v>9.604110208249045</v>
      </c>
      <c r="AC17" s="185" cm="1">
        <f t="array" ref="AC17">INDEX(Drivers!$C$7:$AG$25,$G17,AC$9)</f>
        <v>9.9892671540589824</v>
      </c>
      <c r="AD17" s="185" cm="1">
        <f t="array" ref="AD17">INDEX(Drivers!$C$7:$AG$25,$G17,AD$9)</f>
        <v>10.333776935939282</v>
      </c>
      <c r="AE17" s="185" cm="1">
        <f t="array" ref="AE17">INDEX(Drivers!$C$7:$AG$25,$G17,AE$9)</f>
        <v>10.65058081456721</v>
      </c>
      <c r="AF17" s="185" cm="1">
        <f t="array" ref="AF17">INDEX(Drivers!$C$7:$AG$25,$G17,AF$9)</f>
        <v>11.021363929388334</v>
      </c>
      <c r="AG17" s="185" cm="1">
        <f t="array" ref="AG17">INDEX(Drivers!$C$7:$AG$25,$G17,AG$9)</f>
        <v>12.885269707751577</v>
      </c>
      <c r="AH17" s="185" cm="1">
        <f t="array" ref="AH17">INDEX(Drivers!$C$7:$AG$25,$G17,AH$9)</f>
        <v>14.968058974066786</v>
      </c>
      <c r="AI17" s="185" cm="1">
        <f t="array" ref="AI17">INDEX(Drivers!$C$7:$AG$25,$G17,AI$9)</f>
        <v>16.504276214494958</v>
      </c>
      <c r="AJ17" s="185" cm="1">
        <f t="array" ref="AJ17">INDEX(Drivers!$C$7:$AG$25,$G17,AJ$9)</f>
        <v>17.713103588060672</v>
      </c>
      <c r="AK17" s="185" cm="1">
        <f t="array" ref="AK17">INDEX(Drivers!$C$7:$AG$25,$G17,AK$9)</f>
        <v>18.698951251487621</v>
      </c>
      <c r="AL17" s="185" cm="1">
        <f t="array" ref="AL17">INDEX(Drivers!$C$7:$AG$25,$G17,AL$9)</f>
        <v>19.513857233141014</v>
      </c>
      <c r="AM17" s="185" cm="1">
        <f t="array" ref="AM17">INDEX(Drivers!$C$7:$AG$25,$G17,AM$9)</f>
        <v>23.263134087008527</v>
      </c>
      <c r="AN17" s="185" cm="1">
        <f t="array" ref="AN17">INDEX(Drivers!$C$7:$AG$25,$G17,AN$9)</f>
        <v>21.254690044824159</v>
      </c>
      <c r="AO17" s="185">
        <f t="shared" si="7"/>
        <v>23.955143005849266</v>
      </c>
      <c r="AP17" s="185">
        <f t="shared" si="7"/>
        <v>25.695975817532428</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14.697770773990946</v>
      </c>
      <c r="T18" s="185" cm="1">
        <f t="array" ref="T18">INDEX(Drivers!$C$7:$AG$25,$G18,T$9)</f>
        <v>15.044568161904261</v>
      </c>
      <c r="U18" s="185" cm="1">
        <f t="array" ref="U18">INDEX(Drivers!$C$7:$AG$25,$G18,U$9)</f>
        <v>15.387424964786041</v>
      </c>
      <c r="V18" s="185" cm="1">
        <f t="array" ref="V18">INDEX(Drivers!$C$7:$AG$25,$G18,V$9)</f>
        <v>15.745837869163132</v>
      </c>
      <c r="W18" s="185" cm="1">
        <f t="array" ref="W18">INDEX(Drivers!$C$7:$AG$25,$G18,W$9)</f>
        <v>16.101608177433071</v>
      </c>
      <c r="X18" s="185" cm="1">
        <f t="array" ref="X18">INDEX(Drivers!$C$7:$AG$25,$G18,X$9)</f>
        <v>16.480283669698665</v>
      </c>
      <c r="Y18" s="185" cm="1">
        <f t="array" ref="Y18">INDEX(Drivers!$C$7:$AG$25,$G18,Y$9)</f>
        <v>16.851584216983497</v>
      </c>
      <c r="Z18" s="185" cm="1">
        <f t="array" ref="Z18">INDEX(Drivers!$C$7:$AG$25,$G18,Z$9)</f>
        <v>17.075412487048936</v>
      </c>
      <c r="AA18" s="185" cm="1">
        <f t="array" ref="AA18">INDEX(Drivers!$C$7:$AG$25,$G18,AA$9)</f>
        <v>17.305608335459453</v>
      </c>
      <c r="AB18" s="185" cm="1">
        <f t="array" ref="AB18">INDEX(Drivers!$C$7:$AG$25,$G18,AB$9)</f>
        <v>17.636906504207047</v>
      </c>
      <c r="AC18" s="185" cm="1">
        <f t="array" ref="AC18">INDEX(Drivers!$C$7:$AG$25,$G18,AC$9)</f>
        <v>17.990562570790441</v>
      </c>
      <c r="AD18" s="185" cm="1">
        <f t="array" ref="AD18">INDEX(Drivers!$C$7:$AG$25,$G18,AD$9)</f>
        <v>18.422953697929866</v>
      </c>
      <c r="AE18" s="185" cm="1">
        <f t="array" ref="AE18">INDEX(Drivers!$C$7:$AG$25,$G18,AE$9)</f>
        <v>18.903996986029888</v>
      </c>
      <c r="AF18" s="185" cm="1">
        <f t="array" ref="AF18">INDEX(Drivers!$C$7:$AG$25,$G18,AF$9)</f>
        <v>19.495794824346</v>
      </c>
      <c r="AG18" s="185" cm="1">
        <f t="array" ref="AG18">INDEX(Drivers!$C$7:$AG$25,$G18,AG$9)</f>
        <v>20.007961116736507</v>
      </c>
      <c r="AH18" s="185" cm="1">
        <f t="array" ref="AH18">INDEX(Drivers!$C$7:$AG$25,$G18,AH$9)</f>
        <v>20.314865431920563</v>
      </c>
      <c r="AI18" s="185" cm="1">
        <f t="array" ref="AI18">INDEX(Drivers!$C$7:$AG$25,$G18,AI$9)</f>
        <v>20.830354476749999</v>
      </c>
      <c r="AJ18" s="185" cm="1">
        <f t="array" ref="AJ18">INDEX(Drivers!$C$7:$AG$25,$G18,AJ$9)</f>
        <v>21.379293524720101</v>
      </c>
      <c r="AK18" s="185" cm="1">
        <f t="array" ref="AK18">INDEX(Drivers!$C$7:$AG$25,$G18,AK$9)</f>
        <v>21.98541388998877</v>
      </c>
      <c r="AL18" s="185" cm="1">
        <f t="array" ref="AL18">INDEX(Drivers!$C$7:$AG$25,$G18,AL$9)</f>
        <v>22.644262629555758</v>
      </c>
      <c r="AM18" s="185" cm="1">
        <f t="array" ref="AM18">INDEX(Drivers!$C$7:$AG$25,$G18,AM$9)</f>
        <v>26.264317677716381</v>
      </c>
      <c r="AN18" s="185" cm="1">
        <f t="array" ref="AN18">INDEX(Drivers!$C$7:$AG$25,$G18,AN$9)</f>
        <v>26.869700551182415</v>
      </c>
      <c r="AO18" s="185">
        <f t="shared" si="7"/>
        <v>31.597583835258206</v>
      </c>
      <c r="AP18" s="185">
        <f t="shared" si="7"/>
        <v>35.823021756884827</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14.697770773990946</v>
      </c>
      <c r="T19" s="185" cm="1">
        <f t="array" ref="T19">INDEX(Drivers!$C$7:$AG$25,$G19,T$9)</f>
        <v>15.044568161904261</v>
      </c>
      <c r="U19" s="185" cm="1">
        <f t="array" ref="U19">INDEX(Drivers!$C$7:$AG$25,$G19,U$9)</f>
        <v>15.387424964786041</v>
      </c>
      <c r="V19" s="185" cm="1">
        <f t="array" ref="V19">INDEX(Drivers!$C$7:$AG$25,$G19,V$9)</f>
        <v>15.745837869163132</v>
      </c>
      <c r="W19" s="185" cm="1">
        <f t="array" ref="W19">INDEX(Drivers!$C$7:$AG$25,$G19,W$9)</f>
        <v>16.101608177433071</v>
      </c>
      <c r="X19" s="185" cm="1">
        <f t="array" ref="X19">INDEX(Drivers!$C$7:$AG$25,$G19,X$9)</f>
        <v>16.480283669698665</v>
      </c>
      <c r="Y19" s="185" cm="1">
        <f t="array" ref="Y19">INDEX(Drivers!$C$7:$AG$25,$G19,Y$9)</f>
        <v>16.851584216983497</v>
      </c>
      <c r="Z19" s="185" cm="1">
        <f t="array" ref="Z19">INDEX(Drivers!$C$7:$AG$25,$G19,Z$9)</f>
        <v>17.075412487048936</v>
      </c>
      <c r="AA19" s="185" cm="1">
        <f t="array" ref="AA19">INDEX(Drivers!$C$7:$AG$25,$G19,AA$9)</f>
        <v>17.305608335459453</v>
      </c>
      <c r="AB19" s="185" cm="1">
        <f t="array" ref="AB19">INDEX(Drivers!$C$7:$AG$25,$G19,AB$9)</f>
        <v>17.636906504207047</v>
      </c>
      <c r="AC19" s="185" cm="1">
        <f t="array" ref="AC19">INDEX(Drivers!$C$7:$AG$25,$G19,AC$9)</f>
        <v>17.990562570790441</v>
      </c>
      <c r="AD19" s="185" cm="1">
        <f t="array" ref="AD19">INDEX(Drivers!$C$7:$AG$25,$G19,AD$9)</f>
        <v>18.422953697929866</v>
      </c>
      <c r="AE19" s="185" cm="1">
        <f t="array" ref="AE19">INDEX(Drivers!$C$7:$AG$25,$G19,AE$9)</f>
        <v>18.903996986029888</v>
      </c>
      <c r="AF19" s="185" cm="1">
        <f t="array" ref="AF19">INDEX(Drivers!$C$7:$AG$25,$G19,AF$9)</f>
        <v>19.495794824346</v>
      </c>
      <c r="AG19" s="185" cm="1">
        <f t="array" ref="AG19">INDEX(Drivers!$C$7:$AG$25,$G19,AG$9)</f>
        <v>20.007961116736507</v>
      </c>
      <c r="AH19" s="185" cm="1">
        <f t="array" ref="AH19">INDEX(Drivers!$C$7:$AG$25,$G19,AH$9)</f>
        <v>20.314865431920563</v>
      </c>
      <c r="AI19" s="185" cm="1">
        <f t="array" ref="AI19">INDEX(Drivers!$C$7:$AG$25,$G19,AI$9)</f>
        <v>20.830354476749999</v>
      </c>
      <c r="AJ19" s="185" cm="1">
        <f t="array" ref="AJ19">INDEX(Drivers!$C$7:$AG$25,$G19,AJ$9)</f>
        <v>21.379293524720101</v>
      </c>
      <c r="AK19" s="185" cm="1">
        <f t="array" ref="AK19">INDEX(Drivers!$C$7:$AG$25,$G19,AK$9)</f>
        <v>21.98541388998877</v>
      </c>
      <c r="AL19" s="185" cm="1">
        <f t="array" ref="AL19">INDEX(Drivers!$C$7:$AG$25,$G19,AL$9)</f>
        <v>22.644262629555758</v>
      </c>
      <c r="AM19" s="185" cm="1">
        <f t="array" ref="AM19">INDEX(Drivers!$C$7:$AG$25,$G19,AM$9)</f>
        <v>26.264317677716381</v>
      </c>
      <c r="AN19" s="185" cm="1">
        <f t="array" ref="AN19">INDEX(Drivers!$C$7:$AG$25,$G19,AN$9)</f>
        <v>26.869700551182415</v>
      </c>
      <c r="AO19" s="185">
        <f t="shared" si="7"/>
        <v>31.597583835258206</v>
      </c>
      <c r="AP19" s="185">
        <f t="shared" si="7"/>
        <v>35.823021756884827</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14.697770773990946</v>
      </c>
      <c r="T20" s="185" cm="1">
        <f t="array" ref="T20">INDEX(Drivers!$C$7:$AG$25,$G20,T$9)</f>
        <v>15.044568161904261</v>
      </c>
      <c r="U20" s="185" cm="1">
        <f t="array" ref="U20">INDEX(Drivers!$C$7:$AG$25,$G20,U$9)</f>
        <v>15.387424964786041</v>
      </c>
      <c r="V20" s="185" cm="1">
        <f t="array" ref="V20">INDEX(Drivers!$C$7:$AG$25,$G20,V$9)</f>
        <v>15.745837869163132</v>
      </c>
      <c r="W20" s="185" cm="1">
        <f t="array" ref="W20">INDEX(Drivers!$C$7:$AG$25,$G20,W$9)</f>
        <v>16.101608177433071</v>
      </c>
      <c r="X20" s="185" cm="1">
        <f t="array" ref="X20">INDEX(Drivers!$C$7:$AG$25,$G20,X$9)</f>
        <v>16.480283669698665</v>
      </c>
      <c r="Y20" s="185" cm="1">
        <f t="array" ref="Y20">INDEX(Drivers!$C$7:$AG$25,$G20,Y$9)</f>
        <v>16.851584216983497</v>
      </c>
      <c r="Z20" s="185" cm="1">
        <f t="array" ref="Z20">INDEX(Drivers!$C$7:$AG$25,$G20,Z$9)</f>
        <v>17.075412487048936</v>
      </c>
      <c r="AA20" s="185" cm="1">
        <f t="array" ref="AA20">INDEX(Drivers!$C$7:$AG$25,$G20,AA$9)</f>
        <v>17.305608335459453</v>
      </c>
      <c r="AB20" s="185" cm="1">
        <f t="array" ref="AB20">INDEX(Drivers!$C$7:$AG$25,$G20,AB$9)</f>
        <v>17.636906504207047</v>
      </c>
      <c r="AC20" s="185" cm="1">
        <f t="array" ref="AC20">INDEX(Drivers!$C$7:$AG$25,$G20,AC$9)</f>
        <v>17.990562570790441</v>
      </c>
      <c r="AD20" s="185" cm="1">
        <f t="array" ref="AD20">INDEX(Drivers!$C$7:$AG$25,$G20,AD$9)</f>
        <v>18.422953697929866</v>
      </c>
      <c r="AE20" s="185" cm="1">
        <f t="array" ref="AE20">INDEX(Drivers!$C$7:$AG$25,$G20,AE$9)</f>
        <v>18.903996986029888</v>
      </c>
      <c r="AF20" s="185" cm="1">
        <f t="array" ref="AF20">INDEX(Drivers!$C$7:$AG$25,$G20,AF$9)</f>
        <v>19.495794824346</v>
      </c>
      <c r="AG20" s="185" cm="1">
        <f t="array" ref="AG20">INDEX(Drivers!$C$7:$AG$25,$G20,AG$9)</f>
        <v>20.007961116736507</v>
      </c>
      <c r="AH20" s="185" cm="1">
        <f t="array" ref="AH20">INDEX(Drivers!$C$7:$AG$25,$G20,AH$9)</f>
        <v>20.314865431920563</v>
      </c>
      <c r="AI20" s="185" cm="1">
        <f t="array" ref="AI20">INDEX(Drivers!$C$7:$AG$25,$G20,AI$9)</f>
        <v>20.830354476749999</v>
      </c>
      <c r="AJ20" s="185" cm="1">
        <f t="array" ref="AJ20">INDEX(Drivers!$C$7:$AG$25,$G20,AJ$9)</f>
        <v>21.379293524720101</v>
      </c>
      <c r="AK20" s="185" cm="1">
        <f t="array" ref="AK20">INDEX(Drivers!$C$7:$AG$25,$G20,AK$9)</f>
        <v>21.98541388998877</v>
      </c>
      <c r="AL20" s="185" cm="1">
        <f t="array" ref="AL20">INDEX(Drivers!$C$7:$AG$25,$G20,AL$9)</f>
        <v>22.644262629555758</v>
      </c>
      <c r="AM20" s="185" cm="1">
        <f t="array" ref="AM20">INDEX(Drivers!$C$7:$AG$25,$G20,AM$9)</f>
        <v>26.264317677716381</v>
      </c>
      <c r="AN20" s="185" cm="1">
        <f t="array" ref="AN20">INDEX(Drivers!$C$7:$AG$25,$G20,AN$9)</f>
        <v>26.869700551182415</v>
      </c>
      <c r="AO20" s="185">
        <f t="shared" si="7"/>
        <v>31.597583835258206</v>
      </c>
      <c r="AP20" s="185">
        <f t="shared" si="7"/>
        <v>35.823021756884827</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14.697770773990946</v>
      </c>
      <c r="T21" s="185" cm="1">
        <f t="array" ref="T21">INDEX(Drivers!$C$7:$AG$25,$G21,T$9)</f>
        <v>15.044568161904261</v>
      </c>
      <c r="U21" s="185" cm="1">
        <f t="array" ref="U21">INDEX(Drivers!$C$7:$AG$25,$G21,U$9)</f>
        <v>15.387424964786041</v>
      </c>
      <c r="V21" s="185" cm="1">
        <f t="array" ref="V21">INDEX(Drivers!$C$7:$AG$25,$G21,V$9)</f>
        <v>15.745837869163132</v>
      </c>
      <c r="W21" s="185" cm="1">
        <f t="array" ref="W21">INDEX(Drivers!$C$7:$AG$25,$G21,W$9)</f>
        <v>16.101608177433071</v>
      </c>
      <c r="X21" s="185" cm="1">
        <f t="array" ref="X21">INDEX(Drivers!$C$7:$AG$25,$G21,X$9)</f>
        <v>16.480283669698665</v>
      </c>
      <c r="Y21" s="185" cm="1">
        <f t="array" ref="Y21">INDEX(Drivers!$C$7:$AG$25,$G21,Y$9)</f>
        <v>16.851584216983497</v>
      </c>
      <c r="Z21" s="185" cm="1">
        <f t="array" ref="Z21">INDEX(Drivers!$C$7:$AG$25,$G21,Z$9)</f>
        <v>17.075412487048936</v>
      </c>
      <c r="AA21" s="185" cm="1">
        <f t="array" ref="AA21">INDEX(Drivers!$C$7:$AG$25,$G21,AA$9)</f>
        <v>17.305608335459453</v>
      </c>
      <c r="AB21" s="185" cm="1">
        <f t="array" ref="AB21">INDEX(Drivers!$C$7:$AG$25,$G21,AB$9)</f>
        <v>17.636906504207047</v>
      </c>
      <c r="AC21" s="185" cm="1">
        <f t="array" ref="AC21">INDEX(Drivers!$C$7:$AG$25,$G21,AC$9)</f>
        <v>17.990562570790441</v>
      </c>
      <c r="AD21" s="185" cm="1">
        <f t="array" ref="AD21">INDEX(Drivers!$C$7:$AG$25,$G21,AD$9)</f>
        <v>18.422953697929866</v>
      </c>
      <c r="AE21" s="185" cm="1">
        <f t="array" ref="AE21">INDEX(Drivers!$C$7:$AG$25,$G21,AE$9)</f>
        <v>18.903996986029888</v>
      </c>
      <c r="AF21" s="185" cm="1">
        <f t="array" ref="AF21">INDEX(Drivers!$C$7:$AG$25,$G21,AF$9)</f>
        <v>19.495794824346</v>
      </c>
      <c r="AG21" s="185" cm="1">
        <f t="array" ref="AG21">INDEX(Drivers!$C$7:$AG$25,$G21,AG$9)</f>
        <v>20.007961116736507</v>
      </c>
      <c r="AH21" s="185" cm="1">
        <f t="array" ref="AH21">INDEX(Drivers!$C$7:$AG$25,$G21,AH$9)</f>
        <v>20.314865431920563</v>
      </c>
      <c r="AI21" s="185" cm="1">
        <f t="array" ref="AI21">INDEX(Drivers!$C$7:$AG$25,$G21,AI$9)</f>
        <v>20.830354476749999</v>
      </c>
      <c r="AJ21" s="185" cm="1">
        <f t="array" ref="AJ21">INDEX(Drivers!$C$7:$AG$25,$G21,AJ$9)</f>
        <v>21.379293524720101</v>
      </c>
      <c r="AK21" s="185" cm="1">
        <f t="array" ref="AK21">INDEX(Drivers!$C$7:$AG$25,$G21,AK$9)</f>
        <v>21.98541388998877</v>
      </c>
      <c r="AL21" s="185" cm="1">
        <f t="array" ref="AL21">INDEX(Drivers!$C$7:$AG$25,$G21,AL$9)</f>
        <v>22.644262629555758</v>
      </c>
      <c r="AM21" s="185" cm="1">
        <f t="array" ref="AM21">INDEX(Drivers!$C$7:$AG$25,$G21,AM$9)</f>
        <v>26.264317677716381</v>
      </c>
      <c r="AN21" s="185" cm="1">
        <f t="array" ref="AN21">INDEX(Drivers!$C$7:$AG$25,$G21,AN$9)</f>
        <v>26.869700551182415</v>
      </c>
      <c r="AO21" s="185">
        <f t="shared" si="7"/>
        <v>31.597583835258206</v>
      </c>
      <c r="AP21" s="185">
        <f t="shared" si="7"/>
        <v>35.823021756884827</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102.55606715263163</v>
      </c>
      <c r="T22" s="185" cm="1">
        <f t="array" ref="T22">INDEX(Drivers!$C$7:$AG$25,$G22,T$9)</f>
        <v>104.81551486375061</v>
      </c>
      <c r="U22" s="185" cm="1">
        <f t="array" ref="U22">INDEX(Drivers!$C$7:$AG$25,$G22,U$9)</f>
        <v>107.2071393357281</v>
      </c>
      <c r="V22" s="185" cm="1">
        <f t="array" ref="V22">INDEX(Drivers!$C$7:$AG$25,$G22,V$9)</f>
        <v>109.69202728406765</v>
      </c>
      <c r="W22" s="185" cm="1">
        <f t="array" ref="W22">INDEX(Drivers!$C$7:$AG$25,$G22,W$9)</f>
        <v>112.21441739801402</v>
      </c>
      <c r="X22" s="185" cm="1">
        <f t="array" ref="X22">INDEX(Drivers!$C$7:$AG$25,$G22,X$9)</f>
        <v>114.7899433910857</v>
      </c>
      <c r="Y22" s="185" cm="1">
        <f t="array" ref="Y22">INDEX(Drivers!$C$7:$AG$25,$G22,Y$9)</f>
        <v>117.18181991335399</v>
      </c>
      <c r="Z22" s="185" cm="1">
        <f t="array" ref="Z22">INDEX(Drivers!$C$7:$AG$25,$G22,Z$9)</f>
        <v>121.00582044154982</v>
      </c>
      <c r="AA22" s="185" cm="1">
        <f t="array" ref="AA22">INDEX(Drivers!$C$7:$AG$25,$G22,AA$9)</f>
        <v>123.61116410626434</v>
      </c>
      <c r="AB22" s="185" cm="1">
        <f t="array" ref="AB22">INDEX(Drivers!$C$7:$AG$25,$G22,AB$9)</f>
        <v>125.67521278939137</v>
      </c>
      <c r="AC22" s="185" cm="1">
        <f t="array" ref="AC22">INDEX(Drivers!$C$7:$AG$25,$G22,AC$9)</f>
        <v>127.65353478745406</v>
      </c>
      <c r="AD22" s="185" cm="1">
        <f t="array" ref="AD22">INDEX(Drivers!$C$7:$AG$25,$G22,AD$9)</f>
        <v>130.07921350994354</v>
      </c>
      <c r="AE22" s="185" cm="1">
        <f t="array" ref="AE22">INDEX(Drivers!$C$7:$AG$25,$G22,AE$9)</f>
        <v>132.74420770521346</v>
      </c>
      <c r="AF22" s="185" cm="1">
        <f t="array" ref="AF22">INDEX(Drivers!$C$7:$AG$25,$G22,AF$9)</f>
        <v>136.02364732505507</v>
      </c>
      <c r="AG22" s="185" cm="1">
        <f t="array" ref="AG22">INDEX(Drivers!$C$7:$AG$25,$G22,AG$9)</f>
        <v>141.60811671254143</v>
      </c>
      <c r="AH22" s="185" cm="1">
        <f t="array" ref="AH22">INDEX(Drivers!$C$7:$AG$25,$G22,AH$9)</f>
        <v>146.69854883647392</v>
      </c>
      <c r="AI22" s="185" cm="1">
        <f t="array" ref="AI22">INDEX(Drivers!$C$7:$AG$25,$G22,AI$9)</f>
        <v>149.99011689561056</v>
      </c>
      <c r="AJ22" s="185" cm="1">
        <f t="array" ref="AJ22">INDEX(Drivers!$C$7:$AG$25,$G22,AJ$9)</f>
        <v>152.90788369267153</v>
      </c>
      <c r="AK22" s="185" cm="1">
        <f t="array" ref="AK22">INDEX(Drivers!$C$7:$AG$25,$G22,AK$9)</f>
        <v>155.96962437153979</v>
      </c>
      <c r="AL22" s="185" cm="1">
        <f t="array" ref="AL22">INDEX(Drivers!$C$7:$AG$25,$G22,AL$9)</f>
        <v>159.25142265314042</v>
      </c>
      <c r="AM22" s="185" cm="1">
        <f t="array" ref="AM22">INDEX(Drivers!$C$7:$AG$25,$G22,AM$9)</f>
        <v>178.18493933931671</v>
      </c>
      <c r="AN22" s="185" cm="1">
        <f t="array" ref="AN22">INDEX(Drivers!$C$7:$AG$25,$G22,AN$9)</f>
        <v>180.87478775739928</v>
      </c>
      <c r="AO22" s="185">
        <f t="shared" si="7"/>
        <v>205.20543090634055</v>
      </c>
      <c r="AP22" s="185">
        <f t="shared" si="7"/>
        <v>226.82879601059904</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18.704231654025037</v>
      </c>
      <c r="T23" s="185" cm="1">
        <f t="array" ref="T23">INDEX(Drivers!$C$7:$AG$25,$G23,T$9)</f>
        <v>19.102067118826579</v>
      </c>
      <c r="U23" s="185" cm="1">
        <f t="array" ref="U23">INDEX(Drivers!$C$7:$AG$25,$G23,U$9)</f>
        <v>19.523022022305021</v>
      </c>
      <c r="V23" s="185" cm="1">
        <f t="array" ref="V23">INDEX(Drivers!$C$7:$AG$25,$G23,V$9)</f>
        <v>19.95800024840165</v>
      </c>
      <c r="W23" s="185" cm="1">
        <f t="array" ref="W23">INDEX(Drivers!$C$7:$AG$25,$G23,W$9)</f>
        <v>20.407102158426664</v>
      </c>
      <c r="X23" s="185" cm="1">
        <f t="array" ref="X23">INDEX(Drivers!$C$7:$AG$25,$G23,X$9)</f>
        <v>20.882800617715368</v>
      </c>
      <c r="Y23" s="185" cm="1">
        <f t="array" ref="Y23">INDEX(Drivers!$C$7:$AG$25,$G23,Y$9)</f>
        <v>21.338442704625152</v>
      </c>
      <c r="Z23" s="185" cm="1">
        <f t="array" ref="Z23">INDEX(Drivers!$C$7:$AG$25,$G23,Z$9)</f>
        <v>21.800440786006934</v>
      </c>
      <c r="AA23" s="185" cm="1">
        <f t="array" ref="AA23">INDEX(Drivers!$C$7:$AG$25,$G23,AA$9)</f>
        <v>22.146447337191496</v>
      </c>
      <c r="AB23" s="185" cm="1">
        <f t="array" ref="AB23">INDEX(Drivers!$C$7:$AG$25,$G23,AB$9)</f>
        <v>22.482493459503061</v>
      </c>
      <c r="AC23" s="185" cm="1">
        <f t="array" ref="AC23">INDEX(Drivers!$C$7:$AG$25,$G23,AC$9)</f>
        <v>22.887769324025555</v>
      </c>
      <c r="AD23" s="185" cm="1">
        <f t="array" ref="AD23">INDEX(Drivers!$C$7:$AG$25,$G23,AD$9)</f>
        <v>23.348836504181797</v>
      </c>
      <c r="AE23" s="185" cm="1">
        <f t="array" ref="AE23">INDEX(Drivers!$C$7:$AG$25,$G23,AE$9)</f>
        <v>23.874969796131289</v>
      </c>
      <c r="AF23" s="185" cm="1">
        <f t="array" ref="AF23">INDEX(Drivers!$C$7:$AG$25,$G23,AF$9)</f>
        <v>24.540350492387876</v>
      </c>
      <c r="AG23" s="185" cm="1">
        <f t="array" ref="AG23">INDEX(Drivers!$C$7:$AG$25,$G23,AG$9)</f>
        <v>25.237289995203962</v>
      </c>
      <c r="AH23" s="185" cm="1">
        <f t="array" ref="AH23">INDEX(Drivers!$C$7:$AG$25,$G23,AH$9)</f>
        <v>25.783506127648433</v>
      </c>
      <c r="AI23" s="185" cm="1">
        <f t="array" ref="AI23">INDEX(Drivers!$C$7:$AG$25,$G23,AI$9)</f>
        <v>26.296218494905855</v>
      </c>
      <c r="AJ23" s="185" cm="1">
        <f t="array" ref="AJ23">INDEX(Drivers!$C$7:$AG$25,$G23,AJ$9)</f>
        <v>26.865267234002172</v>
      </c>
      <c r="AK23" s="185" cm="1">
        <f t="array" ref="AK23">INDEX(Drivers!$C$7:$AG$25,$G23,AK$9)</f>
        <v>27.520456880936202</v>
      </c>
      <c r="AL23" s="185" cm="1">
        <f t="array" ref="AL23">INDEX(Drivers!$C$7:$AG$25,$G23,AL$9)</f>
        <v>28.254582964816354</v>
      </c>
      <c r="AM23" s="185" cm="1">
        <f t="array" ref="AM23">INDEX(Drivers!$C$7:$AG$25,$G23,AM$9)</f>
        <v>32.711415101089941</v>
      </c>
      <c r="AN23" s="185" cm="1">
        <f t="array" ref="AN23">INDEX(Drivers!$C$7:$AG$25,$G23,AN$9)</f>
        <v>33.529652578612328</v>
      </c>
      <c r="AO23" s="185">
        <f t="shared" si="7"/>
        <v>39.411154635533421</v>
      </c>
      <c r="AP23" s="185">
        <f t="shared" si="7"/>
        <v>44.686224249329371</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18.704231654025037</v>
      </c>
      <c r="T24" s="185" cm="1">
        <f t="array" ref="T24">INDEX(Drivers!$C$7:$AG$25,$G24,T$9)</f>
        <v>19.102067118826579</v>
      </c>
      <c r="U24" s="185" cm="1">
        <f t="array" ref="U24">INDEX(Drivers!$C$7:$AG$25,$G24,U$9)</f>
        <v>19.523022022305021</v>
      </c>
      <c r="V24" s="185" cm="1">
        <f t="array" ref="V24">INDEX(Drivers!$C$7:$AG$25,$G24,V$9)</f>
        <v>19.95800024840165</v>
      </c>
      <c r="W24" s="185" cm="1">
        <f t="array" ref="W24">INDEX(Drivers!$C$7:$AG$25,$G24,W$9)</f>
        <v>20.407102158426664</v>
      </c>
      <c r="X24" s="185" cm="1">
        <f t="array" ref="X24">INDEX(Drivers!$C$7:$AG$25,$G24,X$9)</f>
        <v>20.882800617715368</v>
      </c>
      <c r="Y24" s="185" cm="1">
        <f t="array" ref="Y24">INDEX(Drivers!$C$7:$AG$25,$G24,Y$9)</f>
        <v>21.338442704625152</v>
      </c>
      <c r="Z24" s="185" cm="1">
        <f t="array" ref="Z24">INDEX(Drivers!$C$7:$AG$25,$G24,Z$9)</f>
        <v>21.800440786006934</v>
      </c>
      <c r="AA24" s="185" cm="1">
        <f t="array" ref="AA24">INDEX(Drivers!$C$7:$AG$25,$G24,AA$9)</f>
        <v>22.146447337191496</v>
      </c>
      <c r="AB24" s="185" cm="1">
        <f t="array" ref="AB24">INDEX(Drivers!$C$7:$AG$25,$G24,AB$9)</f>
        <v>22.482493459503061</v>
      </c>
      <c r="AC24" s="185" cm="1">
        <f t="array" ref="AC24">INDEX(Drivers!$C$7:$AG$25,$G24,AC$9)</f>
        <v>22.887769324025555</v>
      </c>
      <c r="AD24" s="185" cm="1">
        <f t="array" ref="AD24">INDEX(Drivers!$C$7:$AG$25,$G24,AD$9)</f>
        <v>23.348836504181797</v>
      </c>
      <c r="AE24" s="185" cm="1">
        <f t="array" ref="AE24">INDEX(Drivers!$C$7:$AG$25,$G24,AE$9)</f>
        <v>23.874969796131289</v>
      </c>
      <c r="AF24" s="185" cm="1">
        <f t="array" ref="AF24">INDEX(Drivers!$C$7:$AG$25,$G24,AF$9)</f>
        <v>24.540350492387876</v>
      </c>
      <c r="AG24" s="185" cm="1">
        <f t="array" ref="AG24">INDEX(Drivers!$C$7:$AG$25,$G24,AG$9)</f>
        <v>25.237289995203962</v>
      </c>
      <c r="AH24" s="185" cm="1">
        <f t="array" ref="AH24">INDEX(Drivers!$C$7:$AG$25,$G24,AH$9)</f>
        <v>25.783506127648433</v>
      </c>
      <c r="AI24" s="185" cm="1">
        <f t="array" ref="AI24">INDEX(Drivers!$C$7:$AG$25,$G24,AI$9)</f>
        <v>26.296218494905855</v>
      </c>
      <c r="AJ24" s="185" cm="1">
        <f t="array" ref="AJ24">INDEX(Drivers!$C$7:$AG$25,$G24,AJ$9)</f>
        <v>26.865267234002172</v>
      </c>
      <c r="AK24" s="185" cm="1">
        <f t="array" ref="AK24">INDEX(Drivers!$C$7:$AG$25,$G24,AK$9)</f>
        <v>27.520456880936202</v>
      </c>
      <c r="AL24" s="185" cm="1">
        <f t="array" ref="AL24">INDEX(Drivers!$C$7:$AG$25,$G24,AL$9)</f>
        <v>28.254582964816354</v>
      </c>
      <c r="AM24" s="185" cm="1">
        <f t="array" ref="AM24">INDEX(Drivers!$C$7:$AG$25,$G24,AM$9)</f>
        <v>32.711415101089941</v>
      </c>
      <c r="AN24" s="185" cm="1">
        <f t="array" ref="AN24">INDEX(Drivers!$C$7:$AG$25,$G24,AN$9)</f>
        <v>33.529652578612328</v>
      </c>
      <c r="AO24" s="185">
        <f t="shared" si="7"/>
        <v>39.411154635533421</v>
      </c>
      <c r="AP24" s="185">
        <f t="shared" si="7"/>
        <v>44.686224249329371</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239.72022317031315</v>
      </c>
      <c r="T25" s="185" cm="1">
        <f t="array" ref="T25">INDEX(Drivers!$C$7:$AG$25,$G25,T$9)</f>
        <v>245.29426741363343</v>
      </c>
      <c r="U25" s="185" cm="1">
        <f t="array" ref="U25">INDEX(Drivers!$C$7:$AG$25,$G25,U$9)</f>
        <v>251.13875225799029</v>
      </c>
      <c r="V25" s="185" cm="1">
        <f t="array" ref="V25">INDEX(Drivers!$C$7:$AG$25,$G25,V$9)</f>
        <v>257.11438834189897</v>
      </c>
      <c r="W25" s="185" cm="1">
        <f t="array" ref="W25">INDEX(Drivers!$C$7:$AG$25,$G25,W$9)</f>
        <v>263.15158313480595</v>
      </c>
      <c r="X25" s="185" cm="1">
        <f t="array" ref="X25">INDEX(Drivers!$C$7:$AG$25,$G25,X$9)</f>
        <v>269.47960399026363</v>
      </c>
      <c r="Y25" s="185" cm="1">
        <f t="array" ref="Y25">INDEX(Drivers!$C$7:$AG$25,$G25,Y$9)</f>
        <v>275.63872251300995</v>
      </c>
      <c r="Z25" s="185" cm="1">
        <f t="array" ref="Z25">INDEX(Drivers!$C$7:$AG$25,$G25,Z$9)</f>
        <v>281.89963115174874</v>
      </c>
      <c r="AA25" s="185" cm="1">
        <f t="array" ref="AA25">INDEX(Drivers!$C$7:$AG$25,$G25,AA$9)</f>
        <v>286.81727072609448</v>
      </c>
      <c r="AB25" s="185" cm="1">
        <f t="array" ref="AB25">INDEX(Drivers!$C$7:$AG$25,$G25,AB$9)</f>
        <v>292.16849909396228</v>
      </c>
      <c r="AC25" s="185" cm="1">
        <f t="array" ref="AC25">INDEX(Drivers!$C$7:$AG$25,$G25,AC$9)</f>
        <v>297.86384982036469</v>
      </c>
      <c r="AD25" s="185" cm="1">
        <f t="array" ref="AD25">INDEX(Drivers!$C$7:$AG$25,$G25,AD$9)</f>
        <v>304.82007255007943</v>
      </c>
      <c r="AE25" s="185" cm="1">
        <f t="array" ref="AE25">INDEX(Drivers!$C$7:$AG$25,$G25,AE$9)</f>
        <v>312.62415587321811</v>
      </c>
      <c r="AF25" s="185" cm="1">
        <f t="array" ref="AF25">INDEX(Drivers!$C$7:$AG$25,$G25,AF$9)</f>
        <v>322.20177570025373</v>
      </c>
      <c r="AG25" s="185" cm="1">
        <f t="array" ref="AG25">INDEX(Drivers!$C$7:$AG$25,$G25,AG$9)</f>
        <v>332.75189959271893</v>
      </c>
      <c r="AH25" s="185" cm="1">
        <f t="array" ref="AH25">INDEX(Drivers!$C$7:$AG$25,$G25,AH$9)</f>
        <v>340.49290519956264</v>
      </c>
      <c r="AI25" s="185" cm="1">
        <f t="array" ref="AI25">INDEX(Drivers!$C$7:$AG$25,$G25,AI$9)</f>
        <v>349.29949535411652</v>
      </c>
      <c r="AJ25" s="185" cm="1">
        <f t="array" ref="AJ25">INDEX(Drivers!$C$7:$AG$25,$G25,AJ$9)</f>
        <v>358.66643710154494</v>
      </c>
      <c r="AK25" s="185" cm="1">
        <f t="array" ref="AK25">INDEX(Drivers!$C$7:$AG$25,$G25,AK$9)</f>
        <v>368.95235074171501</v>
      </c>
      <c r="AL25" s="185" cm="1">
        <f t="array" ref="AL25">INDEX(Drivers!$C$7:$AG$25,$G25,AL$9)</f>
        <v>380.12183781001579</v>
      </c>
      <c r="AM25" s="185" cm="1">
        <f t="array" ref="AM25">INDEX(Drivers!$C$7:$AG$25,$G25,AM$9)</f>
        <v>443.53352408641007</v>
      </c>
      <c r="AN25" s="185" cm="1">
        <f t="array" ref="AN25">INDEX(Drivers!$C$7:$AG$25,$G25,AN$9)</f>
        <v>457.79251355736022</v>
      </c>
      <c r="AO25" s="185">
        <f t="shared" si="7"/>
        <v>543.65530543894602</v>
      </c>
      <c r="AP25" s="185">
        <f t="shared" si="7"/>
        <v>621.32598118628994</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711</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140">
        <f>[5]CommData_BASE!K8</f>
        <v>30.822038664165241</v>
      </c>
      <c r="Q30" s="140">
        <f>[5]CommData_BASE!L8</f>
        <v>30.425949170614519</v>
      </c>
      <c r="R30" s="361">
        <f t="shared" ref="R30:AP30" si="11">Q30*R11/Q11</f>
        <v>27.947461005160321</v>
      </c>
      <c r="S30" s="361">
        <f t="shared" ref="S30:AC30" si="12">R30*(S11*S48)/(R11*R48)</f>
        <v>30.002079550336383</v>
      </c>
      <c r="T30" s="361">
        <f t="shared" si="12"/>
        <v>29.565304104631632</v>
      </c>
      <c r="U30" s="361">
        <f t="shared" si="12"/>
        <v>29.15854861633834</v>
      </c>
      <c r="V30" s="361">
        <f t="shared" si="12"/>
        <v>28.751359620897173</v>
      </c>
      <c r="W30" s="361">
        <f t="shared" si="12"/>
        <v>28.356370835929269</v>
      </c>
      <c r="X30" s="361">
        <f t="shared" si="12"/>
        <v>28.464184535510263</v>
      </c>
      <c r="Y30" s="361">
        <f t="shared" si="12"/>
        <v>28.568350370573395</v>
      </c>
      <c r="Z30" s="361">
        <f t="shared" si="12"/>
        <v>28.79131501551548</v>
      </c>
      <c r="AA30" s="361">
        <f t="shared" si="12"/>
        <v>28.954967194234186</v>
      </c>
      <c r="AB30" s="361">
        <f t="shared" si="12"/>
        <v>29.083454428424719</v>
      </c>
      <c r="AC30" s="361">
        <f t="shared" si="12"/>
        <v>29.193790739461456</v>
      </c>
      <c r="AD30" s="361">
        <f t="shared" si="11"/>
        <v>29.310608623199489</v>
      </c>
      <c r="AE30" s="361">
        <f t="shared" si="11"/>
        <v>29.433083702723824</v>
      </c>
      <c r="AF30" s="361">
        <f t="shared" si="11"/>
        <v>29.581208556014932</v>
      </c>
      <c r="AG30" s="361">
        <f t="shared" si="11"/>
        <v>29.985181830169509</v>
      </c>
      <c r="AH30" s="361">
        <f t="shared" si="11"/>
        <v>30.385805280045446</v>
      </c>
      <c r="AI30" s="361">
        <f t="shared" si="11"/>
        <v>30.691800242524689</v>
      </c>
      <c r="AJ30" s="361">
        <f t="shared" si="11"/>
        <v>30.959860759522204</v>
      </c>
      <c r="AK30" s="361">
        <f t="shared" si="11"/>
        <v>31.207337858759544</v>
      </c>
      <c r="AL30" s="361">
        <f t="shared" si="11"/>
        <v>31.441748532793884</v>
      </c>
      <c r="AM30" s="361">
        <f t="shared" si="11"/>
        <v>32.703239654763017</v>
      </c>
      <c r="AN30" s="361">
        <f t="shared" si="11"/>
        <v>32.701843045023367</v>
      </c>
      <c r="AO30" s="361">
        <f t="shared" si="11"/>
        <v>34.172418845870972</v>
      </c>
      <c r="AP30" s="361">
        <f t="shared" si="11"/>
        <v>35.432513358100458</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 t="shared" ref="P31:R32" si="14">O31*P12/O12</f>
        <v>3.5190235528510918</v>
      </c>
      <c r="Q31" s="185">
        <f t="shared" si="14"/>
        <v>3.4633905990338838</v>
      </c>
      <c r="R31" s="185">
        <f t="shared" si="14"/>
        <v>3.1338345005359685</v>
      </c>
      <c r="S31" s="344">
        <f t="shared" ref="S31:AC31" si="15">R31*(S12*S49)/(R12*R49)</f>
        <v>3.4519326878479224</v>
      </c>
      <c r="T31" s="342">
        <f t="shared" si="15"/>
        <v>3.4674141375881882</v>
      </c>
      <c r="U31" s="344">
        <f t="shared" si="15"/>
        <v>3.4954018319166811</v>
      </c>
      <c r="V31" s="344">
        <f t="shared" si="15"/>
        <v>3.5222754649270605</v>
      </c>
      <c r="W31" s="344">
        <f t="shared" si="15"/>
        <v>3.5524229198087576</v>
      </c>
      <c r="X31" s="344">
        <f t="shared" si="15"/>
        <v>3.6482608725516168</v>
      </c>
      <c r="Y31" s="344">
        <f t="shared" si="15"/>
        <v>3.7412418165096564</v>
      </c>
      <c r="Z31" s="344">
        <f t="shared" si="15"/>
        <v>3.8817969693372092</v>
      </c>
      <c r="AA31" s="344">
        <f t="shared" si="15"/>
        <v>3.9858317290949654</v>
      </c>
      <c r="AB31" s="344">
        <f t="shared" si="15"/>
        <v>4.0799592513159455</v>
      </c>
      <c r="AC31" s="344">
        <f t="shared" si="15"/>
        <v>4.1714331458016574</v>
      </c>
      <c r="AD31" s="344">
        <f t="shared" ref="AD31:AP31" si="16">AC31*(AD12*AD49)/(AC12*AC49)</f>
        <v>4.2761585589923792</v>
      </c>
      <c r="AE31" s="344">
        <f t="shared" si="16"/>
        <v>4.3910206538625776</v>
      </c>
      <c r="AF31" s="344">
        <f t="shared" si="16"/>
        <v>4.5313646839133579</v>
      </c>
      <c r="AG31" s="344">
        <f t="shared" si="16"/>
        <v>4.7752755767980064</v>
      </c>
      <c r="AH31" s="344">
        <f t="shared" si="16"/>
        <v>4.9900941970783306</v>
      </c>
      <c r="AI31" s="344">
        <f t="shared" si="16"/>
        <v>5.1801089810249703</v>
      </c>
      <c r="AJ31" s="344">
        <f t="shared" si="16"/>
        <v>5.363326240706324</v>
      </c>
      <c r="AK31" s="344">
        <f t="shared" si="16"/>
        <v>5.5479208827368627</v>
      </c>
      <c r="AL31" s="344">
        <f t="shared" si="16"/>
        <v>5.7360590784023735</v>
      </c>
      <c r="AM31" s="344">
        <f t="shared" si="16"/>
        <v>6.7776258572213095</v>
      </c>
      <c r="AN31" s="344">
        <f t="shared" si="16"/>
        <v>6.9060927794381728</v>
      </c>
      <c r="AO31" s="344">
        <f t="shared" si="16"/>
        <v>8.2283097899076356</v>
      </c>
      <c r="AP31" s="344">
        <f t="shared" si="16"/>
        <v>9.39834349094345</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7">K32</f>
        <v>0.4587</v>
      </c>
      <c r="M32" s="140">
        <f t="shared" si="17"/>
        <v>0.4587</v>
      </c>
      <c r="N32" s="140">
        <f t="shared" si="17"/>
        <v>0.4587</v>
      </c>
      <c r="O32" s="140">
        <f>[7]CommData_BASE!$F$8</f>
        <v>0.4587</v>
      </c>
      <c r="P32" s="361">
        <f t="shared" si="14"/>
        <v>0.46331116638714004</v>
      </c>
      <c r="Q32" s="361">
        <f t="shared" si="14"/>
        <v>0.45598658661792274</v>
      </c>
      <c r="R32" s="361">
        <f t="shared" si="14"/>
        <v>0.41259755608376836</v>
      </c>
      <c r="S32" s="361">
        <f>R32*(S13*S51)/(R13*R51)</f>
        <v>0.42474584050877234</v>
      </c>
      <c r="T32" s="361">
        <f t="shared" ref="T32:AC32" si="18">S32*(T13*T49)/(S13*S49)</f>
        <v>0.42665076797313811</v>
      </c>
      <c r="U32" s="361">
        <f t="shared" si="18"/>
        <v>0.43009453638534023</v>
      </c>
      <c r="V32" s="361">
        <f t="shared" si="18"/>
        <v>0.43340122422450378</v>
      </c>
      <c r="W32" s="361">
        <f t="shared" si="18"/>
        <v>0.43711074211516404</v>
      </c>
      <c r="X32" s="361">
        <f t="shared" si="18"/>
        <v>0.44890320027453329</v>
      </c>
      <c r="Y32" s="361">
        <f t="shared" si="18"/>
        <v>0.4603441154846668</v>
      </c>
      <c r="Z32" s="361">
        <f t="shared" si="18"/>
        <v>0.47763883757926168</v>
      </c>
      <c r="AA32" s="361">
        <f t="shared" si="18"/>
        <v>0.49043987846600767</v>
      </c>
      <c r="AB32" s="361">
        <f t="shared" si="18"/>
        <v>0.50202187532287101</v>
      </c>
      <c r="AC32" s="361">
        <f t="shared" si="18"/>
        <v>0.51327735441570543</v>
      </c>
      <c r="AD32" s="361">
        <f t="shared" ref="AD32:AP32" si="19">AC32*(AD13*AD51)/(AC13*AC51)</f>
        <v>0.52616337731091234</v>
      </c>
      <c r="AE32" s="361">
        <f t="shared" si="19"/>
        <v>0.54029667637551748</v>
      </c>
      <c r="AF32" s="361">
        <f t="shared" si="19"/>
        <v>0.5575654206978381</v>
      </c>
      <c r="AG32" s="361">
        <f t="shared" si="19"/>
        <v>0.58757763315268863</v>
      </c>
      <c r="AH32" s="361">
        <f t="shared" si="19"/>
        <v>0.61401016347088144</v>
      </c>
      <c r="AI32" s="361">
        <f t="shared" si="19"/>
        <v>0.63739068575065538</v>
      </c>
      <c r="AJ32" s="361">
        <f t="shared" si="19"/>
        <v>0.65993480117707393</v>
      </c>
      <c r="AK32" s="361">
        <f t="shared" si="19"/>
        <v>0.68264839772508734</v>
      </c>
      <c r="AL32" s="361">
        <f t="shared" si="19"/>
        <v>0.70579801368691275</v>
      </c>
      <c r="AM32" s="361">
        <f t="shared" si="19"/>
        <v>0.83395843769311628</v>
      </c>
      <c r="AN32" s="361">
        <f t="shared" si="19"/>
        <v>0.84976575370674212</v>
      </c>
      <c r="AO32" s="361">
        <f t="shared" si="19"/>
        <v>1.0124590117253323</v>
      </c>
      <c r="AP32" s="361">
        <f t="shared" si="19"/>
        <v>1.1564267517451634</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20">R33*S14/R14</f>
        <v>5.150329369063857</v>
      </c>
      <c r="T33" s="185">
        <f t="shared" si="20"/>
        <v>5.2594468886471777</v>
      </c>
      <c r="U33" s="185">
        <f t="shared" si="20"/>
        <v>5.391544852518793</v>
      </c>
      <c r="V33" s="185">
        <f t="shared" si="20"/>
        <v>5.5264387681046649</v>
      </c>
      <c r="W33" s="185">
        <f t="shared" si="20"/>
        <v>5.671280477400483</v>
      </c>
      <c r="X33" s="185">
        <f t="shared" si="20"/>
        <v>5.8242813792226853</v>
      </c>
      <c r="Y33" s="185">
        <f t="shared" si="20"/>
        <v>5.9727211973814667</v>
      </c>
      <c r="Z33" s="185">
        <f t="shared" si="20"/>
        <v>6.1971110609261641</v>
      </c>
      <c r="AA33" s="185">
        <f t="shared" si="20"/>
        <v>6.3631977897036531</v>
      </c>
      <c r="AB33" s="185">
        <f t="shared" si="20"/>
        <v>6.5134680675417052</v>
      </c>
      <c r="AC33" s="185">
        <f t="shared" si="20"/>
        <v>6.65950195024634</v>
      </c>
      <c r="AD33" s="185">
        <f t="shared" si="20"/>
        <v>6.8266912755950822</v>
      </c>
      <c r="AE33" s="185">
        <f t="shared" si="20"/>
        <v>7.0100633489476962</v>
      </c>
      <c r="AF33" s="185">
        <f t="shared" si="20"/>
        <v>7.2341161646494774</v>
      </c>
      <c r="AG33" s="185">
        <f t="shared" si="20"/>
        <v>7.6235087331211657</v>
      </c>
      <c r="AH33" s="185">
        <f t="shared" si="20"/>
        <v>7.9664568209134545</v>
      </c>
      <c r="AI33" s="185">
        <f t="shared" si="20"/>
        <v>8.2698067201062173</v>
      </c>
      <c r="AJ33" s="185">
        <f t="shared" si="20"/>
        <v>8.5623046831611376</v>
      </c>
      <c r="AK33" s="185">
        <f t="shared" si="20"/>
        <v>8.8570015740473398</v>
      </c>
      <c r="AL33" s="185">
        <f t="shared" si="20"/>
        <v>9.1573555860039466</v>
      </c>
      <c r="AM33" s="185">
        <f t="shared" si="20"/>
        <v>10.820169240787688</v>
      </c>
      <c r="AN33" s="185">
        <f t="shared" si="20"/>
        <v>11.025260797847976</v>
      </c>
      <c r="AO33" s="185">
        <f t="shared" si="20"/>
        <v>13.136119692645888</v>
      </c>
      <c r="AP33" s="185">
        <f t="shared" si="20"/>
        <v>15.004024904489942</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1">J34*K15/J15</f>
        <v>0</v>
      </c>
      <c r="L34" s="185">
        <f t="shared" si="21"/>
        <v>0</v>
      </c>
      <c r="M34" s="185">
        <f t="shared" si="21"/>
        <v>0</v>
      </c>
      <c r="N34" s="185">
        <f t="shared" si="21"/>
        <v>0</v>
      </c>
      <c r="O34" s="185">
        <f t="shared" si="21"/>
        <v>0</v>
      </c>
      <c r="P34" s="185">
        <f t="shared" si="21"/>
        <v>0</v>
      </c>
      <c r="Q34" s="185">
        <f t="shared" si="21"/>
        <v>0</v>
      </c>
      <c r="R34" s="185">
        <f t="shared" si="21"/>
        <v>0</v>
      </c>
      <c r="S34" s="185">
        <f t="shared" ref="S34:AP34" si="22">R34*S15/R15</f>
        <v>0</v>
      </c>
      <c r="T34" s="185">
        <f t="shared" si="22"/>
        <v>0</v>
      </c>
      <c r="U34" s="185">
        <f t="shared" si="22"/>
        <v>0</v>
      </c>
      <c r="V34" s="185">
        <f t="shared" si="22"/>
        <v>0</v>
      </c>
      <c r="W34" s="185">
        <f t="shared" si="22"/>
        <v>0</v>
      </c>
      <c r="X34" s="185">
        <f t="shared" si="22"/>
        <v>0</v>
      </c>
      <c r="Y34" s="185">
        <f t="shared" si="22"/>
        <v>0</v>
      </c>
      <c r="Z34" s="185">
        <f t="shared" si="22"/>
        <v>0</v>
      </c>
      <c r="AA34" s="185">
        <f t="shared" si="22"/>
        <v>0</v>
      </c>
      <c r="AB34" s="185">
        <f t="shared" si="22"/>
        <v>0</v>
      </c>
      <c r="AC34" s="185">
        <f t="shared" si="22"/>
        <v>0</v>
      </c>
      <c r="AD34" s="185">
        <f t="shared" si="22"/>
        <v>0</v>
      </c>
      <c r="AE34" s="185">
        <f t="shared" si="22"/>
        <v>0</v>
      </c>
      <c r="AF34" s="185">
        <f t="shared" si="22"/>
        <v>0</v>
      </c>
      <c r="AG34" s="185">
        <f t="shared" si="22"/>
        <v>0</v>
      </c>
      <c r="AH34" s="185">
        <f t="shared" si="22"/>
        <v>0</v>
      </c>
      <c r="AI34" s="185">
        <f t="shared" si="22"/>
        <v>0</v>
      </c>
      <c r="AJ34" s="185">
        <f t="shared" si="22"/>
        <v>0</v>
      </c>
      <c r="AK34" s="185">
        <f t="shared" si="22"/>
        <v>0</v>
      </c>
      <c r="AL34" s="185">
        <f t="shared" si="22"/>
        <v>0</v>
      </c>
      <c r="AM34" s="185">
        <f t="shared" si="22"/>
        <v>0</v>
      </c>
      <c r="AN34" s="185">
        <f t="shared" si="22"/>
        <v>0</v>
      </c>
      <c r="AO34" s="185">
        <f t="shared" si="22"/>
        <v>0</v>
      </c>
      <c r="AP34" s="185">
        <f t="shared" si="22"/>
        <v>0</v>
      </c>
    </row>
    <row r="35" spans="1:42">
      <c r="A35" s="57" t="str">
        <f t="shared" ref="A35:A36" si="23">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8.4884787573998519</v>
      </c>
      <c r="Q35" s="366">
        <f t="shared" ref="Q35:AP35" si="24">P35*Q16/P16</f>
        <v>8.4117305114119318</v>
      </c>
      <c r="R35" s="366">
        <f t="shared" si="24"/>
        <v>7.7827555758547149</v>
      </c>
      <c r="S35" s="366">
        <f t="shared" si="24"/>
        <v>7.9019366748690576</v>
      </c>
      <c r="T35" s="366">
        <f t="shared" si="24"/>
        <v>8.1116960517487833</v>
      </c>
      <c r="U35" s="366">
        <f t="shared" si="24"/>
        <v>8.2719960312124883</v>
      </c>
      <c r="V35" s="366">
        <f t="shared" si="24"/>
        <v>8.4291920467368175</v>
      </c>
      <c r="W35" s="366">
        <f t="shared" si="24"/>
        <v>8.5766591466606545</v>
      </c>
      <c r="X35" s="366">
        <f t="shared" si="24"/>
        <v>8.7465920397565728</v>
      </c>
      <c r="Y35" s="366">
        <f t="shared" si="24"/>
        <v>8.9130653271381561</v>
      </c>
      <c r="Z35" s="366">
        <f t="shared" si="24"/>
        <v>8.8468689227486657</v>
      </c>
      <c r="AA35" s="366">
        <f t="shared" si="24"/>
        <v>8.8994729444165515</v>
      </c>
      <c r="AB35" s="366">
        <f t="shared" si="24"/>
        <v>9.0480870205115504</v>
      </c>
      <c r="AC35" s="366">
        <f t="shared" si="24"/>
        <v>9.2069923895138874</v>
      </c>
      <c r="AD35" s="366">
        <f t="shared" si="24"/>
        <v>9.388562616015248</v>
      </c>
      <c r="AE35" s="366">
        <f t="shared" si="24"/>
        <v>9.5849185355278852</v>
      </c>
      <c r="AF35" s="366">
        <f t="shared" si="24"/>
        <v>9.8233905190668782</v>
      </c>
      <c r="AG35" s="366">
        <f t="shared" si="24"/>
        <v>8.1268821725633771</v>
      </c>
      <c r="AH35" s="366">
        <f t="shared" si="24"/>
        <v>6.7391307424595484</v>
      </c>
      <c r="AI35" s="366">
        <f t="shared" si="24"/>
        <v>6.7531889839660488</v>
      </c>
      <c r="AJ35" s="366">
        <f t="shared" si="24"/>
        <v>7.0031311605263316</v>
      </c>
      <c r="AK35" s="366">
        <f t="shared" si="24"/>
        <v>7.3003349461852531</v>
      </c>
      <c r="AL35" s="366">
        <f t="shared" si="24"/>
        <v>7.6125556645249279</v>
      </c>
      <c r="AM35" s="366">
        <f t="shared" si="24"/>
        <v>9.3466114033591712</v>
      </c>
      <c r="AN35" s="366">
        <f t="shared" si="24"/>
        <v>9.6016185493915938</v>
      </c>
      <c r="AO35" s="366">
        <f t="shared" si="24"/>
        <v>11.837189533058556</v>
      </c>
      <c r="AP35" s="366">
        <f t="shared" si="24"/>
        <v>13.826252417925208</v>
      </c>
    </row>
    <row r="36" spans="1:42" s="366" customFormat="1">
      <c r="A36" s="57" t="str">
        <f t="shared" si="23"/>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5">R36*S17/R17</f>
        <v>0</v>
      </c>
      <c r="T36" s="366">
        <f t="shared" ref="T36" si="26">S36*T17/S17</f>
        <v>0</v>
      </c>
      <c r="U36" s="366">
        <f t="shared" ref="U36" si="27">T36*U17/T17</f>
        <v>0</v>
      </c>
      <c r="V36" s="366">
        <f t="shared" ref="V36" si="28">U36*V17/U17</f>
        <v>0</v>
      </c>
      <c r="W36" s="366">
        <f t="shared" ref="W36" si="29">V36*W17/V17</f>
        <v>0</v>
      </c>
      <c r="X36" s="366">
        <f t="shared" ref="X36" si="30">W36*X17/W17</f>
        <v>0</v>
      </c>
      <c r="Y36" s="366">
        <f t="shared" ref="Y36" si="31">X36*Y17/X17</f>
        <v>0</v>
      </c>
      <c r="Z36" s="366">
        <f t="shared" ref="Z36" si="32">Y36*Z17/Y17</f>
        <v>0</v>
      </c>
      <c r="AA36" s="366">
        <f t="shared" ref="AA36" si="33">Z36*AA17/Z17</f>
        <v>0</v>
      </c>
      <c r="AB36" s="366">
        <f t="shared" ref="AB36" si="34">AA36*AB17/AA17</f>
        <v>0</v>
      </c>
      <c r="AC36" s="366">
        <f t="shared" ref="AC36" si="35">AB36*AC17/AB17</f>
        <v>0</v>
      </c>
      <c r="AD36" s="366">
        <f t="shared" ref="AD36" si="36">AC36*AD17/AC17</f>
        <v>0</v>
      </c>
      <c r="AE36" s="366">
        <f t="shared" ref="AE36" si="37">AD36*AE17/AD17</f>
        <v>0</v>
      </c>
      <c r="AF36" s="366">
        <f t="shared" ref="AF36" si="38">AE36*AF17/AE17</f>
        <v>0</v>
      </c>
      <c r="AG36" s="366">
        <f t="shared" ref="AG36" si="39">AF36*AG17/AF17</f>
        <v>0</v>
      </c>
      <c r="AH36" s="366">
        <f t="shared" ref="AH36" si="40">AG36*AH17/AG17</f>
        <v>0</v>
      </c>
      <c r="AI36" s="366">
        <f t="shared" ref="AI36" si="41">AH36*AI17/AH17</f>
        <v>0</v>
      </c>
      <c r="AJ36" s="366">
        <f t="shared" ref="AJ36" si="42">AI36*AJ17/AI17</f>
        <v>0</v>
      </c>
      <c r="AK36" s="366">
        <f t="shared" ref="AK36" si="43">AJ36*AK17/AJ17</f>
        <v>0</v>
      </c>
      <c r="AL36" s="366">
        <f t="shared" ref="AL36" si="44">AK36*AL17/AK17</f>
        <v>0</v>
      </c>
      <c r="AM36" s="366">
        <f t="shared" ref="AM36" si="45">AL36*AM17/AL17</f>
        <v>0</v>
      </c>
      <c r="AN36" s="366">
        <f t="shared" ref="AN36" si="46">AM36*AN17/AM17</f>
        <v>0</v>
      </c>
      <c r="AO36" s="366">
        <f t="shared" ref="AO36" si="47">AN36*AO17/AN17</f>
        <v>0</v>
      </c>
      <c r="AP36" s="366">
        <f t="shared" ref="AP36" si="48">AO36*AP17/AO17</f>
        <v>0</v>
      </c>
    </row>
    <row r="37" spans="1:42">
      <c r="A37" s="57" t="str">
        <f t="shared" ref="A37:A44" si="49">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50">O37*P18/O18</f>
        <v>14.959887414756098</v>
      </c>
      <c r="Q37" s="185">
        <f t="shared" si="50"/>
        <v>14.975266378945001</v>
      </c>
      <c r="R37" s="185">
        <f t="shared" si="50"/>
        <v>13.744949243832703</v>
      </c>
      <c r="S37" s="185">
        <f t="shared" ref="S37:AP37" si="51">R37*S18/R18</f>
        <v>14.127280649370157</v>
      </c>
      <c r="T37" s="185">
        <f t="shared" si="51"/>
        <v>14.46061718746542</v>
      </c>
      <c r="U37" s="185">
        <f t="shared" si="51"/>
        <v>14.790166093305478</v>
      </c>
      <c r="V37" s="185">
        <f t="shared" si="51"/>
        <v>15.134667294633996</v>
      </c>
      <c r="W37" s="185">
        <f t="shared" si="51"/>
        <v>15.476628471531409</v>
      </c>
      <c r="X37" s="185">
        <f t="shared" si="51"/>
        <v>15.840605773704413</v>
      </c>
      <c r="Y37" s="185">
        <f t="shared" si="51"/>
        <v>16.197494387455272</v>
      </c>
      <c r="Z37" s="185">
        <f t="shared" si="51"/>
        <v>16.412634821817811</v>
      </c>
      <c r="AA37" s="185">
        <f t="shared" si="51"/>
        <v>16.633895678639039</v>
      </c>
      <c r="AB37" s="185">
        <f t="shared" si="51"/>
        <v>16.952334595702702</v>
      </c>
      <c r="AC37" s="185">
        <f t="shared" si="51"/>
        <v>17.292263594651114</v>
      </c>
      <c r="AD37" s="185">
        <f t="shared" si="51"/>
        <v>17.707871573393422</v>
      </c>
      <c r="AE37" s="185">
        <f t="shared" si="51"/>
        <v>18.170243292206091</v>
      </c>
      <c r="AF37" s="185">
        <f t="shared" si="51"/>
        <v>18.739070652364472</v>
      </c>
      <c r="AG37" s="185">
        <f t="shared" si="51"/>
        <v>19.231357344204298</v>
      </c>
      <c r="AH37" s="185">
        <f t="shared" si="51"/>
        <v>19.526349248744022</v>
      </c>
      <c r="AI37" s="185">
        <f t="shared" si="51"/>
        <v>20.021829721256779</v>
      </c>
      <c r="AJ37" s="185">
        <f t="shared" si="51"/>
        <v>20.549461843795722</v>
      </c>
      <c r="AK37" s="185">
        <f t="shared" si="51"/>
        <v>21.13205580577273</v>
      </c>
      <c r="AL37" s="185">
        <f t="shared" si="51"/>
        <v>21.765331504004298</v>
      </c>
      <c r="AM37" s="185">
        <f t="shared" si="51"/>
        <v>25.244875063224441</v>
      </c>
      <c r="AN37" s="185">
        <f t="shared" si="51"/>
        <v>25.826760158950052</v>
      </c>
      <c r="AO37" s="185">
        <f t="shared" si="51"/>
        <v>30.37113189114493</v>
      </c>
      <c r="AP37" s="185">
        <f t="shared" si="51"/>
        <v>34.432560546090649</v>
      </c>
    </row>
    <row r="38" spans="1:42">
      <c r="A38" s="57" t="str">
        <f t="shared" si="49"/>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50"/>
        <v>1.3775818909271935</v>
      </c>
      <c r="Q38" s="185">
        <f t="shared" si="50"/>
        <v>1.3789980635213104</v>
      </c>
      <c r="R38" s="185">
        <f t="shared" si="50"/>
        <v>1.26570425599196</v>
      </c>
      <c r="S38" s="185">
        <f t="shared" ref="S38:AP38" si="52">R38*S19/R19</f>
        <v>1.3009112602961248</v>
      </c>
      <c r="T38" s="185">
        <f t="shared" si="52"/>
        <v>1.3316065700757596</v>
      </c>
      <c r="U38" s="185">
        <f t="shared" si="52"/>
        <v>1.3619530955724914</v>
      </c>
      <c r="V38" s="185">
        <f t="shared" si="52"/>
        <v>1.3936765038572834</v>
      </c>
      <c r="W38" s="185">
        <f t="shared" si="52"/>
        <v>1.4251660138805584</v>
      </c>
      <c r="X38" s="185">
        <f t="shared" si="52"/>
        <v>1.458682879768699</v>
      </c>
      <c r="Y38" s="185">
        <f t="shared" si="52"/>
        <v>1.4915469834715351</v>
      </c>
      <c r="Z38" s="185">
        <f t="shared" si="52"/>
        <v>1.5113581998374894</v>
      </c>
      <c r="AA38" s="185">
        <f t="shared" si="52"/>
        <v>1.5317330155748929</v>
      </c>
      <c r="AB38" s="185">
        <f t="shared" si="52"/>
        <v>1.5610564772662336</v>
      </c>
      <c r="AC38" s="185">
        <f t="shared" si="52"/>
        <v>1.5923588540936449</v>
      </c>
      <c r="AD38" s="185">
        <f t="shared" si="52"/>
        <v>1.6306301331057798</v>
      </c>
      <c r="AE38" s="185">
        <f t="shared" si="52"/>
        <v>1.6732076531802249</v>
      </c>
      <c r="AF38" s="185">
        <f t="shared" si="52"/>
        <v>1.7255881456727802</v>
      </c>
      <c r="AG38" s="185">
        <f t="shared" si="52"/>
        <v>1.7709203873548982</v>
      </c>
      <c r="AH38" s="185">
        <f t="shared" si="52"/>
        <v>1.79808472986614</v>
      </c>
      <c r="AI38" s="185">
        <f t="shared" si="52"/>
        <v>1.8437110709820734</v>
      </c>
      <c r="AJ38" s="185">
        <f t="shared" si="52"/>
        <v>1.8922980982055653</v>
      </c>
      <c r="AK38" s="185">
        <f t="shared" si="52"/>
        <v>1.9459462888324155</v>
      </c>
      <c r="AL38" s="185">
        <f t="shared" si="52"/>
        <v>2.0042615093726166</v>
      </c>
      <c r="AM38" s="185">
        <f t="shared" si="52"/>
        <v>2.3246754311475875</v>
      </c>
      <c r="AN38" s="185">
        <f t="shared" si="52"/>
        <v>2.3782583457944826</v>
      </c>
      <c r="AO38" s="185">
        <f t="shared" si="52"/>
        <v>2.7967270167376976</v>
      </c>
      <c r="AP38" s="185">
        <f t="shared" si="52"/>
        <v>3.1707238531595601</v>
      </c>
    </row>
    <row r="39" spans="1:42">
      <c r="A39" s="57" t="str">
        <f t="shared" si="49"/>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50"/>
        <v>1.1781810157853607</v>
      </c>
      <c r="Q39" s="185">
        <f t="shared" si="50"/>
        <v>1.1793922016150038</v>
      </c>
      <c r="R39" s="185">
        <f t="shared" si="50"/>
        <v>1.082497335243553</v>
      </c>
      <c r="S39" s="185">
        <f t="shared" ref="S39:AP39" si="53">R39*S20/R20</f>
        <v>1.112608230550054</v>
      </c>
      <c r="T39" s="185">
        <f t="shared" si="53"/>
        <v>1.1388604856749203</v>
      </c>
      <c r="U39" s="185">
        <f t="shared" si="53"/>
        <v>1.1648144420028679</v>
      </c>
      <c r="V39" s="185">
        <f t="shared" si="53"/>
        <v>1.1919459814367912</v>
      </c>
      <c r="W39" s="185">
        <f t="shared" si="53"/>
        <v>1.2188774786858112</v>
      </c>
      <c r="X39" s="185">
        <f t="shared" si="53"/>
        <v>1.2475428780773878</v>
      </c>
      <c r="Y39" s="185">
        <f t="shared" si="53"/>
        <v>1.2756500006655209</v>
      </c>
      <c r="Z39" s="185">
        <f t="shared" si="53"/>
        <v>1.2925936024765707</v>
      </c>
      <c r="AA39" s="185">
        <f t="shared" si="53"/>
        <v>1.3100192243289144</v>
      </c>
      <c r="AB39" s="185">
        <f t="shared" si="53"/>
        <v>1.3350982022897773</v>
      </c>
      <c r="AC39" s="185">
        <f t="shared" si="53"/>
        <v>1.3618696533155983</v>
      </c>
      <c r="AD39" s="185">
        <f t="shared" si="53"/>
        <v>1.3946012786940167</v>
      </c>
      <c r="AE39" s="185">
        <f t="shared" si="53"/>
        <v>1.4310158295684972</v>
      </c>
      <c r="AF39" s="185">
        <f t="shared" si="53"/>
        <v>1.4758144018048669</v>
      </c>
      <c r="AG39" s="185">
        <f t="shared" si="53"/>
        <v>1.5145849365401323</v>
      </c>
      <c r="AH39" s="185">
        <f t="shared" si="53"/>
        <v>1.5378173213905859</v>
      </c>
      <c r="AI39" s="185">
        <f t="shared" si="53"/>
        <v>1.5768393855426917</v>
      </c>
      <c r="AJ39" s="185">
        <f t="shared" si="53"/>
        <v>1.6183935853076405</v>
      </c>
      <c r="AK39" s="185">
        <f t="shared" si="53"/>
        <v>1.6642763601496113</v>
      </c>
      <c r="AL39" s="185">
        <f t="shared" si="53"/>
        <v>1.7141506262272224</v>
      </c>
      <c r="AM39" s="185">
        <f t="shared" si="53"/>
        <v>1.9881855872809879</v>
      </c>
      <c r="AN39" s="185">
        <f t="shared" si="53"/>
        <v>2.0340125346466569</v>
      </c>
      <c r="AO39" s="185">
        <f t="shared" si="53"/>
        <v>2.3919091120141101</v>
      </c>
      <c r="AP39" s="185">
        <f t="shared" si="53"/>
        <v>2.7117710204335417</v>
      </c>
    </row>
    <row r="40" spans="1:42">
      <c r="A40" s="57" t="str">
        <f t="shared" si="49"/>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50"/>
        <v>9.7413637140836169</v>
      </c>
      <c r="Q40" s="185">
        <f t="shared" si="50"/>
        <v>9.7513779661669719</v>
      </c>
      <c r="R40" s="185">
        <f t="shared" si="50"/>
        <v>8.9502377994985682</v>
      </c>
      <c r="S40" s="185">
        <f t="shared" ref="S40:AP40" si="54">R40*S21/R21</f>
        <v>9.1991988496321042</v>
      </c>
      <c r="T40" s="185">
        <f t="shared" si="54"/>
        <v>9.4162561286579169</v>
      </c>
      <c r="U40" s="185">
        <f t="shared" si="54"/>
        <v>9.6308470319423733</v>
      </c>
      <c r="V40" s="185">
        <f t="shared" si="54"/>
        <v>9.8551743553398499</v>
      </c>
      <c r="W40" s="185">
        <f t="shared" si="54"/>
        <v>10.077847702264105</v>
      </c>
      <c r="X40" s="185">
        <f t="shared" si="54"/>
        <v>10.314857192097618</v>
      </c>
      <c r="Y40" s="185">
        <f t="shared" si="54"/>
        <v>10.547250772047493</v>
      </c>
      <c r="Z40" s="185">
        <f t="shared" si="54"/>
        <v>10.687342817036029</v>
      </c>
      <c r="AA40" s="185">
        <f t="shared" si="54"/>
        <v>10.831420270443823</v>
      </c>
      <c r="AB40" s="185">
        <f t="shared" si="54"/>
        <v>11.038776731480842</v>
      </c>
      <c r="AC40" s="185">
        <f t="shared" si="54"/>
        <v>11.260126794079211</v>
      </c>
      <c r="AD40" s="185">
        <f t="shared" si="54"/>
        <v>11.530756403190475</v>
      </c>
      <c r="AE40" s="185">
        <f t="shared" si="54"/>
        <v>11.831836950067951</v>
      </c>
      <c r="AF40" s="185">
        <f t="shared" si="54"/>
        <v>12.202237746023084</v>
      </c>
      <c r="AG40" s="185">
        <f t="shared" si="54"/>
        <v>12.522797893560325</v>
      </c>
      <c r="AH40" s="185">
        <f t="shared" si="54"/>
        <v>12.714886467167986</v>
      </c>
      <c r="AI40" s="185">
        <f t="shared" si="54"/>
        <v>13.037526294738603</v>
      </c>
      <c r="AJ40" s="185">
        <f t="shared" si="54"/>
        <v>13.381102170036698</v>
      </c>
      <c r="AK40" s="185">
        <f t="shared" si="54"/>
        <v>13.760467303202677</v>
      </c>
      <c r="AL40" s="185">
        <f t="shared" si="54"/>
        <v>14.172834638379213</v>
      </c>
      <c r="AM40" s="185">
        <f t="shared" si="54"/>
        <v>16.438593626373116</v>
      </c>
      <c r="AN40" s="185">
        <f t="shared" si="54"/>
        <v>16.817497170237782</v>
      </c>
      <c r="AO40" s="185">
        <f t="shared" si="54"/>
        <v>19.776635609451247</v>
      </c>
      <c r="AP40" s="185">
        <f t="shared" si="54"/>
        <v>22.421298141309798</v>
      </c>
    </row>
    <row r="41" spans="1:42">
      <c r="A41" s="57" t="str">
        <f t="shared" si="49"/>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50"/>
        <v>0</v>
      </c>
      <c r="Q41" s="185">
        <f t="shared" si="50"/>
        <v>0</v>
      </c>
      <c r="R41" s="185">
        <f t="shared" si="50"/>
        <v>0</v>
      </c>
      <c r="S41" s="185">
        <f t="shared" ref="S41:AP41" si="55">R41*S22/R22</f>
        <v>0</v>
      </c>
      <c r="T41" s="185">
        <f t="shared" si="55"/>
        <v>0</v>
      </c>
      <c r="U41" s="185">
        <f t="shared" si="55"/>
        <v>0</v>
      </c>
      <c r="V41" s="185">
        <f t="shared" si="55"/>
        <v>0</v>
      </c>
      <c r="W41" s="185">
        <f t="shared" si="55"/>
        <v>0</v>
      </c>
      <c r="X41" s="185">
        <f t="shared" si="55"/>
        <v>0</v>
      </c>
      <c r="Y41" s="185">
        <f t="shared" si="55"/>
        <v>0</v>
      </c>
      <c r="Z41" s="185">
        <f t="shared" si="55"/>
        <v>0</v>
      </c>
      <c r="AA41" s="185">
        <f t="shared" si="55"/>
        <v>0</v>
      </c>
      <c r="AB41" s="185">
        <f t="shared" si="55"/>
        <v>0</v>
      </c>
      <c r="AC41" s="185">
        <f t="shared" si="55"/>
        <v>0</v>
      </c>
      <c r="AD41" s="185">
        <f t="shared" si="55"/>
        <v>0</v>
      </c>
      <c r="AE41" s="185">
        <f t="shared" si="55"/>
        <v>0</v>
      </c>
      <c r="AF41" s="185">
        <f t="shared" si="55"/>
        <v>0</v>
      </c>
      <c r="AG41" s="185">
        <f t="shared" si="55"/>
        <v>0</v>
      </c>
      <c r="AH41" s="185">
        <f t="shared" si="55"/>
        <v>0</v>
      </c>
      <c r="AI41" s="185">
        <f t="shared" si="55"/>
        <v>0</v>
      </c>
      <c r="AJ41" s="185">
        <f t="shared" si="55"/>
        <v>0</v>
      </c>
      <c r="AK41" s="185">
        <f t="shared" si="55"/>
        <v>0</v>
      </c>
      <c r="AL41" s="185">
        <f t="shared" si="55"/>
        <v>0</v>
      </c>
      <c r="AM41" s="185">
        <f t="shared" si="55"/>
        <v>0</v>
      </c>
      <c r="AN41" s="185">
        <f t="shared" si="55"/>
        <v>0</v>
      </c>
      <c r="AO41" s="185">
        <f t="shared" si="55"/>
        <v>0</v>
      </c>
      <c r="AP41" s="185">
        <f t="shared" si="55"/>
        <v>0</v>
      </c>
    </row>
    <row r="42" spans="1:42">
      <c r="A42" s="57" t="str">
        <f t="shared" si="49"/>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50"/>
        <v>2.2166294765726118</v>
      </c>
      <c r="Q42" s="185">
        <f t="shared" si="50"/>
        <v>2.2151621827595132</v>
      </c>
      <c r="R42" s="185">
        <f t="shared" si="50"/>
        <v>2.0587260885322287</v>
      </c>
      <c r="S42" s="185">
        <f t="shared" ref="S42:AP42" si="56">R42*S23/R23</f>
        <v>2.111123337285727</v>
      </c>
      <c r="T42" s="185">
        <f t="shared" si="56"/>
        <v>2.1560265308345361</v>
      </c>
      <c r="U42" s="185">
        <f t="shared" si="56"/>
        <v>2.2035391866397243</v>
      </c>
      <c r="V42" s="185">
        <f t="shared" si="56"/>
        <v>2.2526346374077395</v>
      </c>
      <c r="W42" s="185">
        <f t="shared" si="56"/>
        <v>2.3033242107946994</v>
      </c>
      <c r="X42" s="185">
        <f t="shared" si="56"/>
        <v>2.3570157035804584</v>
      </c>
      <c r="Y42" s="185">
        <f t="shared" si="56"/>
        <v>2.4084434585889256</v>
      </c>
      <c r="Z42" s="185">
        <f t="shared" si="56"/>
        <v>2.4605886067793046</v>
      </c>
      <c r="AA42" s="185">
        <f t="shared" si="56"/>
        <v>2.4996419353827433</v>
      </c>
      <c r="AB42" s="185">
        <f t="shared" si="56"/>
        <v>2.5375710427814773</v>
      </c>
      <c r="AC42" s="185">
        <f t="shared" si="56"/>
        <v>2.5833140249824047</v>
      </c>
      <c r="AD42" s="185">
        <f t="shared" si="56"/>
        <v>2.635354103510565</v>
      </c>
      <c r="AE42" s="185">
        <f t="shared" si="56"/>
        <v>2.6947381130600037</v>
      </c>
      <c r="AF42" s="185">
        <f t="shared" si="56"/>
        <v>2.7698388037501998</v>
      </c>
      <c r="AG42" s="185">
        <f t="shared" si="56"/>
        <v>2.8485014976414367</v>
      </c>
      <c r="AH42" s="185">
        <f t="shared" si="56"/>
        <v>2.9101522323914701</v>
      </c>
      <c r="AI42" s="185">
        <f t="shared" si="56"/>
        <v>2.9680214388819293</v>
      </c>
      <c r="AJ42" s="185">
        <f t="shared" si="56"/>
        <v>3.032249261514822</v>
      </c>
      <c r="AK42" s="185">
        <f t="shared" si="56"/>
        <v>3.1061997011573279</v>
      </c>
      <c r="AL42" s="185">
        <f t="shared" si="56"/>
        <v>3.1890595981505334</v>
      </c>
      <c r="AM42" s="185">
        <f t="shared" si="56"/>
        <v>3.69209669196387</v>
      </c>
      <c r="AN42" s="185">
        <f t="shared" si="56"/>
        <v>3.7844501372264876</v>
      </c>
      <c r="AO42" s="185">
        <f t="shared" si="56"/>
        <v>4.4482879510608857</v>
      </c>
      <c r="AP42" s="185">
        <f t="shared" si="56"/>
        <v>5.0436784901368368</v>
      </c>
    </row>
    <row r="43" spans="1:42">
      <c r="A43" s="57" t="str">
        <f t="shared" si="49"/>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50"/>
        <v>0.67016340993169699</v>
      </c>
      <c r="Q43" s="185">
        <f t="shared" si="50"/>
        <v>0.66971979649266689</v>
      </c>
      <c r="R43" s="185">
        <f t="shared" si="50"/>
        <v>0.62242377906991964</v>
      </c>
      <c r="S43" s="185">
        <f t="shared" ref="S43:AP43" si="57">R43*S24/R24</f>
        <v>0.63826527141981793</v>
      </c>
      <c r="T43" s="185">
        <f t="shared" si="57"/>
        <v>0.65184105285895244</v>
      </c>
      <c r="U43" s="185">
        <f t="shared" si="57"/>
        <v>0.66620576458269509</v>
      </c>
      <c r="V43" s="185">
        <f t="shared" si="57"/>
        <v>0.68104900971976712</v>
      </c>
      <c r="W43" s="185">
        <f t="shared" si="57"/>
        <v>0.6963742130106273</v>
      </c>
      <c r="X43" s="185">
        <f t="shared" si="57"/>
        <v>0.71260699989265663</v>
      </c>
      <c r="Y43" s="185">
        <f t="shared" si="57"/>
        <v>0.72815538090349508</v>
      </c>
      <c r="Z43" s="185">
        <f t="shared" si="57"/>
        <v>0.74392065457327039</v>
      </c>
      <c r="AA43" s="185">
        <f t="shared" si="57"/>
        <v>0.75572782042695708</v>
      </c>
      <c r="AB43" s="185">
        <f t="shared" si="57"/>
        <v>0.76719509550321574</v>
      </c>
      <c r="AC43" s="185">
        <f t="shared" si="57"/>
        <v>0.78102477396604031</v>
      </c>
      <c r="AD43" s="185">
        <f t="shared" si="57"/>
        <v>0.79675828145934957</v>
      </c>
      <c r="AE43" s="185">
        <f t="shared" si="57"/>
        <v>0.81471211215396033</v>
      </c>
      <c r="AF43" s="185">
        <f t="shared" si="57"/>
        <v>0.83741763668708535</v>
      </c>
      <c r="AG43" s="185">
        <f t="shared" si="57"/>
        <v>0.8612000774286368</v>
      </c>
      <c r="AH43" s="185">
        <f t="shared" si="57"/>
        <v>0.87983921719536062</v>
      </c>
      <c r="AI43" s="185">
        <f t="shared" si="57"/>
        <v>0.89733507077015495</v>
      </c>
      <c r="AJ43" s="185">
        <f t="shared" si="57"/>
        <v>0.91675335293371318</v>
      </c>
      <c r="AK43" s="185">
        <f t="shared" si="57"/>
        <v>0.93911111697166083</v>
      </c>
      <c r="AL43" s="185">
        <f t="shared" si="57"/>
        <v>0.9641625167217972</v>
      </c>
      <c r="AM43" s="185">
        <f t="shared" si="57"/>
        <v>1.1162479498873492</v>
      </c>
      <c r="AN43" s="185">
        <f t="shared" si="57"/>
        <v>1.1441695761448121</v>
      </c>
      <c r="AO43" s="185">
        <f t="shared" si="57"/>
        <v>1.3448706033858393</v>
      </c>
      <c r="AP43" s="185">
        <f t="shared" si="57"/>
        <v>1.5248776628088534</v>
      </c>
    </row>
    <row r="44" spans="1:42">
      <c r="A44" s="57" t="str">
        <f t="shared" si="49"/>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50"/>
        <v>0</v>
      </c>
      <c r="Q44" s="185">
        <f t="shared" si="50"/>
        <v>0</v>
      </c>
      <c r="R44" s="185">
        <f t="shared" si="50"/>
        <v>0</v>
      </c>
      <c r="S44" s="185">
        <f t="shared" ref="S44:AP44" si="58">R44*S25/R25</f>
        <v>0</v>
      </c>
      <c r="T44" s="185">
        <f t="shared" si="58"/>
        <v>0</v>
      </c>
      <c r="U44" s="185">
        <f t="shared" si="58"/>
        <v>0</v>
      </c>
      <c r="V44" s="185">
        <f t="shared" si="58"/>
        <v>0</v>
      </c>
      <c r="W44" s="185">
        <f t="shared" si="58"/>
        <v>0</v>
      </c>
      <c r="X44" s="185">
        <f t="shared" si="58"/>
        <v>0</v>
      </c>
      <c r="Y44" s="185">
        <f t="shared" si="58"/>
        <v>0</v>
      </c>
      <c r="Z44" s="185">
        <f t="shared" si="58"/>
        <v>0</v>
      </c>
      <c r="AA44" s="185">
        <f t="shared" si="58"/>
        <v>0</v>
      </c>
      <c r="AB44" s="185">
        <f t="shared" si="58"/>
        <v>0</v>
      </c>
      <c r="AC44" s="185">
        <f t="shared" si="58"/>
        <v>0</v>
      </c>
      <c r="AD44" s="185">
        <f t="shared" si="58"/>
        <v>0</v>
      </c>
      <c r="AE44" s="185">
        <f t="shared" si="58"/>
        <v>0</v>
      </c>
      <c r="AF44" s="185">
        <f t="shared" si="58"/>
        <v>0</v>
      </c>
      <c r="AG44" s="185">
        <f t="shared" si="58"/>
        <v>0</v>
      </c>
      <c r="AH44" s="185">
        <f t="shared" si="58"/>
        <v>0</v>
      </c>
      <c r="AI44" s="185">
        <f t="shared" si="58"/>
        <v>0</v>
      </c>
      <c r="AJ44" s="185">
        <f t="shared" si="58"/>
        <v>0</v>
      </c>
      <c r="AK44" s="185">
        <f t="shared" si="58"/>
        <v>0</v>
      </c>
      <c r="AL44" s="185">
        <f t="shared" si="58"/>
        <v>0</v>
      </c>
      <c r="AM44" s="185">
        <f t="shared" si="58"/>
        <v>0</v>
      </c>
      <c r="AN44" s="185">
        <f t="shared" si="58"/>
        <v>0</v>
      </c>
      <c r="AO44" s="185">
        <f t="shared" si="58"/>
        <v>0</v>
      </c>
      <c r="AP44" s="185">
        <f t="shared" si="58"/>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3" si="59">B10</f>
        <v>MI</v>
      </c>
      <c r="C47" s="186" t="str">
        <f t="shared" si="59"/>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60">IF(T$63=1,($AB47-$S47)/$AC$63+S47,$AB47)</f>
        <v>1.0846132399175183</v>
      </c>
      <c r="U47" s="343">
        <f t="shared" si="60"/>
        <v>1.0792264798350366</v>
      </c>
      <c r="V47" s="343">
        <f t="shared" si="60"/>
        <v>1.0738397197525549</v>
      </c>
      <c r="W47" s="343">
        <f t="shared" si="60"/>
        <v>1.0684529596700731</v>
      </c>
      <c r="X47" s="343">
        <f t="shared" si="60"/>
        <v>1.0684529596700734</v>
      </c>
      <c r="Y47" s="343">
        <f t="shared" si="60"/>
        <v>1.0684529596700734</v>
      </c>
      <c r="Z47" s="343">
        <f t="shared" si="60"/>
        <v>1.0684529596700734</v>
      </c>
      <c r="AA47" s="343">
        <f t="shared" si="60"/>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9"/>
        <v>PG</v>
      </c>
      <c r="C48" s="186" t="str">
        <f t="shared" si="59"/>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1">IF(T$63=1,($AB48-$S48)/$AC$63+S48,$AB48)</f>
        <v>1.0525</v>
      </c>
      <c r="U48" s="343">
        <f t="shared" ref="U48:AA48" si="62">IF(U$63=1,($AB48-$S48)/$AC$63+T48,$AB48)</f>
        <v>1.0349999999999999</v>
      </c>
      <c r="V48" s="343">
        <f t="shared" si="62"/>
        <v>1.0174999999999998</v>
      </c>
      <c r="W48" s="343">
        <f t="shared" si="62"/>
        <v>0.99999999999999978</v>
      </c>
      <c r="X48" s="343">
        <f t="shared" si="62"/>
        <v>1</v>
      </c>
      <c r="Y48" s="343">
        <f t="shared" si="62"/>
        <v>1</v>
      </c>
      <c r="Z48" s="343">
        <f t="shared" si="62"/>
        <v>1</v>
      </c>
      <c r="AA48" s="343">
        <f t="shared" si="62"/>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9"/>
        <v>FAC</v>
      </c>
      <c r="C49" s="186" t="str">
        <f t="shared" si="59"/>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3">IF(T$63=1,($AB49-$S49)/$AC$63+S49,$AB49)</f>
        <v>1.0525</v>
      </c>
      <c r="U49" s="343">
        <f t="shared" si="63"/>
        <v>1.0349999999999999</v>
      </c>
      <c r="V49" s="343">
        <f t="shared" si="63"/>
        <v>1.0174999999999998</v>
      </c>
      <c r="W49" s="343">
        <f t="shared" si="63"/>
        <v>0.99999999999999978</v>
      </c>
      <c r="X49" s="343">
        <f t="shared" si="63"/>
        <v>1</v>
      </c>
      <c r="Y49" s="343">
        <f t="shared" si="63"/>
        <v>1</v>
      </c>
      <c r="Z49" s="343">
        <f t="shared" si="63"/>
        <v>1</v>
      </c>
      <c r="AA49" s="343">
        <f t="shared" si="63"/>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9"/>
        <v>FAM</v>
      </c>
      <c r="C50" s="186" t="str">
        <f t="shared" si="59"/>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4">IF(T$63=1,($AB50-$S50)/$AC$63+S50,$AB50)</f>
        <v>1.0525</v>
      </c>
      <c r="U50" s="343">
        <f t="shared" ref="U50" si="65">IF(U$63=1,($AB50-$S50)/$AC$63+T50,$AB50)</f>
        <v>1.0349999999999999</v>
      </c>
      <c r="V50" s="343">
        <f t="shared" ref="V50" si="66">IF(V$63=1,($AB50-$S50)/$AC$63+U50,$AB50)</f>
        <v>1.0174999999999998</v>
      </c>
      <c r="W50" s="343">
        <f t="shared" ref="W50" si="67">IF(W$63=1,($AB50-$S50)/$AC$63+V50,$AB50)</f>
        <v>0.99999999999999978</v>
      </c>
      <c r="X50" s="343">
        <f t="shared" ref="X50" si="68">IF(X$63=1,($AB50-$S50)/$AC$63+W50,$AB50)</f>
        <v>1</v>
      </c>
      <c r="Y50" s="343">
        <f t="shared" ref="Y50" si="69">IF(Y$63=1,($AB50-$S50)/$AC$63+X50,$AB50)</f>
        <v>1</v>
      </c>
      <c r="Z50" s="343">
        <f t="shared" ref="Z50" si="70">IF(Z$63=1,($AB50-$S50)/$AC$63+Y50,$AB50)</f>
        <v>1</v>
      </c>
      <c r="AA50" s="343">
        <f t="shared" ref="AA50" si="71">IF(AA$63=1,($AB50-$S50)/$AC$63+Z50,$AB50)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9"/>
        <v>IS</v>
      </c>
      <c r="C51" s="186" t="str">
        <f t="shared" si="59"/>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2">IF(T$63=1,($AB51-$S51)/$AC$63+S51,$AB51)</f>
        <v>1</v>
      </c>
      <c r="U51" s="343">
        <f t="shared" si="72"/>
        <v>1</v>
      </c>
      <c r="V51" s="343">
        <f t="shared" si="72"/>
        <v>1</v>
      </c>
      <c r="W51" s="343">
        <f t="shared" si="72"/>
        <v>1</v>
      </c>
      <c r="X51" s="343">
        <f t="shared" si="72"/>
        <v>1</v>
      </c>
      <c r="Y51" s="343">
        <f t="shared" si="72"/>
        <v>1</v>
      </c>
      <c r="Z51" s="343">
        <f t="shared" si="72"/>
        <v>1</v>
      </c>
      <c r="AA51" s="343">
        <f t="shared" si="72"/>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9"/>
        <v>CP</v>
      </c>
      <c r="C52" s="186" t="str">
        <f t="shared" si="59"/>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3">IF(T$63=1,($AB52-$S52)/$AC$63+S52,$AB52)</f>
        <v>1.0405</v>
      </c>
      <c r="U52" s="343">
        <f t="shared" si="73"/>
        <v>1.0269999999999999</v>
      </c>
      <c r="V52" s="343">
        <f t="shared" si="73"/>
        <v>1.0134999999999998</v>
      </c>
      <c r="W52" s="343">
        <f t="shared" si="73"/>
        <v>0.99999999999999978</v>
      </c>
      <c r="X52" s="343">
        <f t="shared" si="73"/>
        <v>1</v>
      </c>
      <c r="Y52" s="343">
        <f t="shared" si="73"/>
        <v>1</v>
      </c>
      <c r="Z52" s="343">
        <f t="shared" si="73"/>
        <v>1</v>
      </c>
      <c r="AA52" s="343">
        <f t="shared" si="73"/>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s="367" customFormat="1">
      <c r="A53" s="367" t="s">
        <v>16</v>
      </c>
      <c r="B53" s="186" t="str">
        <f t="shared" si="59"/>
        <v>am</v>
      </c>
      <c r="C53" s="186" t="str">
        <f t="shared" si="59"/>
        <v>Ammonia</v>
      </c>
      <c r="D53" s="367">
        <v>1</v>
      </c>
      <c r="E53" s="367">
        <v>1</v>
      </c>
      <c r="F53" s="367">
        <v>1</v>
      </c>
      <c r="G53" s="367">
        <v>1</v>
      </c>
      <c r="J53" s="367" cm="1">
        <f t="array" ref="J53">IF(J$7=-1,K53,IF(J$7=99,I53,IF(J$7=0,INDEX($D53:$G53,0,J$5),(INDEX($D53:$G53,0,J$7+1)-INDEX($D53:$G53,0,J$7))/(INDEX($D$4:$G$4,0,J$7+1)-INDEX($D$4:$G$4,0,J$7))+I53)))</f>
        <v>1</v>
      </c>
      <c r="K53" s="367" cm="1">
        <f t="array" ref="K53">IF(K$7=-1,L53,IF(K$7=99,J53,IF(K$7=0,INDEX($D53:$G53,0,K$5),(INDEX($D53:$G53,0,K$7+1)-INDEX($D53:$G53,0,K$7))/(INDEX($D$4:$G$4,0,K$7+1)-INDEX($D$4:$G$4,0,K$7))+J53)))</f>
        <v>1</v>
      </c>
      <c r="L53" s="367" cm="1">
        <f t="array" ref="L53">IF(L$7=-1,M53,IF(L$7=99,K53,IF(L$7=0,INDEX($D53:$G53,0,L$5),(INDEX($D53:$G53,0,L$7+1)-INDEX($D53:$G53,0,L$7))/(INDEX($D$4:$G$4,0,L$7+1)-INDEX($D$4:$G$4,0,L$7))+K53)))</f>
        <v>1</v>
      </c>
      <c r="M53" s="367" cm="1">
        <f t="array" ref="M53">IF(M$7=-1,N53,IF(M$7=99,L53,IF(M$7=0,INDEX($D53:$G53,0,M$5),(INDEX($D53:$G53,0,M$7+1)-INDEX($D53:$G53,0,M$7))/(INDEX($D$4:$G$4,0,M$7+1)-INDEX($D$4:$G$4,0,M$7))+L53)))</f>
        <v>1</v>
      </c>
      <c r="N53" s="367" cm="1">
        <f t="array" ref="N53">IF(N$7=-1,O53,IF(N$7=99,M53,IF(N$7=0,INDEX($D53:$G53,0,N$5),(INDEX($D53:$G53,0,N$7+1)-INDEX($D53:$G53,0,N$7))/(INDEX($D$4:$G$4,0,N$7+1)-INDEX($D$4:$G$4,0,N$7))+M53)))</f>
        <v>1</v>
      </c>
      <c r="O53" s="367" cm="1">
        <f t="array" ref="O53">IF(O$7=-1,P53,IF(O$7=99,N53,IF(O$7=0,INDEX($D53:$G53,0,O$5),(INDEX($D53:$G53,0,O$7+1)-INDEX($D53:$G53,0,O$7))/(INDEX($D$4:$G$4,0,O$7+1)-INDEX($D$4:$G$4,0,O$7))+N53)))</f>
        <v>1</v>
      </c>
      <c r="P53" s="367" cm="1">
        <f t="array" ref="P53">IF(P$7=-1,Q53,IF(P$7=99,O53,IF(P$7=0,INDEX($D53:$G53,0,P$5),(INDEX($D53:$G53,0,P$7+1)-INDEX($D53:$G53,0,P$7))/(INDEX($D$4:$G$4,0,P$7+1)-INDEX($D$4:$G$4,0,P$7))+O53)))</f>
        <v>1</v>
      </c>
      <c r="Q53" s="367" cm="1">
        <f t="array" ref="Q53">IF(Q$7=-1,R53,IF(Q$7=99,P53,IF(Q$7=0,INDEX($D53:$G53,0,Q$5),(INDEX($D53:$G53,0,Q$7+1)-INDEX($D53:$G53,0,Q$7))/(INDEX($D$4:$G$4,0,Q$7+1)-INDEX($D$4:$G$4,0,Q$7))+P53)))</f>
        <v>1</v>
      </c>
      <c r="R53" s="367" cm="1">
        <f t="array" ref="R53">IF(R$7=-1,S53,IF(R$7=99,Q53,IF(R$7=0,INDEX($D53:$G53,0,R$5),(INDEX($D53:$G53,0,R$7+1)-INDEX($D53:$G53,0,R$7))/(INDEX($D$4:$G$4,0,R$7+1)-INDEX($D$4:$G$4,0,R$7))+Q53)))</f>
        <v>1</v>
      </c>
      <c r="S53" s="214">
        <v>1.054</v>
      </c>
      <c r="T53" s="343">
        <f t="shared" ref="T53" si="74">IF(T$63=1,($AB53-$S53)/$AC$63+S53,$AB53)</f>
        <v>1.0405</v>
      </c>
      <c r="U53" s="343">
        <f t="shared" ref="U53" si="75">IF(U$63=1,($AB53-$S53)/$AC$63+T53,$AB53)</f>
        <v>1.0269999999999999</v>
      </c>
      <c r="V53" s="343">
        <f t="shared" ref="V53" si="76">IF(V$63=1,($AB53-$S53)/$AC$63+U53,$AB53)</f>
        <v>1.0134999999999998</v>
      </c>
      <c r="W53" s="343">
        <f t="shared" ref="W53" si="77">IF(W$63=1,($AB53-$S53)/$AC$63+V53,$AB53)</f>
        <v>0.99999999999999978</v>
      </c>
      <c r="X53" s="343">
        <f t="shared" ref="X53" si="78">IF(X$63=1,($AB53-$S53)/$AC$63+W53,$AB53)</f>
        <v>1</v>
      </c>
      <c r="Y53" s="343">
        <f t="shared" ref="Y53" si="79">IF(Y$63=1,($AB53-$S53)/$AC$63+X53,$AB53)</f>
        <v>1</v>
      </c>
      <c r="Z53" s="343">
        <f t="shared" ref="Z53" si="80">IF(Z$63=1,($AB53-$S53)/$AC$63+Y53,$AB53)</f>
        <v>1</v>
      </c>
      <c r="AA53" s="343">
        <f t="shared" ref="AA53" si="81">IF(AA$63=1,($AB53-$S53)/$AC$63+Z53,$AB53)</f>
        <v>1</v>
      </c>
      <c r="AB53" s="367" cm="1">
        <f t="array" ref="AB53">IF(AB$7=-1,AC53,IF(AB$7=99,AA53,IF(AB$7=0,INDEX($D53:$G53,0,AB$5),(INDEX($D53:$G53,0,AB$7+1)-INDEX($D53:$G53,0,AB$7))/(INDEX($D$4:$G$4,0,AB$7+1)-INDEX($D$4:$G$4,0,AB$7))+AA53)))</f>
        <v>1</v>
      </c>
      <c r="AC53" s="367" cm="1">
        <f t="array" ref="AC53">IF(AC$7=-1,AD53,IF(AC$7=99,AB53,IF(AC$7=0,INDEX($D53:$G53,0,AC$5),(INDEX($D53:$G53,0,AC$7+1)-INDEX($D53:$G53,0,AC$7))/(INDEX($D$4:$G$4,0,AC$7+1)-INDEX($D$4:$G$4,0,AC$7))+AB53)))</f>
        <v>1</v>
      </c>
      <c r="AD53" s="367" cm="1">
        <f t="array" ref="AD53">IF(AD$7=-1,AE53,IF(AD$7=99,AC53,IF(AD$7=0,INDEX($D53:$G53,0,AD$5),(INDEX($D53:$G53,0,AD$7+1)-INDEX($D53:$G53,0,AD$7))/(INDEX($D$4:$G$4,0,AD$7+1)-INDEX($D$4:$G$4,0,AD$7))+AC53)))</f>
        <v>1</v>
      </c>
      <c r="AE53" s="367" cm="1">
        <f t="array" ref="AE53">IF(AE$7=-1,AF53,IF(AE$7=99,AD53,IF(AE$7=0,INDEX($D53:$G53,0,AE$5),(INDEX($D53:$G53,0,AE$7+1)-INDEX($D53:$G53,0,AE$7))/(INDEX($D$4:$G$4,0,AE$7+1)-INDEX($D$4:$G$4,0,AE$7))+AD53)))</f>
        <v>1</v>
      </c>
      <c r="AF53" s="367" cm="1">
        <f t="array" ref="AF53">IF(AF$7=-1,AG53,IF(AF$7=99,AE53,IF(AF$7=0,INDEX($D53:$G53,0,AF$5),(INDEX($D53:$G53,0,AF$7+1)-INDEX($D53:$G53,0,AF$7))/(INDEX($D$4:$G$4,0,AF$7+1)-INDEX($D$4:$G$4,0,AF$7))+AE53)))</f>
        <v>1</v>
      </c>
      <c r="AG53" s="367" cm="1">
        <f t="array" ref="AG53">IF(AG$7=-1,AH53,IF(AG$7=99,AF53,IF(AG$7=0,INDEX($D53:$G53,0,AG$5),(INDEX($D53:$G53,0,AG$7+1)-INDEX($D53:$G53,0,AG$7))/(INDEX($D$4:$G$4,0,AG$7+1)-INDEX($D$4:$G$4,0,AG$7))+AF53)))</f>
        <v>1</v>
      </c>
      <c r="AH53" s="367" cm="1">
        <f t="array" ref="AH53">IF(AH$7=-1,AI53,IF(AH$7=99,AG53,IF(AH$7=0,INDEX($D53:$G53,0,AH$5),(INDEX($D53:$G53,0,AH$7+1)-INDEX($D53:$G53,0,AH$7))/(INDEX($D$4:$G$4,0,AH$7+1)-INDEX($D$4:$G$4,0,AH$7))+AG53)))</f>
        <v>1</v>
      </c>
      <c r="AI53" s="367" cm="1">
        <f t="array" ref="AI53">IF(AI$7=-1,AJ53,IF(AI$7=99,AH53,IF(AI$7=0,INDEX($D53:$G53,0,AI$5),(INDEX($D53:$G53,0,AI$7+1)-INDEX($D53:$G53,0,AI$7))/(INDEX($D$4:$G$4,0,AI$7+1)-INDEX($D$4:$G$4,0,AI$7))+AH53)))</f>
        <v>1</v>
      </c>
      <c r="AJ53" s="367" cm="1">
        <f t="array" ref="AJ53">IF(AJ$7=-1,AK53,IF(AJ$7=99,AI53,IF(AJ$7=0,INDEX($D53:$G53,0,AJ$5),(INDEX($D53:$G53,0,AJ$7+1)-INDEX($D53:$G53,0,AJ$7))/(INDEX($D$4:$G$4,0,AJ$7+1)-INDEX($D$4:$G$4,0,AJ$7))+AI53)))</f>
        <v>1</v>
      </c>
      <c r="AK53" s="367" cm="1">
        <f t="array" ref="AK53">IF(AK$7=-1,AL53,IF(AK$7=99,AJ53,IF(AK$7=0,INDEX($D53:$G53,0,AK$5),(INDEX($D53:$G53,0,AK$7+1)-INDEX($D53:$G53,0,AK$7))/(INDEX($D$4:$G$4,0,AK$7+1)-INDEX($D$4:$G$4,0,AK$7))+AJ53)))</f>
        <v>1</v>
      </c>
      <c r="AL53" s="367" cm="1">
        <f t="array" ref="AL53">IF(AL$7=-1,AM53,IF(AL$7=99,AK53,IF(AL$7=0,INDEX($D53:$G53,0,AL$5),(INDEX($D53:$G53,0,AL$7+1)-INDEX($D53:$G53,0,AL$7))/(INDEX($D$4:$G$4,0,AL$7+1)-INDEX($D$4:$G$4,0,AL$7))+AK53)))</f>
        <v>1</v>
      </c>
      <c r="AM53" s="367" cm="1">
        <f t="array" ref="AM53">IF(AM$7=-1,AN53,IF(AM$7=99,AL53,IF(AM$7=0,INDEX($D53:$G53,0,AM$5),(INDEX($D53:$G53,0,AM$7+1)-INDEX($D53:$G53,0,AM$7))/(INDEX($D$4:$G$4,0,AM$7+1)-INDEX($D$4:$G$4,0,AM$7))+AL53)))</f>
        <v>1</v>
      </c>
      <c r="AN53" s="367" cm="1">
        <f t="array" ref="AN53">IF(AN$7=-1,AO53,IF(AN$7=99,AM53,IF(AN$7=0,INDEX($D53:$G53,0,AN$5),(INDEX($D53:$G53,0,AN$7+1)-INDEX($D53:$G53,0,AN$7))/(INDEX($D$4:$G$4,0,AN$7+1)-INDEX($D$4:$G$4,0,AN$7))+AM53)))</f>
        <v>1</v>
      </c>
      <c r="AO53" s="367" cm="1">
        <f t="array" ref="AO53">IF(AO$7=-1,AP53,IF(AO$7=99,AN53,IF(AO$7=0,INDEX($D53:$G53,0,AO$5),(INDEX($D53:$G53,0,AO$7+1)-INDEX($D53:$G53,0,AO$7))/(INDEX($D$4:$G$4,0,AO$7+1)-INDEX($D$4:$G$4,0,AO$7))+AN53)))</f>
        <v>1</v>
      </c>
      <c r="AP53" s="367" cm="1">
        <f t="array" ref="AP53">IF(AP$7=-1,AQ53,IF(AP$7=99,AO53,IF(AP$7=0,INDEX($D53:$G53,0,AP$5),(INDEX($D53:$G53,0,AP$7+1)-INDEX($D53:$G53,0,AP$7))/(INDEX($D$4:$G$4,0,AP$7+1)-INDEX($D$4:$G$4,0,AP$7))+AO53)))</f>
        <v>1</v>
      </c>
    </row>
    <row r="54" spans="1:42">
      <c r="A54" s="185" t="s">
        <v>16</v>
      </c>
      <c r="B54" s="186" t="str">
        <f t="shared" ref="B54:C62" si="82">B17</f>
        <v>NF</v>
      </c>
      <c r="C54" s="186" t="str">
        <f t="shared" si="82"/>
        <v>Precious &amp; Non-Ferrous metals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214">
        <v>1.1000000000000001</v>
      </c>
      <c r="T54" s="343">
        <f t="shared" ref="T54:AA54" si="83">IF(T$63=1,($AB54-$S54)/$AC$63+S54,$AB54)</f>
        <v>1.0750000000000002</v>
      </c>
      <c r="U54" s="343">
        <f t="shared" si="83"/>
        <v>1.0500000000000003</v>
      </c>
      <c r="V54" s="343">
        <f t="shared" si="83"/>
        <v>1.0250000000000004</v>
      </c>
      <c r="W54" s="343">
        <f t="shared" si="83"/>
        <v>1.0000000000000004</v>
      </c>
      <c r="X54" s="343">
        <f t="shared" si="83"/>
        <v>1</v>
      </c>
      <c r="Y54" s="343">
        <f t="shared" si="83"/>
        <v>1</v>
      </c>
      <c r="Z54" s="343">
        <f t="shared" si="83"/>
        <v>1</v>
      </c>
      <c r="AA54" s="343">
        <f t="shared" si="8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82"/>
        <v>NM</v>
      </c>
      <c r="C55" s="186" t="str">
        <f t="shared" si="82"/>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84">IF(T$63=1,($AB55-$S55)/$AC$63+S55,$AB55)</f>
        <v>1</v>
      </c>
      <c r="U55" s="343">
        <f t="shared" si="84"/>
        <v>1</v>
      </c>
      <c r="V55" s="343">
        <f t="shared" si="84"/>
        <v>1</v>
      </c>
      <c r="W55" s="343">
        <f t="shared" si="84"/>
        <v>1</v>
      </c>
      <c r="X55" s="343">
        <f t="shared" si="84"/>
        <v>1</v>
      </c>
      <c r="Y55" s="343">
        <f t="shared" si="84"/>
        <v>1</v>
      </c>
      <c r="Z55" s="343">
        <f t="shared" si="84"/>
        <v>1</v>
      </c>
      <c r="AA55" s="343">
        <f t="shared" si="8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82"/>
        <v>NM</v>
      </c>
      <c r="C56" s="186" t="str">
        <f t="shared" si="82"/>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85">IF(T$63=1,($AB56-$S56)/$AC$63+S56,$AB56)</f>
        <v>1</v>
      </c>
      <c r="U56" s="343">
        <f t="shared" si="85"/>
        <v>1</v>
      </c>
      <c r="V56" s="343">
        <f t="shared" si="85"/>
        <v>1</v>
      </c>
      <c r="W56" s="343">
        <f t="shared" si="85"/>
        <v>1</v>
      </c>
      <c r="X56" s="343">
        <f t="shared" si="85"/>
        <v>1</v>
      </c>
      <c r="Y56" s="343">
        <f t="shared" si="85"/>
        <v>1</v>
      </c>
      <c r="Z56" s="343">
        <f t="shared" si="85"/>
        <v>1</v>
      </c>
      <c r="AA56" s="343">
        <f t="shared" si="8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82"/>
        <v>NM</v>
      </c>
      <c r="C57" s="186" t="str">
        <f t="shared" si="82"/>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86">IF(T$63=1,($AB57-$S57)/$AC$63+S57,$AB57)</f>
        <v>1</v>
      </c>
      <c r="U57" s="343">
        <f t="shared" si="86"/>
        <v>1</v>
      </c>
      <c r="V57" s="343">
        <f t="shared" si="86"/>
        <v>1</v>
      </c>
      <c r="W57" s="343">
        <f t="shared" si="86"/>
        <v>1</v>
      </c>
      <c r="X57" s="343">
        <f t="shared" si="86"/>
        <v>1</v>
      </c>
      <c r="Y57" s="343">
        <f t="shared" si="86"/>
        <v>1</v>
      </c>
      <c r="Z57" s="343">
        <f t="shared" si="86"/>
        <v>1</v>
      </c>
      <c r="AA57" s="343">
        <f t="shared" si="8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82"/>
        <v>NM</v>
      </c>
      <c r="C58" s="186" t="str">
        <f t="shared" si="82"/>
        <v>N.M.M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3">
        <f t="shared" ref="T58:AA58" si="87">IF(T$63=1,($AB58-$S58)/$AC$63+S58,$AB58)</f>
        <v>1</v>
      </c>
      <c r="U58" s="343">
        <f t="shared" si="87"/>
        <v>1</v>
      </c>
      <c r="V58" s="343">
        <f t="shared" si="87"/>
        <v>1</v>
      </c>
      <c r="W58" s="343">
        <f t="shared" si="87"/>
        <v>1</v>
      </c>
      <c r="X58" s="343">
        <f t="shared" si="87"/>
        <v>1</v>
      </c>
      <c r="Y58" s="343">
        <f t="shared" si="87"/>
        <v>1</v>
      </c>
      <c r="Z58" s="343">
        <f t="shared" si="87"/>
        <v>1</v>
      </c>
      <c r="AA58" s="343">
        <f t="shared" si="8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82"/>
        <v>FB</v>
      </c>
      <c r="C59" s="186" t="str">
        <f t="shared" si="82"/>
        <v>Food, Beverage &amp; Tabacco</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214">
        <v>1.0229999999999999</v>
      </c>
      <c r="T59" s="343">
        <f t="shared" ref="T59:AA59" si="88">IF(T$63=1,($AB59-$S59)/$AC$63+S59,$AB59)</f>
        <v>1.01725</v>
      </c>
      <c r="U59" s="343">
        <f t="shared" si="88"/>
        <v>1.0115000000000001</v>
      </c>
      <c r="V59" s="343">
        <f t="shared" si="88"/>
        <v>1.0057500000000001</v>
      </c>
      <c r="W59" s="343">
        <f t="shared" si="88"/>
        <v>1.0000000000000002</v>
      </c>
      <c r="X59" s="343">
        <f t="shared" si="88"/>
        <v>1</v>
      </c>
      <c r="Y59" s="343">
        <f t="shared" si="88"/>
        <v>1</v>
      </c>
      <c r="Z59" s="343">
        <f t="shared" si="88"/>
        <v>1</v>
      </c>
      <c r="AA59" s="343">
        <f t="shared" si="88"/>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82"/>
        <v>PP</v>
      </c>
      <c r="C60" s="186" t="str">
        <f t="shared" si="82"/>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9">IF(T$63=1,($AB60-$S60)/$AC$63+S60,$AB60)</f>
        <v>1</v>
      </c>
      <c r="U60" s="343">
        <f t="shared" si="89"/>
        <v>1</v>
      </c>
      <c r="V60" s="343">
        <f t="shared" si="89"/>
        <v>1</v>
      </c>
      <c r="W60" s="343">
        <f t="shared" si="89"/>
        <v>1</v>
      </c>
      <c r="X60" s="343">
        <f t="shared" si="89"/>
        <v>1</v>
      </c>
      <c r="Y60" s="343">
        <f t="shared" si="89"/>
        <v>1</v>
      </c>
      <c r="Z60" s="343">
        <f t="shared" si="89"/>
        <v>1</v>
      </c>
      <c r="AA60" s="343">
        <f t="shared" si="89"/>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82"/>
        <v>PP</v>
      </c>
      <c r="C61" s="186" t="str">
        <f t="shared" si="82"/>
        <v>Pulp &amp; Paper Products</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90">IF(T$63=1,($AB61-$S61)/$AC$63+S61,$AB61)</f>
        <v>1</v>
      </c>
      <c r="U61" s="343">
        <f t="shared" si="90"/>
        <v>1</v>
      </c>
      <c r="V61" s="343">
        <f t="shared" si="90"/>
        <v>1</v>
      </c>
      <c r="W61" s="343">
        <f t="shared" si="90"/>
        <v>1</v>
      </c>
      <c r="X61" s="343">
        <f t="shared" si="90"/>
        <v>1</v>
      </c>
      <c r="Y61" s="343">
        <f t="shared" si="90"/>
        <v>1</v>
      </c>
      <c r="Z61" s="343">
        <f t="shared" si="90"/>
        <v>1</v>
      </c>
      <c r="AA61" s="343">
        <f t="shared" si="90"/>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t="str">
        <f t="shared" si="82"/>
        <v>OT</v>
      </c>
      <c r="C62" s="186" t="str">
        <f t="shared" si="82"/>
        <v>Other</v>
      </c>
      <c r="D62" s="185">
        <v>1</v>
      </c>
      <c r="E62" s="185">
        <v>1</v>
      </c>
      <c r="F62" s="185">
        <v>1</v>
      </c>
      <c r="G62" s="185">
        <v>1</v>
      </c>
      <c r="J62" s="185" cm="1">
        <f t="array" ref="J62">IF(J$7=-1,K62,IF(J$7=99,I62,IF(J$7=0,INDEX($D62:$G62,0,J$5),(INDEX($D62:$G62,0,J$7+1)-INDEX($D62:$G62,0,J$7))/(INDEX($D$4:$G$4,0,J$7+1)-INDEX($D$4:$G$4,0,J$7))+I62)))</f>
        <v>1</v>
      </c>
      <c r="K62" s="185" cm="1">
        <f t="array" ref="K62">IF(K$7=-1,L62,IF(K$7=99,J62,IF(K$7=0,INDEX($D62:$G62,0,K$5),(INDEX($D62:$G62,0,K$7+1)-INDEX($D62:$G62,0,K$7))/(INDEX($D$4:$G$4,0,K$7+1)-INDEX($D$4:$G$4,0,K$7))+J62)))</f>
        <v>1</v>
      </c>
      <c r="L62" s="185" cm="1">
        <f t="array" ref="L62">IF(L$7=-1,M62,IF(L$7=99,K62,IF(L$7=0,INDEX($D62:$G62,0,L$5),(INDEX($D62:$G62,0,L$7+1)-INDEX($D62:$G62,0,L$7))/(INDEX($D$4:$G$4,0,L$7+1)-INDEX($D$4:$G$4,0,L$7))+K62)))</f>
        <v>1</v>
      </c>
      <c r="M62" s="185" cm="1">
        <f t="array" ref="M62">IF(M$7=-1,N62,IF(M$7=99,L62,IF(M$7=0,INDEX($D62:$G62,0,M$5),(INDEX($D62:$G62,0,M$7+1)-INDEX($D62:$G62,0,M$7))/(INDEX($D$4:$G$4,0,M$7+1)-INDEX($D$4:$G$4,0,M$7))+L62)))</f>
        <v>1</v>
      </c>
      <c r="N62" s="185" cm="1">
        <f t="array" ref="N62">IF(N$7=-1,O62,IF(N$7=99,M62,IF(N$7=0,INDEX($D62:$G62,0,N$5),(INDEX($D62:$G62,0,N$7+1)-INDEX($D62:$G62,0,N$7))/(INDEX($D$4:$G$4,0,N$7+1)-INDEX($D$4:$G$4,0,N$7))+M62)))</f>
        <v>1</v>
      </c>
      <c r="O62" s="185" cm="1">
        <f t="array" ref="O62">IF(O$7=-1,P62,IF(O$7=99,N62,IF(O$7=0,INDEX($D62:$G62,0,O$5),(INDEX($D62:$G62,0,O$7+1)-INDEX($D62:$G62,0,O$7))/(INDEX($D$4:$G$4,0,O$7+1)-INDEX($D$4:$G$4,0,O$7))+N62)))</f>
        <v>1</v>
      </c>
      <c r="P62" s="185" cm="1">
        <f t="array" ref="P62">IF(P$7=-1,Q62,IF(P$7=99,O62,IF(P$7=0,INDEX($D62:$G62,0,P$5),(INDEX($D62:$G62,0,P$7+1)-INDEX($D62:$G62,0,P$7))/(INDEX($D$4:$G$4,0,P$7+1)-INDEX($D$4:$G$4,0,P$7))+O62)))</f>
        <v>1</v>
      </c>
      <c r="Q62" s="185" cm="1">
        <f t="array" ref="Q62">IF(Q$7=-1,R62,IF(Q$7=99,P62,IF(Q$7=0,INDEX($D62:$G62,0,Q$5),(INDEX($D62:$G62,0,Q$7+1)-INDEX($D62:$G62,0,Q$7))/(INDEX($D$4:$G$4,0,Q$7+1)-INDEX($D$4:$G$4,0,Q$7))+P62)))</f>
        <v>1</v>
      </c>
      <c r="R62" s="185" cm="1">
        <f t="array" ref="R62">IF(R$7=-1,S62,IF(R$7=99,Q62,IF(R$7=0,INDEX($D62:$G62,0,R$5),(INDEX($D62:$G62,0,R$7+1)-INDEX($D62:$G62,0,R$7))/(INDEX($D$4:$G$4,0,R$7+1)-INDEX($D$4:$G$4,0,R$7))+Q62)))</f>
        <v>1</v>
      </c>
      <c r="S62" s="185" cm="1">
        <f t="array" ref="S62">IF(S$7=-1,T62,IF(S$7=99,R62,IF(S$7=0,INDEX($D62:$G62,0,S$5),(INDEX($D62:$G62,0,S$7+1)-INDEX($D62:$G62,0,S$7))/(INDEX($D$4:$G$4,0,S$7+1)-INDEX($D$4:$G$4,0,S$7))+R62)))</f>
        <v>1</v>
      </c>
      <c r="T62" s="343">
        <f t="shared" ref="T62:AA62" si="91">IF(T$63=1,($AB62-$S62)/$AC$63+S62,$AB62)</f>
        <v>1</v>
      </c>
      <c r="U62" s="343">
        <f t="shared" si="91"/>
        <v>1</v>
      </c>
      <c r="V62" s="343">
        <f t="shared" si="91"/>
        <v>1</v>
      </c>
      <c r="W62" s="343">
        <f t="shared" si="91"/>
        <v>1</v>
      </c>
      <c r="X62" s="343">
        <f t="shared" si="91"/>
        <v>1</v>
      </c>
      <c r="Y62" s="343">
        <f t="shared" si="91"/>
        <v>1</v>
      </c>
      <c r="Z62" s="343">
        <f t="shared" si="91"/>
        <v>1</v>
      </c>
      <c r="AA62" s="343">
        <f t="shared" si="91"/>
        <v>1</v>
      </c>
      <c r="AB62" s="185" cm="1">
        <f t="array" ref="AB62">IF(AB$7=-1,AC62,IF(AB$7=99,AA62,IF(AB$7=0,INDEX($D62:$G62,0,AB$5),(INDEX($D62:$G62,0,AB$7+1)-INDEX($D62:$G62,0,AB$7))/(INDEX($D$4:$G$4,0,AB$7+1)-INDEX($D$4:$G$4,0,AB$7))+AA62)))</f>
        <v>1</v>
      </c>
      <c r="AC62" s="185" cm="1">
        <f t="array" ref="AC62">IF(AC$7=-1,AD62,IF(AC$7=99,AB62,IF(AC$7=0,INDEX($D62:$G62,0,AC$5),(INDEX($D62:$G62,0,AC$7+1)-INDEX($D62:$G62,0,AC$7))/(INDEX($D$4:$G$4,0,AC$7+1)-INDEX($D$4:$G$4,0,AC$7))+AB62)))</f>
        <v>1</v>
      </c>
      <c r="AD62" s="185" cm="1">
        <f t="array" ref="AD62">IF(AD$7=-1,AE62,IF(AD$7=99,AC62,IF(AD$7=0,INDEX($D62:$G62,0,AD$5),(INDEX($D62:$G62,0,AD$7+1)-INDEX($D62:$G62,0,AD$7))/(INDEX($D$4:$G$4,0,AD$7+1)-INDEX($D$4:$G$4,0,AD$7))+AC62)))</f>
        <v>1</v>
      </c>
      <c r="AE62" s="185" cm="1">
        <f t="array" ref="AE62">IF(AE$7=-1,AF62,IF(AE$7=99,AD62,IF(AE$7=0,INDEX($D62:$G62,0,AE$5),(INDEX($D62:$G62,0,AE$7+1)-INDEX($D62:$G62,0,AE$7))/(INDEX($D$4:$G$4,0,AE$7+1)-INDEX($D$4:$G$4,0,AE$7))+AD62)))</f>
        <v>1</v>
      </c>
      <c r="AF62" s="185" cm="1">
        <f t="array" ref="AF62">IF(AF$7=-1,AG62,IF(AF$7=99,AE62,IF(AF$7=0,INDEX($D62:$G62,0,AF$5),(INDEX($D62:$G62,0,AF$7+1)-INDEX($D62:$G62,0,AF$7))/(INDEX($D$4:$G$4,0,AF$7+1)-INDEX($D$4:$G$4,0,AF$7))+AE62)))</f>
        <v>1</v>
      </c>
      <c r="AG62" s="185" cm="1">
        <f t="array" ref="AG62">IF(AG$7=-1,AH62,IF(AG$7=99,AF62,IF(AG$7=0,INDEX($D62:$G62,0,AG$5),(INDEX($D62:$G62,0,AG$7+1)-INDEX($D62:$G62,0,AG$7))/(INDEX($D$4:$G$4,0,AG$7+1)-INDEX($D$4:$G$4,0,AG$7))+AF62)))</f>
        <v>1</v>
      </c>
      <c r="AH62" s="185" cm="1">
        <f t="array" ref="AH62">IF(AH$7=-1,AI62,IF(AH$7=99,AG62,IF(AH$7=0,INDEX($D62:$G62,0,AH$5),(INDEX($D62:$G62,0,AH$7+1)-INDEX($D62:$G62,0,AH$7))/(INDEX($D$4:$G$4,0,AH$7+1)-INDEX($D$4:$G$4,0,AH$7))+AG62)))</f>
        <v>1</v>
      </c>
      <c r="AI62" s="185" cm="1">
        <f t="array" ref="AI62">IF(AI$7=-1,AJ62,IF(AI$7=99,AH62,IF(AI$7=0,INDEX($D62:$G62,0,AI$5),(INDEX($D62:$G62,0,AI$7+1)-INDEX($D62:$G62,0,AI$7))/(INDEX($D$4:$G$4,0,AI$7+1)-INDEX($D$4:$G$4,0,AI$7))+AH62)))</f>
        <v>1</v>
      </c>
      <c r="AJ62" s="185" cm="1">
        <f t="array" ref="AJ62">IF(AJ$7=-1,AK62,IF(AJ$7=99,AI62,IF(AJ$7=0,INDEX($D62:$G62,0,AJ$5),(INDEX($D62:$G62,0,AJ$7+1)-INDEX($D62:$G62,0,AJ$7))/(INDEX($D$4:$G$4,0,AJ$7+1)-INDEX($D$4:$G$4,0,AJ$7))+AI62)))</f>
        <v>1</v>
      </c>
      <c r="AK62" s="185" cm="1">
        <f t="array" ref="AK62">IF(AK$7=-1,AL62,IF(AK$7=99,AJ62,IF(AK$7=0,INDEX($D62:$G62,0,AK$5),(INDEX($D62:$G62,0,AK$7+1)-INDEX($D62:$G62,0,AK$7))/(INDEX($D$4:$G$4,0,AK$7+1)-INDEX($D$4:$G$4,0,AK$7))+AJ62)))</f>
        <v>1</v>
      </c>
      <c r="AL62" s="185" cm="1">
        <f t="array" ref="AL62">IF(AL$7=-1,AM62,IF(AL$7=99,AK62,IF(AL$7=0,INDEX($D62:$G62,0,AL$5),(INDEX($D62:$G62,0,AL$7+1)-INDEX($D62:$G62,0,AL$7))/(INDEX($D$4:$G$4,0,AL$7+1)-INDEX($D$4:$G$4,0,AL$7))+AK62)))</f>
        <v>1</v>
      </c>
      <c r="AM62" s="185" cm="1">
        <f t="array" ref="AM62">IF(AM$7=-1,AN62,IF(AM$7=99,AL62,IF(AM$7=0,INDEX($D62:$G62,0,AM$5),(INDEX($D62:$G62,0,AM$7+1)-INDEX($D62:$G62,0,AM$7))/(INDEX($D$4:$G$4,0,AM$7+1)-INDEX($D$4:$G$4,0,AM$7))+AL62)))</f>
        <v>1</v>
      </c>
      <c r="AN62" s="185" cm="1">
        <f t="array" ref="AN62">IF(AN$7=-1,AO62,IF(AN$7=99,AM62,IF(AN$7=0,INDEX($D62:$G62,0,AN$5),(INDEX($D62:$G62,0,AN$7+1)-INDEX($D62:$G62,0,AN$7))/(INDEX($D$4:$G$4,0,AN$7+1)-INDEX($D$4:$G$4,0,AN$7))+AM62)))</f>
        <v>1</v>
      </c>
      <c r="AO62" s="185" cm="1">
        <f t="array" ref="AO62">IF(AO$7=-1,AP62,IF(AO$7=99,AN62,IF(AO$7=0,INDEX($D62:$G62,0,AO$5),(INDEX($D62:$G62,0,AO$7+1)-INDEX($D62:$G62,0,AO$7))/(INDEX($D$4:$G$4,0,AO$7+1)-INDEX($D$4:$G$4,0,AO$7))+AN62)))</f>
        <v>1</v>
      </c>
      <c r="AP62" s="185" cm="1">
        <f t="array" ref="AP62">IF(AP$7=-1,AQ62,IF(AP$7=99,AO62,IF(AP$7=0,INDEX($D62:$G62,0,AP$5),(INDEX($D62:$G62,0,AP$7+1)-INDEX($D62:$G62,0,AP$7))/(INDEX($D$4:$G$4,0,AP$7+1)-INDEX($D$4:$G$4,0,AP$7))+AO62)))</f>
        <v>1</v>
      </c>
    </row>
    <row r="63" spans="1:42">
      <c r="A63" s="185" t="s">
        <v>16</v>
      </c>
      <c r="B63" s="186"/>
      <c r="T63" s="345">
        <f t="shared" ref="T63:AB63" si="92">IF(T3&lt;=$X$45,1,0)</f>
        <v>1</v>
      </c>
      <c r="U63" s="345">
        <f t="shared" si="92"/>
        <v>1</v>
      </c>
      <c r="V63" s="345">
        <f t="shared" si="92"/>
        <v>1</v>
      </c>
      <c r="W63" s="345">
        <f t="shared" si="92"/>
        <v>1</v>
      </c>
      <c r="X63" s="345">
        <f t="shared" si="92"/>
        <v>0</v>
      </c>
      <c r="Y63" s="345">
        <f t="shared" si="92"/>
        <v>0</v>
      </c>
      <c r="Z63" s="345">
        <f t="shared" si="92"/>
        <v>0</v>
      </c>
      <c r="AA63" s="345">
        <f t="shared" si="92"/>
        <v>0</v>
      </c>
      <c r="AB63" s="345">
        <f t="shared" si="92"/>
        <v>0</v>
      </c>
      <c r="AC63" s="345">
        <f>SUM(T63:AB63)</f>
        <v>4</v>
      </c>
    </row>
    <row r="64" spans="1:42" ht="15.75" thickBot="1">
      <c r="A64" s="185" t="s">
        <v>16</v>
      </c>
      <c r="B64" s="14" t="s">
        <v>289</v>
      </c>
      <c r="C64" s="14"/>
      <c r="V64" s="344"/>
      <c r="W64" s="344"/>
      <c r="X64" s="344"/>
      <c r="Y64" s="344"/>
      <c r="Z64" s="344"/>
      <c r="AA64" s="344"/>
      <c r="AB64" s="344"/>
    </row>
    <row r="65" spans="1:48">
      <c r="A65" s="185" t="s">
        <v>16</v>
      </c>
      <c r="B65" s="186" t="s">
        <v>107</v>
      </c>
      <c r="C65" s="186" t="s">
        <v>108</v>
      </c>
    </row>
    <row r="66" spans="1:48">
      <c r="A66" s="185" t="s">
        <v>16</v>
      </c>
      <c r="B66" s="186" t="s">
        <v>109</v>
      </c>
      <c r="C66" s="186" t="s">
        <v>110</v>
      </c>
    </row>
    <row r="67" spans="1:48">
      <c r="A67" s="185" t="s">
        <v>16</v>
      </c>
      <c r="B67" s="186" t="s">
        <v>111</v>
      </c>
      <c r="C67" s="186" t="s">
        <v>73</v>
      </c>
    </row>
    <row r="68" spans="1:48">
      <c r="A68" s="185" t="s">
        <v>16</v>
      </c>
      <c r="B68" s="186" t="s">
        <v>112</v>
      </c>
      <c r="C68" s="186" t="s">
        <v>72</v>
      </c>
    </row>
    <row r="69" spans="1:48">
      <c r="A69" s="185" t="s">
        <v>16</v>
      </c>
      <c r="B69" s="186" t="s">
        <v>113</v>
      </c>
      <c r="C69" s="186" t="s">
        <v>114</v>
      </c>
    </row>
    <row r="70" spans="1:48">
      <c r="A70" s="185" t="s">
        <v>16</v>
      </c>
      <c r="B70" s="186" t="s">
        <v>115</v>
      </c>
      <c r="C70" s="186" t="s">
        <v>116</v>
      </c>
    </row>
    <row r="71" spans="1:48">
      <c r="A71" s="185" t="s">
        <v>16</v>
      </c>
      <c r="B71" s="186" t="s">
        <v>117</v>
      </c>
      <c r="C71" s="186" t="s">
        <v>118</v>
      </c>
    </row>
    <row r="72" spans="1:48">
      <c r="A72" s="185" t="s">
        <v>16</v>
      </c>
      <c r="B72" s="186" t="s">
        <v>119</v>
      </c>
      <c r="C72" s="186" t="s">
        <v>120</v>
      </c>
    </row>
    <row r="73" spans="1:48">
      <c r="A73" s="185" t="s">
        <v>16</v>
      </c>
      <c r="B73" s="186" t="s">
        <v>37</v>
      </c>
      <c r="C73" s="186" t="s">
        <v>121</v>
      </c>
    </row>
    <row r="74" spans="1:48">
      <c r="A74" s="185" t="s">
        <v>16</v>
      </c>
      <c r="B74" s="186" t="s">
        <v>122</v>
      </c>
      <c r="C74" s="186" t="s">
        <v>123</v>
      </c>
    </row>
    <row r="75" spans="1:48">
      <c r="A75" s="185" t="s">
        <v>16</v>
      </c>
      <c r="B75" s="186" t="s">
        <v>221</v>
      </c>
      <c r="C75" s="186" t="s">
        <v>220</v>
      </c>
    </row>
    <row r="76" spans="1:48">
      <c r="A76" s="185" t="s">
        <v>16</v>
      </c>
      <c r="B76" s="186" t="s">
        <v>124</v>
      </c>
      <c r="C76" s="186" t="s">
        <v>2</v>
      </c>
      <c r="P76" s="185" t="str">
        <f>ADDRESS(ROW(),1)</f>
        <v>$A$76</v>
      </c>
    </row>
    <row r="77" spans="1:48">
      <c r="A77" s="185" t="s">
        <v>16</v>
      </c>
      <c r="B77" s="186"/>
      <c r="C77" s="186"/>
      <c r="P77" s="185" t="str" cm="1">
        <f t="array" aca="1" ref="P77" ca="1">INDIRECT(P76)</f>
        <v>*</v>
      </c>
    </row>
    <row r="78" spans="1:48" ht="23.25">
      <c r="A78" s="185" t="s">
        <v>16</v>
      </c>
      <c r="B78" s="16" t="s">
        <v>18</v>
      </c>
      <c r="C78" s="16" t="s">
        <v>19</v>
      </c>
      <c r="D78" s="16" t="s">
        <v>20</v>
      </c>
      <c r="E78" s="16" t="s">
        <v>21</v>
      </c>
      <c r="F78" s="16" t="s">
        <v>22</v>
      </c>
      <c r="G78" s="16" t="s">
        <v>23</v>
      </c>
      <c r="H78" s="16" t="s">
        <v>24</v>
      </c>
      <c r="I78" s="17" t="s">
        <v>25</v>
      </c>
      <c r="J78" s="5">
        <f t="shared" ref="J78:AP78" si="93">J3</f>
        <v>2012</v>
      </c>
      <c r="K78" s="5">
        <f t="shared" si="93"/>
        <v>2013</v>
      </c>
      <c r="L78" s="5">
        <f t="shared" si="93"/>
        <v>2014</v>
      </c>
      <c r="M78" s="5">
        <f t="shared" si="93"/>
        <v>2015</v>
      </c>
      <c r="N78" s="5">
        <f t="shared" si="93"/>
        <v>2016</v>
      </c>
      <c r="O78" s="5">
        <f t="shared" si="93"/>
        <v>2017</v>
      </c>
      <c r="P78" s="5">
        <f t="shared" si="93"/>
        <v>2018</v>
      </c>
      <c r="Q78" s="5">
        <f t="shared" si="93"/>
        <v>2019</v>
      </c>
      <c r="R78" s="5">
        <f t="shared" si="93"/>
        <v>2020</v>
      </c>
      <c r="S78" s="5">
        <f t="shared" si="93"/>
        <v>2021</v>
      </c>
      <c r="T78" s="5">
        <f t="shared" si="93"/>
        <v>2022</v>
      </c>
      <c r="U78" s="5">
        <f t="shared" si="93"/>
        <v>2023</v>
      </c>
      <c r="V78" s="5">
        <f t="shared" si="93"/>
        <v>2024</v>
      </c>
      <c r="W78" s="5">
        <f t="shared" si="93"/>
        <v>2025</v>
      </c>
      <c r="X78" s="5">
        <f t="shared" si="93"/>
        <v>2026</v>
      </c>
      <c r="Y78" s="5">
        <f t="shared" si="93"/>
        <v>2027</v>
      </c>
      <c r="Z78" s="5">
        <f t="shared" si="93"/>
        <v>2028</v>
      </c>
      <c r="AA78" s="5">
        <f t="shared" si="93"/>
        <v>2029</v>
      </c>
      <c r="AB78" s="5">
        <f t="shared" si="93"/>
        <v>2030</v>
      </c>
      <c r="AC78" s="5">
        <f t="shared" si="93"/>
        <v>2031</v>
      </c>
      <c r="AD78" s="5">
        <f t="shared" si="93"/>
        <v>2032</v>
      </c>
      <c r="AE78" s="5">
        <f t="shared" si="93"/>
        <v>2033</v>
      </c>
      <c r="AF78" s="5">
        <f t="shared" si="93"/>
        <v>2034</v>
      </c>
      <c r="AG78" s="5">
        <f t="shared" si="93"/>
        <v>2035</v>
      </c>
      <c r="AH78" s="5">
        <f t="shared" si="93"/>
        <v>2036</v>
      </c>
      <c r="AI78" s="5">
        <f t="shared" si="93"/>
        <v>2037</v>
      </c>
      <c r="AJ78" s="5">
        <f t="shared" si="93"/>
        <v>2038</v>
      </c>
      <c r="AK78" s="5">
        <f t="shared" si="93"/>
        <v>2039</v>
      </c>
      <c r="AL78" s="5">
        <f t="shared" si="93"/>
        <v>2040</v>
      </c>
      <c r="AM78" s="5">
        <f t="shared" si="93"/>
        <v>2045</v>
      </c>
      <c r="AN78" s="5">
        <f t="shared" si="93"/>
        <v>2050</v>
      </c>
      <c r="AO78" s="5">
        <f t="shared" si="93"/>
        <v>2060</v>
      </c>
      <c r="AP78" s="5">
        <f t="shared" si="93"/>
        <v>2070</v>
      </c>
      <c r="AQ78" s="5"/>
      <c r="AR78" s="5"/>
      <c r="AS78" s="5"/>
      <c r="AT78" s="5"/>
      <c r="AU78" s="5"/>
      <c r="AV78" s="5"/>
    </row>
    <row r="79" spans="1:48" s="5" customFormat="1">
      <c r="A79" s="5" t="s">
        <v>16</v>
      </c>
      <c r="B79" s="5">
        <v>1</v>
      </c>
      <c r="C79" s="3" t="str">
        <f ca="1">OFFSET($C$9,$B79,0)</f>
        <v>Mining</v>
      </c>
      <c r="D79" s="3" t="str">
        <f ca="1">OFFSET($B$9,$B79,0)</f>
        <v>MI</v>
      </c>
      <c r="J79" s="5">
        <f t="shared" ref="J79:AP79" ca="1" si="94">SUMIF($B$10:$B$25,$D79,J$10:J$25)*SUMIF($B$10:$B$25,$D79,J$47:J$62)</f>
        <v>123.26923682676239</v>
      </c>
      <c r="K79" s="5">
        <f t="shared" ca="1" si="94"/>
        <v>126.71566453552029</v>
      </c>
      <c r="L79" s="5">
        <f t="shared" ca="1" si="94"/>
        <v>127.72233926237112</v>
      </c>
      <c r="M79" s="5">
        <f t="shared" ca="1" si="94"/>
        <v>132.1815216609952</v>
      </c>
      <c r="N79" s="5">
        <f t="shared" ca="1" si="94"/>
        <v>130.73045390113333</v>
      </c>
      <c r="O79" s="5">
        <f t="shared" ca="1" si="94"/>
        <v>135.20259023283816</v>
      </c>
      <c r="P79" s="5">
        <f t="shared" ca="1" si="94"/>
        <v>134.79208117361912</v>
      </c>
      <c r="Q79" s="5">
        <f t="shared" ca="1" si="94"/>
        <v>133.42083591689226</v>
      </c>
      <c r="R79" s="5">
        <f t="shared" ca="1" si="94"/>
        <v>122.88396223633109</v>
      </c>
      <c r="S79" s="5">
        <f t="shared" ca="1" si="94"/>
        <v>133.66080408462327</v>
      </c>
      <c r="T79" s="5">
        <f t="shared" ca="1" si="94"/>
        <v>134.93746817908888</v>
      </c>
      <c r="U79" s="5">
        <f t="shared" ca="1" si="94"/>
        <v>136.51867183309483</v>
      </c>
      <c r="V79" s="5">
        <f t="shared" ca="1" si="94"/>
        <v>138.1640419727905</v>
      </c>
      <c r="W79" s="5">
        <f t="shared" ca="1" si="94"/>
        <v>139.97255186240332</v>
      </c>
      <c r="X79" s="5">
        <f t="shared" ca="1" si="94"/>
        <v>142.60155656942069</v>
      </c>
      <c r="Y79" s="5">
        <f t="shared" ca="1" si="94"/>
        <v>144.98165932378555</v>
      </c>
      <c r="Z79" s="5">
        <f t="shared" ca="1" si="94"/>
        <v>149.0921784237357</v>
      </c>
      <c r="AA79" s="5">
        <f t="shared" ca="1" si="94"/>
        <v>152.34050757521447</v>
      </c>
      <c r="AB79" s="5">
        <f t="shared" ca="1" si="94"/>
        <v>154.61023750589544</v>
      </c>
      <c r="AC79" s="5">
        <f t="shared" ca="1" si="94"/>
        <v>156.39045476461783</v>
      </c>
      <c r="AD79" s="5">
        <f t="shared" ca="1" si="94"/>
        <v>158.28187315345937</v>
      </c>
      <c r="AE79" s="5">
        <f t="shared" ca="1" si="94"/>
        <v>160.19500123194939</v>
      </c>
      <c r="AF79" s="5">
        <f t="shared" ca="1" si="94"/>
        <v>162.50916535253091</v>
      </c>
      <c r="AG79" s="5">
        <f t="shared" ca="1" si="94"/>
        <v>167.62395986461468</v>
      </c>
      <c r="AH79" s="5">
        <f t="shared" ca="1" si="94"/>
        <v>172.37736426712507</v>
      </c>
      <c r="AI79" s="5">
        <f t="shared" ca="1" si="94"/>
        <v>174.72699400895331</v>
      </c>
      <c r="AJ79" s="5">
        <f t="shared" ca="1" si="94"/>
        <v>176.62846910534694</v>
      </c>
      <c r="AK79" s="5">
        <f t="shared" ca="1" si="94"/>
        <v>178.37843905827739</v>
      </c>
      <c r="AL79" s="5">
        <f t="shared" ca="1" si="94"/>
        <v>180.08248492348321</v>
      </c>
      <c r="AM79" s="5">
        <f t="shared" ca="1" si="94"/>
        <v>191.12668901806359</v>
      </c>
      <c r="AN79" s="5">
        <f t="shared" ca="1" si="94"/>
        <v>183.64148319213373</v>
      </c>
      <c r="AO79" s="5">
        <f t="shared" ca="1" si="94"/>
        <v>190.2887164475359</v>
      </c>
      <c r="AP79" s="5">
        <f t="shared" ca="1" si="94"/>
        <v>193.84771471618646</v>
      </c>
    </row>
    <row r="80" spans="1:48">
      <c r="A80" s="57" t="str">
        <f>'[4]TS BYDem'!A10</f>
        <v/>
      </c>
      <c r="B80" s="185" t="s">
        <v>288</v>
      </c>
      <c r="C80" s="185" t="s">
        <v>137</v>
      </c>
      <c r="D80" s="186" t="str">
        <f>'[4]TS BYDem'!D10</f>
        <v>IMIK</v>
      </c>
      <c r="E80" s="185" t="s">
        <v>137</v>
      </c>
      <c r="F80" s="185" t="s">
        <v>137</v>
      </c>
      <c r="G80" s="185" t="s">
        <v>137</v>
      </c>
      <c r="H80" s="185" t="s">
        <v>137</v>
      </c>
      <c r="I80" s="185">
        <v>0</v>
      </c>
      <c r="J80" s="185">
        <f>INDEX('[4]TS BYDem'!$J$10:$J$203,MATCH(D80,'[4]TS BYDem'!$D$10:$D$203,0))</f>
        <v>2.1376388478991801</v>
      </c>
      <c r="K80" s="185">
        <f t="shared" ref="K80:Z95" ca="1" si="95">K$79/J$79*J80</f>
        <v>2.1974041060152065</v>
      </c>
      <c r="L80" s="185">
        <f t="shared" ca="1" si="95"/>
        <v>2.2148610730469636</v>
      </c>
      <c r="M80" s="192">
        <f>O80</f>
        <v>1.5483671599004531</v>
      </c>
      <c r="N80" s="192">
        <f>O80</f>
        <v>1.5483671599004531</v>
      </c>
      <c r="O80" s="192">
        <f>INDEX('[4]TS BYDem'!$O$10:$O$203,MATCH(D80,'[4]TS BYDem'!$D$10:$D$203,0))</f>
        <v>1.5483671599004531</v>
      </c>
      <c r="P80" s="185">
        <f t="shared" ca="1" si="95"/>
        <v>1.5436659278823257</v>
      </c>
      <c r="Q80" s="185">
        <f t="shared" ca="1" si="95"/>
        <v>1.5279621523849132</v>
      </c>
      <c r="R80" s="185">
        <f t="shared" ca="1" si="95"/>
        <v>1.4072917632532873</v>
      </c>
      <c r="S80" s="185">
        <f t="shared" ca="1" si="95"/>
        <v>1.5307103159348592</v>
      </c>
      <c r="T80" s="185">
        <f t="shared" ca="1" si="95"/>
        <v>1.5453309290066235</v>
      </c>
      <c r="U80" s="185">
        <f t="shared" ca="1" si="95"/>
        <v>1.5634391901483746</v>
      </c>
      <c r="V80" s="185">
        <f t="shared" ca="1" si="95"/>
        <v>1.5822822987441361</v>
      </c>
      <c r="W80" s="185">
        <f t="shared" ca="1" si="95"/>
        <v>1.6029937164515136</v>
      </c>
      <c r="X80" s="185">
        <f t="shared" ca="1" si="95"/>
        <v>1.633101605246833</v>
      </c>
      <c r="Y80" s="185">
        <f t="shared" ca="1" si="95"/>
        <v>1.6603590189968256</v>
      </c>
      <c r="Z80" s="185">
        <f t="shared" ca="1" si="95"/>
        <v>1.7074335075369167</v>
      </c>
      <c r="AA80" s="185">
        <f t="shared" ref="AA80:AP95" ca="1" si="96">AA$79/Z$79*Z80</f>
        <v>1.7446340239917812</v>
      </c>
      <c r="AB80" s="185">
        <f t="shared" ca="1" si="96"/>
        <v>1.770627426044636</v>
      </c>
      <c r="AC80" s="185">
        <f t="shared" ca="1" si="96"/>
        <v>1.7910148308728038</v>
      </c>
      <c r="AD80" s="185">
        <f t="shared" ca="1" si="96"/>
        <v>1.8126757333294103</v>
      </c>
      <c r="AE80" s="185">
        <f t="shared" ca="1" si="96"/>
        <v>1.8345852595028072</v>
      </c>
      <c r="AF80" s="185">
        <f t="shared" ca="1" si="96"/>
        <v>1.8610875308036572</v>
      </c>
      <c r="AG80" s="185">
        <f t="shared" ca="1" si="96"/>
        <v>1.9196631826348161</v>
      </c>
      <c r="AH80" s="185">
        <f t="shared" ca="1" si="96"/>
        <v>1.9741001225033374</v>
      </c>
      <c r="AI80" s="185">
        <f t="shared" ca="1" si="96"/>
        <v>2.0010085532065278</v>
      </c>
      <c r="AJ80" s="185">
        <f t="shared" ca="1" si="96"/>
        <v>2.0227846270935306</v>
      </c>
      <c r="AK80" s="185">
        <f t="shared" ca="1" si="96"/>
        <v>2.0428256337137718</v>
      </c>
      <c r="AL80" s="185">
        <f t="shared" ca="1" si="96"/>
        <v>2.0623407084775391</v>
      </c>
      <c r="AM80" s="185">
        <f t="shared" ca="1" si="96"/>
        <v>2.1888211471868635</v>
      </c>
      <c r="AN80" s="185">
        <f t="shared" ca="1" si="96"/>
        <v>2.1030990699248377</v>
      </c>
      <c r="AO80" s="185">
        <f t="shared" ca="1" si="96"/>
        <v>2.1792245173673606</v>
      </c>
      <c r="AP80" s="185">
        <f t="shared" ca="1" si="96"/>
        <v>2.2199828788146601</v>
      </c>
    </row>
    <row r="81" spans="1:42">
      <c r="A81" s="57" t="str">
        <f>'[4]TS BYDem'!A11</f>
        <v/>
      </c>
      <c r="B81" s="185" t="s">
        <v>288</v>
      </c>
      <c r="C81" s="185" t="s">
        <v>137</v>
      </c>
      <c r="D81" s="186" t="str">
        <f>'[4]TS BYDem'!D11</f>
        <v>IMIA</v>
      </c>
      <c r="E81" s="185" t="s">
        <v>137</v>
      </c>
      <c r="F81" s="185" t="s">
        <v>137</v>
      </c>
      <c r="G81" s="185" t="s">
        <v>137</v>
      </c>
      <c r="H81" s="185" t="s">
        <v>137</v>
      </c>
      <c r="I81" s="185">
        <v>0</v>
      </c>
      <c r="J81" s="185">
        <f>INDEX('[4]TS BYDem'!$J$10:$J$203,MATCH(D81,'[4]TS BYDem'!$D$10:$D$203,0))</f>
        <v>0.99318058118269725</v>
      </c>
      <c r="K81" s="185">
        <f t="shared" ca="1" si="95"/>
        <v>1.0209484587400051</v>
      </c>
      <c r="L81" s="185">
        <f t="shared" ca="1" si="95"/>
        <v>1.0290592397914098</v>
      </c>
      <c r="M81" s="192">
        <f t="shared" ref="M81:M88" si="97">O81</f>
        <v>0.71939570019765287</v>
      </c>
      <c r="N81" s="192">
        <f t="shared" ref="N81:N90" si="98">O81</f>
        <v>0.71939570019765287</v>
      </c>
      <c r="O81" s="192">
        <f>INDEX('[4]TS BYDem'!$O$10:$O$203,MATCH(D81,'[4]TS BYDem'!$D$10:$D$203,0))</f>
        <v>0.71939570019765287</v>
      </c>
      <c r="P81" s="185">
        <f t="shared" ca="1" si="95"/>
        <v>0.71721143396735521</v>
      </c>
      <c r="Q81" s="185">
        <f t="shared" ca="1" si="95"/>
        <v>0.70991521323736106</v>
      </c>
      <c r="R81" s="185">
        <f t="shared" ca="1" si="95"/>
        <v>0.65384985527145689</v>
      </c>
      <c r="S81" s="185">
        <f t="shared" ca="1" si="95"/>
        <v>0.71119205318364243</v>
      </c>
      <c r="T81" s="185">
        <f t="shared" ca="1" si="95"/>
        <v>0.71798501963919359</v>
      </c>
      <c r="U81" s="185">
        <f t="shared" ca="1" si="95"/>
        <v>0.72639840216292884</v>
      </c>
      <c r="V81" s="185">
        <f t="shared" ca="1" si="95"/>
        <v>0.73515320635486203</v>
      </c>
      <c r="W81" s="185">
        <f t="shared" ca="1" si="95"/>
        <v>0.7447760563025726</v>
      </c>
      <c r="X81" s="185">
        <f t="shared" ca="1" si="95"/>
        <v>0.75876465429297069</v>
      </c>
      <c r="Y81" s="185">
        <f t="shared" ca="1" si="95"/>
        <v>0.77142887680949168</v>
      </c>
      <c r="Z81" s="185">
        <f t="shared" ca="1" si="95"/>
        <v>0.7933004235083525</v>
      </c>
      <c r="AA81" s="185">
        <f t="shared" ca="1" si="96"/>
        <v>0.81058436770184872</v>
      </c>
      <c r="AB81" s="185">
        <f t="shared" ca="1" si="96"/>
        <v>0.82266131053208469</v>
      </c>
      <c r="AC81" s="185">
        <f t="shared" ca="1" si="96"/>
        <v>0.83213361900736638</v>
      </c>
      <c r="AD81" s="185">
        <f t="shared" ca="1" si="96"/>
        <v>0.8421976144815958</v>
      </c>
      <c r="AE81" s="185">
        <f t="shared" ca="1" si="96"/>
        <v>0.85237712443937796</v>
      </c>
      <c r="AF81" s="185">
        <f t="shared" ca="1" si="96"/>
        <v>0.86469049591422176</v>
      </c>
      <c r="AG81" s="185">
        <f t="shared" ca="1" si="96"/>
        <v>0.89190566370835123</v>
      </c>
      <c r="AH81" s="185">
        <f t="shared" ca="1" si="96"/>
        <v>0.91719792092455965</v>
      </c>
      <c r="AI81" s="185">
        <f t="shared" ca="1" si="96"/>
        <v>0.92970000043662215</v>
      </c>
      <c r="AJ81" s="185">
        <f t="shared" ca="1" si="96"/>
        <v>0.93981750636622574</v>
      </c>
      <c r="AK81" s="185">
        <f t="shared" ca="1" si="96"/>
        <v>0.94912887279378622</v>
      </c>
      <c r="AL81" s="185">
        <f t="shared" ca="1" si="96"/>
        <v>0.95819588302086478</v>
      </c>
      <c r="AM81" s="185">
        <f t="shared" ca="1" si="96"/>
        <v>1.0169606812696539</v>
      </c>
      <c r="AN81" s="185">
        <f t="shared" ca="1" si="96"/>
        <v>0.97713285787518389</v>
      </c>
      <c r="AO81" s="185">
        <f t="shared" ca="1" si="96"/>
        <v>1.0125019363367125</v>
      </c>
      <c r="AP81" s="185">
        <f t="shared" ca="1" si="96"/>
        <v>1.031438911191032</v>
      </c>
    </row>
    <row r="82" spans="1:42">
      <c r="A82" s="57" t="str">
        <f>'[4]TS BYDem'!A12</f>
        <v/>
      </c>
      <c r="B82" s="185" t="s">
        <v>288</v>
      </c>
      <c r="C82" s="185" t="s">
        <v>137</v>
      </c>
      <c r="D82" s="186" t="str">
        <f>'[4]TS BYDem'!D12</f>
        <v>IMIL</v>
      </c>
      <c r="E82" s="185" t="s">
        <v>137</v>
      </c>
      <c r="F82" s="185" t="s">
        <v>137</v>
      </c>
      <c r="G82" s="185" t="s">
        <v>137</v>
      </c>
      <c r="H82" s="185" t="s">
        <v>137</v>
      </c>
      <c r="I82" s="185">
        <v>0</v>
      </c>
      <c r="J82" s="185">
        <f>INDEX('[4]TS BYDem'!$J$10:$J$203,MATCH(D82,'[4]TS BYDem'!$D$10:$D$203,0))</f>
        <v>1.4429062223319464</v>
      </c>
      <c r="K82" s="185">
        <f t="shared" ca="1" si="95"/>
        <v>1.4832477715602643</v>
      </c>
      <c r="L82" s="185">
        <f t="shared" ca="1" si="95"/>
        <v>1.4950312243067001</v>
      </c>
      <c r="M82" s="192">
        <f t="shared" si="97"/>
        <v>1.0451478329328059</v>
      </c>
      <c r="N82" s="192">
        <f t="shared" si="98"/>
        <v>1.0451478329328059</v>
      </c>
      <c r="O82" s="192">
        <f>INDEX('[4]TS BYDem'!$O$10:$O$203,MATCH(D82,'[4]TS BYDem'!$D$10:$D$203,0))</f>
        <v>1.0451478329328059</v>
      </c>
      <c r="P82" s="185">
        <f t="shared" ca="1" si="95"/>
        <v>1.0419745013205699</v>
      </c>
      <c r="Q82" s="185">
        <f t="shared" ca="1" si="95"/>
        <v>1.0313744528598163</v>
      </c>
      <c r="R82" s="185">
        <f t="shared" ca="1" si="95"/>
        <v>0.94992194019596887</v>
      </c>
      <c r="S82" s="185">
        <f t="shared" ca="1" si="95"/>
        <v>1.0332294632560299</v>
      </c>
      <c r="T82" s="185">
        <f t="shared" ca="1" si="95"/>
        <v>1.0430983770794708</v>
      </c>
      <c r="U82" s="185">
        <f t="shared" ca="1" si="95"/>
        <v>1.0553214533501529</v>
      </c>
      <c r="V82" s="185">
        <f t="shared" ca="1" si="95"/>
        <v>1.0680405516522919</v>
      </c>
      <c r="W82" s="185">
        <f t="shared" ca="1" si="95"/>
        <v>1.0820207586047716</v>
      </c>
      <c r="X82" s="185">
        <f t="shared" ca="1" si="95"/>
        <v>1.1023435835416122</v>
      </c>
      <c r="Y82" s="185">
        <f t="shared" ca="1" si="95"/>
        <v>1.1207423378228571</v>
      </c>
      <c r="Z82" s="185">
        <f t="shared" ca="1" si="95"/>
        <v>1.1525176175874188</v>
      </c>
      <c r="AA82" s="185">
        <f t="shared" ca="1" si="96"/>
        <v>1.1776279661944524</v>
      </c>
      <c r="AB82" s="185">
        <f t="shared" ca="1" si="96"/>
        <v>1.1951735125801295</v>
      </c>
      <c r="AC82" s="185">
        <f t="shared" ca="1" si="96"/>
        <v>1.2089350108391428</v>
      </c>
      <c r="AD82" s="185">
        <f t="shared" ca="1" si="96"/>
        <v>1.2235561199973524</v>
      </c>
      <c r="AE82" s="185">
        <f t="shared" ca="1" si="96"/>
        <v>1.2383450501643951</v>
      </c>
      <c r="AF82" s="185">
        <f t="shared" ca="1" si="96"/>
        <v>1.256234083292469</v>
      </c>
      <c r="AG82" s="185">
        <f t="shared" ca="1" si="96"/>
        <v>1.2957726482785012</v>
      </c>
      <c r="AH82" s="185">
        <f t="shared" ca="1" si="96"/>
        <v>1.3325175826897531</v>
      </c>
      <c r="AI82" s="185">
        <f t="shared" ca="1" si="96"/>
        <v>1.3506807734144066</v>
      </c>
      <c r="AJ82" s="185">
        <f t="shared" ca="1" si="96"/>
        <v>1.3653796232881334</v>
      </c>
      <c r="AK82" s="185">
        <f t="shared" ca="1" si="96"/>
        <v>1.3789073027567964</v>
      </c>
      <c r="AL82" s="185">
        <f t="shared" ca="1" si="96"/>
        <v>1.3920799782223394</v>
      </c>
      <c r="AM82" s="185">
        <f t="shared" ca="1" si="96"/>
        <v>1.4774542743511334</v>
      </c>
      <c r="AN82" s="185">
        <f t="shared" ca="1" si="96"/>
        <v>1.4195918721992662</v>
      </c>
      <c r="AO82" s="185">
        <f t="shared" ca="1" si="96"/>
        <v>1.4709765492229692</v>
      </c>
      <c r="AP82" s="185">
        <f t="shared" ca="1" si="96"/>
        <v>1.4984884431998962</v>
      </c>
    </row>
    <row r="83" spans="1:42">
      <c r="A83" s="57" t="str">
        <f>'[4]TS BYDem'!A13</f>
        <v/>
      </c>
      <c r="B83" s="185" t="s">
        <v>288</v>
      </c>
      <c r="C83" s="185" t="s">
        <v>137</v>
      </c>
      <c r="D83" s="186" t="str">
        <f>'[4]TS BYDem'!D13</f>
        <v>IMIC</v>
      </c>
      <c r="E83" s="185" t="s">
        <v>137</v>
      </c>
      <c r="F83" s="185" t="s">
        <v>137</v>
      </c>
      <c r="G83" s="185" t="s">
        <v>137</v>
      </c>
      <c r="H83" s="185" t="s">
        <v>137</v>
      </c>
      <c r="I83" s="185">
        <v>0</v>
      </c>
      <c r="J83" s="185">
        <f>INDEX('[4]TS BYDem'!$J$10:$J$203,MATCH(D83,'[4]TS BYDem'!$D$10:$D$203,0))</f>
        <v>17.35324025908308</v>
      </c>
      <c r="K83" s="185">
        <f t="shared" ca="1" si="95"/>
        <v>17.838411495680308</v>
      </c>
      <c r="L83" s="185">
        <f t="shared" ca="1" si="95"/>
        <v>17.980126240149275</v>
      </c>
      <c r="M83" s="192">
        <f t="shared" si="97"/>
        <v>12.569563545045538</v>
      </c>
      <c r="N83" s="192">
        <f t="shared" si="98"/>
        <v>12.569563545045538</v>
      </c>
      <c r="O83" s="192">
        <f>INDEX('[4]TS BYDem'!$O$10:$O$203,MATCH(D83,'[4]TS BYDem'!$D$10:$D$203,0))</f>
        <v>12.569563545045538</v>
      </c>
      <c r="P83" s="185">
        <f t="shared" ca="1" si="95"/>
        <v>12.531399189637964</v>
      </c>
      <c r="Q83" s="185">
        <f t="shared" ca="1" si="95"/>
        <v>12.403916762262957</v>
      </c>
      <c r="R83" s="185">
        <f t="shared" ca="1" si="95"/>
        <v>11.424320860543588</v>
      </c>
      <c r="S83" s="185">
        <f t="shared" ca="1" si="95"/>
        <v>12.4262262100915</v>
      </c>
      <c r="T83" s="185">
        <f t="shared" ca="1" si="95"/>
        <v>12.544915581600049</v>
      </c>
      <c r="U83" s="185">
        <f t="shared" ca="1" si="95"/>
        <v>12.69191749755786</v>
      </c>
      <c r="V83" s="185">
        <f t="shared" ca="1" si="95"/>
        <v>12.844884866677109</v>
      </c>
      <c r="W83" s="185">
        <f t="shared" ca="1" si="95"/>
        <v>13.013019071356055</v>
      </c>
      <c r="X83" s="185">
        <f t="shared" ca="1" si="95"/>
        <v>13.257433336409482</v>
      </c>
      <c r="Y83" s="185">
        <f t="shared" ca="1" si="95"/>
        <v>13.478707594271008</v>
      </c>
      <c r="Z83" s="185">
        <f t="shared" ca="1" si="95"/>
        <v>13.860855827829019</v>
      </c>
      <c r="AA83" s="185">
        <f t="shared" ca="1" si="96"/>
        <v>14.162847672914388</v>
      </c>
      <c r="AB83" s="185">
        <f t="shared" ca="1" si="96"/>
        <v>14.373860749991199</v>
      </c>
      <c r="AC83" s="185">
        <f t="shared" ca="1" si="96"/>
        <v>14.539364635079217</v>
      </c>
      <c r="AD83" s="185">
        <f t="shared" ca="1" si="96"/>
        <v>14.715206707245649</v>
      </c>
      <c r="AE83" s="185">
        <f t="shared" ca="1" si="96"/>
        <v>14.89306709372921</v>
      </c>
      <c r="AF83" s="185">
        <f t="shared" ca="1" si="96"/>
        <v>15.108211144721281</v>
      </c>
      <c r="AG83" s="185">
        <f t="shared" ca="1" si="96"/>
        <v>15.583725219775387</v>
      </c>
      <c r="AH83" s="185">
        <f t="shared" ca="1" si="96"/>
        <v>16.02564144778373</v>
      </c>
      <c r="AI83" s="185">
        <f t="shared" ca="1" si="96"/>
        <v>16.24408267954103</v>
      </c>
      <c r="AJ83" s="185">
        <f t="shared" ca="1" si="96"/>
        <v>16.420859707350047</v>
      </c>
      <c r="AK83" s="185">
        <f t="shared" ca="1" si="96"/>
        <v>16.583551549920511</v>
      </c>
      <c r="AL83" s="185">
        <f t="shared" ca="1" si="96"/>
        <v>16.741973905213335</v>
      </c>
      <c r="AM83" s="185">
        <f t="shared" ca="1" si="96"/>
        <v>17.768735485240839</v>
      </c>
      <c r="AN83" s="185">
        <f t="shared" ca="1" si="96"/>
        <v>17.072848149689491</v>
      </c>
      <c r="AO83" s="185">
        <f t="shared" ca="1" si="96"/>
        <v>17.690830546762118</v>
      </c>
      <c r="AP83" s="185">
        <f t="shared" ca="1" si="96"/>
        <v>18.021704791238282</v>
      </c>
    </row>
    <row r="84" spans="1:42">
      <c r="A84" s="57" t="str">
        <f>'[4]TS BYDem'!A14</f>
        <v/>
      </c>
      <c r="B84" s="185" t="s">
        <v>288</v>
      </c>
      <c r="C84" s="185" t="s">
        <v>137</v>
      </c>
      <c r="D84" s="186" t="str">
        <f>'[4]TS BYDem'!D14</f>
        <v>IMIH</v>
      </c>
      <c r="E84" s="185" t="s">
        <v>137</v>
      </c>
      <c r="F84" s="185" t="s">
        <v>137</v>
      </c>
      <c r="G84" s="185" t="s">
        <v>137</v>
      </c>
      <c r="H84" s="185" t="s">
        <v>137</v>
      </c>
      <c r="I84" s="185">
        <v>0</v>
      </c>
      <c r="J84" s="185">
        <f>INDEX('[4]TS BYDem'!$J$10:$J$203,MATCH(D84,'[4]TS BYDem'!$D$10:$D$203,0))</f>
        <v>7.6954998524370488</v>
      </c>
      <c r="K84" s="185">
        <f t="shared" ca="1" si="95"/>
        <v>7.9106547816547446</v>
      </c>
      <c r="L84" s="185">
        <f t="shared" ca="1" si="95"/>
        <v>7.973499862969069</v>
      </c>
      <c r="M84" s="192">
        <f t="shared" si="97"/>
        <v>5.5741217756416317</v>
      </c>
      <c r="N84" s="192">
        <f t="shared" si="98"/>
        <v>5.5741217756416317</v>
      </c>
      <c r="O84" s="192">
        <f>INDEX('[4]TS BYDem'!$O$10:$O$203,MATCH(D84,'[4]TS BYDem'!$D$10:$D$203,0))</f>
        <v>5.5741217756416317</v>
      </c>
      <c r="P84" s="185">
        <f t="shared" ca="1" si="95"/>
        <v>5.5571973403763728</v>
      </c>
      <c r="Q84" s="185">
        <f t="shared" ca="1" si="95"/>
        <v>5.500663748585688</v>
      </c>
      <c r="R84" s="185">
        <f t="shared" ca="1" si="95"/>
        <v>5.0662503477118346</v>
      </c>
      <c r="S84" s="185">
        <f t="shared" ca="1" si="95"/>
        <v>5.5105571373654936</v>
      </c>
      <c r="T84" s="185">
        <f t="shared" ca="1" si="95"/>
        <v>5.5631913444238448</v>
      </c>
      <c r="U84" s="185">
        <f t="shared" ca="1" si="95"/>
        <v>5.6283810845341486</v>
      </c>
      <c r="V84" s="185">
        <f t="shared" ca="1" si="95"/>
        <v>5.6962162754788901</v>
      </c>
      <c r="W84" s="185">
        <f t="shared" ca="1" si="95"/>
        <v>5.7707773792254491</v>
      </c>
      <c r="X84" s="185">
        <f t="shared" ca="1" si="95"/>
        <v>5.8791657788885985</v>
      </c>
      <c r="Y84" s="185">
        <f t="shared" ca="1" si="95"/>
        <v>5.9772924683885718</v>
      </c>
      <c r="Z84" s="185">
        <f t="shared" ca="1" si="95"/>
        <v>6.1467606271328998</v>
      </c>
      <c r="AA84" s="185">
        <f t="shared" ca="1" si="96"/>
        <v>6.280682486370412</v>
      </c>
      <c r="AB84" s="185">
        <f t="shared" ca="1" si="96"/>
        <v>6.3742587337606889</v>
      </c>
      <c r="AC84" s="185">
        <f t="shared" ca="1" si="96"/>
        <v>6.4476533911420928</v>
      </c>
      <c r="AD84" s="185">
        <f t="shared" ca="1" si="96"/>
        <v>6.5256326399858766</v>
      </c>
      <c r="AE84" s="185">
        <f t="shared" ca="1" si="96"/>
        <v>6.6045069342101046</v>
      </c>
      <c r="AF84" s="185">
        <f t="shared" ca="1" si="96"/>
        <v>6.6999151108931647</v>
      </c>
      <c r="AG84" s="185">
        <f t="shared" ca="1" si="96"/>
        <v>6.9107874574853367</v>
      </c>
      <c r="AH84" s="185">
        <f t="shared" ca="1" si="96"/>
        <v>7.1067604410120131</v>
      </c>
      <c r="AI84" s="185">
        <f t="shared" ca="1" si="96"/>
        <v>7.2036307915434987</v>
      </c>
      <c r="AJ84" s="185">
        <f t="shared" ca="1" si="96"/>
        <v>7.2820246575367085</v>
      </c>
      <c r="AK84" s="185">
        <f t="shared" ca="1" si="96"/>
        <v>7.3541722813695776</v>
      </c>
      <c r="AL84" s="185">
        <f t="shared" ca="1" si="96"/>
        <v>7.4244265505191409</v>
      </c>
      <c r="AM84" s="185">
        <f t="shared" ca="1" si="96"/>
        <v>7.8797561298727086</v>
      </c>
      <c r="AN84" s="185">
        <f t="shared" ca="1" si="96"/>
        <v>7.5711566517294164</v>
      </c>
      <c r="AO84" s="185">
        <f t="shared" ca="1" si="96"/>
        <v>7.8452082625224984</v>
      </c>
      <c r="AP84" s="185">
        <f t="shared" ca="1" si="96"/>
        <v>7.9919383637327757</v>
      </c>
    </row>
    <row r="85" spans="1:42">
      <c r="A85" s="57" t="str">
        <f>'[4]TS BYDem'!A15</f>
        <v/>
      </c>
      <c r="B85" s="185" t="s">
        <v>288</v>
      </c>
      <c r="C85" s="185" t="s">
        <v>137</v>
      </c>
      <c r="D85" s="186" t="str">
        <f>'[4]TS BYDem'!D15</f>
        <v>IMIP</v>
      </c>
      <c r="E85" s="185" t="s">
        <v>137</v>
      </c>
      <c r="F85" s="185" t="s">
        <v>137</v>
      </c>
      <c r="G85" s="185" t="s">
        <v>137</v>
      </c>
      <c r="H85" s="185" t="s">
        <v>137</v>
      </c>
      <c r="I85" s="185">
        <v>0</v>
      </c>
      <c r="J85" s="185">
        <f>INDEX('[4]TS BYDem'!$J$10:$J$203,MATCH(D85,'[4]TS BYDem'!$D$10:$D$203,0))</f>
        <v>15.294517272248457</v>
      </c>
      <c r="K85" s="185">
        <f t="shared" ca="1" si="95"/>
        <v>15.722129622872741</v>
      </c>
      <c r="L85" s="185">
        <f t="shared" ca="1" si="95"/>
        <v>15.847031864451422</v>
      </c>
      <c r="M85" s="192">
        <f t="shared" si="97"/>
        <v>11.078357924751138</v>
      </c>
      <c r="N85" s="192">
        <f t="shared" si="98"/>
        <v>11.078357924751138</v>
      </c>
      <c r="O85" s="192">
        <f>INDEX('[4]TS BYDem'!$O$10:$O$203,MATCH(D85,'[4]TS BYDem'!$D$10:$D$203,0))</f>
        <v>11.078357924751138</v>
      </c>
      <c r="P85" s="185">
        <f t="shared" ca="1" si="95"/>
        <v>11.044721244554779</v>
      </c>
      <c r="Q85" s="185">
        <f t="shared" ca="1" si="95"/>
        <v>10.932362851638814</v>
      </c>
      <c r="R85" s="185">
        <f t="shared" ca="1" si="95"/>
        <v>10.068982513731688</v>
      </c>
      <c r="S85" s="185">
        <f t="shared" ca="1" si="95"/>
        <v>10.952025590703892</v>
      </c>
      <c r="T85" s="185">
        <f t="shared" ca="1" si="95"/>
        <v>11.056634102743578</v>
      </c>
      <c r="U85" s="185">
        <f t="shared" ca="1" si="95"/>
        <v>11.186196265723112</v>
      </c>
      <c r="V85" s="185">
        <f t="shared" ca="1" si="95"/>
        <v>11.321016162996198</v>
      </c>
      <c r="W85" s="185">
        <f t="shared" ca="1" si="95"/>
        <v>11.469203559650946</v>
      </c>
      <c r="X85" s="185">
        <f t="shared" ca="1" si="95"/>
        <v>11.684621437962571</v>
      </c>
      <c r="Y85" s="185">
        <f t="shared" ca="1" si="95"/>
        <v>11.879644552276662</v>
      </c>
      <c r="Z85" s="185">
        <f t="shared" ca="1" si="95"/>
        <v>12.216456160451854</v>
      </c>
      <c r="AA85" s="185">
        <f t="shared" ca="1" si="96"/>
        <v>12.482620831820292</v>
      </c>
      <c r="AB85" s="185">
        <f t="shared" ca="1" si="96"/>
        <v>12.668600113143979</v>
      </c>
      <c r="AC85" s="185">
        <f t="shared" ca="1" si="96"/>
        <v>12.814469241405369</v>
      </c>
      <c r="AD85" s="185">
        <f t="shared" ca="1" si="96"/>
        <v>12.969450073214562</v>
      </c>
      <c r="AE85" s="185">
        <f t="shared" ca="1" si="96"/>
        <v>13.126209774141181</v>
      </c>
      <c r="AF85" s="185">
        <f t="shared" ca="1" si="96"/>
        <v>13.315829946212354</v>
      </c>
      <c r="AG85" s="185">
        <f t="shared" ca="1" si="96"/>
        <v>13.734930824522705</v>
      </c>
      <c r="AH85" s="185">
        <f t="shared" ca="1" si="96"/>
        <v>14.124419777666354</v>
      </c>
      <c r="AI85" s="185">
        <f t="shared" ca="1" si="96"/>
        <v>14.31694596541014</v>
      </c>
      <c r="AJ85" s="185">
        <f t="shared" ca="1" si="96"/>
        <v>14.472750833250112</v>
      </c>
      <c r="AK85" s="185">
        <f t="shared" ca="1" si="96"/>
        <v>14.616141529114273</v>
      </c>
      <c r="AL85" s="185">
        <f t="shared" ca="1" si="96"/>
        <v>14.755769253571561</v>
      </c>
      <c r="AM85" s="185">
        <f t="shared" ca="1" si="96"/>
        <v>15.660719711569863</v>
      </c>
      <c r="AN85" s="185">
        <f t="shared" ca="1" si="96"/>
        <v>15.047389825379984</v>
      </c>
      <c r="AO85" s="185">
        <f t="shared" ca="1" si="96"/>
        <v>15.592057121219764</v>
      </c>
      <c r="AP85" s="185">
        <f t="shared" ca="1" si="96"/>
        <v>15.88367769302819</v>
      </c>
    </row>
    <row r="86" spans="1:42">
      <c r="A86" s="57" t="str">
        <f>'[4]TS BYDem'!A16</f>
        <v/>
      </c>
      <c r="B86" s="185" t="s">
        <v>288</v>
      </c>
      <c r="C86" s="185" t="s">
        <v>137</v>
      </c>
      <c r="D86" s="186" t="str">
        <f>'[4]TS BYDem'!D16</f>
        <v>IMIF</v>
      </c>
      <c r="E86" s="185" t="s">
        <v>137</v>
      </c>
      <c r="F86" s="185" t="s">
        <v>137</v>
      </c>
      <c r="G86" s="185" t="s">
        <v>137</v>
      </c>
      <c r="H86" s="185" t="s">
        <v>137</v>
      </c>
      <c r="I86" s="185">
        <v>0</v>
      </c>
      <c r="J86" s="185">
        <f>INDEX('[4]TS BYDem'!$J$10:$J$203,MATCH(D86,'[4]TS BYDem'!$D$10:$D$203,0))</f>
        <v>5.8889063414920679</v>
      </c>
      <c r="K86" s="185">
        <f t="shared" ca="1" si="95"/>
        <v>6.0535515564058358</v>
      </c>
      <c r="L86" s="185">
        <f t="shared" ca="1" si="95"/>
        <v>6.1016431430447868</v>
      </c>
      <c r="M86" s="192">
        <f t="shared" si="97"/>
        <v>4.2655424211891448</v>
      </c>
      <c r="N86" s="192">
        <f t="shared" si="98"/>
        <v>4.2655424211891448</v>
      </c>
      <c r="O86" s="192">
        <f>INDEX('[4]TS BYDem'!$O$10:$O$203,MATCH(D86,'[4]TS BYDem'!$D$10:$D$203,0))</f>
        <v>4.2655424211891448</v>
      </c>
      <c r="P86" s="185">
        <f t="shared" ca="1" si="95"/>
        <v>4.2525911618725463</v>
      </c>
      <c r="Q86" s="185">
        <f t="shared" ca="1" si="95"/>
        <v>4.2093293811451957</v>
      </c>
      <c r="R86" s="185">
        <f t="shared" ca="1" si="95"/>
        <v>3.8768987554172232</v>
      </c>
      <c r="S86" s="185">
        <f t="shared" ca="1" si="95"/>
        <v>4.2169002005905103</v>
      </c>
      <c r="T86" s="185">
        <f t="shared" ca="1" si="95"/>
        <v>4.2571780151144329</v>
      </c>
      <c r="U86" s="185">
        <f t="shared" ca="1" si="95"/>
        <v>4.3070638290702625</v>
      </c>
      <c r="V86" s="185">
        <f t="shared" ca="1" si="95"/>
        <v>4.3589740485219988</v>
      </c>
      <c r="W86" s="185">
        <f t="shared" ca="1" si="95"/>
        <v>4.4160312072642869</v>
      </c>
      <c r="X86" s="185">
        <f t="shared" ca="1" si="95"/>
        <v>4.4989743748765063</v>
      </c>
      <c r="Y86" s="185">
        <f t="shared" ca="1" si="95"/>
        <v>4.5740648686906304</v>
      </c>
      <c r="Z86" s="185">
        <f t="shared" ca="1" si="95"/>
        <v>4.7037487272894207</v>
      </c>
      <c r="AA86" s="185">
        <f t="shared" ca="1" si="96"/>
        <v>4.8062311262564537</v>
      </c>
      <c r="AB86" s="185">
        <f t="shared" ca="1" si="96"/>
        <v>4.8778394385475803</v>
      </c>
      <c r="AC86" s="185">
        <f t="shared" ca="1" si="96"/>
        <v>4.9340039855650319</v>
      </c>
      <c r="AD86" s="185">
        <f t="shared" ca="1" si="96"/>
        <v>4.9936768465651555</v>
      </c>
      <c r="AE86" s="185">
        <f t="shared" ca="1" si="96"/>
        <v>5.0540346323288281</v>
      </c>
      <c r="AF86" s="185">
        <f t="shared" ca="1" si="96"/>
        <v>5.1270448106762609</v>
      </c>
      <c r="AG86" s="185">
        <f t="shared" ca="1" si="96"/>
        <v>5.288412820929512</v>
      </c>
      <c r="AH86" s="185">
        <f t="shared" ca="1" si="96"/>
        <v>5.4383792386516685</v>
      </c>
      <c r="AI86" s="185">
        <f t="shared" ca="1" si="96"/>
        <v>5.512508331301416</v>
      </c>
      <c r="AJ86" s="185">
        <f t="shared" ca="1" si="96"/>
        <v>5.5724984740385768</v>
      </c>
      <c r="AK86" s="185">
        <f t="shared" ca="1" si="96"/>
        <v>5.6277087407736763</v>
      </c>
      <c r="AL86" s="185">
        <f t="shared" ca="1" si="96"/>
        <v>5.6814701362703879</v>
      </c>
      <c r="AM86" s="185">
        <f t="shared" ca="1" si="96"/>
        <v>6.0299066639476617</v>
      </c>
      <c r="AN86" s="185">
        <f t="shared" ca="1" si="96"/>
        <v>5.7937539177106956</v>
      </c>
      <c r="AO86" s="185">
        <f t="shared" ca="1" si="96"/>
        <v>6.0034692448033748</v>
      </c>
      <c r="AP86" s="185">
        <f t="shared" ca="1" si="96"/>
        <v>6.1157530262436843</v>
      </c>
    </row>
    <row r="87" spans="1:42">
      <c r="A87" s="57" t="str">
        <f>'[4]TS BYDem'!A17</f>
        <v/>
      </c>
      <c r="B87" s="185" t="s">
        <v>288</v>
      </c>
      <c r="C87" s="185" t="s">
        <v>137</v>
      </c>
      <c r="D87" s="186" t="str">
        <f>'[4]TS BYDem'!D17</f>
        <v>IMIO</v>
      </c>
      <c r="E87" s="185" t="s">
        <v>137</v>
      </c>
      <c r="F87" s="185" t="s">
        <v>137</v>
      </c>
      <c r="G87" s="185" t="s">
        <v>137</v>
      </c>
      <c r="H87" s="185" t="s">
        <v>137</v>
      </c>
      <c r="I87" s="185">
        <v>0</v>
      </c>
      <c r="J87" s="185">
        <f>INDEX('[4]TS BYDem'!$J$10:$J$203,MATCH(D87,'[4]TS BYDem'!$D$10:$D$203,0))</f>
        <v>28.894976807848312</v>
      </c>
      <c r="K87" s="185">
        <f t="shared" ca="1" si="95"/>
        <v>29.702838130575874</v>
      </c>
      <c r="L87" s="185">
        <f t="shared" ca="1" si="95"/>
        <v>29.938808139267341</v>
      </c>
      <c r="M87" s="192">
        <f t="shared" si="97"/>
        <v>20.929650122763714</v>
      </c>
      <c r="N87" s="192">
        <f t="shared" si="98"/>
        <v>20.929650122763714</v>
      </c>
      <c r="O87" s="192">
        <f>INDEX('[4]TS BYDem'!$O$10:$O$203,MATCH(D87,'[4]TS BYDem'!$D$10:$D$203,0))</f>
        <v>20.929650122763714</v>
      </c>
      <c r="P87" s="185">
        <f t="shared" ca="1" si="95"/>
        <v>20.86610244245017</v>
      </c>
      <c r="Q87" s="185">
        <f t="shared" ca="1" si="95"/>
        <v>20.65383074405765</v>
      </c>
      <c r="R87" s="185">
        <f t="shared" ca="1" si="95"/>
        <v>19.022700163333468</v>
      </c>
      <c r="S87" s="185">
        <f t="shared" ca="1" si="95"/>
        <v>20.690978329636902</v>
      </c>
      <c r="T87" s="185">
        <f t="shared" ca="1" si="95"/>
        <v>20.888608661832791</v>
      </c>
      <c r="U87" s="185">
        <f t="shared" ca="1" si="95"/>
        <v>21.133382369157385</v>
      </c>
      <c r="V87" s="185">
        <f t="shared" ca="1" si="95"/>
        <v>21.38808918569816</v>
      </c>
      <c r="W87" s="185">
        <f t="shared" ca="1" si="95"/>
        <v>21.668050384429403</v>
      </c>
      <c r="X87" s="185">
        <f t="shared" ca="1" si="95"/>
        <v>22.07502593566857</v>
      </c>
      <c r="Y87" s="185">
        <f t="shared" ca="1" si="95"/>
        <v>22.443470932316156</v>
      </c>
      <c r="Z87" s="185">
        <f t="shared" ca="1" si="95"/>
        <v>23.079788080062624</v>
      </c>
      <c r="AA87" s="185">
        <f t="shared" ca="1" si="96"/>
        <v>23.582636379839588</v>
      </c>
      <c r="AB87" s="185">
        <f t="shared" ca="1" si="96"/>
        <v>23.933995427329045</v>
      </c>
      <c r="AC87" s="185">
        <f t="shared" ca="1" si="96"/>
        <v>24.209576866289641</v>
      </c>
      <c r="AD87" s="185">
        <f t="shared" ca="1" si="96"/>
        <v>24.502372478016021</v>
      </c>
      <c r="AE87" s="185">
        <f t="shared" ca="1" si="96"/>
        <v>24.798528796130007</v>
      </c>
      <c r="AF87" s="185">
        <f t="shared" ca="1" si="96"/>
        <v>25.156766351246468</v>
      </c>
      <c r="AG87" s="185">
        <f t="shared" ca="1" si="96"/>
        <v>25.948547480612323</v>
      </c>
      <c r="AH87" s="185">
        <f t="shared" ca="1" si="96"/>
        <v>26.684384648119369</v>
      </c>
      <c r="AI87" s="185">
        <f t="shared" ca="1" si="96"/>
        <v>27.04811235725434</v>
      </c>
      <c r="AJ87" s="185">
        <f t="shared" ca="1" si="96"/>
        <v>27.342464768817837</v>
      </c>
      <c r="AK87" s="185">
        <f t="shared" ca="1" si="96"/>
        <v>27.613363860152614</v>
      </c>
      <c r="AL87" s="185">
        <f t="shared" ca="1" si="96"/>
        <v>27.87715380449081</v>
      </c>
      <c r="AM87" s="185">
        <f t="shared" ca="1" si="96"/>
        <v>29.586820218321243</v>
      </c>
      <c r="AN87" s="185">
        <f t="shared" ca="1" si="96"/>
        <v>28.428094348026974</v>
      </c>
      <c r="AO87" s="185">
        <f t="shared" ca="1" si="96"/>
        <v>29.457100272250578</v>
      </c>
      <c r="AP87" s="185">
        <f t="shared" ca="1" si="96"/>
        <v>30.00804081578675</v>
      </c>
    </row>
    <row r="88" spans="1:42">
      <c r="A88" s="57" t="str">
        <f>'[4]TS BYDem'!A18</f>
        <v/>
      </c>
      <c r="B88" s="185" t="s">
        <v>288</v>
      </c>
      <c r="C88" s="185" t="s">
        <v>137</v>
      </c>
      <c r="D88" s="186" t="str">
        <f>'[4]TS BYDem'!D18</f>
        <v>IMIE</v>
      </c>
      <c r="E88" s="185" t="s">
        <v>137</v>
      </c>
      <c r="F88" s="185" t="s">
        <v>137</v>
      </c>
      <c r="G88" s="185" t="s">
        <v>137</v>
      </c>
      <c r="H88" s="185" t="s">
        <v>137</v>
      </c>
      <c r="I88" s="185">
        <v>0</v>
      </c>
      <c r="J88" s="185">
        <f>INDEX('[4]TS BYDem'!$J$10:$J$203,MATCH(D88,'[4]TS BYDem'!$D$10:$D$203,0))</f>
        <v>0.18682963530638833</v>
      </c>
      <c r="K88" s="185">
        <f t="shared" ca="1" si="95"/>
        <v>0.19205311886572904</v>
      </c>
      <c r="L88" s="185">
        <f t="shared" ca="1" si="95"/>
        <v>0.19357885778430459</v>
      </c>
      <c r="M88" s="192">
        <f t="shared" si="97"/>
        <v>0.13532728977529962</v>
      </c>
      <c r="N88" s="192">
        <f t="shared" si="98"/>
        <v>0.13532728977529962</v>
      </c>
      <c r="O88" s="192">
        <f>INDEX('[4]TS BYDem'!$O$10:$O$203,MATCH(D88,'[4]TS BYDem'!$D$10:$D$203,0))</f>
        <v>0.13532728977529962</v>
      </c>
      <c r="P88" s="185">
        <f t="shared" ca="1" si="95"/>
        <v>0.13491640209691527</v>
      </c>
      <c r="Q88" s="185">
        <f t="shared" ca="1" si="95"/>
        <v>0.13354389211844142</v>
      </c>
      <c r="R88" s="185">
        <f t="shared" ca="1" si="95"/>
        <v>0.12299730010833732</v>
      </c>
      <c r="S88" s="185">
        <f t="shared" ca="1" si="95"/>
        <v>0.13378408161270669</v>
      </c>
      <c r="T88" s="185">
        <f t="shared" ca="1" si="95"/>
        <v>0.13506192319517887</v>
      </c>
      <c r="U88" s="185">
        <f t="shared" ca="1" si="95"/>
        <v>0.13664458521896791</v>
      </c>
      <c r="V88" s="185">
        <f t="shared" ca="1" si="95"/>
        <v>0.13829147291023747</v>
      </c>
      <c r="W88" s="185">
        <f t="shared" ca="1" si="95"/>
        <v>0.14010165081786224</v>
      </c>
      <c r="X88" s="185">
        <f t="shared" ca="1" si="95"/>
        <v>0.14273308029857315</v>
      </c>
      <c r="Y88" s="185">
        <f t="shared" ca="1" si="95"/>
        <v>0.1451153782603225</v>
      </c>
      <c r="Z88" s="185">
        <f t="shared" ca="1" si="95"/>
        <v>0.14922968855872648</v>
      </c>
      <c r="AA88" s="185">
        <f t="shared" ca="1" si="96"/>
        <v>0.15248101369688166</v>
      </c>
      <c r="AB88" s="185">
        <f t="shared" ca="1" si="96"/>
        <v>0.15475283703630116</v>
      </c>
      <c r="AC88" s="185">
        <f t="shared" ca="1" si="96"/>
        <v>0.15653469621828303</v>
      </c>
      <c r="AD88" s="185">
        <f t="shared" ca="1" si="96"/>
        <v>0.15842785909299045</v>
      </c>
      <c r="AE88" s="185">
        <f t="shared" ca="1" si="96"/>
        <v>0.16034275168054532</v>
      </c>
      <c r="AF88" s="185">
        <f t="shared" ca="1" si="96"/>
        <v>0.16265905019223961</v>
      </c>
      <c r="AG88" s="185">
        <f t="shared" ca="1" si="96"/>
        <v>0.1677785621622829</v>
      </c>
      <c r="AH88" s="185">
        <f t="shared" ca="1" si="96"/>
        <v>0.17253635070679166</v>
      </c>
      <c r="AI88" s="185">
        <f t="shared" ca="1" si="96"/>
        <v>0.17488814755025051</v>
      </c>
      <c r="AJ88" s="185">
        <f t="shared" ca="1" si="96"/>
        <v>0.17679137640797454</v>
      </c>
      <c r="AK88" s="185">
        <f t="shared" ca="1" si="96"/>
        <v>0.17854296038658363</v>
      </c>
      <c r="AL88" s="185">
        <f t="shared" ca="1" si="96"/>
        <v>0.1802485779209369</v>
      </c>
      <c r="AM88" s="185">
        <f t="shared" ca="1" si="96"/>
        <v>0.19130296826413185</v>
      </c>
      <c r="AN88" s="185">
        <f t="shared" ca="1" si="96"/>
        <v>0.1838108587114308</v>
      </c>
      <c r="AO88" s="185">
        <f t="shared" ca="1" si="96"/>
        <v>0.19046422281790729</v>
      </c>
      <c r="AP88" s="185">
        <f t="shared" ca="1" si="96"/>
        <v>0.19402650360840124</v>
      </c>
    </row>
    <row r="89" spans="1:42">
      <c r="A89" s="57" t="str">
        <f>'[4]TS BYDem'!A19</f>
        <v>*</v>
      </c>
      <c r="B89" s="185" t="s">
        <v>288</v>
      </c>
      <c r="C89" s="185" t="s">
        <v>137</v>
      </c>
      <c r="D89" s="186">
        <f>'[4]TS BYDem'!D19</f>
        <v>0</v>
      </c>
      <c r="E89" s="185" t="s">
        <v>137</v>
      </c>
      <c r="F89" s="185" t="s">
        <v>137</v>
      </c>
      <c r="G89" s="185" t="s">
        <v>137</v>
      </c>
      <c r="H89" s="185" t="s">
        <v>137</v>
      </c>
      <c r="I89" s="185">
        <v>0</v>
      </c>
      <c r="J89" s="185" t="str">
        <f>INDEX('[4]TS BYDem'!$J$10:$J$203,MATCH(D89,'[4]TS BYDem'!$D$10:$D$203,0))</f>
        <v/>
      </c>
      <c r="K89" s="185" t="e">
        <f t="shared" ca="1" si="95"/>
        <v>#VALUE!</v>
      </c>
      <c r="L89" s="185" t="e">
        <f t="shared" ca="1" si="95"/>
        <v>#VALUE!</v>
      </c>
      <c r="M89" s="185" t="e">
        <f t="shared" ca="1" si="95"/>
        <v>#VALUE!</v>
      </c>
      <c r="N89" s="185" t="e">
        <f t="shared" ca="1" si="95"/>
        <v>#VALUE!</v>
      </c>
      <c r="O89" s="185" t="e">
        <f t="shared" ca="1" si="95"/>
        <v>#VALUE!</v>
      </c>
      <c r="P89" s="185" t="e">
        <f t="shared" ca="1" si="95"/>
        <v>#VALUE!</v>
      </c>
      <c r="Q89" s="185" t="e">
        <f t="shared" ca="1" si="95"/>
        <v>#VALUE!</v>
      </c>
      <c r="R89" s="185" t="e">
        <f t="shared" ca="1" si="95"/>
        <v>#VALUE!</v>
      </c>
      <c r="S89" s="185" t="e">
        <f t="shared" ca="1" si="95"/>
        <v>#VALUE!</v>
      </c>
      <c r="T89" s="185" t="e">
        <f t="shared" ca="1" si="95"/>
        <v>#VALUE!</v>
      </c>
      <c r="U89" s="185" t="e">
        <f t="shared" ca="1" si="95"/>
        <v>#VALUE!</v>
      </c>
      <c r="V89" s="185" t="e">
        <f t="shared" ca="1" si="95"/>
        <v>#VALUE!</v>
      </c>
      <c r="W89" s="185" t="e">
        <f t="shared" ca="1" si="95"/>
        <v>#VALUE!</v>
      </c>
      <c r="X89" s="185" t="e">
        <f t="shared" ca="1" si="95"/>
        <v>#VALUE!</v>
      </c>
      <c r="Y89" s="185" t="e">
        <f t="shared" ca="1" si="95"/>
        <v>#VALUE!</v>
      </c>
      <c r="Z89" s="185" t="e">
        <f t="shared" ca="1" si="95"/>
        <v>#VALUE!</v>
      </c>
      <c r="AA89" s="185" t="e">
        <f t="shared" ca="1" si="96"/>
        <v>#VALUE!</v>
      </c>
      <c r="AB89" s="185" t="e">
        <f t="shared" ca="1" si="96"/>
        <v>#VALUE!</v>
      </c>
      <c r="AC89" s="185" t="e">
        <f t="shared" ca="1" si="96"/>
        <v>#VALUE!</v>
      </c>
      <c r="AD89" s="185" t="e">
        <f t="shared" ca="1" si="96"/>
        <v>#VALUE!</v>
      </c>
      <c r="AE89" s="185" t="e">
        <f t="shared" ca="1" si="96"/>
        <v>#VALUE!</v>
      </c>
      <c r="AF89" s="185" t="e">
        <f t="shared" ca="1" si="96"/>
        <v>#VALUE!</v>
      </c>
      <c r="AG89" s="185" t="e">
        <f t="shared" ca="1" si="96"/>
        <v>#VALUE!</v>
      </c>
      <c r="AH89" s="185" t="e">
        <f t="shared" ca="1" si="96"/>
        <v>#VALUE!</v>
      </c>
      <c r="AI89" s="185" t="e">
        <f t="shared" ca="1" si="96"/>
        <v>#VALUE!</v>
      </c>
      <c r="AJ89" s="185" t="e">
        <f t="shared" ca="1" si="96"/>
        <v>#VALUE!</v>
      </c>
      <c r="AK89" s="185" t="e">
        <f t="shared" ca="1" si="96"/>
        <v>#VALUE!</v>
      </c>
      <c r="AL89" s="185" t="e">
        <f t="shared" ca="1" si="96"/>
        <v>#VALUE!</v>
      </c>
      <c r="AM89" s="185" t="e">
        <f t="shared" ca="1" si="96"/>
        <v>#VALUE!</v>
      </c>
      <c r="AN89" s="185" t="e">
        <f t="shared" ca="1" si="96"/>
        <v>#VALUE!</v>
      </c>
      <c r="AO89" s="185" t="e">
        <f t="shared" ca="1" si="96"/>
        <v>#VALUE!</v>
      </c>
      <c r="AP89" s="185" t="e">
        <f t="shared" ca="1" si="96"/>
        <v>#VALUE!</v>
      </c>
    </row>
    <row r="90" spans="1:42">
      <c r="A90" s="57" t="str">
        <f>'[4]TS BYDem'!A20</f>
        <v/>
      </c>
      <c r="B90" s="185" t="s">
        <v>288</v>
      </c>
      <c r="C90" s="185" t="s">
        <v>137</v>
      </c>
      <c r="D90" s="186" t="str">
        <f>'[4]TS BYDem'!D20</f>
        <v>IMIS</v>
      </c>
      <c r="E90" s="185" t="s">
        <v>137</v>
      </c>
      <c r="F90" s="185" t="s">
        <v>137</v>
      </c>
      <c r="G90" s="185" t="s">
        <v>137</v>
      </c>
      <c r="H90" s="185" t="s">
        <v>137</v>
      </c>
      <c r="I90" s="185">
        <v>0</v>
      </c>
      <c r="J90" s="185">
        <f>INDEX('[4]TS BYDem'!$J$10:$J$203,MATCH(D90,'[4]TS BYDem'!$D$10:$D$203,0))</f>
        <v>20.275122960000004</v>
      </c>
      <c r="K90" s="185">
        <f t="shared" ca="1" si="95"/>
        <v>20.841985766703509</v>
      </c>
      <c r="L90" s="185">
        <f t="shared" ca="1" si="95"/>
        <v>21.007561983390151</v>
      </c>
      <c r="M90" s="192">
        <f t="shared" ref="M90" si="99">O90</f>
        <v>24.5131771912</v>
      </c>
      <c r="N90" s="192">
        <f t="shared" si="98"/>
        <v>24.5131771912</v>
      </c>
      <c r="O90" s="192">
        <f>INDEX('[4]TS BYDem'!$O$10:$O$203,MATCH(D90,'[4]TS BYDem'!$D$10:$D$203,0))</f>
        <v>24.5131771912</v>
      </c>
      <c r="P90" s="185">
        <f t="shared" ca="1" si="95"/>
        <v>24.438749021666418</v>
      </c>
      <c r="Q90" s="185">
        <f t="shared" ca="1" si="95"/>
        <v>24.190132646101045</v>
      </c>
      <c r="R90" s="185">
        <f t="shared" ca="1" si="95"/>
        <v>22.279723598995723</v>
      </c>
      <c r="S90" s="185">
        <f t="shared" ca="1" si="95"/>
        <v>24.233640556753553</v>
      </c>
      <c r="T90" s="185">
        <f t="shared" ca="1" si="95"/>
        <v>24.465108704718649</v>
      </c>
      <c r="U90" s="185">
        <f t="shared" ca="1" si="95"/>
        <v>24.751792009226868</v>
      </c>
      <c r="V90" s="185">
        <f t="shared" ca="1" si="95"/>
        <v>25.050109147308394</v>
      </c>
      <c r="W90" s="185">
        <f t="shared" ca="1" si="95"/>
        <v>25.378004665432496</v>
      </c>
      <c r="X90" s="185">
        <f t="shared" ca="1" si="95"/>
        <v>25.854661644478767</v>
      </c>
      <c r="Y90" s="185">
        <f t="shared" ca="1" si="95"/>
        <v>26.286190955052867</v>
      </c>
      <c r="Z90" s="185">
        <f t="shared" ca="1" si="95"/>
        <v>27.031456876891816</v>
      </c>
      <c r="AA90" s="185">
        <f t="shared" ca="1" si="96"/>
        <v>27.620401718321336</v>
      </c>
      <c r="AB90" s="185">
        <f t="shared" ca="1" si="96"/>
        <v>28.031919662401663</v>
      </c>
      <c r="AC90" s="185">
        <f t="shared" ca="1" si="96"/>
        <v>28.354685528253363</v>
      </c>
      <c r="AD90" s="185">
        <f t="shared" ca="1" si="96"/>
        <v>28.697612938360816</v>
      </c>
      <c r="AE90" s="185">
        <f t="shared" ca="1" si="96"/>
        <v>29.044476467356251</v>
      </c>
      <c r="AF90" s="185">
        <f t="shared" ca="1" si="96"/>
        <v>29.464050641487379</v>
      </c>
      <c r="AG90" s="185">
        <f t="shared" ca="1" si="96"/>
        <v>30.391398734119072</v>
      </c>
      <c r="AH90" s="185">
        <f t="shared" ca="1" si="96"/>
        <v>31.253224267043418</v>
      </c>
      <c r="AI90" s="185">
        <f t="shared" ca="1" si="96"/>
        <v>31.679228606871217</v>
      </c>
      <c r="AJ90" s="185">
        <f t="shared" ca="1" si="96"/>
        <v>32.02397936854139</v>
      </c>
      <c r="AK90" s="185">
        <f t="shared" ca="1" si="96"/>
        <v>32.341261185861498</v>
      </c>
      <c r="AL90" s="185">
        <f t="shared" ca="1" si="96"/>
        <v>32.650216644213188</v>
      </c>
      <c r="AM90" s="185">
        <f t="shared" ca="1" si="96"/>
        <v>34.652608251060308</v>
      </c>
      <c r="AN90" s="185">
        <f t="shared" ca="1" si="96"/>
        <v>33.295487973944077</v>
      </c>
      <c r="AO90" s="185">
        <f t="shared" ca="1" si="96"/>
        <v>34.500677951002181</v>
      </c>
      <c r="AP90" s="185">
        <f t="shared" ca="1" si="96"/>
        <v>35.145949280733085</v>
      </c>
    </row>
    <row r="91" spans="1:42">
      <c r="A91" s="57" t="str">
        <f>'[4]TS BYDem'!A21</f>
        <v>*</v>
      </c>
      <c r="B91" s="185" t="s">
        <v>288</v>
      </c>
      <c r="C91" s="185" t="s">
        <v>137</v>
      </c>
      <c r="D91" s="186" t="str">
        <f>'[4]TS BYDem'!D21</f>
        <v>IMIS</v>
      </c>
      <c r="E91" s="185" t="s">
        <v>137</v>
      </c>
      <c r="F91" s="185" t="s">
        <v>137</v>
      </c>
      <c r="G91" s="185" t="s">
        <v>137</v>
      </c>
      <c r="H91" s="185" t="s">
        <v>137</v>
      </c>
      <c r="I91" s="185">
        <v>0</v>
      </c>
      <c r="J91" s="185">
        <f>INDEX('[4]TS BYDem'!$J$10:$J$203,MATCH(D91,'[4]TS BYDem'!$D$10:$D$203,0))</f>
        <v>20.275122960000004</v>
      </c>
      <c r="K91" s="185">
        <f t="shared" ca="1" si="95"/>
        <v>20.841985766703509</v>
      </c>
      <c r="L91" s="185">
        <f t="shared" ca="1" si="95"/>
        <v>21.007561983390151</v>
      </c>
      <c r="M91" s="185">
        <f t="shared" ca="1" si="95"/>
        <v>21.741001029177628</v>
      </c>
      <c r="N91" s="185">
        <f t="shared" ca="1" si="95"/>
        <v>21.50233177144678</v>
      </c>
      <c r="O91" s="185">
        <f t="shared" ca="1" si="95"/>
        <v>22.237901459013088</v>
      </c>
      <c r="P91" s="185">
        <f t="shared" ca="1" si="95"/>
        <v>22.170381598696626</v>
      </c>
      <c r="Q91" s="185">
        <f t="shared" ca="1" si="95"/>
        <v>21.944841416051332</v>
      </c>
      <c r="R91" s="185">
        <f t="shared" ca="1" si="95"/>
        <v>20.211753623939813</v>
      </c>
      <c r="S91" s="185">
        <f t="shared" ca="1" si="95"/>
        <v>21.984310988772627</v>
      </c>
      <c r="T91" s="185">
        <f t="shared" ca="1" si="95"/>
        <v>22.194294616157979</v>
      </c>
      <c r="U91" s="185">
        <f t="shared" ca="1" si="95"/>
        <v>22.454368413441451</v>
      </c>
      <c r="V91" s="185">
        <f t="shared" ca="1" si="95"/>
        <v>22.724996209603805</v>
      </c>
      <c r="W91" s="185">
        <f t="shared" ca="1" si="95"/>
        <v>23.022456965670685</v>
      </c>
      <c r="X91" s="185">
        <f t="shared" ca="1" si="95"/>
        <v>23.454871370670258</v>
      </c>
      <c r="Y91" s="185">
        <f t="shared" ca="1" si="95"/>
        <v>23.846346788580085</v>
      </c>
      <c r="Z91" s="185">
        <f t="shared" ca="1" si="95"/>
        <v>24.522438263844446</v>
      </c>
      <c r="AA91" s="185">
        <f t="shared" ca="1" si="96"/>
        <v>25.056718143043678</v>
      </c>
      <c r="AB91" s="185">
        <f t="shared" ca="1" si="96"/>
        <v>25.430039618986797</v>
      </c>
      <c r="AC91" s="185">
        <f t="shared" ca="1" si="96"/>
        <v>25.722846849284132</v>
      </c>
      <c r="AD91" s="185">
        <f t="shared" ca="1" si="96"/>
        <v>26.033944260039267</v>
      </c>
      <c r="AE91" s="185">
        <f t="shared" ca="1" si="96"/>
        <v>26.348612445128513</v>
      </c>
      <c r="AF91" s="185">
        <f t="shared" ca="1" si="96"/>
        <v>26.729242384132274</v>
      </c>
      <c r="AG91" s="185">
        <f t="shared" ca="1" si="96"/>
        <v>27.570515440713063</v>
      </c>
      <c r="AH91" s="185">
        <f t="shared" ca="1" si="96"/>
        <v>28.352347641677738</v>
      </c>
      <c r="AI91" s="185">
        <f t="shared" ca="1" si="96"/>
        <v>28.738810908202137</v>
      </c>
      <c r="AJ91" s="185">
        <f t="shared" ca="1" si="96"/>
        <v>29.051562429807962</v>
      </c>
      <c r="AK91" s="185">
        <f t="shared" ca="1" si="96"/>
        <v>29.339394632597003</v>
      </c>
      <c r="AL91" s="185">
        <f t="shared" ca="1" si="96"/>
        <v>29.619673316362057</v>
      </c>
      <c r="AM91" s="185">
        <f t="shared" ca="1" si="96"/>
        <v>31.436205987263918</v>
      </c>
      <c r="AN91" s="185">
        <f t="shared" ca="1" si="96"/>
        <v>30.205051545098282</v>
      </c>
      <c r="AO91" s="185">
        <f t="shared" ca="1" si="96"/>
        <v>31.29837762601241</v>
      </c>
      <c r="AP91" s="185">
        <f t="shared" ca="1" si="96"/>
        <v>31.883755854748642</v>
      </c>
    </row>
    <row r="92" spans="1:42">
      <c r="A92" s="57" t="str">
        <f>'[4]TS BYDem'!A22</f>
        <v>*</v>
      </c>
      <c r="B92" s="185" t="s">
        <v>288</v>
      </c>
      <c r="C92" s="185" t="s">
        <v>137</v>
      </c>
      <c r="D92" s="186" t="str">
        <f>'[4]TS BYDem'!D22</f>
        <v>IMIS</v>
      </c>
      <c r="E92" s="185" t="s">
        <v>137</v>
      </c>
      <c r="F92" s="185" t="s">
        <v>137</v>
      </c>
      <c r="G92" s="185" t="s">
        <v>137</v>
      </c>
      <c r="H92" s="185" t="s">
        <v>137</v>
      </c>
      <c r="I92" s="185">
        <v>0</v>
      </c>
      <c r="J92" s="185">
        <f>INDEX('[4]TS BYDem'!$J$10:$J$203,MATCH(D92,'[4]TS BYDem'!$D$10:$D$203,0))</f>
        <v>20.275122960000004</v>
      </c>
      <c r="K92" s="185">
        <f t="shared" ca="1" si="95"/>
        <v>20.841985766703509</v>
      </c>
      <c r="L92" s="185">
        <f t="shared" ca="1" si="95"/>
        <v>21.007561983390151</v>
      </c>
      <c r="M92" s="185">
        <f t="shared" ca="1" si="95"/>
        <v>21.741001029177628</v>
      </c>
      <c r="N92" s="185">
        <f t="shared" ca="1" si="95"/>
        <v>21.50233177144678</v>
      </c>
      <c r="O92" s="185">
        <f t="shared" ca="1" si="95"/>
        <v>22.237901459013088</v>
      </c>
      <c r="P92" s="185">
        <f t="shared" ca="1" si="95"/>
        <v>22.170381598696626</v>
      </c>
      <c r="Q92" s="185">
        <f t="shared" ca="1" si="95"/>
        <v>21.944841416051332</v>
      </c>
      <c r="R92" s="185">
        <f t="shared" ca="1" si="95"/>
        <v>20.211753623939813</v>
      </c>
      <c r="S92" s="185">
        <f t="shared" ca="1" si="95"/>
        <v>21.984310988772627</v>
      </c>
      <c r="T92" s="185">
        <f t="shared" ca="1" si="95"/>
        <v>22.194294616157979</v>
      </c>
      <c r="U92" s="185">
        <f t="shared" ca="1" si="95"/>
        <v>22.454368413441451</v>
      </c>
      <c r="V92" s="185">
        <f t="shared" ca="1" si="95"/>
        <v>22.724996209603805</v>
      </c>
      <c r="W92" s="185">
        <f t="shared" ca="1" si="95"/>
        <v>23.022456965670685</v>
      </c>
      <c r="X92" s="185">
        <f t="shared" ca="1" si="95"/>
        <v>23.454871370670258</v>
      </c>
      <c r="Y92" s="185">
        <f t="shared" ca="1" si="95"/>
        <v>23.846346788580085</v>
      </c>
      <c r="Z92" s="185">
        <f t="shared" ca="1" si="95"/>
        <v>24.522438263844446</v>
      </c>
      <c r="AA92" s="185">
        <f t="shared" ca="1" si="96"/>
        <v>25.056718143043678</v>
      </c>
      <c r="AB92" s="185">
        <f t="shared" ca="1" si="96"/>
        <v>25.430039618986797</v>
      </c>
      <c r="AC92" s="185">
        <f t="shared" ca="1" si="96"/>
        <v>25.722846849284132</v>
      </c>
      <c r="AD92" s="185">
        <f t="shared" ca="1" si="96"/>
        <v>26.033944260039267</v>
      </c>
      <c r="AE92" s="185">
        <f t="shared" ca="1" si="96"/>
        <v>26.348612445128513</v>
      </c>
      <c r="AF92" s="185">
        <f t="shared" ca="1" si="96"/>
        <v>26.729242384132274</v>
      </c>
      <c r="AG92" s="185">
        <f t="shared" ca="1" si="96"/>
        <v>27.570515440713063</v>
      </c>
      <c r="AH92" s="185">
        <f t="shared" ca="1" si="96"/>
        <v>28.352347641677738</v>
      </c>
      <c r="AI92" s="185">
        <f t="shared" ca="1" si="96"/>
        <v>28.738810908202137</v>
      </c>
      <c r="AJ92" s="185">
        <f t="shared" ca="1" si="96"/>
        <v>29.051562429807962</v>
      </c>
      <c r="AK92" s="185">
        <f t="shared" ca="1" si="96"/>
        <v>29.339394632597003</v>
      </c>
      <c r="AL92" s="185">
        <f t="shared" ca="1" si="96"/>
        <v>29.619673316362057</v>
      </c>
      <c r="AM92" s="185">
        <f t="shared" ca="1" si="96"/>
        <v>31.436205987263918</v>
      </c>
      <c r="AN92" s="185">
        <f t="shared" ca="1" si="96"/>
        <v>30.205051545098282</v>
      </c>
      <c r="AO92" s="185">
        <f t="shared" ca="1" si="96"/>
        <v>31.29837762601241</v>
      </c>
      <c r="AP92" s="185">
        <f t="shared" ca="1" si="96"/>
        <v>31.883755854748642</v>
      </c>
    </row>
    <row r="93" spans="1:42">
      <c r="A93" s="57" t="str">
        <f>'[4]TS BYDem'!A23</f>
        <v>*</v>
      </c>
      <c r="B93" s="185" t="s">
        <v>288</v>
      </c>
      <c r="C93" s="185" t="s">
        <v>137</v>
      </c>
      <c r="D93" s="186" t="str">
        <f>'[4]TS BYDem'!D23</f>
        <v>IMIS</v>
      </c>
      <c r="E93" s="185" t="s">
        <v>137</v>
      </c>
      <c r="F93" s="185" t="s">
        <v>137</v>
      </c>
      <c r="G93" s="185" t="s">
        <v>137</v>
      </c>
      <c r="H93" s="185" t="s">
        <v>137</v>
      </c>
      <c r="I93" s="185">
        <v>0</v>
      </c>
      <c r="J93" s="185">
        <f>INDEX('[4]TS BYDem'!$J$10:$J$203,MATCH(D93,'[4]TS BYDem'!$D$10:$D$203,0))</f>
        <v>20.275122960000004</v>
      </c>
      <c r="K93" s="185">
        <f t="shared" ca="1" si="95"/>
        <v>20.841985766703509</v>
      </c>
      <c r="L93" s="185">
        <f t="shared" ca="1" si="95"/>
        <v>21.007561983390151</v>
      </c>
      <c r="M93" s="185">
        <f t="shared" ca="1" si="95"/>
        <v>21.741001029177628</v>
      </c>
      <c r="N93" s="185">
        <f t="shared" ca="1" si="95"/>
        <v>21.50233177144678</v>
      </c>
      <c r="O93" s="185">
        <f t="shared" ca="1" si="95"/>
        <v>22.237901459013088</v>
      </c>
      <c r="P93" s="185">
        <f t="shared" ca="1" si="95"/>
        <v>22.170381598696626</v>
      </c>
      <c r="Q93" s="185">
        <f t="shared" ca="1" si="95"/>
        <v>21.944841416051332</v>
      </c>
      <c r="R93" s="185">
        <f t="shared" ca="1" si="95"/>
        <v>20.211753623939813</v>
      </c>
      <c r="S93" s="185">
        <f t="shared" ca="1" si="95"/>
        <v>21.984310988772627</v>
      </c>
      <c r="T93" s="185">
        <f t="shared" ca="1" si="95"/>
        <v>22.194294616157979</v>
      </c>
      <c r="U93" s="185">
        <f t="shared" ca="1" si="95"/>
        <v>22.454368413441451</v>
      </c>
      <c r="V93" s="185">
        <f t="shared" ca="1" si="95"/>
        <v>22.724996209603805</v>
      </c>
      <c r="W93" s="185">
        <f t="shared" ca="1" si="95"/>
        <v>23.022456965670685</v>
      </c>
      <c r="X93" s="185">
        <f t="shared" ca="1" si="95"/>
        <v>23.454871370670258</v>
      </c>
      <c r="Y93" s="185">
        <f t="shared" ca="1" si="95"/>
        <v>23.846346788580085</v>
      </c>
      <c r="Z93" s="185">
        <f t="shared" ca="1" si="95"/>
        <v>24.522438263844446</v>
      </c>
      <c r="AA93" s="185">
        <f t="shared" ca="1" si="96"/>
        <v>25.056718143043678</v>
      </c>
      <c r="AB93" s="185">
        <f t="shared" ca="1" si="96"/>
        <v>25.430039618986797</v>
      </c>
      <c r="AC93" s="185">
        <f t="shared" ca="1" si="96"/>
        <v>25.722846849284132</v>
      </c>
      <c r="AD93" s="185">
        <f t="shared" ca="1" si="96"/>
        <v>26.033944260039267</v>
      </c>
      <c r="AE93" s="185">
        <f t="shared" ca="1" si="96"/>
        <v>26.348612445128513</v>
      </c>
      <c r="AF93" s="185">
        <f t="shared" ca="1" si="96"/>
        <v>26.729242384132274</v>
      </c>
      <c r="AG93" s="185">
        <f t="shared" ca="1" si="96"/>
        <v>27.570515440713063</v>
      </c>
      <c r="AH93" s="185">
        <f t="shared" ca="1" si="96"/>
        <v>28.352347641677738</v>
      </c>
      <c r="AI93" s="185">
        <f t="shared" ca="1" si="96"/>
        <v>28.738810908202137</v>
      </c>
      <c r="AJ93" s="185">
        <f t="shared" ca="1" si="96"/>
        <v>29.051562429807962</v>
      </c>
      <c r="AK93" s="185">
        <f t="shared" ca="1" si="96"/>
        <v>29.339394632597003</v>
      </c>
      <c r="AL93" s="185">
        <f t="shared" ca="1" si="96"/>
        <v>29.619673316362057</v>
      </c>
      <c r="AM93" s="185">
        <f t="shared" ca="1" si="96"/>
        <v>31.436205987263918</v>
      </c>
      <c r="AN93" s="185">
        <f t="shared" ca="1" si="96"/>
        <v>30.205051545098282</v>
      </c>
      <c r="AO93" s="185">
        <f t="shared" ca="1" si="96"/>
        <v>31.29837762601241</v>
      </c>
      <c r="AP93" s="185">
        <f t="shared" ca="1" si="96"/>
        <v>31.883755854748642</v>
      </c>
    </row>
    <row r="94" spans="1:42">
      <c r="A94" s="57" t="str">
        <f>'[4]TS BYDem'!A24</f>
        <v>*</v>
      </c>
      <c r="B94" s="185" t="s">
        <v>288</v>
      </c>
      <c r="C94" s="185" t="s">
        <v>137</v>
      </c>
      <c r="D94" s="186" t="str">
        <f>'[4]TS BYDem'!D24</f>
        <v>IMIS</v>
      </c>
      <c r="E94" s="185" t="s">
        <v>137</v>
      </c>
      <c r="F94" s="185" t="s">
        <v>137</v>
      </c>
      <c r="G94" s="185" t="s">
        <v>137</v>
      </c>
      <c r="H94" s="185" t="s">
        <v>137</v>
      </c>
      <c r="I94" s="185">
        <v>0</v>
      </c>
      <c r="J94" s="185">
        <f>INDEX('[4]TS BYDem'!$J$10:$J$203,MATCH(D94,'[4]TS BYDem'!$D$10:$D$203,0))</f>
        <v>20.275122960000004</v>
      </c>
      <c r="K94" s="185">
        <f t="shared" ca="1" si="95"/>
        <v>20.841985766703509</v>
      </c>
      <c r="L94" s="185">
        <f t="shared" ca="1" si="95"/>
        <v>21.007561983390151</v>
      </c>
      <c r="M94" s="185">
        <f t="shared" ca="1" si="95"/>
        <v>21.741001029177628</v>
      </c>
      <c r="N94" s="185">
        <f t="shared" ca="1" si="95"/>
        <v>21.50233177144678</v>
      </c>
      <c r="O94" s="185">
        <f t="shared" ca="1" si="95"/>
        <v>22.237901459013088</v>
      </c>
      <c r="P94" s="185">
        <f t="shared" ca="1" si="95"/>
        <v>22.170381598696626</v>
      </c>
      <c r="Q94" s="185">
        <f t="shared" ca="1" si="95"/>
        <v>21.944841416051332</v>
      </c>
      <c r="R94" s="185">
        <f t="shared" ca="1" si="95"/>
        <v>20.211753623939813</v>
      </c>
      <c r="S94" s="185">
        <f t="shared" ca="1" si="95"/>
        <v>21.984310988772627</v>
      </c>
      <c r="T94" s="185">
        <f t="shared" ca="1" si="95"/>
        <v>22.194294616157979</v>
      </c>
      <c r="U94" s="185">
        <f t="shared" ca="1" si="95"/>
        <v>22.454368413441451</v>
      </c>
      <c r="V94" s="185">
        <f t="shared" ca="1" si="95"/>
        <v>22.724996209603805</v>
      </c>
      <c r="W94" s="185">
        <f t="shared" ca="1" si="95"/>
        <v>23.022456965670685</v>
      </c>
      <c r="X94" s="185">
        <f t="shared" ca="1" si="95"/>
        <v>23.454871370670258</v>
      </c>
      <c r="Y94" s="185">
        <f t="shared" ca="1" si="95"/>
        <v>23.846346788580085</v>
      </c>
      <c r="Z94" s="185">
        <f t="shared" ca="1" si="95"/>
        <v>24.522438263844446</v>
      </c>
      <c r="AA94" s="185">
        <f t="shared" ca="1" si="96"/>
        <v>25.056718143043678</v>
      </c>
      <c r="AB94" s="185">
        <f t="shared" ca="1" si="96"/>
        <v>25.430039618986797</v>
      </c>
      <c r="AC94" s="185">
        <f t="shared" ca="1" si="96"/>
        <v>25.722846849284132</v>
      </c>
      <c r="AD94" s="185">
        <f t="shared" ca="1" si="96"/>
        <v>26.033944260039267</v>
      </c>
      <c r="AE94" s="185">
        <f t="shared" ca="1" si="96"/>
        <v>26.348612445128513</v>
      </c>
      <c r="AF94" s="185">
        <f t="shared" ca="1" si="96"/>
        <v>26.729242384132274</v>
      </c>
      <c r="AG94" s="185">
        <f t="shared" ca="1" si="96"/>
        <v>27.570515440713063</v>
      </c>
      <c r="AH94" s="185">
        <f t="shared" ca="1" si="96"/>
        <v>28.352347641677738</v>
      </c>
      <c r="AI94" s="185">
        <f t="shared" ca="1" si="96"/>
        <v>28.738810908202137</v>
      </c>
      <c r="AJ94" s="185">
        <f t="shared" ca="1" si="96"/>
        <v>29.051562429807962</v>
      </c>
      <c r="AK94" s="185">
        <f t="shared" ca="1" si="96"/>
        <v>29.339394632597003</v>
      </c>
      <c r="AL94" s="185">
        <f t="shared" ca="1" si="96"/>
        <v>29.619673316362057</v>
      </c>
      <c r="AM94" s="185">
        <f t="shared" ca="1" si="96"/>
        <v>31.436205987263918</v>
      </c>
      <c r="AN94" s="185">
        <f t="shared" ca="1" si="96"/>
        <v>30.205051545098282</v>
      </c>
      <c r="AO94" s="185">
        <f t="shared" ca="1" si="96"/>
        <v>31.29837762601241</v>
      </c>
      <c r="AP94" s="185">
        <f t="shared" ca="1" si="96"/>
        <v>31.883755854748642</v>
      </c>
    </row>
    <row r="95" spans="1:42">
      <c r="A95" s="57" t="str">
        <f>'[4]TS BYDem'!A25</f>
        <v>*</v>
      </c>
      <c r="B95" s="185" t="s">
        <v>288</v>
      </c>
      <c r="C95" s="185" t="s">
        <v>137</v>
      </c>
      <c r="D95" s="186" t="str">
        <f>'[4]TS BYDem'!D25</f>
        <v>IMIS</v>
      </c>
      <c r="E95" s="185" t="s">
        <v>137</v>
      </c>
      <c r="F95" s="185" t="s">
        <v>137</v>
      </c>
      <c r="G95" s="185" t="s">
        <v>137</v>
      </c>
      <c r="H95" s="185" t="s">
        <v>137</v>
      </c>
      <c r="I95" s="185">
        <v>0</v>
      </c>
      <c r="J95" s="185">
        <f>INDEX('[4]TS BYDem'!$J$10:$J$203,MATCH(D95,'[4]TS BYDem'!$D$10:$D$203,0))</f>
        <v>20.275122960000004</v>
      </c>
      <c r="K95" s="185">
        <f t="shared" ca="1" si="95"/>
        <v>20.841985766703509</v>
      </c>
      <c r="L95" s="185">
        <f t="shared" ca="1" si="95"/>
        <v>21.007561983390151</v>
      </c>
      <c r="M95" s="185">
        <f t="shared" ca="1" si="95"/>
        <v>21.741001029177628</v>
      </c>
      <c r="N95" s="185">
        <f t="shared" ca="1" si="95"/>
        <v>21.50233177144678</v>
      </c>
      <c r="O95" s="185">
        <f t="shared" ca="1" si="95"/>
        <v>22.237901459013088</v>
      </c>
      <c r="P95" s="185">
        <f t="shared" ca="1" si="95"/>
        <v>22.170381598696626</v>
      </c>
      <c r="Q95" s="185">
        <f t="shared" ca="1" si="95"/>
        <v>21.944841416051332</v>
      </c>
      <c r="R95" s="185">
        <f t="shared" ca="1" si="95"/>
        <v>20.211753623939813</v>
      </c>
      <c r="S95" s="185">
        <f t="shared" ca="1" si="95"/>
        <v>21.984310988772627</v>
      </c>
      <c r="T95" s="185">
        <f t="shared" ca="1" si="95"/>
        <v>22.194294616157979</v>
      </c>
      <c r="U95" s="185">
        <f t="shared" ca="1" si="95"/>
        <v>22.454368413441451</v>
      </c>
      <c r="V95" s="185">
        <f t="shared" ca="1" si="95"/>
        <v>22.724996209603805</v>
      </c>
      <c r="W95" s="185">
        <f t="shared" ca="1" si="95"/>
        <v>23.022456965670685</v>
      </c>
      <c r="X95" s="185">
        <f t="shared" ca="1" si="95"/>
        <v>23.454871370670258</v>
      </c>
      <c r="Y95" s="185">
        <f t="shared" ca="1" si="95"/>
        <v>23.846346788580085</v>
      </c>
      <c r="Z95" s="185">
        <f t="shared" ca="1" si="95"/>
        <v>24.522438263844446</v>
      </c>
      <c r="AA95" s="185">
        <f t="shared" ca="1" si="96"/>
        <v>25.056718143043678</v>
      </c>
      <c r="AB95" s="185">
        <f t="shared" ca="1" si="96"/>
        <v>25.430039618986797</v>
      </c>
      <c r="AC95" s="185">
        <f t="shared" ca="1" si="96"/>
        <v>25.722846849284132</v>
      </c>
      <c r="AD95" s="185">
        <f t="shared" ca="1" si="96"/>
        <v>26.033944260039267</v>
      </c>
      <c r="AE95" s="185">
        <f t="shared" ca="1" si="96"/>
        <v>26.348612445128513</v>
      </c>
      <c r="AF95" s="185">
        <f t="shared" ca="1" si="96"/>
        <v>26.729242384132274</v>
      </c>
      <c r="AG95" s="185">
        <f t="shared" ca="1" si="96"/>
        <v>27.570515440713063</v>
      </c>
      <c r="AH95" s="185">
        <f t="shared" ca="1" si="96"/>
        <v>28.352347641677738</v>
      </c>
      <c r="AI95" s="185">
        <f t="shared" ca="1" si="96"/>
        <v>28.738810908202137</v>
      </c>
      <c r="AJ95" s="185">
        <f t="shared" ca="1" si="96"/>
        <v>29.051562429807962</v>
      </c>
      <c r="AK95" s="185">
        <f t="shared" ca="1" si="96"/>
        <v>29.339394632597003</v>
      </c>
      <c r="AL95" s="185">
        <f t="shared" ca="1" si="96"/>
        <v>29.619673316362057</v>
      </c>
      <c r="AM95" s="185">
        <f t="shared" ca="1" si="96"/>
        <v>31.436205987263918</v>
      </c>
      <c r="AN95" s="185">
        <f t="shared" ca="1" si="96"/>
        <v>30.205051545098282</v>
      </c>
      <c r="AO95" s="185">
        <f t="shared" ca="1" si="96"/>
        <v>31.29837762601241</v>
      </c>
      <c r="AP95" s="185">
        <f t="shared" ref="AP95:AP99" ca="1" si="100">AP$79/AO$79*AO95</f>
        <v>31.883755854748642</v>
      </c>
    </row>
    <row r="96" spans="1:42">
      <c r="A96" s="57" t="str">
        <f>'[4]TS BYDem'!A26</f>
        <v>*</v>
      </c>
      <c r="B96" s="185" t="s">
        <v>288</v>
      </c>
      <c r="C96" s="185" t="s">
        <v>137</v>
      </c>
      <c r="D96" s="186">
        <f>'[4]TS BYDem'!D26</f>
        <v>0</v>
      </c>
      <c r="E96" s="185" t="s">
        <v>137</v>
      </c>
      <c r="F96" s="185" t="s">
        <v>137</v>
      </c>
      <c r="G96" s="185" t="s">
        <v>137</v>
      </c>
      <c r="H96" s="185" t="s">
        <v>137</v>
      </c>
      <c r="I96" s="185">
        <v>0</v>
      </c>
      <c r="J96" s="185" t="str">
        <f>INDEX('[4]TS BYDem'!$J$10:$J$203,MATCH(D96,'[4]TS BYDem'!$D$10:$D$203,0))</f>
        <v/>
      </c>
      <c r="K96" s="185" t="e">
        <f t="shared" ref="K96:Z99" ca="1" si="101">K$79/J$79*J96</f>
        <v>#VALUE!</v>
      </c>
      <c r="L96" s="185" t="e">
        <f t="shared" ca="1" si="101"/>
        <v>#VALUE!</v>
      </c>
      <c r="M96" s="185" t="e">
        <f t="shared" ca="1" si="101"/>
        <v>#VALUE!</v>
      </c>
      <c r="N96" s="185" t="e">
        <f t="shared" ca="1" si="101"/>
        <v>#VALUE!</v>
      </c>
      <c r="O96" s="185" t="e">
        <f t="shared" ca="1" si="101"/>
        <v>#VALUE!</v>
      </c>
      <c r="P96" s="185" t="e">
        <f t="shared" ca="1" si="101"/>
        <v>#VALUE!</v>
      </c>
      <c r="Q96" s="185" t="e">
        <f t="shared" ca="1" si="101"/>
        <v>#VALUE!</v>
      </c>
      <c r="R96" s="185" t="e">
        <f t="shared" ca="1" si="101"/>
        <v>#VALUE!</v>
      </c>
      <c r="S96" s="185" t="e">
        <f t="shared" ca="1" si="101"/>
        <v>#VALUE!</v>
      </c>
      <c r="T96" s="185" t="e">
        <f t="shared" ca="1" si="101"/>
        <v>#VALUE!</v>
      </c>
      <c r="U96" s="185" t="e">
        <f t="shared" ca="1" si="101"/>
        <v>#VALUE!</v>
      </c>
      <c r="V96" s="185" t="e">
        <f t="shared" ca="1" si="101"/>
        <v>#VALUE!</v>
      </c>
      <c r="W96" s="185" t="e">
        <f t="shared" ca="1" si="101"/>
        <v>#VALUE!</v>
      </c>
      <c r="X96" s="185" t="e">
        <f t="shared" ca="1" si="101"/>
        <v>#VALUE!</v>
      </c>
      <c r="Y96" s="185" t="e">
        <f t="shared" ca="1" si="101"/>
        <v>#VALUE!</v>
      </c>
      <c r="Z96" s="185" t="e">
        <f t="shared" ca="1" si="101"/>
        <v>#VALUE!</v>
      </c>
      <c r="AA96" s="185" t="e">
        <f t="shared" ref="AA96:AO99" ca="1" si="102">AA$79/Z$79*Z96</f>
        <v>#VALUE!</v>
      </c>
      <c r="AB96" s="185" t="e">
        <f t="shared" ca="1" si="102"/>
        <v>#VALUE!</v>
      </c>
      <c r="AC96" s="185" t="e">
        <f t="shared" ca="1" si="102"/>
        <v>#VALUE!</v>
      </c>
      <c r="AD96" s="185" t="e">
        <f t="shared" ca="1" si="102"/>
        <v>#VALUE!</v>
      </c>
      <c r="AE96" s="185" t="e">
        <f t="shared" ca="1" si="102"/>
        <v>#VALUE!</v>
      </c>
      <c r="AF96" s="185" t="e">
        <f t="shared" ca="1" si="102"/>
        <v>#VALUE!</v>
      </c>
      <c r="AG96" s="185" t="e">
        <f t="shared" ca="1" si="102"/>
        <v>#VALUE!</v>
      </c>
      <c r="AH96" s="185" t="e">
        <f t="shared" ca="1" si="102"/>
        <v>#VALUE!</v>
      </c>
      <c r="AI96" s="185" t="e">
        <f t="shared" ca="1" si="102"/>
        <v>#VALUE!</v>
      </c>
      <c r="AJ96" s="185" t="e">
        <f t="shared" ca="1" si="102"/>
        <v>#VALUE!</v>
      </c>
      <c r="AK96" s="185" t="e">
        <f t="shared" ca="1" si="102"/>
        <v>#VALUE!</v>
      </c>
      <c r="AL96" s="185" t="e">
        <f t="shared" ca="1" si="102"/>
        <v>#VALUE!</v>
      </c>
      <c r="AM96" s="185" t="e">
        <f t="shared" ca="1" si="102"/>
        <v>#VALUE!</v>
      </c>
      <c r="AN96" s="185" t="e">
        <f t="shared" ca="1" si="102"/>
        <v>#VALUE!</v>
      </c>
      <c r="AO96" s="185" t="e">
        <f t="shared" ca="1" si="102"/>
        <v>#VALUE!</v>
      </c>
      <c r="AP96" s="185" t="e">
        <f t="shared" ca="1" si="100"/>
        <v>#VALUE!</v>
      </c>
    </row>
    <row r="97" spans="1:42">
      <c r="A97" s="57" t="str">
        <f>'[4]TS BYDem'!A27</f>
        <v/>
      </c>
      <c r="B97" s="185" t="s">
        <v>288</v>
      </c>
      <c r="C97" s="185" t="s">
        <v>137</v>
      </c>
      <c r="D97" s="186" t="str">
        <f>'[4]TS BYDem'!D27</f>
        <v>IMIR</v>
      </c>
      <c r="E97" s="185" t="s">
        <v>137</v>
      </c>
      <c r="F97" s="185" t="s">
        <v>137</v>
      </c>
      <c r="G97" s="185" t="s">
        <v>137</v>
      </c>
      <c r="H97" s="185" t="s">
        <v>137</v>
      </c>
      <c r="I97" s="185">
        <v>0</v>
      </c>
      <c r="J97" s="185">
        <f>INDEX('[4]TS BYDem'!$J$10:$J$203,MATCH(D97,'[4]TS BYDem'!$D$10:$D$203,0))</f>
        <v>51.488523217763458</v>
      </c>
      <c r="K97" s="185">
        <f t="shared" ca="1" si="101"/>
        <v>52.928067078573662</v>
      </c>
      <c r="L97" s="185">
        <f t="shared" ca="1" si="101"/>
        <v>53.348546643309163</v>
      </c>
      <c r="M97" s="192">
        <f t="shared" ref="M97" si="103">O97</f>
        <v>25.406351025250526</v>
      </c>
      <c r="N97" s="192">
        <f t="shared" ref="N97" si="104">O97</f>
        <v>25.406351025250526</v>
      </c>
      <c r="O97" s="192">
        <f>INDEX('[4]TS BYDem'!$O$10:$O$203,MATCH(D97,'[4]TS BYDem'!$D$10:$D$203,0))</f>
        <v>25.406351025250526</v>
      </c>
      <c r="P97" s="185">
        <f t="shared" ca="1" si="101"/>
        <v>25.329210955377579</v>
      </c>
      <c r="Q97" s="185">
        <f t="shared" ca="1" si="101"/>
        <v>25.071535874788399</v>
      </c>
      <c r="R97" s="185">
        <f t="shared" ca="1" si="101"/>
        <v>23.091518251042899</v>
      </c>
      <c r="S97" s="185">
        <f t="shared" ca="1" si="101"/>
        <v>25.116629060457111</v>
      </c>
      <c r="T97" s="185">
        <f t="shared" ca="1" si="101"/>
        <v>25.356531092433489</v>
      </c>
      <c r="U97" s="185">
        <f t="shared" ca="1" si="101"/>
        <v>25.653660126772998</v>
      </c>
      <c r="V97" s="185">
        <f t="shared" ca="1" si="101"/>
        <v>25.962846890603359</v>
      </c>
      <c r="W97" s="185">
        <f t="shared" ca="1" si="101"/>
        <v>26.302689766461079</v>
      </c>
      <c r="X97" s="185">
        <f t="shared" ca="1" si="101"/>
        <v>26.796714446894285</v>
      </c>
      <c r="Y97" s="185">
        <f t="shared" ca="1" si="101"/>
        <v>27.243967165569437</v>
      </c>
      <c r="Z97" s="185">
        <f t="shared" ca="1" si="101"/>
        <v>28.016387952549046</v>
      </c>
      <c r="AA97" s="185">
        <f t="shared" ca="1" si="102"/>
        <v>28.626791869559053</v>
      </c>
      <c r="AB97" s="185">
        <f t="shared" ca="1" si="102"/>
        <v>29.053304078031463</v>
      </c>
      <c r="AC97" s="185">
        <f t="shared" ca="1" si="102"/>
        <v>29.387830395156158</v>
      </c>
      <c r="AD97" s="185">
        <f t="shared" ca="1" si="102"/>
        <v>29.743252872194251</v>
      </c>
      <c r="AE97" s="185">
        <f t="shared" ca="1" si="102"/>
        <v>30.102754886428407</v>
      </c>
      <c r="AF97" s="185">
        <f t="shared" ca="1" si="102"/>
        <v>30.537616865598199</v>
      </c>
      <c r="AG97" s="185">
        <f t="shared" ca="1" si="102"/>
        <v>31.498754256325967</v>
      </c>
      <c r="AH97" s="185">
        <f t="shared" ca="1" si="102"/>
        <v>32.391981676060844</v>
      </c>
      <c r="AI97" s="185">
        <f t="shared" ca="1" si="102"/>
        <v>32.833508113516309</v>
      </c>
      <c r="AJ97" s="185">
        <f t="shared" ca="1" si="102"/>
        <v>33.190820378625673</v>
      </c>
      <c r="AK97" s="185">
        <f t="shared" ca="1" si="102"/>
        <v>33.519662827806755</v>
      </c>
      <c r="AL97" s="185">
        <f t="shared" ca="1" si="102"/>
        <v>33.839875534826554</v>
      </c>
      <c r="AM97" s="185">
        <f t="shared" ca="1" si="102"/>
        <v>35.915227238800547</v>
      </c>
      <c r="AN97" s="185">
        <f t="shared" ca="1" si="102"/>
        <v>34.508658278972767</v>
      </c>
      <c r="AO97" s="185">
        <f t="shared" ca="1" si="102"/>
        <v>35.757761133752595</v>
      </c>
      <c r="AP97" s="185">
        <f t="shared" ca="1" si="100"/>
        <v>36.426543877898823</v>
      </c>
    </row>
    <row r="98" spans="1:42">
      <c r="A98" s="57" t="str">
        <f>'[4]TS BYDem'!A28</f>
        <v>*</v>
      </c>
      <c r="B98" s="185" t="s">
        <v>288</v>
      </c>
      <c r="C98" s="185" t="s">
        <v>137</v>
      </c>
      <c r="D98" s="186" t="str">
        <f>'[4]TS BYDem'!D28</f>
        <v>Useful Energy Service</v>
      </c>
      <c r="E98" s="185" t="s">
        <v>137</v>
      </c>
      <c r="F98" s="185" t="s">
        <v>137</v>
      </c>
      <c r="G98" s="185" t="s">
        <v>137</v>
      </c>
      <c r="H98" s="185" t="s">
        <v>137</v>
      </c>
      <c r="I98" s="185">
        <v>0</v>
      </c>
      <c r="J98" s="185" t="str">
        <f>INDEX('[4]TS BYDem'!$J$10:$J$203,MATCH(D98,'[4]TS BYDem'!$D$10:$D$203,0))</f>
        <v/>
      </c>
      <c r="K98" s="185" t="e">
        <f t="shared" ca="1" si="101"/>
        <v>#VALUE!</v>
      </c>
      <c r="L98" s="185" t="e">
        <f t="shared" ca="1" si="101"/>
        <v>#VALUE!</v>
      </c>
      <c r="M98" s="185" t="e">
        <f t="shared" ca="1" si="101"/>
        <v>#VALUE!</v>
      </c>
      <c r="N98" s="185" t="e">
        <f t="shared" ca="1" si="101"/>
        <v>#VALUE!</v>
      </c>
      <c r="O98" s="185" t="e">
        <f t="shared" ca="1" si="101"/>
        <v>#VALUE!</v>
      </c>
      <c r="P98" s="185" t="e">
        <f t="shared" ca="1" si="101"/>
        <v>#VALUE!</v>
      </c>
      <c r="Q98" s="185" t="e">
        <f t="shared" ca="1" si="101"/>
        <v>#VALUE!</v>
      </c>
      <c r="R98" s="185" t="e">
        <f t="shared" ca="1" si="101"/>
        <v>#VALUE!</v>
      </c>
      <c r="S98" s="185" t="e">
        <f t="shared" ca="1" si="101"/>
        <v>#VALUE!</v>
      </c>
      <c r="T98" s="185" t="e">
        <f t="shared" ca="1" si="101"/>
        <v>#VALUE!</v>
      </c>
      <c r="U98" s="185" t="e">
        <f t="shared" ca="1" si="101"/>
        <v>#VALUE!</v>
      </c>
      <c r="V98" s="185" t="e">
        <f t="shared" ca="1" si="101"/>
        <v>#VALUE!</v>
      </c>
      <c r="W98" s="185" t="e">
        <f t="shared" ca="1" si="101"/>
        <v>#VALUE!</v>
      </c>
      <c r="X98" s="185" t="e">
        <f t="shared" ca="1" si="101"/>
        <v>#VALUE!</v>
      </c>
      <c r="Y98" s="185" t="e">
        <f t="shared" ca="1" si="101"/>
        <v>#VALUE!</v>
      </c>
      <c r="Z98" s="185" t="e">
        <f t="shared" ca="1" si="101"/>
        <v>#VALUE!</v>
      </c>
      <c r="AA98" s="185" t="e">
        <f t="shared" ca="1" si="102"/>
        <v>#VALUE!</v>
      </c>
      <c r="AB98" s="185" t="e">
        <f t="shared" ca="1" si="102"/>
        <v>#VALUE!</v>
      </c>
      <c r="AC98" s="185" t="e">
        <f t="shared" ca="1" si="102"/>
        <v>#VALUE!</v>
      </c>
      <c r="AD98" s="185" t="e">
        <f t="shared" ca="1" si="102"/>
        <v>#VALUE!</v>
      </c>
      <c r="AE98" s="185" t="e">
        <f t="shared" ca="1" si="102"/>
        <v>#VALUE!</v>
      </c>
      <c r="AF98" s="185" t="e">
        <f t="shared" ca="1" si="102"/>
        <v>#VALUE!</v>
      </c>
      <c r="AG98" s="185" t="e">
        <f t="shared" ca="1" si="102"/>
        <v>#VALUE!</v>
      </c>
      <c r="AH98" s="185" t="e">
        <f t="shared" ca="1" si="102"/>
        <v>#VALUE!</v>
      </c>
      <c r="AI98" s="185" t="e">
        <f t="shared" ca="1" si="102"/>
        <v>#VALUE!</v>
      </c>
      <c r="AJ98" s="185" t="e">
        <f t="shared" ca="1" si="102"/>
        <v>#VALUE!</v>
      </c>
      <c r="AK98" s="185" t="e">
        <f t="shared" ca="1" si="102"/>
        <v>#VALUE!</v>
      </c>
      <c r="AL98" s="185" t="e">
        <f t="shared" ca="1" si="102"/>
        <v>#VALUE!</v>
      </c>
      <c r="AM98" s="185" t="e">
        <f t="shared" ca="1" si="102"/>
        <v>#VALUE!</v>
      </c>
      <c r="AN98" s="185" t="e">
        <f t="shared" ca="1" si="102"/>
        <v>#VALUE!</v>
      </c>
      <c r="AO98" s="185" t="e">
        <f t="shared" ca="1" si="102"/>
        <v>#VALUE!</v>
      </c>
      <c r="AP98" s="185" t="e">
        <f t="shared" ca="1" si="100"/>
        <v>#VALUE!</v>
      </c>
    </row>
    <row r="99" spans="1:42">
      <c r="A99" s="57" t="str">
        <f>'[4]TS BYDem'!A29</f>
        <v>*</v>
      </c>
      <c r="B99" s="185" t="s">
        <v>288</v>
      </c>
      <c r="C99" s="185" t="s">
        <v>137</v>
      </c>
      <c r="D99" s="186">
        <f>'[4]TS BYDem'!D29</f>
        <v>0</v>
      </c>
      <c r="E99" s="185" t="s">
        <v>137</v>
      </c>
      <c r="F99" s="185" t="s">
        <v>137</v>
      </c>
      <c r="G99" s="185" t="s">
        <v>137</v>
      </c>
      <c r="H99" s="185" t="s">
        <v>137</v>
      </c>
      <c r="I99" s="185">
        <v>0</v>
      </c>
      <c r="J99" s="185" t="str">
        <f>INDEX('[4]TS BYDem'!$J$10:$J$203,MATCH(D99,'[4]TS BYDem'!$D$10:$D$203,0))</f>
        <v/>
      </c>
      <c r="K99" s="185" t="e">
        <f t="shared" ca="1" si="101"/>
        <v>#VALUE!</v>
      </c>
      <c r="L99" s="185" t="e">
        <f t="shared" ca="1" si="101"/>
        <v>#VALUE!</v>
      </c>
      <c r="M99" s="185" t="e">
        <f t="shared" ca="1" si="101"/>
        <v>#VALUE!</v>
      </c>
      <c r="N99" s="185" t="e">
        <f t="shared" ca="1" si="101"/>
        <v>#VALUE!</v>
      </c>
      <c r="O99" s="185" t="e">
        <f t="shared" ca="1" si="101"/>
        <v>#VALUE!</v>
      </c>
      <c r="P99" s="185" t="e">
        <f t="shared" ca="1" si="101"/>
        <v>#VALUE!</v>
      </c>
      <c r="Q99" s="185" t="e">
        <f t="shared" ca="1" si="101"/>
        <v>#VALUE!</v>
      </c>
      <c r="R99" s="185" t="e">
        <f t="shared" ca="1" si="101"/>
        <v>#VALUE!</v>
      </c>
      <c r="S99" s="185" t="e">
        <f t="shared" ca="1" si="101"/>
        <v>#VALUE!</v>
      </c>
      <c r="T99" s="185" t="e">
        <f t="shared" ca="1" si="101"/>
        <v>#VALUE!</v>
      </c>
      <c r="U99" s="185" t="e">
        <f t="shared" ca="1" si="101"/>
        <v>#VALUE!</v>
      </c>
      <c r="V99" s="185" t="e">
        <f t="shared" ca="1" si="101"/>
        <v>#VALUE!</v>
      </c>
      <c r="W99" s="185" t="e">
        <f t="shared" ca="1" si="101"/>
        <v>#VALUE!</v>
      </c>
      <c r="X99" s="185" t="e">
        <f t="shared" ca="1" si="101"/>
        <v>#VALUE!</v>
      </c>
      <c r="Y99" s="185" t="e">
        <f t="shared" ca="1" si="101"/>
        <v>#VALUE!</v>
      </c>
      <c r="Z99" s="185" t="e">
        <f t="shared" ca="1" si="101"/>
        <v>#VALUE!</v>
      </c>
      <c r="AA99" s="185" t="e">
        <f t="shared" ca="1" si="102"/>
        <v>#VALUE!</v>
      </c>
      <c r="AB99" s="185" t="e">
        <f t="shared" ca="1" si="102"/>
        <v>#VALUE!</v>
      </c>
      <c r="AC99" s="185" t="e">
        <f t="shared" ca="1" si="102"/>
        <v>#VALUE!</v>
      </c>
      <c r="AD99" s="185" t="e">
        <f t="shared" ca="1" si="102"/>
        <v>#VALUE!</v>
      </c>
      <c r="AE99" s="185" t="e">
        <f t="shared" ca="1" si="102"/>
        <v>#VALUE!</v>
      </c>
      <c r="AF99" s="185" t="e">
        <f t="shared" ca="1" si="102"/>
        <v>#VALUE!</v>
      </c>
      <c r="AG99" s="185" t="e">
        <f t="shared" ca="1" si="102"/>
        <v>#VALUE!</v>
      </c>
      <c r="AH99" s="185" t="e">
        <f t="shared" ca="1" si="102"/>
        <v>#VALUE!</v>
      </c>
      <c r="AI99" s="185" t="e">
        <f t="shared" ca="1" si="102"/>
        <v>#VALUE!</v>
      </c>
      <c r="AJ99" s="185" t="e">
        <f t="shared" ca="1" si="102"/>
        <v>#VALUE!</v>
      </c>
      <c r="AK99" s="185" t="e">
        <f t="shared" ca="1" si="102"/>
        <v>#VALUE!</v>
      </c>
      <c r="AL99" s="185" t="e">
        <f t="shared" ca="1" si="102"/>
        <v>#VALUE!</v>
      </c>
      <c r="AM99" s="185" t="e">
        <f t="shared" ca="1" si="102"/>
        <v>#VALUE!</v>
      </c>
      <c r="AN99" s="185" t="e">
        <f t="shared" ca="1" si="102"/>
        <v>#VALUE!</v>
      </c>
      <c r="AO99" s="185" t="e">
        <f t="shared" ca="1" si="102"/>
        <v>#VALUE!</v>
      </c>
      <c r="AP99" s="185" t="e">
        <f t="shared" ca="1" si="100"/>
        <v>#VALUE!</v>
      </c>
    </row>
    <row r="100" spans="1:42" s="5" customFormat="1">
      <c r="A100" s="57" t="str">
        <f>'[4]TS BYDem'!A30</f>
        <v>*</v>
      </c>
      <c r="B100" s="5">
        <f>B79+2</f>
        <v>3</v>
      </c>
      <c r="C100" s="3" t="str">
        <f ca="1">OFFSET($C$9,$B100,0)</f>
        <v>FerroChrome</v>
      </c>
      <c r="D100" s="3" t="str">
        <f ca="1">OFFSET($B$9,$B100,0)</f>
        <v>FAC</v>
      </c>
      <c r="J100" s="5">
        <f t="shared" ref="J100:AA100" ca="1" si="105">SUMIF($B$10:$B$25,$D100,J$10:J$25)*SUMIF($B$10:$B$25,$D100,J$47:J$62)</f>
        <v>91.155983840693693</v>
      </c>
      <c r="K100" s="5">
        <f t="shared" ca="1" si="105"/>
        <v>91.710297532558712</v>
      </c>
      <c r="L100" s="5">
        <f t="shared" ca="1" si="105"/>
        <v>92.768511564884705</v>
      </c>
      <c r="M100" s="5">
        <f t="shared" ca="1" si="105"/>
        <v>93.776047747412548</v>
      </c>
      <c r="N100" s="5">
        <f t="shared" ca="1" si="105"/>
        <v>94.319476074287735</v>
      </c>
      <c r="O100" s="5">
        <f t="shared" ca="1" si="105"/>
        <v>95.613818592823378</v>
      </c>
      <c r="P100" s="5">
        <f t="shared" ca="1" si="105"/>
        <v>96.574994146434307</v>
      </c>
      <c r="Q100" s="5">
        <f t="shared" ca="1" si="105"/>
        <v>95.048220566049281</v>
      </c>
      <c r="R100" s="5">
        <f t="shared" ca="1" si="105"/>
        <v>86.00398491222083</v>
      </c>
      <c r="S100" s="5">
        <f t="shared" ca="1" si="105"/>
        <v>94.733773194755599</v>
      </c>
      <c r="T100" s="5">
        <f t="shared" ca="1" si="105"/>
        <v>95.158641313877212</v>
      </c>
      <c r="U100" s="5">
        <f t="shared" ca="1" si="105"/>
        <v>95.926726941993152</v>
      </c>
      <c r="V100" s="5">
        <f t="shared" ca="1" si="105"/>
        <v>96.664238615811911</v>
      </c>
      <c r="W100" s="5">
        <f t="shared" ca="1" si="105"/>
        <v>97.491596044656319</v>
      </c>
      <c r="X100" s="5">
        <f t="shared" ca="1" si="105"/>
        <v>100.12174318238976</v>
      </c>
      <c r="Y100" s="5">
        <f t="shared" ca="1" si="105"/>
        <v>102.67348345454633</v>
      </c>
      <c r="Z100" s="5">
        <f t="shared" ca="1" si="105"/>
        <v>106.53083560286441</v>
      </c>
      <c r="AA100" s="5">
        <f t="shared" ca="1" si="105"/>
        <v>109.38593337749876</v>
      </c>
      <c r="AB100" s="5">
        <f ca="1">SUMIF($B$10:$B$25,$D100,AB$10:AB$25)*SUMIF($B$10:$B$25,$D100,AB$46:AB$62)</f>
        <v>111.96913998893066</v>
      </c>
      <c r="AC100" s="5">
        <f t="shared" ref="AC100:AP100" ca="1" si="106">SUMIF($B$10:$B$25,$D100,AC$10:AC$25)*SUMIF($B$10:$B$25,$D100,AC$47:AC$62)</f>
        <v>114.47952126141513</v>
      </c>
      <c r="AD100" s="5">
        <f t="shared" ca="1" si="106"/>
        <v>117.35357311528313</v>
      </c>
      <c r="AE100" s="5">
        <f t="shared" ca="1" si="106"/>
        <v>120.50581292645157</v>
      </c>
      <c r="AF100" s="5">
        <f t="shared" ca="1" si="106"/>
        <v>124.35737108657241</v>
      </c>
      <c r="AG100" s="5">
        <f t="shared" ca="1" si="106"/>
        <v>131.0511862028429</v>
      </c>
      <c r="AH100" s="5">
        <f t="shared" ca="1" si="106"/>
        <v>136.94660198638007</v>
      </c>
      <c r="AI100" s="5">
        <f t="shared" ca="1" si="106"/>
        <v>142.16130895602086</v>
      </c>
      <c r="AJ100" s="5">
        <f t="shared" ca="1" si="106"/>
        <v>147.18946677182086</v>
      </c>
      <c r="AK100" s="5">
        <f t="shared" ca="1" si="106"/>
        <v>152.25542504286423</v>
      </c>
      <c r="AL100" s="5">
        <f t="shared" ca="1" si="106"/>
        <v>157.41863150404197</v>
      </c>
      <c r="AM100" s="5">
        <f t="shared" ca="1" si="106"/>
        <v>186.00306808334884</v>
      </c>
      <c r="AN100" s="5">
        <f t="shared" ca="1" si="106"/>
        <v>189.5286745690037</v>
      </c>
      <c r="AO100" s="5">
        <f t="shared" ca="1" si="106"/>
        <v>225.81518931624032</v>
      </c>
      <c r="AP100" s="5">
        <f t="shared" ca="1" si="106"/>
        <v>257.92523238120248</v>
      </c>
    </row>
    <row r="101" spans="1:42">
      <c r="A101" s="57" t="str">
        <f>'[4]TS BYDem'!A31</f>
        <v>*</v>
      </c>
      <c r="B101" s="185" t="s">
        <v>288</v>
      </c>
      <c r="C101" s="185" t="s">
        <v>137</v>
      </c>
      <c r="D101" s="186" t="str">
        <f>'[4]TS BYDem'!D31</f>
        <v>IFAK</v>
      </c>
      <c r="E101" s="185" t="s">
        <v>137</v>
      </c>
      <c r="F101" s="185" t="s">
        <v>137</v>
      </c>
      <c r="G101" s="185" t="s">
        <v>137</v>
      </c>
      <c r="H101" s="185" t="s">
        <v>137</v>
      </c>
      <c r="I101" s="185">
        <v>0</v>
      </c>
      <c r="J101" s="185" t="str">
        <f>INDEX('[4]TS BYDem'!$J$10:$J$203,MATCH(D101,'[4]TS BYDem'!$D$10:$D$203,0))</f>
        <v/>
      </c>
      <c r="K101" s="185" t="e">
        <f ca="1">K$100/J$100*J101</f>
        <v>#VALUE!</v>
      </c>
      <c r="L101" s="185" t="e">
        <f t="shared" ref="L101:AP116" ca="1" si="107">L$100/K$100*K101</f>
        <v>#VALUE!</v>
      </c>
      <c r="M101" s="185" t="e">
        <f t="shared" ca="1" si="107"/>
        <v>#VALUE!</v>
      </c>
      <c r="N101" s="185" t="e">
        <f t="shared" ca="1" si="107"/>
        <v>#VALUE!</v>
      </c>
      <c r="O101" s="185" t="e">
        <f t="shared" ca="1" si="107"/>
        <v>#VALUE!</v>
      </c>
      <c r="P101" s="185" t="e">
        <f t="shared" ca="1" si="107"/>
        <v>#VALUE!</v>
      </c>
      <c r="Q101" s="185" t="e">
        <f t="shared" ca="1" si="107"/>
        <v>#VALUE!</v>
      </c>
      <c r="R101" s="185" t="e">
        <f t="shared" ca="1" si="107"/>
        <v>#VALUE!</v>
      </c>
      <c r="S101" s="185" t="e">
        <f t="shared" ca="1" si="107"/>
        <v>#VALUE!</v>
      </c>
      <c r="T101" s="185" t="e">
        <f t="shared" ca="1" si="107"/>
        <v>#VALUE!</v>
      </c>
      <c r="U101" s="185" t="e">
        <f t="shared" ca="1" si="107"/>
        <v>#VALUE!</v>
      </c>
      <c r="V101" s="185" t="e">
        <f t="shared" ca="1" si="107"/>
        <v>#VALUE!</v>
      </c>
      <c r="W101" s="185" t="e">
        <f t="shared" ca="1" si="107"/>
        <v>#VALUE!</v>
      </c>
      <c r="X101" s="185" t="e">
        <f t="shared" ca="1" si="107"/>
        <v>#VALUE!</v>
      </c>
      <c r="Y101" s="185" t="e">
        <f t="shared" ca="1" si="107"/>
        <v>#VALUE!</v>
      </c>
      <c r="Z101" s="185" t="e">
        <f t="shared" ca="1" si="107"/>
        <v>#VALUE!</v>
      </c>
      <c r="AA101" s="185" t="e">
        <f t="shared" ca="1" si="107"/>
        <v>#VALUE!</v>
      </c>
      <c r="AB101" s="185" t="e">
        <f t="shared" ca="1" si="107"/>
        <v>#VALUE!</v>
      </c>
      <c r="AC101" s="185" t="e">
        <f t="shared" ca="1" si="107"/>
        <v>#VALUE!</v>
      </c>
      <c r="AD101" s="185" t="e">
        <f t="shared" ca="1" si="107"/>
        <v>#VALUE!</v>
      </c>
      <c r="AE101" s="185" t="e">
        <f t="shared" ca="1" si="107"/>
        <v>#VALUE!</v>
      </c>
      <c r="AF101" s="185" t="e">
        <f t="shared" ca="1" si="107"/>
        <v>#VALUE!</v>
      </c>
      <c r="AG101" s="185" t="e">
        <f t="shared" ca="1" si="107"/>
        <v>#VALUE!</v>
      </c>
      <c r="AH101" s="185" t="e">
        <f t="shared" ca="1" si="107"/>
        <v>#VALUE!</v>
      </c>
      <c r="AI101" s="185" t="e">
        <f t="shared" ca="1" si="107"/>
        <v>#VALUE!</v>
      </c>
      <c r="AJ101" s="185" t="e">
        <f t="shared" ca="1" si="107"/>
        <v>#VALUE!</v>
      </c>
      <c r="AK101" s="185" t="e">
        <f t="shared" ca="1" si="107"/>
        <v>#VALUE!</v>
      </c>
      <c r="AL101" s="185" t="e">
        <f t="shared" ca="1" si="107"/>
        <v>#VALUE!</v>
      </c>
      <c r="AM101" s="185" t="e">
        <f t="shared" ca="1" si="107"/>
        <v>#VALUE!</v>
      </c>
      <c r="AN101" s="185" t="e">
        <f t="shared" ca="1" si="107"/>
        <v>#VALUE!</v>
      </c>
      <c r="AO101" s="185" t="e">
        <f t="shared" ca="1" si="107"/>
        <v>#VALUE!</v>
      </c>
      <c r="AP101" s="185" t="e">
        <f t="shared" ca="1" si="107"/>
        <v>#VALUE!</v>
      </c>
    </row>
    <row r="102" spans="1:42">
      <c r="A102" s="57" t="str">
        <f>'[4]TS BYDem'!A32</f>
        <v>*</v>
      </c>
      <c r="B102" s="185" t="s">
        <v>288</v>
      </c>
      <c r="C102" s="185" t="s">
        <v>137</v>
      </c>
      <c r="D102" s="186" t="str">
        <f>'[4]TS BYDem'!D32</f>
        <v>IFAA</v>
      </c>
      <c r="E102" s="185" t="s">
        <v>137</v>
      </c>
      <c r="F102" s="185" t="s">
        <v>137</v>
      </c>
      <c r="G102" s="185" t="s">
        <v>137</v>
      </c>
      <c r="H102" s="185" t="s">
        <v>137</v>
      </c>
      <c r="I102" s="185">
        <v>0</v>
      </c>
      <c r="J102" s="185" t="str">
        <f>INDEX('[4]TS BYDem'!$J$10:$J$203,MATCH(D102,'[4]TS BYDem'!$D$10:$D$203,0))</f>
        <v/>
      </c>
      <c r="K102" s="185" t="e">
        <f t="shared" ref="K102:AH112" ca="1" si="108">K$100/J$100*J102</f>
        <v>#VALUE!</v>
      </c>
      <c r="L102" s="185" t="e">
        <f t="shared" ca="1" si="108"/>
        <v>#VALUE!</v>
      </c>
      <c r="M102" s="185" t="e">
        <f t="shared" ca="1" si="108"/>
        <v>#VALUE!</v>
      </c>
      <c r="N102" s="185" t="e">
        <f t="shared" ca="1" si="108"/>
        <v>#VALUE!</v>
      </c>
      <c r="O102" s="185" t="e">
        <f t="shared" ca="1" si="108"/>
        <v>#VALUE!</v>
      </c>
      <c r="P102" s="185" t="e">
        <f t="shared" ca="1" si="108"/>
        <v>#VALUE!</v>
      </c>
      <c r="Q102" s="185" t="e">
        <f t="shared" ca="1" si="108"/>
        <v>#VALUE!</v>
      </c>
      <c r="R102" s="185" t="e">
        <f t="shared" ca="1" si="108"/>
        <v>#VALUE!</v>
      </c>
      <c r="S102" s="185" t="e">
        <f t="shared" ca="1" si="108"/>
        <v>#VALUE!</v>
      </c>
      <c r="T102" s="185" t="e">
        <f t="shared" ca="1" si="108"/>
        <v>#VALUE!</v>
      </c>
      <c r="U102" s="185" t="e">
        <f t="shared" ca="1" si="108"/>
        <v>#VALUE!</v>
      </c>
      <c r="V102" s="185" t="e">
        <f t="shared" ca="1" si="108"/>
        <v>#VALUE!</v>
      </c>
      <c r="W102" s="185" t="e">
        <f t="shared" ca="1" si="108"/>
        <v>#VALUE!</v>
      </c>
      <c r="X102" s="185" t="e">
        <f t="shared" ca="1" si="108"/>
        <v>#VALUE!</v>
      </c>
      <c r="Y102" s="185" t="e">
        <f t="shared" ca="1" si="108"/>
        <v>#VALUE!</v>
      </c>
      <c r="Z102" s="185" t="e">
        <f t="shared" ca="1" si="108"/>
        <v>#VALUE!</v>
      </c>
      <c r="AA102" s="185" t="e">
        <f t="shared" ca="1" si="108"/>
        <v>#VALUE!</v>
      </c>
      <c r="AB102" s="185" t="e">
        <f t="shared" ca="1" si="108"/>
        <v>#VALUE!</v>
      </c>
      <c r="AC102" s="185" t="e">
        <f t="shared" ca="1" si="108"/>
        <v>#VALUE!</v>
      </c>
      <c r="AD102" s="185" t="e">
        <f t="shared" ca="1" si="108"/>
        <v>#VALUE!</v>
      </c>
      <c r="AE102" s="185" t="e">
        <f t="shared" ca="1" si="108"/>
        <v>#VALUE!</v>
      </c>
      <c r="AF102" s="185" t="e">
        <f t="shared" ca="1" si="108"/>
        <v>#VALUE!</v>
      </c>
      <c r="AG102" s="185" t="e">
        <f t="shared" ca="1" si="108"/>
        <v>#VALUE!</v>
      </c>
      <c r="AH102" s="185" t="e">
        <f t="shared" ca="1" si="108"/>
        <v>#VALUE!</v>
      </c>
      <c r="AI102" s="185" t="e">
        <f t="shared" ca="1" si="107"/>
        <v>#VALUE!</v>
      </c>
      <c r="AJ102" s="185" t="e">
        <f t="shared" ca="1" si="107"/>
        <v>#VALUE!</v>
      </c>
      <c r="AK102" s="185" t="e">
        <f t="shared" ca="1" si="107"/>
        <v>#VALUE!</v>
      </c>
      <c r="AL102" s="185" t="e">
        <f t="shared" ca="1" si="107"/>
        <v>#VALUE!</v>
      </c>
      <c r="AM102" s="185" t="e">
        <f t="shared" ca="1" si="107"/>
        <v>#VALUE!</v>
      </c>
      <c r="AN102" s="185" t="e">
        <f t="shared" ca="1" si="107"/>
        <v>#VALUE!</v>
      </c>
      <c r="AO102" s="185" t="e">
        <f t="shared" ca="1" si="107"/>
        <v>#VALUE!</v>
      </c>
      <c r="AP102" s="185" t="e">
        <f t="shared" ca="1" si="107"/>
        <v>#VALUE!</v>
      </c>
    </row>
    <row r="103" spans="1:42">
      <c r="A103" s="57" t="str">
        <f>'[4]TS BYDem'!A33</f>
        <v>*</v>
      </c>
      <c r="B103" s="185" t="s">
        <v>288</v>
      </c>
      <c r="C103" s="185" t="s">
        <v>137</v>
      </c>
      <c r="D103" s="186" t="str">
        <f>'[4]TS BYDem'!D33</f>
        <v>IFAL</v>
      </c>
      <c r="E103" s="185" t="s">
        <v>137</v>
      </c>
      <c r="F103" s="185" t="s">
        <v>137</v>
      </c>
      <c r="G103" s="185" t="s">
        <v>137</v>
      </c>
      <c r="H103" s="185" t="s">
        <v>137</v>
      </c>
      <c r="I103" s="185">
        <v>0</v>
      </c>
      <c r="J103" s="185" t="str">
        <f>INDEX('[4]TS BYDem'!$J$10:$J$203,MATCH(D103,'[4]TS BYDem'!$D$10:$D$203,0))</f>
        <v/>
      </c>
      <c r="K103" s="185" t="e">
        <f t="shared" ca="1" si="108"/>
        <v>#VALUE!</v>
      </c>
      <c r="L103" s="185" t="e">
        <f t="shared" ca="1" si="108"/>
        <v>#VALUE!</v>
      </c>
      <c r="M103" s="185" t="e">
        <f t="shared" ca="1" si="108"/>
        <v>#VALUE!</v>
      </c>
      <c r="N103" s="185" t="e">
        <f t="shared" ca="1" si="108"/>
        <v>#VALUE!</v>
      </c>
      <c r="O103" s="185" t="e">
        <f t="shared" ca="1" si="108"/>
        <v>#VALUE!</v>
      </c>
      <c r="P103" s="185" t="e">
        <f t="shared" ca="1" si="108"/>
        <v>#VALUE!</v>
      </c>
      <c r="Q103" s="185" t="e">
        <f t="shared" ca="1" si="108"/>
        <v>#VALUE!</v>
      </c>
      <c r="R103" s="185" t="e">
        <f t="shared" ca="1" si="108"/>
        <v>#VALUE!</v>
      </c>
      <c r="S103" s="185" t="e">
        <f t="shared" ca="1" si="108"/>
        <v>#VALUE!</v>
      </c>
      <c r="T103" s="185" t="e">
        <f t="shared" ca="1" si="108"/>
        <v>#VALUE!</v>
      </c>
      <c r="U103" s="185" t="e">
        <f t="shared" ca="1" si="108"/>
        <v>#VALUE!</v>
      </c>
      <c r="V103" s="185" t="e">
        <f t="shared" ca="1" si="108"/>
        <v>#VALUE!</v>
      </c>
      <c r="W103" s="185" t="e">
        <f t="shared" ca="1" si="108"/>
        <v>#VALUE!</v>
      </c>
      <c r="X103" s="185" t="e">
        <f t="shared" ca="1" si="108"/>
        <v>#VALUE!</v>
      </c>
      <c r="Y103" s="185" t="e">
        <f t="shared" ca="1" si="108"/>
        <v>#VALUE!</v>
      </c>
      <c r="Z103" s="185" t="e">
        <f t="shared" ca="1" si="108"/>
        <v>#VALUE!</v>
      </c>
      <c r="AA103" s="185" t="e">
        <f t="shared" ca="1" si="108"/>
        <v>#VALUE!</v>
      </c>
      <c r="AB103" s="185" t="e">
        <f t="shared" ca="1" si="108"/>
        <v>#VALUE!</v>
      </c>
      <c r="AC103" s="185" t="e">
        <f t="shared" ca="1" si="108"/>
        <v>#VALUE!</v>
      </c>
      <c r="AD103" s="185" t="e">
        <f t="shared" ca="1" si="108"/>
        <v>#VALUE!</v>
      </c>
      <c r="AE103" s="185" t="e">
        <f t="shared" ca="1" si="108"/>
        <v>#VALUE!</v>
      </c>
      <c r="AF103" s="185" t="e">
        <f t="shared" ca="1" si="108"/>
        <v>#VALUE!</v>
      </c>
      <c r="AG103" s="185" t="e">
        <f t="shared" ca="1" si="108"/>
        <v>#VALUE!</v>
      </c>
      <c r="AH103" s="185" t="e">
        <f t="shared" ca="1" si="108"/>
        <v>#VALUE!</v>
      </c>
      <c r="AI103" s="185" t="e">
        <f t="shared" ca="1" si="107"/>
        <v>#VALUE!</v>
      </c>
      <c r="AJ103" s="185" t="e">
        <f t="shared" ca="1" si="107"/>
        <v>#VALUE!</v>
      </c>
      <c r="AK103" s="185" t="e">
        <f t="shared" ca="1" si="107"/>
        <v>#VALUE!</v>
      </c>
      <c r="AL103" s="185" t="e">
        <f t="shared" ca="1" si="107"/>
        <v>#VALUE!</v>
      </c>
      <c r="AM103" s="185" t="e">
        <f t="shared" ca="1" si="107"/>
        <v>#VALUE!</v>
      </c>
      <c r="AN103" s="185" t="e">
        <f t="shared" ca="1" si="107"/>
        <v>#VALUE!</v>
      </c>
      <c r="AO103" s="185" t="e">
        <f t="shared" ca="1" si="107"/>
        <v>#VALUE!</v>
      </c>
      <c r="AP103" s="185" t="e">
        <f t="shared" ca="1" si="107"/>
        <v>#VALUE!</v>
      </c>
    </row>
    <row r="104" spans="1:42">
      <c r="A104" s="57" t="str">
        <f>'[4]TS BYDem'!A34</f>
        <v>*</v>
      </c>
      <c r="B104" s="185" t="s">
        <v>288</v>
      </c>
      <c r="C104" s="185" t="s">
        <v>137</v>
      </c>
      <c r="D104" s="186" t="str">
        <f>'[4]TS BYDem'!D34</f>
        <v>IFAC</v>
      </c>
      <c r="E104" s="185" t="s">
        <v>137</v>
      </c>
      <c r="F104" s="185" t="s">
        <v>137</v>
      </c>
      <c r="G104" s="185" t="s">
        <v>137</v>
      </c>
      <c r="H104" s="185" t="s">
        <v>137</v>
      </c>
      <c r="I104" s="185">
        <v>0</v>
      </c>
      <c r="J104" s="185" t="str">
        <f>INDEX('[4]TS BYDem'!$J$10:$J$203,MATCH(D104,'[4]TS BYDem'!$D$10:$D$203,0))</f>
        <v/>
      </c>
      <c r="K104" s="185" t="e">
        <f t="shared" ca="1" si="108"/>
        <v>#VALUE!</v>
      </c>
      <c r="L104" s="185" t="e">
        <f t="shared" ca="1" si="108"/>
        <v>#VALUE!</v>
      </c>
      <c r="M104" s="185" t="e">
        <f t="shared" ca="1" si="108"/>
        <v>#VALUE!</v>
      </c>
      <c r="N104" s="185" t="e">
        <f t="shared" ca="1" si="108"/>
        <v>#VALUE!</v>
      </c>
      <c r="O104" s="185" t="e">
        <f t="shared" ca="1" si="108"/>
        <v>#VALUE!</v>
      </c>
      <c r="P104" s="185" t="e">
        <f t="shared" ca="1" si="108"/>
        <v>#VALUE!</v>
      </c>
      <c r="Q104" s="185" t="e">
        <f t="shared" ca="1" si="108"/>
        <v>#VALUE!</v>
      </c>
      <c r="R104" s="185" t="e">
        <f t="shared" ca="1" si="108"/>
        <v>#VALUE!</v>
      </c>
      <c r="S104" s="185" t="e">
        <f t="shared" ca="1" si="108"/>
        <v>#VALUE!</v>
      </c>
      <c r="T104" s="185" t="e">
        <f t="shared" ca="1" si="108"/>
        <v>#VALUE!</v>
      </c>
      <c r="U104" s="185" t="e">
        <f t="shared" ca="1" si="108"/>
        <v>#VALUE!</v>
      </c>
      <c r="V104" s="185" t="e">
        <f t="shared" ca="1" si="108"/>
        <v>#VALUE!</v>
      </c>
      <c r="W104" s="185" t="e">
        <f t="shared" ca="1" si="108"/>
        <v>#VALUE!</v>
      </c>
      <c r="X104" s="185" t="e">
        <f t="shared" ca="1" si="108"/>
        <v>#VALUE!</v>
      </c>
      <c r="Y104" s="185" t="e">
        <f t="shared" ca="1" si="108"/>
        <v>#VALUE!</v>
      </c>
      <c r="Z104" s="185" t="e">
        <f t="shared" ca="1" si="108"/>
        <v>#VALUE!</v>
      </c>
      <c r="AA104" s="185" t="e">
        <f t="shared" ca="1" si="108"/>
        <v>#VALUE!</v>
      </c>
      <c r="AB104" s="185" t="e">
        <f t="shared" ca="1" si="108"/>
        <v>#VALUE!</v>
      </c>
      <c r="AC104" s="185" t="e">
        <f t="shared" ca="1" si="108"/>
        <v>#VALUE!</v>
      </c>
      <c r="AD104" s="185" t="e">
        <f t="shared" ca="1" si="108"/>
        <v>#VALUE!</v>
      </c>
      <c r="AE104" s="185" t="e">
        <f t="shared" ca="1" si="108"/>
        <v>#VALUE!</v>
      </c>
      <c r="AF104" s="185" t="e">
        <f t="shared" ca="1" si="108"/>
        <v>#VALUE!</v>
      </c>
      <c r="AG104" s="185" t="e">
        <f t="shared" ca="1" si="108"/>
        <v>#VALUE!</v>
      </c>
      <c r="AH104" s="185" t="e">
        <f t="shared" ca="1" si="108"/>
        <v>#VALUE!</v>
      </c>
      <c r="AI104" s="185" t="e">
        <f t="shared" ca="1" si="107"/>
        <v>#VALUE!</v>
      </c>
      <c r="AJ104" s="185" t="e">
        <f t="shared" ca="1" si="107"/>
        <v>#VALUE!</v>
      </c>
      <c r="AK104" s="185" t="e">
        <f t="shared" ca="1" si="107"/>
        <v>#VALUE!</v>
      </c>
      <c r="AL104" s="185" t="e">
        <f t="shared" ca="1" si="107"/>
        <v>#VALUE!</v>
      </c>
      <c r="AM104" s="185" t="e">
        <f t="shared" ca="1" si="107"/>
        <v>#VALUE!</v>
      </c>
      <c r="AN104" s="185" t="e">
        <f t="shared" ca="1" si="107"/>
        <v>#VALUE!</v>
      </c>
      <c r="AO104" s="185" t="e">
        <f t="shared" ca="1" si="107"/>
        <v>#VALUE!</v>
      </c>
      <c r="AP104" s="185" t="e">
        <f t="shared" ca="1" si="107"/>
        <v>#VALUE!</v>
      </c>
    </row>
    <row r="105" spans="1:42">
      <c r="A105" s="57" t="str">
        <f>'[4]TS BYDem'!A35</f>
        <v>*</v>
      </c>
      <c r="B105" s="185" t="s">
        <v>288</v>
      </c>
      <c r="C105" s="185" t="s">
        <v>137</v>
      </c>
      <c r="D105" s="186" t="str">
        <f>'[4]TS BYDem'!D35</f>
        <v>IFAH</v>
      </c>
      <c r="E105" s="185" t="s">
        <v>137</v>
      </c>
      <c r="F105" s="185" t="s">
        <v>137</v>
      </c>
      <c r="G105" s="185" t="s">
        <v>137</v>
      </c>
      <c r="H105" s="185" t="s">
        <v>137</v>
      </c>
      <c r="I105" s="185">
        <v>0</v>
      </c>
      <c r="J105" s="185" t="str">
        <f>INDEX('[4]TS BYDem'!$J$10:$J$203,MATCH(D105,'[4]TS BYDem'!$D$10:$D$203,0))</f>
        <v/>
      </c>
      <c r="K105" s="185" t="e">
        <f t="shared" ca="1" si="108"/>
        <v>#VALUE!</v>
      </c>
      <c r="L105" s="185" t="e">
        <f t="shared" ca="1" si="108"/>
        <v>#VALUE!</v>
      </c>
      <c r="M105" s="185" t="e">
        <f t="shared" ca="1" si="108"/>
        <v>#VALUE!</v>
      </c>
      <c r="N105" s="185" t="e">
        <f t="shared" ca="1" si="108"/>
        <v>#VALUE!</v>
      </c>
      <c r="O105" s="185" t="e">
        <f t="shared" ca="1" si="108"/>
        <v>#VALUE!</v>
      </c>
      <c r="P105" s="185" t="e">
        <f t="shared" ca="1" si="108"/>
        <v>#VALUE!</v>
      </c>
      <c r="Q105" s="185" t="e">
        <f t="shared" ca="1" si="108"/>
        <v>#VALUE!</v>
      </c>
      <c r="R105" s="185" t="e">
        <f t="shared" ca="1" si="108"/>
        <v>#VALUE!</v>
      </c>
      <c r="S105" s="185" t="e">
        <f t="shared" ca="1" si="108"/>
        <v>#VALUE!</v>
      </c>
      <c r="T105" s="185" t="e">
        <f t="shared" ca="1" si="108"/>
        <v>#VALUE!</v>
      </c>
      <c r="U105" s="185" t="e">
        <f t="shared" ca="1" si="108"/>
        <v>#VALUE!</v>
      </c>
      <c r="V105" s="185" t="e">
        <f t="shared" ca="1" si="108"/>
        <v>#VALUE!</v>
      </c>
      <c r="W105" s="185" t="e">
        <f t="shared" ca="1" si="108"/>
        <v>#VALUE!</v>
      </c>
      <c r="X105" s="185" t="e">
        <f t="shared" ca="1" si="108"/>
        <v>#VALUE!</v>
      </c>
      <c r="Y105" s="185" t="e">
        <f t="shared" ca="1" si="108"/>
        <v>#VALUE!</v>
      </c>
      <c r="Z105" s="185" t="e">
        <f t="shared" ca="1" si="108"/>
        <v>#VALUE!</v>
      </c>
      <c r="AA105" s="185" t="e">
        <f t="shared" ca="1" si="108"/>
        <v>#VALUE!</v>
      </c>
      <c r="AB105" s="185" t="e">
        <f t="shared" ca="1" si="108"/>
        <v>#VALUE!</v>
      </c>
      <c r="AC105" s="185" t="e">
        <f t="shared" ca="1" si="108"/>
        <v>#VALUE!</v>
      </c>
      <c r="AD105" s="185" t="e">
        <f t="shared" ca="1" si="108"/>
        <v>#VALUE!</v>
      </c>
      <c r="AE105" s="185" t="e">
        <f t="shared" ca="1" si="108"/>
        <v>#VALUE!</v>
      </c>
      <c r="AF105" s="185" t="e">
        <f t="shared" ca="1" si="108"/>
        <v>#VALUE!</v>
      </c>
      <c r="AG105" s="185" t="e">
        <f t="shared" ca="1" si="108"/>
        <v>#VALUE!</v>
      </c>
      <c r="AH105" s="185" t="e">
        <f t="shared" ca="1" si="108"/>
        <v>#VALUE!</v>
      </c>
      <c r="AI105" s="185" t="e">
        <f t="shared" ca="1" si="107"/>
        <v>#VALUE!</v>
      </c>
      <c r="AJ105" s="185" t="e">
        <f t="shared" ca="1" si="107"/>
        <v>#VALUE!</v>
      </c>
      <c r="AK105" s="185" t="e">
        <f t="shared" ca="1" si="107"/>
        <v>#VALUE!</v>
      </c>
      <c r="AL105" s="185" t="e">
        <f t="shared" ca="1" si="107"/>
        <v>#VALUE!</v>
      </c>
      <c r="AM105" s="185" t="e">
        <f t="shared" ca="1" si="107"/>
        <v>#VALUE!</v>
      </c>
      <c r="AN105" s="185" t="e">
        <f t="shared" ca="1" si="107"/>
        <v>#VALUE!</v>
      </c>
      <c r="AO105" s="185" t="e">
        <f t="shared" ca="1" si="107"/>
        <v>#VALUE!</v>
      </c>
      <c r="AP105" s="185" t="e">
        <f t="shared" ca="1" si="107"/>
        <v>#VALUE!</v>
      </c>
    </row>
    <row r="106" spans="1:42">
      <c r="A106" s="57" t="str">
        <f>'[4]TS BYDem'!A36</f>
        <v>*</v>
      </c>
      <c r="B106" s="185" t="s">
        <v>288</v>
      </c>
      <c r="C106" s="185" t="s">
        <v>137</v>
      </c>
      <c r="D106" s="186" t="str">
        <f>'[4]TS BYDem'!D36</f>
        <v>IFAP</v>
      </c>
      <c r="E106" s="185" t="s">
        <v>137</v>
      </c>
      <c r="F106" s="185" t="s">
        <v>137</v>
      </c>
      <c r="G106" s="185" t="s">
        <v>137</v>
      </c>
      <c r="H106" s="185" t="s">
        <v>137</v>
      </c>
      <c r="I106" s="185">
        <v>0</v>
      </c>
      <c r="J106" s="185" t="str">
        <f>INDEX('[4]TS BYDem'!$J$10:$J$203,MATCH(D106,'[4]TS BYDem'!$D$10:$D$203,0))</f>
        <v/>
      </c>
      <c r="K106" s="185" t="e">
        <f t="shared" ca="1" si="108"/>
        <v>#VALUE!</v>
      </c>
      <c r="L106" s="185" t="e">
        <f t="shared" ca="1" si="108"/>
        <v>#VALUE!</v>
      </c>
      <c r="M106" s="185" t="e">
        <f t="shared" ca="1" si="108"/>
        <v>#VALUE!</v>
      </c>
      <c r="N106" s="185" t="e">
        <f t="shared" ca="1" si="108"/>
        <v>#VALUE!</v>
      </c>
      <c r="O106" s="185" t="e">
        <f t="shared" ca="1" si="108"/>
        <v>#VALUE!</v>
      </c>
      <c r="P106" s="185" t="e">
        <f t="shared" ca="1" si="108"/>
        <v>#VALUE!</v>
      </c>
      <c r="Q106" s="185" t="e">
        <f t="shared" ca="1" si="108"/>
        <v>#VALUE!</v>
      </c>
      <c r="R106" s="185" t="e">
        <f t="shared" ca="1" si="108"/>
        <v>#VALUE!</v>
      </c>
      <c r="S106" s="185" t="e">
        <f t="shared" ca="1" si="108"/>
        <v>#VALUE!</v>
      </c>
      <c r="T106" s="185" t="e">
        <f t="shared" ca="1" si="108"/>
        <v>#VALUE!</v>
      </c>
      <c r="U106" s="185" t="e">
        <f t="shared" ca="1" si="108"/>
        <v>#VALUE!</v>
      </c>
      <c r="V106" s="185" t="e">
        <f t="shared" ca="1" si="108"/>
        <v>#VALUE!</v>
      </c>
      <c r="W106" s="185" t="e">
        <f t="shared" ca="1" si="108"/>
        <v>#VALUE!</v>
      </c>
      <c r="X106" s="185" t="e">
        <f t="shared" ca="1" si="108"/>
        <v>#VALUE!</v>
      </c>
      <c r="Y106" s="185" t="e">
        <f t="shared" ca="1" si="108"/>
        <v>#VALUE!</v>
      </c>
      <c r="Z106" s="185" t="e">
        <f t="shared" ca="1" si="108"/>
        <v>#VALUE!</v>
      </c>
      <c r="AA106" s="185" t="e">
        <f t="shared" ca="1" si="108"/>
        <v>#VALUE!</v>
      </c>
      <c r="AB106" s="185" t="e">
        <f t="shared" ca="1" si="108"/>
        <v>#VALUE!</v>
      </c>
      <c r="AC106" s="185" t="e">
        <f t="shared" ca="1" si="108"/>
        <v>#VALUE!</v>
      </c>
      <c r="AD106" s="185" t="e">
        <f t="shared" ca="1" si="108"/>
        <v>#VALUE!</v>
      </c>
      <c r="AE106" s="185" t="e">
        <f t="shared" ca="1" si="108"/>
        <v>#VALUE!</v>
      </c>
      <c r="AF106" s="185" t="e">
        <f t="shared" ca="1" si="108"/>
        <v>#VALUE!</v>
      </c>
      <c r="AG106" s="185" t="e">
        <f t="shared" ca="1" si="108"/>
        <v>#VALUE!</v>
      </c>
      <c r="AH106" s="185" t="e">
        <f t="shared" ca="1" si="108"/>
        <v>#VALUE!</v>
      </c>
      <c r="AI106" s="185" t="e">
        <f t="shared" ca="1" si="107"/>
        <v>#VALUE!</v>
      </c>
      <c r="AJ106" s="185" t="e">
        <f t="shared" ca="1" si="107"/>
        <v>#VALUE!</v>
      </c>
      <c r="AK106" s="185" t="e">
        <f t="shared" ca="1" si="107"/>
        <v>#VALUE!</v>
      </c>
      <c r="AL106" s="185" t="e">
        <f t="shared" ca="1" si="107"/>
        <v>#VALUE!</v>
      </c>
      <c r="AM106" s="185" t="e">
        <f t="shared" ca="1" si="107"/>
        <v>#VALUE!</v>
      </c>
      <c r="AN106" s="185" t="e">
        <f t="shared" ca="1" si="107"/>
        <v>#VALUE!</v>
      </c>
      <c r="AO106" s="185" t="e">
        <f t="shared" ca="1" si="107"/>
        <v>#VALUE!</v>
      </c>
      <c r="AP106" s="185" t="e">
        <f t="shared" ca="1" si="107"/>
        <v>#VALUE!</v>
      </c>
    </row>
    <row r="107" spans="1:42">
      <c r="A107" s="57" t="str">
        <f>'[4]TS BYDem'!A37</f>
        <v>*</v>
      </c>
      <c r="B107" s="185" t="s">
        <v>288</v>
      </c>
      <c r="C107" s="185" t="s">
        <v>137</v>
      </c>
      <c r="D107" s="186" t="str">
        <f>'[4]TS BYDem'!D37</f>
        <v>IFAF</v>
      </c>
      <c r="E107" s="185" t="s">
        <v>137</v>
      </c>
      <c r="F107" s="185" t="s">
        <v>137</v>
      </c>
      <c r="G107" s="185" t="s">
        <v>137</v>
      </c>
      <c r="H107" s="185" t="s">
        <v>137</v>
      </c>
      <c r="I107" s="185">
        <v>0</v>
      </c>
      <c r="J107" s="185" t="str">
        <f>INDEX('[4]TS BYDem'!$J$10:$J$203,MATCH(D107,'[4]TS BYDem'!$D$10:$D$203,0))</f>
        <v/>
      </c>
      <c r="K107" s="185" t="e">
        <f t="shared" ca="1" si="108"/>
        <v>#VALUE!</v>
      </c>
      <c r="L107" s="185" t="e">
        <f t="shared" ca="1" si="108"/>
        <v>#VALUE!</v>
      </c>
      <c r="M107" s="185" t="e">
        <f t="shared" ca="1" si="108"/>
        <v>#VALUE!</v>
      </c>
      <c r="N107" s="185" t="e">
        <f t="shared" ca="1" si="108"/>
        <v>#VALUE!</v>
      </c>
      <c r="O107" s="185" t="e">
        <f t="shared" ca="1" si="108"/>
        <v>#VALUE!</v>
      </c>
      <c r="P107" s="185" t="e">
        <f t="shared" ca="1" si="108"/>
        <v>#VALUE!</v>
      </c>
      <c r="Q107" s="185" t="e">
        <f t="shared" ca="1" si="108"/>
        <v>#VALUE!</v>
      </c>
      <c r="R107" s="185" t="e">
        <f t="shared" ca="1" si="108"/>
        <v>#VALUE!</v>
      </c>
      <c r="S107" s="185" t="e">
        <f t="shared" ca="1" si="108"/>
        <v>#VALUE!</v>
      </c>
      <c r="T107" s="185" t="e">
        <f t="shared" ca="1" si="108"/>
        <v>#VALUE!</v>
      </c>
      <c r="U107" s="185" t="e">
        <f t="shared" ca="1" si="108"/>
        <v>#VALUE!</v>
      </c>
      <c r="V107" s="185" t="e">
        <f t="shared" ca="1" si="108"/>
        <v>#VALUE!</v>
      </c>
      <c r="W107" s="185" t="e">
        <f t="shared" ca="1" si="108"/>
        <v>#VALUE!</v>
      </c>
      <c r="X107" s="185" t="e">
        <f t="shared" ca="1" si="108"/>
        <v>#VALUE!</v>
      </c>
      <c r="Y107" s="185" t="e">
        <f t="shared" ca="1" si="108"/>
        <v>#VALUE!</v>
      </c>
      <c r="Z107" s="185" t="e">
        <f t="shared" ca="1" si="108"/>
        <v>#VALUE!</v>
      </c>
      <c r="AA107" s="185" t="e">
        <f t="shared" ca="1" si="108"/>
        <v>#VALUE!</v>
      </c>
      <c r="AB107" s="185" t="e">
        <f t="shared" ca="1" si="108"/>
        <v>#VALUE!</v>
      </c>
      <c r="AC107" s="185" t="e">
        <f t="shared" ca="1" si="108"/>
        <v>#VALUE!</v>
      </c>
      <c r="AD107" s="185" t="e">
        <f t="shared" ca="1" si="108"/>
        <v>#VALUE!</v>
      </c>
      <c r="AE107" s="185" t="e">
        <f t="shared" ca="1" si="108"/>
        <v>#VALUE!</v>
      </c>
      <c r="AF107" s="185" t="e">
        <f t="shared" ca="1" si="108"/>
        <v>#VALUE!</v>
      </c>
      <c r="AG107" s="185" t="e">
        <f t="shared" ca="1" si="108"/>
        <v>#VALUE!</v>
      </c>
      <c r="AH107" s="185" t="e">
        <f t="shared" ca="1" si="108"/>
        <v>#VALUE!</v>
      </c>
      <c r="AI107" s="185" t="e">
        <f t="shared" ca="1" si="107"/>
        <v>#VALUE!</v>
      </c>
      <c r="AJ107" s="185" t="e">
        <f t="shared" ca="1" si="107"/>
        <v>#VALUE!</v>
      </c>
      <c r="AK107" s="185" t="e">
        <f t="shared" ca="1" si="107"/>
        <v>#VALUE!</v>
      </c>
      <c r="AL107" s="185" t="e">
        <f t="shared" ca="1" si="107"/>
        <v>#VALUE!</v>
      </c>
      <c r="AM107" s="185" t="e">
        <f t="shared" ca="1" si="107"/>
        <v>#VALUE!</v>
      </c>
      <c r="AN107" s="185" t="e">
        <f t="shared" ca="1" si="107"/>
        <v>#VALUE!</v>
      </c>
      <c r="AO107" s="185" t="e">
        <f t="shared" ca="1" si="107"/>
        <v>#VALUE!</v>
      </c>
      <c r="AP107" s="185" t="e">
        <f t="shared" ca="1" si="107"/>
        <v>#VALUE!</v>
      </c>
    </row>
    <row r="108" spans="1:42">
      <c r="A108" s="57" t="str">
        <f>'[4]TS BYDem'!A38</f>
        <v>*</v>
      </c>
      <c r="B108" s="185" t="s">
        <v>288</v>
      </c>
      <c r="C108" s="185" t="s">
        <v>137</v>
      </c>
      <c r="D108" s="186" t="str">
        <f>'[4]TS BYDem'!D38</f>
        <v>IFAO</v>
      </c>
      <c r="E108" s="185" t="s">
        <v>137</v>
      </c>
      <c r="F108" s="185" t="s">
        <v>137</v>
      </c>
      <c r="G108" s="185" t="s">
        <v>137</v>
      </c>
      <c r="H108" s="185" t="s">
        <v>137</v>
      </c>
      <c r="I108" s="185">
        <v>0</v>
      </c>
      <c r="J108" s="185" t="str">
        <f>INDEX('[4]TS BYDem'!$J$10:$J$203,MATCH(D108,'[4]TS BYDem'!$D$10:$D$203,0))</f>
        <v/>
      </c>
      <c r="K108" s="185" t="e">
        <f t="shared" ca="1" si="108"/>
        <v>#VALUE!</v>
      </c>
      <c r="L108" s="185" t="e">
        <f t="shared" ca="1" si="108"/>
        <v>#VALUE!</v>
      </c>
      <c r="M108" s="185" t="e">
        <f t="shared" ca="1" si="108"/>
        <v>#VALUE!</v>
      </c>
      <c r="N108" s="185" t="e">
        <f t="shared" ca="1" si="108"/>
        <v>#VALUE!</v>
      </c>
      <c r="O108" s="185" t="e">
        <f t="shared" ca="1" si="108"/>
        <v>#VALUE!</v>
      </c>
      <c r="P108" s="185" t="e">
        <f t="shared" ca="1" si="108"/>
        <v>#VALUE!</v>
      </c>
      <c r="Q108" s="185" t="e">
        <f t="shared" ca="1" si="108"/>
        <v>#VALUE!</v>
      </c>
      <c r="R108" s="185" t="e">
        <f t="shared" ca="1" si="108"/>
        <v>#VALUE!</v>
      </c>
      <c r="S108" s="185" t="e">
        <f t="shared" ca="1" si="108"/>
        <v>#VALUE!</v>
      </c>
      <c r="T108" s="185" t="e">
        <f t="shared" ca="1" si="108"/>
        <v>#VALUE!</v>
      </c>
      <c r="U108" s="185" t="e">
        <f t="shared" ca="1" si="108"/>
        <v>#VALUE!</v>
      </c>
      <c r="V108" s="185" t="e">
        <f t="shared" ca="1" si="108"/>
        <v>#VALUE!</v>
      </c>
      <c r="W108" s="185" t="e">
        <f t="shared" ca="1" si="108"/>
        <v>#VALUE!</v>
      </c>
      <c r="X108" s="185" t="e">
        <f t="shared" ca="1" si="108"/>
        <v>#VALUE!</v>
      </c>
      <c r="Y108" s="185" t="e">
        <f t="shared" ca="1" si="108"/>
        <v>#VALUE!</v>
      </c>
      <c r="Z108" s="185" t="e">
        <f t="shared" ca="1" si="108"/>
        <v>#VALUE!</v>
      </c>
      <c r="AA108" s="185" t="e">
        <f t="shared" ca="1" si="108"/>
        <v>#VALUE!</v>
      </c>
      <c r="AB108" s="185" t="e">
        <f t="shared" ca="1" si="108"/>
        <v>#VALUE!</v>
      </c>
      <c r="AC108" s="185" t="e">
        <f t="shared" ca="1" si="108"/>
        <v>#VALUE!</v>
      </c>
      <c r="AD108" s="185" t="e">
        <f t="shared" ca="1" si="108"/>
        <v>#VALUE!</v>
      </c>
      <c r="AE108" s="185" t="e">
        <f t="shared" ca="1" si="108"/>
        <v>#VALUE!</v>
      </c>
      <c r="AF108" s="185" t="e">
        <f t="shared" ca="1" si="108"/>
        <v>#VALUE!</v>
      </c>
      <c r="AG108" s="185" t="e">
        <f t="shared" ca="1" si="108"/>
        <v>#VALUE!</v>
      </c>
      <c r="AH108" s="185" t="e">
        <f t="shared" ca="1" si="108"/>
        <v>#VALUE!</v>
      </c>
      <c r="AI108" s="185" t="e">
        <f t="shared" ca="1" si="107"/>
        <v>#VALUE!</v>
      </c>
      <c r="AJ108" s="185" t="e">
        <f t="shared" ca="1" si="107"/>
        <v>#VALUE!</v>
      </c>
      <c r="AK108" s="185" t="e">
        <f t="shared" ca="1" si="107"/>
        <v>#VALUE!</v>
      </c>
      <c r="AL108" s="185" t="e">
        <f t="shared" ca="1" si="107"/>
        <v>#VALUE!</v>
      </c>
      <c r="AM108" s="185" t="e">
        <f t="shared" ca="1" si="107"/>
        <v>#VALUE!</v>
      </c>
      <c r="AN108" s="185" t="e">
        <f t="shared" ca="1" si="107"/>
        <v>#VALUE!</v>
      </c>
      <c r="AO108" s="185" t="e">
        <f t="shared" ca="1" si="107"/>
        <v>#VALUE!</v>
      </c>
      <c r="AP108" s="185" t="e">
        <f t="shared" ca="1" si="107"/>
        <v>#VALUE!</v>
      </c>
    </row>
    <row r="109" spans="1:42">
      <c r="A109" s="57" t="str">
        <f>'[4]TS BYDem'!A39</f>
        <v>*</v>
      </c>
      <c r="B109" s="185" t="s">
        <v>288</v>
      </c>
      <c r="C109" s="185" t="s">
        <v>137</v>
      </c>
      <c r="D109" s="186" t="str">
        <f>'[4]TS BYDem'!D39</f>
        <v>IFAE</v>
      </c>
      <c r="E109" s="185" t="s">
        <v>137</v>
      </c>
      <c r="F109" s="185" t="s">
        <v>137</v>
      </c>
      <c r="G109" s="185" t="s">
        <v>137</v>
      </c>
      <c r="H109" s="185" t="s">
        <v>137</v>
      </c>
      <c r="I109" s="185">
        <v>0</v>
      </c>
      <c r="J109" s="185" t="str">
        <f>INDEX('[4]TS BYDem'!$J$10:$J$203,MATCH(D109,'[4]TS BYDem'!$D$10:$D$203,0))</f>
        <v/>
      </c>
      <c r="K109" s="185" t="e">
        <f t="shared" ca="1" si="108"/>
        <v>#VALUE!</v>
      </c>
      <c r="L109" s="185" t="e">
        <f t="shared" ca="1" si="108"/>
        <v>#VALUE!</v>
      </c>
      <c r="M109" s="185" t="e">
        <f t="shared" ca="1" si="108"/>
        <v>#VALUE!</v>
      </c>
      <c r="N109" s="185" t="e">
        <f t="shared" ca="1" si="108"/>
        <v>#VALUE!</v>
      </c>
      <c r="O109" s="185" t="e">
        <f t="shared" ca="1" si="108"/>
        <v>#VALUE!</v>
      </c>
      <c r="P109" s="185" t="e">
        <f t="shared" ca="1" si="108"/>
        <v>#VALUE!</v>
      </c>
      <c r="Q109" s="185" t="e">
        <f t="shared" ca="1" si="108"/>
        <v>#VALUE!</v>
      </c>
      <c r="R109" s="185" t="e">
        <f t="shared" ca="1" si="108"/>
        <v>#VALUE!</v>
      </c>
      <c r="S109" s="185" t="e">
        <f t="shared" ca="1" si="108"/>
        <v>#VALUE!</v>
      </c>
      <c r="T109" s="185" t="e">
        <f t="shared" ca="1" si="108"/>
        <v>#VALUE!</v>
      </c>
      <c r="U109" s="185" t="e">
        <f t="shared" ca="1" si="108"/>
        <v>#VALUE!</v>
      </c>
      <c r="V109" s="185" t="e">
        <f t="shared" ca="1" si="108"/>
        <v>#VALUE!</v>
      </c>
      <c r="W109" s="185" t="e">
        <f t="shared" ca="1" si="108"/>
        <v>#VALUE!</v>
      </c>
      <c r="X109" s="185" t="e">
        <f t="shared" ca="1" si="108"/>
        <v>#VALUE!</v>
      </c>
      <c r="Y109" s="185" t="e">
        <f t="shared" ca="1" si="108"/>
        <v>#VALUE!</v>
      </c>
      <c r="Z109" s="185" t="e">
        <f t="shared" ca="1" si="108"/>
        <v>#VALUE!</v>
      </c>
      <c r="AA109" s="185" t="e">
        <f t="shared" ca="1" si="108"/>
        <v>#VALUE!</v>
      </c>
      <c r="AB109" s="185" t="e">
        <f t="shared" ca="1" si="108"/>
        <v>#VALUE!</v>
      </c>
      <c r="AC109" s="185" t="e">
        <f t="shared" ca="1" si="108"/>
        <v>#VALUE!</v>
      </c>
      <c r="AD109" s="185" t="e">
        <f t="shared" ca="1" si="108"/>
        <v>#VALUE!</v>
      </c>
      <c r="AE109" s="185" t="e">
        <f t="shared" ca="1" si="108"/>
        <v>#VALUE!</v>
      </c>
      <c r="AF109" s="185" t="e">
        <f t="shared" ca="1" si="108"/>
        <v>#VALUE!</v>
      </c>
      <c r="AG109" s="185" t="e">
        <f t="shared" ca="1" si="108"/>
        <v>#VALUE!</v>
      </c>
      <c r="AH109" s="185" t="e">
        <f t="shared" ca="1" si="108"/>
        <v>#VALUE!</v>
      </c>
      <c r="AI109" s="185" t="e">
        <f t="shared" ca="1" si="107"/>
        <v>#VALUE!</v>
      </c>
      <c r="AJ109" s="185" t="e">
        <f t="shared" ca="1" si="107"/>
        <v>#VALUE!</v>
      </c>
      <c r="AK109" s="185" t="e">
        <f t="shared" ca="1" si="107"/>
        <v>#VALUE!</v>
      </c>
      <c r="AL109" s="185" t="e">
        <f t="shared" ca="1" si="107"/>
        <v>#VALUE!</v>
      </c>
      <c r="AM109" s="185" t="e">
        <f t="shared" ca="1" si="107"/>
        <v>#VALUE!</v>
      </c>
      <c r="AN109" s="185" t="e">
        <f t="shared" ca="1" si="107"/>
        <v>#VALUE!</v>
      </c>
      <c r="AO109" s="185" t="e">
        <f t="shared" ca="1" si="107"/>
        <v>#VALUE!</v>
      </c>
      <c r="AP109" s="185" t="e">
        <f t="shared" ca="1" si="107"/>
        <v>#VALUE!</v>
      </c>
    </row>
    <row r="110" spans="1:42">
      <c r="A110" s="57" t="str">
        <f>'[4]TS BYDem'!A40</f>
        <v>*</v>
      </c>
      <c r="B110" s="185" t="s">
        <v>288</v>
      </c>
      <c r="C110" s="185" t="s">
        <v>137</v>
      </c>
      <c r="D110" s="186">
        <f>'[4]TS BYDem'!D40</f>
        <v>0</v>
      </c>
      <c r="E110" s="185" t="s">
        <v>137</v>
      </c>
      <c r="F110" s="185" t="s">
        <v>137</v>
      </c>
      <c r="G110" s="185" t="s">
        <v>137</v>
      </c>
      <c r="H110" s="185" t="s">
        <v>137</v>
      </c>
      <c r="I110" s="185">
        <v>0</v>
      </c>
      <c r="J110" s="185" t="str">
        <f>INDEX('[4]TS BYDem'!$J$10:$J$203,MATCH(D110,'[4]TS BYDem'!$D$10:$D$203,0))</f>
        <v/>
      </c>
      <c r="K110" s="185" t="e">
        <f t="shared" ca="1" si="108"/>
        <v>#VALUE!</v>
      </c>
      <c r="L110" s="185" t="e">
        <f t="shared" ca="1" si="108"/>
        <v>#VALUE!</v>
      </c>
      <c r="M110" s="185" t="e">
        <f t="shared" ca="1" si="108"/>
        <v>#VALUE!</v>
      </c>
      <c r="N110" s="185" t="e">
        <f t="shared" ca="1" si="108"/>
        <v>#VALUE!</v>
      </c>
      <c r="O110" s="185" t="e">
        <f t="shared" ca="1" si="108"/>
        <v>#VALUE!</v>
      </c>
      <c r="P110" s="185" t="e">
        <f t="shared" ca="1" si="108"/>
        <v>#VALUE!</v>
      </c>
      <c r="Q110" s="185" t="e">
        <f t="shared" ca="1" si="108"/>
        <v>#VALUE!</v>
      </c>
      <c r="R110" s="185" t="e">
        <f t="shared" ca="1" si="108"/>
        <v>#VALUE!</v>
      </c>
      <c r="S110" s="185" t="e">
        <f t="shared" ca="1" si="108"/>
        <v>#VALUE!</v>
      </c>
      <c r="T110" s="185" t="e">
        <f t="shared" ca="1" si="108"/>
        <v>#VALUE!</v>
      </c>
      <c r="U110" s="185" t="e">
        <f t="shared" ca="1" si="108"/>
        <v>#VALUE!</v>
      </c>
      <c r="V110" s="185" t="e">
        <f t="shared" ca="1" si="108"/>
        <v>#VALUE!</v>
      </c>
      <c r="W110" s="185" t="e">
        <f t="shared" ca="1" si="108"/>
        <v>#VALUE!</v>
      </c>
      <c r="X110" s="185" t="e">
        <f t="shared" ca="1" si="108"/>
        <v>#VALUE!</v>
      </c>
      <c r="Y110" s="185" t="e">
        <f t="shared" ca="1" si="108"/>
        <v>#VALUE!</v>
      </c>
      <c r="Z110" s="185" t="e">
        <f t="shared" ca="1" si="108"/>
        <v>#VALUE!</v>
      </c>
      <c r="AA110" s="185" t="e">
        <f t="shared" ca="1" si="108"/>
        <v>#VALUE!</v>
      </c>
      <c r="AB110" s="185" t="e">
        <f t="shared" ca="1" si="108"/>
        <v>#VALUE!</v>
      </c>
      <c r="AC110" s="185" t="e">
        <f t="shared" ca="1" si="108"/>
        <v>#VALUE!</v>
      </c>
      <c r="AD110" s="185" t="e">
        <f t="shared" ca="1" si="108"/>
        <v>#VALUE!</v>
      </c>
      <c r="AE110" s="185" t="e">
        <f t="shared" ca="1" si="108"/>
        <v>#VALUE!</v>
      </c>
      <c r="AF110" s="185" t="e">
        <f t="shared" ca="1" si="108"/>
        <v>#VALUE!</v>
      </c>
      <c r="AG110" s="185" t="e">
        <f t="shared" ca="1" si="108"/>
        <v>#VALUE!</v>
      </c>
      <c r="AH110" s="185" t="e">
        <f t="shared" ca="1" si="108"/>
        <v>#VALUE!</v>
      </c>
      <c r="AI110" s="185" t="e">
        <f t="shared" ca="1" si="107"/>
        <v>#VALUE!</v>
      </c>
      <c r="AJ110" s="185" t="e">
        <f t="shared" ca="1" si="107"/>
        <v>#VALUE!</v>
      </c>
      <c r="AK110" s="185" t="e">
        <f t="shared" ca="1" si="107"/>
        <v>#VALUE!</v>
      </c>
      <c r="AL110" s="185" t="e">
        <f t="shared" ca="1" si="107"/>
        <v>#VALUE!</v>
      </c>
      <c r="AM110" s="185" t="e">
        <f t="shared" ca="1" si="107"/>
        <v>#VALUE!</v>
      </c>
      <c r="AN110" s="185" t="e">
        <f t="shared" ca="1" si="107"/>
        <v>#VALUE!</v>
      </c>
      <c r="AO110" s="185" t="e">
        <f t="shared" ca="1" si="107"/>
        <v>#VALUE!</v>
      </c>
      <c r="AP110" s="185" t="e">
        <f t="shared" ca="1" si="107"/>
        <v>#VALUE!</v>
      </c>
    </row>
    <row r="111" spans="1:42">
      <c r="A111" s="57" t="str">
        <f>'[4]TS BYDem'!A41</f>
        <v>*</v>
      </c>
      <c r="B111" s="185" t="s">
        <v>288</v>
      </c>
      <c r="C111" s="185" t="s">
        <v>137</v>
      </c>
      <c r="D111" s="186" t="str">
        <f>'[4]TS BYDem'!D41</f>
        <v>IFAS</v>
      </c>
      <c r="E111" s="185" t="s">
        <v>137</v>
      </c>
      <c r="F111" s="185" t="s">
        <v>137</v>
      </c>
      <c r="G111" s="185" t="s">
        <v>137</v>
      </c>
      <c r="H111" s="185" t="s">
        <v>137</v>
      </c>
      <c r="I111" s="185">
        <v>0</v>
      </c>
      <c r="J111" s="185" t="str">
        <f>INDEX('[4]TS BYDem'!$J$10:$J$203,MATCH(D111,'[4]TS BYDem'!$D$10:$D$203,0))</f>
        <v/>
      </c>
      <c r="K111" s="185" t="e">
        <f t="shared" ca="1" si="108"/>
        <v>#VALUE!</v>
      </c>
      <c r="L111" s="185" t="e">
        <f t="shared" ca="1" si="108"/>
        <v>#VALUE!</v>
      </c>
      <c r="M111" s="185" t="e">
        <f t="shared" ca="1" si="108"/>
        <v>#VALUE!</v>
      </c>
      <c r="N111" s="185" t="e">
        <f t="shared" ca="1" si="108"/>
        <v>#VALUE!</v>
      </c>
      <c r="O111" s="185" t="e">
        <f t="shared" ca="1" si="108"/>
        <v>#VALUE!</v>
      </c>
      <c r="P111" s="185" t="e">
        <f t="shared" ca="1" si="108"/>
        <v>#VALUE!</v>
      </c>
      <c r="Q111" s="185" t="e">
        <f t="shared" ca="1" si="108"/>
        <v>#VALUE!</v>
      </c>
      <c r="R111" s="185" t="e">
        <f t="shared" ca="1" si="108"/>
        <v>#VALUE!</v>
      </c>
      <c r="S111" s="185" t="e">
        <f t="shared" ca="1" si="108"/>
        <v>#VALUE!</v>
      </c>
      <c r="T111" s="185" t="e">
        <f t="shared" ca="1" si="108"/>
        <v>#VALUE!</v>
      </c>
      <c r="U111" s="185" t="e">
        <f t="shared" ca="1" si="108"/>
        <v>#VALUE!</v>
      </c>
      <c r="V111" s="185" t="e">
        <f t="shared" ca="1" si="108"/>
        <v>#VALUE!</v>
      </c>
      <c r="W111" s="185" t="e">
        <f t="shared" ca="1" si="108"/>
        <v>#VALUE!</v>
      </c>
      <c r="X111" s="185" t="e">
        <f t="shared" ca="1" si="108"/>
        <v>#VALUE!</v>
      </c>
      <c r="Y111" s="185" t="e">
        <f t="shared" ca="1" si="108"/>
        <v>#VALUE!</v>
      </c>
      <c r="Z111" s="185" t="e">
        <f t="shared" ca="1" si="108"/>
        <v>#VALUE!</v>
      </c>
      <c r="AA111" s="185" t="e">
        <f t="shared" ca="1" si="108"/>
        <v>#VALUE!</v>
      </c>
      <c r="AB111" s="185" t="e">
        <f t="shared" ca="1" si="108"/>
        <v>#VALUE!</v>
      </c>
      <c r="AC111" s="185" t="e">
        <f t="shared" ca="1" si="108"/>
        <v>#VALUE!</v>
      </c>
      <c r="AD111" s="185" t="e">
        <f t="shared" ca="1" si="108"/>
        <v>#VALUE!</v>
      </c>
      <c r="AE111" s="185" t="e">
        <f t="shared" ca="1" si="108"/>
        <v>#VALUE!</v>
      </c>
      <c r="AF111" s="185" t="e">
        <f t="shared" ca="1" si="108"/>
        <v>#VALUE!</v>
      </c>
      <c r="AG111" s="185" t="e">
        <f t="shared" ca="1" si="108"/>
        <v>#VALUE!</v>
      </c>
      <c r="AH111" s="185" t="e">
        <f t="shared" ca="1" si="108"/>
        <v>#VALUE!</v>
      </c>
      <c r="AI111" s="185" t="e">
        <f t="shared" ca="1" si="107"/>
        <v>#VALUE!</v>
      </c>
      <c r="AJ111" s="185" t="e">
        <f t="shared" ca="1" si="107"/>
        <v>#VALUE!</v>
      </c>
      <c r="AK111" s="185" t="e">
        <f t="shared" ca="1" si="107"/>
        <v>#VALUE!</v>
      </c>
      <c r="AL111" s="185" t="e">
        <f t="shared" ca="1" si="107"/>
        <v>#VALUE!</v>
      </c>
      <c r="AM111" s="185" t="e">
        <f t="shared" ca="1" si="107"/>
        <v>#VALUE!</v>
      </c>
      <c r="AN111" s="185" t="e">
        <f t="shared" ca="1" si="107"/>
        <v>#VALUE!</v>
      </c>
      <c r="AO111" s="185" t="e">
        <f t="shared" ca="1" si="107"/>
        <v>#VALUE!</v>
      </c>
      <c r="AP111" s="185" t="e">
        <f t="shared" ca="1" si="107"/>
        <v>#VALUE!</v>
      </c>
    </row>
    <row r="112" spans="1:42">
      <c r="A112" s="57" t="str">
        <f>'[4]TS BYDem'!A42</f>
        <v>*</v>
      </c>
      <c r="B112" s="185" t="s">
        <v>288</v>
      </c>
      <c r="C112" s="185" t="s">
        <v>137</v>
      </c>
      <c r="D112" s="186" t="str">
        <f>'[4]TS BYDem'!D42</f>
        <v>IFAS</v>
      </c>
      <c r="E112" s="185" t="s">
        <v>137</v>
      </c>
      <c r="F112" s="185" t="s">
        <v>137</v>
      </c>
      <c r="G112" s="185" t="s">
        <v>137</v>
      </c>
      <c r="H112" s="185" t="s">
        <v>137</v>
      </c>
      <c r="I112" s="185">
        <v>0</v>
      </c>
      <c r="J112" s="185" t="str">
        <f>INDEX('[4]TS BYDem'!$J$10:$J$203,MATCH(D112,'[4]TS BYDem'!$D$10:$D$203,0))</f>
        <v/>
      </c>
      <c r="K112" s="185" t="e">
        <f t="shared" ca="1" si="108"/>
        <v>#VALUE!</v>
      </c>
      <c r="L112" s="185" t="e">
        <f t="shared" ca="1" si="108"/>
        <v>#VALUE!</v>
      </c>
      <c r="M112" s="185" t="e">
        <f t="shared" ca="1" si="108"/>
        <v>#VALUE!</v>
      </c>
      <c r="N112" s="185" t="e">
        <f t="shared" ca="1" si="108"/>
        <v>#VALUE!</v>
      </c>
      <c r="O112" s="185" t="e">
        <f t="shared" ca="1" si="108"/>
        <v>#VALUE!</v>
      </c>
      <c r="P112" s="185" t="e">
        <f t="shared" ca="1" si="108"/>
        <v>#VALUE!</v>
      </c>
      <c r="Q112" s="185" t="e">
        <f t="shared" ca="1" si="108"/>
        <v>#VALUE!</v>
      </c>
      <c r="R112" s="185" t="e">
        <f t="shared" ca="1" si="108"/>
        <v>#VALUE!</v>
      </c>
      <c r="S112" s="185" t="e">
        <f t="shared" ca="1" si="108"/>
        <v>#VALUE!</v>
      </c>
      <c r="T112" s="185" t="e">
        <f t="shared" ca="1" si="108"/>
        <v>#VALUE!</v>
      </c>
      <c r="U112" s="185" t="e">
        <f t="shared" ca="1" si="108"/>
        <v>#VALUE!</v>
      </c>
      <c r="V112" s="185" t="e">
        <f t="shared" ca="1" si="108"/>
        <v>#VALUE!</v>
      </c>
      <c r="W112" s="185" t="e">
        <f t="shared" ca="1" si="108"/>
        <v>#VALUE!</v>
      </c>
      <c r="X112" s="185" t="e">
        <f t="shared" ca="1" si="108"/>
        <v>#VALUE!</v>
      </c>
      <c r="Y112" s="185" t="e">
        <f t="shared" ca="1" si="108"/>
        <v>#VALUE!</v>
      </c>
      <c r="Z112" s="185" t="e">
        <f t="shared" ref="Z112:AO120" ca="1" si="109">Z$100/Y$100*Y112</f>
        <v>#VALUE!</v>
      </c>
      <c r="AA112" s="185" t="e">
        <f t="shared" ca="1" si="109"/>
        <v>#VALUE!</v>
      </c>
      <c r="AB112" s="185" t="e">
        <f t="shared" ca="1" si="109"/>
        <v>#VALUE!</v>
      </c>
      <c r="AC112" s="185" t="e">
        <f t="shared" ca="1" si="109"/>
        <v>#VALUE!</v>
      </c>
      <c r="AD112" s="185" t="e">
        <f t="shared" ca="1" si="109"/>
        <v>#VALUE!</v>
      </c>
      <c r="AE112" s="185" t="e">
        <f t="shared" ca="1" si="109"/>
        <v>#VALUE!</v>
      </c>
      <c r="AF112" s="185" t="e">
        <f t="shared" ca="1" si="109"/>
        <v>#VALUE!</v>
      </c>
      <c r="AG112" s="185" t="e">
        <f t="shared" ca="1" si="109"/>
        <v>#VALUE!</v>
      </c>
      <c r="AH112" s="185" t="e">
        <f t="shared" ca="1" si="109"/>
        <v>#VALUE!</v>
      </c>
      <c r="AI112" s="185" t="e">
        <f t="shared" ca="1" si="107"/>
        <v>#VALUE!</v>
      </c>
      <c r="AJ112" s="185" t="e">
        <f t="shared" ca="1" si="107"/>
        <v>#VALUE!</v>
      </c>
      <c r="AK112" s="185" t="e">
        <f t="shared" ca="1" si="107"/>
        <v>#VALUE!</v>
      </c>
      <c r="AL112" s="185" t="e">
        <f t="shared" ca="1" si="107"/>
        <v>#VALUE!</v>
      </c>
      <c r="AM112" s="185" t="e">
        <f t="shared" ca="1" si="107"/>
        <v>#VALUE!</v>
      </c>
      <c r="AN112" s="185" t="e">
        <f t="shared" ca="1" si="107"/>
        <v>#VALUE!</v>
      </c>
      <c r="AO112" s="185" t="e">
        <f t="shared" ca="1" si="107"/>
        <v>#VALUE!</v>
      </c>
      <c r="AP112" s="185" t="e">
        <f t="shared" ca="1" si="107"/>
        <v>#VALUE!</v>
      </c>
    </row>
    <row r="113" spans="1:42">
      <c r="A113" s="57" t="str">
        <f>'[4]TS BYDem'!A43</f>
        <v>*</v>
      </c>
      <c r="B113" s="185" t="s">
        <v>288</v>
      </c>
      <c r="C113" s="185" t="s">
        <v>137</v>
      </c>
      <c r="D113" s="186" t="str">
        <f>'[4]TS BYDem'!D43</f>
        <v>IFAS</v>
      </c>
      <c r="E113" s="185" t="s">
        <v>137</v>
      </c>
      <c r="F113" s="185" t="s">
        <v>137</v>
      </c>
      <c r="G113" s="185" t="s">
        <v>137</v>
      </c>
      <c r="H113" s="185" t="s">
        <v>137</v>
      </c>
      <c r="I113" s="185">
        <v>0</v>
      </c>
      <c r="J113" s="185" t="str">
        <f>INDEX('[4]TS BYDem'!$J$10:$J$203,MATCH(D113,'[4]TS BYDem'!$D$10:$D$203,0))</f>
        <v/>
      </c>
      <c r="K113" s="185" t="e">
        <f t="shared" ref="K113:Y120" ca="1" si="110">K$100/J$100*J113</f>
        <v>#VALUE!</v>
      </c>
      <c r="L113" s="185" t="e">
        <f t="shared" ca="1" si="110"/>
        <v>#VALUE!</v>
      </c>
      <c r="M113" s="185" t="e">
        <f t="shared" ca="1" si="110"/>
        <v>#VALUE!</v>
      </c>
      <c r="N113" s="185" t="e">
        <f t="shared" ca="1" si="110"/>
        <v>#VALUE!</v>
      </c>
      <c r="O113" s="185" t="e">
        <f t="shared" ca="1" si="110"/>
        <v>#VALUE!</v>
      </c>
      <c r="P113" s="185" t="e">
        <f t="shared" ca="1" si="110"/>
        <v>#VALUE!</v>
      </c>
      <c r="Q113" s="185" t="e">
        <f t="shared" ca="1" si="110"/>
        <v>#VALUE!</v>
      </c>
      <c r="R113" s="185" t="e">
        <f t="shared" ca="1" si="110"/>
        <v>#VALUE!</v>
      </c>
      <c r="S113" s="185" t="e">
        <f t="shared" ca="1" si="110"/>
        <v>#VALUE!</v>
      </c>
      <c r="T113" s="185" t="e">
        <f t="shared" ca="1" si="110"/>
        <v>#VALUE!</v>
      </c>
      <c r="U113" s="185" t="e">
        <f t="shared" ca="1" si="110"/>
        <v>#VALUE!</v>
      </c>
      <c r="V113" s="185" t="e">
        <f t="shared" ca="1" si="110"/>
        <v>#VALUE!</v>
      </c>
      <c r="W113" s="185" t="e">
        <f t="shared" ca="1" si="110"/>
        <v>#VALUE!</v>
      </c>
      <c r="X113" s="185" t="e">
        <f t="shared" ca="1" si="110"/>
        <v>#VALUE!</v>
      </c>
      <c r="Y113" s="185" t="e">
        <f t="shared" ca="1" si="110"/>
        <v>#VALUE!</v>
      </c>
      <c r="Z113" s="185" t="e">
        <f t="shared" ca="1" si="109"/>
        <v>#VALUE!</v>
      </c>
      <c r="AA113" s="185" t="e">
        <f t="shared" ca="1" si="109"/>
        <v>#VALUE!</v>
      </c>
      <c r="AB113" s="185" t="e">
        <f t="shared" ca="1" si="109"/>
        <v>#VALUE!</v>
      </c>
      <c r="AC113" s="185" t="e">
        <f t="shared" ca="1" si="109"/>
        <v>#VALUE!</v>
      </c>
      <c r="AD113" s="185" t="e">
        <f t="shared" ca="1" si="109"/>
        <v>#VALUE!</v>
      </c>
      <c r="AE113" s="185" t="e">
        <f t="shared" ca="1" si="109"/>
        <v>#VALUE!</v>
      </c>
      <c r="AF113" s="185" t="e">
        <f t="shared" ca="1" si="109"/>
        <v>#VALUE!</v>
      </c>
      <c r="AG113" s="185" t="e">
        <f t="shared" ca="1" si="109"/>
        <v>#VALUE!</v>
      </c>
      <c r="AH113" s="185" t="e">
        <f t="shared" ca="1" si="109"/>
        <v>#VALUE!</v>
      </c>
      <c r="AI113" s="185" t="e">
        <f t="shared" ca="1" si="107"/>
        <v>#VALUE!</v>
      </c>
      <c r="AJ113" s="185" t="e">
        <f t="shared" ca="1" si="107"/>
        <v>#VALUE!</v>
      </c>
      <c r="AK113" s="185" t="e">
        <f t="shared" ca="1" si="107"/>
        <v>#VALUE!</v>
      </c>
      <c r="AL113" s="185" t="e">
        <f t="shared" ca="1" si="107"/>
        <v>#VALUE!</v>
      </c>
      <c r="AM113" s="185" t="e">
        <f t="shared" ca="1" si="107"/>
        <v>#VALUE!</v>
      </c>
      <c r="AN113" s="185" t="e">
        <f t="shared" ca="1" si="107"/>
        <v>#VALUE!</v>
      </c>
      <c r="AO113" s="185" t="e">
        <f t="shared" ca="1" si="107"/>
        <v>#VALUE!</v>
      </c>
      <c r="AP113" s="185" t="e">
        <f t="shared" ca="1" si="107"/>
        <v>#VALUE!</v>
      </c>
    </row>
    <row r="114" spans="1:42">
      <c r="A114" s="57" t="str">
        <f>'[4]TS BYDem'!A44</f>
        <v>*</v>
      </c>
      <c r="B114" s="185" t="s">
        <v>288</v>
      </c>
      <c r="C114" s="185" t="s">
        <v>137</v>
      </c>
      <c r="D114" s="186" t="str">
        <f>'[4]TS BYDem'!D44</f>
        <v>IFAS</v>
      </c>
      <c r="E114" s="185" t="s">
        <v>137</v>
      </c>
      <c r="F114" s="185" t="s">
        <v>137</v>
      </c>
      <c r="G114" s="185" t="s">
        <v>137</v>
      </c>
      <c r="H114" s="185" t="s">
        <v>137</v>
      </c>
      <c r="I114" s="185">
        <v>0</v>
      </c>
      <c r="J114" s="185" t="str">
        <f>INDEX('[4]TS BYDem'!$J$10:$J$203,MATCH(D114,'[4]TS BYDem'!$D$10:$D$203,0))</f>
        <v/>
      </c>
      <c r="K114" s="185" t="e">
        <f t="shared" ca="1" si="110"/>
        <v>#VALUE!</v>
      </c>
      <c r="L114" s="185" t="e">
        <f t="shared" ca="1" si="110"/>
        <v>#VALUE!</v>
      </c>
      <c r="M114" s="185" t="e">
        <f t="shared" ca="1" si="110"/>
        <v>#VALUE!</v>
      </c>
      <c r="N114" s="185" t="e">
        <f t="shared" ca="1" si="110"/>
        <v>#VALUE!</v>
      </c>
      <c r="O114" s="185" t="e">
        <f t="shared" ca="1" si="110"/>
        <v>#VALUE!</v>
      </c>
      <c r="P114" s="185" t="e">
        <f t="shared" ca="1" si="110"/>
        <v>#VALUE!</v>
      </c>
      <c r="Q114" s="185" t="e">
        <f t="shared" ca="1" si="110"/>
        <v>#VALUE!</v>
      </c>
      <c r="R114" s="185" t="e">
        <f t="shared" ca="1" si="110"/>
        <v>#VALUE!</v>
      </c>
      <c r="S114" s="185" t="e">
        <f t="shared" ca="1" si="110"/>
        <v>#VALUE!</v>
      </c>
      <c r="T114" s="185" t="e">
        <f t="shared" ca="1" si="110"/>
        <v>#VALUE!</v>
      </c>
      <c r="U114" s="185" t="e">
        <f t="shared" ca="1" si="110"/>
        <v>#VALUE!</v>
      </c>
      <c r="V114" s="185" t="e">
        <f t="shared" ca="1" si="110"/>
        <v>#VALUE!</v>
      </c>
      <c r="W114" s="185" t="e">
        <f t="shared" ca="1" si="110"/>
        <v>#VALUE!</v>
      </c>
      <c r="X114" s="185" t="e">
        <f t="shared" ca="1" si="110"/>
        <v>#VALUE!</v>
      </c>
      <c r="Y114" s="185" t="e">
        <f t="shared" ca="1" si="110"/>
        <v>#VALUE!</v>
      </c>
      <c r="Z114" s="185" t="e">
        <f t="shared" ca="1" si="109"/>
        <v>#VALUE!</v>
      </c>
      <c r="AA114" s="185" t="e">
        <f t="shared" ca="1" si="109"/>
        <v>#VALUE!</v>
      </c>
      <c r="AB114" s="185" t="e">
        <f t="shared" ca="1" si="109"/>
        <v>#VALUE!</v>
      </c>
      <c r="AC114" s="185" t="e">
        <f t="shared" ca="1" si="109"/>
        <v>#VALUE!</v>
      </c>
      <c r="AD114" s="185" t="e">
        <f t="shared" ca="1" si="109"/>
        <v>#VALUE!</v>
      </c>
      <c r="AE114" s="185" t="e">
        <f t="shared" ca="1" si="109"/>
        <v>#VALUE!</v>
      </c>
      <c r="AF114" s="185" t="e">
        <f t="shared" ca="1" si="109"/>
        <v>#VALUE!</v>
      </c>
      <c r="AG114" s="185" t="e">
        <f t="shared" ca="1" si="109"/>
        <v>#VALUE!</v>
      </c>
      <c r="AH114" s="185" t="e">
        <f t="shared" ca="1" si="109"/>
        <v>#VALUE!</v>
      </c>
      <c r="AI114" s="185" t="e">
        <f t="shared" ca="1" si="107"/>
        <v>#VALUE!</v>
      </c>
      <c r="AJ114" s="185" t="e">
        <f t="shared" ca="1" si="107"/>
        <v>#VALUE!</v>
      </c>
      <c r="AK114" s="185" t="e">
        <f t="shared" ca="1" si="107"/>
        <v>#VALUE!</v>
      </c>
      <c r="AL114" s="185" t="e">
        <f t="shared" ca="1" si="107"/>
        <v>#VALUE!</v>
      </c>
      <c r="AM114" s="185" t="e">
        <f t="shared" ca="1" si="107"/>
        <v>#VALUE!</v>
      </c>
      <c r="AN114" s="185" t="e">
        <f t="shared" ca="1" si="107"/>
        <v>#VALUE!</v>
      </c>
      <c r="AO114" s="185" t="e">
        <f t="shared" ca="1" si="107"/>
        <v>#VALUE!</v>
      </c>
      <c r="AP114" s="185" t="e">
        <f t="shared" ca="1" si="107"/>
        <v>#VALUE!</v>
      </c>
    </row>
    <row r="115" spans="1:42">
      <c r="A115" s="57" t="str">
        <f>'[4]TS BYDem'!A45</f>
        <v>*</v>
      </c>
      <c r="B115" s="185" t="s">
        <v>288</v>
      </c>
      <c r="C115" s="185" t="s">
        <v>137</v>
      </c>
      <c r="D115" s="186" t="str">
        <f>'[4]TS BYDem'!D45</f>
        <v>IFAS</v>
      </c>
      <c r="E115" s="185" t="s">
        <v>137</v>
      </c>
      <c r="F115" s="185" t="s">
        <v>137</v>
      </c>
      <c r="G115" s="185" t="s">
        <v>137</v>
      </c>
      <c r="H115" s="185" t="s">
        <v>137</v>
      </c>
      <c r="I115" s="185">
        <v>0</v>
      </c>
      <c r="J115" s="185" t="str">
        <f>INDEX('[4]TS BYDem'!$J$10:$J$203,MATCH(D115,'[4]TS BYDem'!$D$10:$D$203,0))</f>
        <v/>
      </c>
      <c r="K115" s="185" t="e">
        <f t="shared" ca="1" si="110"/>
        <v>#VALUE!</v>
      </c>
      <c r="L115" s="185" t="e">
        <f t="shared" ca="1" si="110"/>
        <v>#VALUE!</v>
      </c>
      <c r="M115" s="185" t="e">
        <f t="shared" ca="1" si="110"/>
        <v>#VALUE!</v>
      </c>
      <c r="N115" s="185" t="e">
        <f t="shared" ca="1" si="110"/>
        <v>#VALUE!</v>
      </c>
      <c r="O115" s="185" t="e">
        <f t="shared" ca="1" si="110"/>
        <v>#VALUE!</v>
      </c>
      <c r="P115" s="185" t="e">
        <f t="shared" ca="1" si="110"/>
        <v>#VALUE!</v>
      </c>
      <c r="Q115" s="185" t="e">
        <f t="shared" ca="1" si="110"/>
        <v>#VALUE!</v>
      </c>
      <c r="R115" s="185" t="e">
        <f t="shared" ca="1" si="110"/>
        <v>#VALUE!</v>
      </c>
      <c r="S115" s="185" t="e">
        <f t="shared" ca="1" si="110"/>
        <v>#VALUE!</v>
      </c>
      <c r="T115" s="185" t="e">
        <f t="shared" ca="1" si="110"/>
        <v>#VALUE!</v>
      </c>
      <c r="U115" s="185" t="e">
        <f t="shared" ca="1" si="110"/>
        <v>#VALUE!</v>
      </c>
      <c r="V115" s="185" t="e">
        <f t="shared" ca="1" si="110"/>
        <v>#VALUE!</v>
      </c>
      <c r="W115" s="185" t="e">
        <f t="shared" ca="1" si="110"/>
        <v>#VALUE!</v>
      </c>
      <c r="X115" s="185" t="e">
        <f t="shared" ca="1" si="110"/>
        <v>#VALUE!</v>
      </c>
      <c r="Y115" s="185" t="e">
        <f t="shared" ca="1" si="110"/>
        <v>#VALUE!</v>
      </c>
      <c r="Z115" s="185" t="e">
        <f t="shared" ca="1" si="109"/>
        <v>#VALUE!</v>
      </c>
      <c r="AA115" s="185" t="e">
        <f t="shared" ca="1" si="109"/>
        <v>#VALUE!</v>
      </c>
      <c r="AB115" s="185" t="e">
        <f t="shared" ca="1" si="109"/>
        <v>#VALUE!</v>
      </c>
      <c r="AC115" s="185" t="e">
        <f t="shared" ca="1" si="109"/>
        <v>#VALUE!</v>
      </c>
      <c r="AD115" s="185" t="e">
        <f t="shared" ca="1" si="109"/>
        <v>#VALUE!</v>
      </c>
      <c r="AE115" s="185" t="e">
        <f t="shared" ca="1" si="109"/>
        <v>#VALUE!</v>
      </c>
      <c r="AF115" s="185" t="e">
        <f t="shared" ca="1" si="109"/>
        <v>#VALUE!</v>
      </c>
      <c r="AG115" s="185" t="e">
        <f t="shared" ca="1" si="109"/>
        <v>#VALUE!</v>
      </c>
      <c r="AH115" s="185" t="e">
        <f t="shared" ca="1" si="109"/>
        <v>#VALUE!</v>
      </c>
      <c r="AI115" s="185" t="e">
        <f t="shared" ca="1" si="107"/>
        <v>#VALUE!</v>
      </c>
      <c r="AJ115" s="185" t="e">
        <f t="shared" ca="1" si="107"/>
        <v>#VALUE!</v>
      </c>
      <c r="AK115" s="185" t="e">
        <f t="shared" ca="1" si="107"/>
        <v>#VALUE!</v>
      </c>
      <c r="AL115" s="185" t="e">
        <f t="shared" ca="1" si="107"/>
        <v>#VALUE!</v>
      </c>
      <c r="AM115" s="185" t="e">
        <f t="shared" ca="1" si="107"/>
        <v>#VALUE!</v>
      </c>
      <c r="AN115" s="185" t="e">
        <f t="shared" ca="1" si="107"/>
        <v>#VALUE!</v>
      </c>
      <c r="AO115" s="185" t="e">
        <f t="shared" ca="1" si="107"/>
        <v>#VALUE!</v>
      </c>
      <c r="AP115" s="185" t="e">
        <f t="shared" ca="1" si="107"/>
        <v>#VALUE!</v>
      </c>
    </row>
    <row r="116" spans="1:42">
      <c r="A116" s="57" t="str">
        <f>'[4]TS BYDem'!A46</f>
        <v>*</v>
      </c>
      <c r="B116" s="185" t="s">
        <v>288</v>
      </c>
      <c r="C116" s="185" t="s">
        <v>137</v>
      </c>
      <c r="D116" s="186" t="str">
        <f>'[4]TS BYDem'!D46</f>
        <v>IFAS</v>
      </c>
      <c r="E116" s="185" t="s">
        <v>137</v>
      </c>
      <c r="F116" s="185" t="s">
        <v>137</v>
      </c>
      <c r="G116" s="185" t="s">
        <v>137</v>
      </c>
      <c r="H116" s="185" t="s">
        <v>137</v>
      </c>
      <c r="I116" s="185">
        <v>0</v>
      </c>
      <c r="J116" s="185" t="str">
        <f>INDEX('[4]TS BYDem'!$J$10:$J$203,MATCH(D116,'[4]TS BYDem'!$D$10:$D$203,0))</f>
        <v/>
      </c>
      <c r="K116" s="185" t="e">
        <f t="shared" ca="1" si="110"/>
        <v>#VALUE!</v>
      </c>
      <c r="L116" s="185" t="e">
        <f t="shared" ca="1" si="110"/>
        <v>#VALUE!</v>
      </c>
      <c r="M116" s="185" t="e">
        <f t="shared" ca="1" si="110"/>
        <v>#VALUE!</v>
      </c>
      <c r="N116" s="185" t="e">
        <f t="shared" ca="1" si="110"/>
        <v>#VALUE!</v>
      </c>
      <c r="O116" s="185" t="e">
        <f t="shared" ca="1" si="110"/>
        <v>#VALUE!</v>
      </c>
      <c r="P116" s="185" t="e">
        <f t="shared" ca="1" si="110"/>
        <v>#VALUE!</v>
      </c>
      <c r="Q116" s="185" t="e">
        <f t="shared" ca="1" si="110"/>
        <v>#VALUE!</v>
      </c>
      <c r="R116" s="185" t="e">
        <f t="shared" ca="1" si="110"/>
        <v>#VALUE!</v>
      </c>
      <c r="S116" s="185" t="e">
        <f t="shared" ca="1" si="110"/>
        <v>#VALUE!</v>
      </c>
      <c r="T116" s="185" t="e">
        <f t="shared" ca="1" si="110"/>
        <v>#VALUE!</v>
      </c>
      <c r="U116" s="185" t="e">
        <f t="shared" ca="1" si="110"/>
        <v>#VALUE!</v>
      </c>
      <c r="V116" s="185" t="e">
        <f t="shared" ca="1" si="110"/>
        <v>#VALUE!</v>
      </c>
      <c r="W116" s="185" t="e">
        <f t="shared" ca="1" si="110"/>
        <v>#VALUE!</v>
      </c>
      <c r="X116" s="185" t="e">
        <f t="shared" ca="1" si="110"/>
        <v>#VALUE!</v>
      </c>
      <c r="Y116" s="185" t="e">
        <f t="shared" ca="1" si="110"/>
        <v>#VALUE!</v>
      </c>
      <c r="Z116" s="185" t="e">
        <f t="shared" ca="1" si="109"/>
        <v>#VALUE!</v>
      </c>
      <c r="AA116" s="185" t="e">
        <f t="shared" ca="1" si="109"/>
        <v>#VALUE!</v>
      </c>
      <c r="AB116" s="185" t="e">
        <f t="shared" ca="1" si="109"/>
        <v>#VALUE!</v>
      </c>
      <c r="AC116" s="185" t="e">
        <f t="shared" ca="1" si="109"/>
        <v>#VALUE!</v>
      </c>
      <c r="AD116" s="185" t="e">
        <f t="shared" ca="1" si="109"/>
        <v>#VALUE!</v>
      </c>
      <c r="AE116" s="185" t="e">
        <f t="shared" ca="1" si="109"/>
        <v>#VALUE!</v>
      </c>
      <c r="AF116" s="185" t="e">
        <f t="shared" ca="1" si="109"/>
        <v>#VALUE!</v>
      </c>
      <c r="AG116" s="185" t="e">
        <f t="shared" ca="1" si="109"/>
        <v>#VALUE!</v>
      </c>
      <c r="AH116" s="185" t="e">
        <f t="shared" ca="1" si="109"/>
        <v>#VALUE!</v>
      </c>
      <c r="AI116" s="185" t="e">
        <f t="shared" ca="1" si="107"/>
        <v>#VALUE!</v>
      </c>
      <c r="AJ116" s="185" t="e">
        <f t="shared" ca="1" si="107"/>
        <v>#VALUE!</v>
      </c>
      <c r="AK116" s="185" t="e">
        <f t="shared" ca="1" si="107"/>
        <v>#VALUE!</v>
      </c>
      <c r="AL116" s="185" t="e">
        <f t="shared" ca="1" si="107"/>
        <v>#VALUE!</v>
      </c>
      <c r="AM116" s="185" t="e">
        <f t="shared" ca="1" si="107"/>
        <v>#VALUE!</v>
      </c>
      <c r="AN116" s="185" t="e">
        <f t="shared" ca="1" si="107"/>
        <v>#VALUE!</v>
      </c>
      <c r="AO116" s="185" t="e">
        <f t="shared" ca="1" si="107"/>
        <v>#VALUE!</v>
      </c>
      <c r="AP116" s="185" t="e">
        <f t="shared" ca="1" si="107"/>
        <v>#VALUE!</v>
      </c>
    </row>
    <row r="117" spans="1:42">
      <c r="A117" s="57" t="str">
        <f>'[4]TS BYDem'!A47</f>
        <v>*</v>
      </c>
      <c r="B117" s="185" t="s">
        <v>288</v>
      </c>
      <c r="C117" s="185" t="s">
        <v>137</v>
      </c>
      <c r="D117" s="186">
        <f>'[4]TS BYDem'!D47</f>
        <v>0</v>
      </c>
      <c r="E117" s="185" t="s">
        <v>137</v>
      </c>
      <c r="F117" s="185" t="s">
        <v>137</v>
      </c>
      <c r="G117" s="185" t="s">
        <v>137</v>
      </c>
      <c r="H117" s="185" t="s">
        <v>137</v>
      </c>
      <c r="I117" s="185">
        <v>0</v>
      </c>
      <c r="J117" s="185" t="str">
        <f>INDEX('[4]TS BYDem'!$J$10:$J$203,MATCH(D117,'[4]TS BYDem'!$D$10:$D$203,0))</f>
        <v/>
      </c>
      <c r="K117" s="185" t="e">
        <f t="shared" ca="1" si="110"/>
        <v>#VALUE!</v>
      </c>
      <c r="L117" s="185" t="e">
        <f t="shared" ca="1" si="110"/>
        <v>#VALUE!</v>
      </c>
      <c r="M117" s="185" t="e">
        <f t="shared" ca="1" si="110"/>
        <v>#VALUE!</v>
      </c>
      <c r="N117" s="185" t="e">
        <f t="shared" ca="1" si="110"/>
        <v>#VALUE!</v>
      </c>
      <c r="O117" s="185" t="e">
        <f t="shared" ca="1" si="110"/>
        <v>#VALUE!</v>
      </c>
      <c r="P117" s="185" t="e">
        <f t="shared" ca="1" si="110"/>
        <v>#VALUE!</v>
      </c>
      <c r="Q117" s="185" t="e">
        <f t="shared" ca="1" si="110"/>
        <v>#VALUE!</v>
      </c>
      <c r="R117" s="185" t="e">
        <f t="shared" ca="1" si="110"/>
        <v>#VALUE!</v>
      </c>
      <c r="S117" s="185" t="e">
        <f t="shared" ca="1" si="110"/>
        <v>#VALUE!</v>
      </c>
      <c r="T117" s="185" t="e">
        <f t="shared" ca="1" si="110"/>
        <v>#VALUE!</v>
      </c>
      <c r="U117" s="185" t="e">
        <f t="shared" ca="1" si="110"/>
        <v>#VALUE!</v>
      </c>
      <c r="V117" s="185" t="e">
        <f t="shared" ca="1" si="110"/>
        <v>#VALUE!</v>
      </c>
      <c r="W117" s="185" t="e">
        <f t="shared" ca="1" si="110"/>
        <v>#VALUE!</v>
      </c>
      <c r="X117" s="185" t="e">
        <f t="shared" ca="1" si="110"/>
        <v>#VALUE!</v>
      </c>
      <c r="Y117" s="185" t="e">
        <f t="shared" ca="1" si="110"/>
        <v>#VALUE!</v>
      </c>
      <c r="Z117" s="185" t="e">
        <f t="shared" ca="1" si="109"/>
        <v>#VALUE!</v>
      </c>
      <c r="AA117" s="185" t="e">
        <f t="shared" ca="1" si="109"/>
        <v>#VALUE!</v>
      </c>
      <c r="AB117" s="185" t="e">
        <f t="shared" ca="1" si="109"/>
        <v>#VALUE!</v>
      </c>
      <c r="AC117" s="185" t="e">
        <f t="shared" ca="1" si="109"/>
        <v>#VALUE!</v>
      </c>
      <c r="AD117" s="185" t="e">
        <f t="shared" ca="1" si="109"/>
        <v>#VALUE!</v>
      </c>
      <c r="AE117" s="185" t="e">
        <f t="shared" ca="1" si="109"/>
        <v>#VALUE!</v>
      </c>
      <c r="AF117" s="185" t="e">
        <f t="shared" ca="1" si="109"/>
        <v>#VALUE!</v>
      </c>
      <c r="AG117" s="185" t="e">
        <f t="shared" ca="1" si="109"/>
        <v>#VALUE!</v>
      </c>
      <c r="AH117" s="185" t="e">
        <f t="shared" ca="1" si="109"/>
        <v>#VALUE!</v>
      </c>
      <c r="AI117" s="185" t="e">
        <f t="shared" ca="1" si="109"/>
        <v>#VALUE!</v>
      </c>
      <c r="AJ117" s="185" t="e">
        <f t="shared" ca="1" si="109"/>
        <v>#VALUE!</v>
      </c>
      <c r="AK117" s="185" t="e">
        <f t="shared" ca="1" si="109"/>
        <v>#VALUE!</v>
      </c>
      <c r="AL117" s="185" t="e">
        <f t="shared" ca="1" si="109"/>
        <v>#VALUE!</v>
      </c>
      <c r="AM117" s="185" t="e">
        <f t="shared" ca="1" si="109"/>
        <v>#VALUE!</v>
      </c>
      <c r="AN117" s="185" t="e">
        <f t="shared" ca="1" si="109"/>
        <v>#VALUE!</v>
      </c>
      <c r="AO117" s="185" t="e">
        <f t="shared" ca="1" si="109"/>
        <v>#VALUE!</v>
      </c>
      <c r="AP117" s="185" t="e">
        <f t="shared" ref="AP117:AP120" ca="1" si="111">AP$100/AO$100*AO117</f>
        <v>#VALUE!</v>
      </c>
    </row>
    <row r="118" spans="1:42">
      <c r="A118" s="57" t="str">
        <f>'[4]TS BYDem'!A48</f>
        <v>*</v>
      </c>
      <c r="B118" s="185" t="s">
        <v>288</v>
      </c>
      <c r="C118" s="185" t="s">
        <v>137</v>
      </c>
      <c r="D118" s="186" t="str">
        <f>'[4]TS BYDem'!D48</f>
        <v>IFAR</v>
      </c>
      <c r="E118" s="185" t="s">
        <v>137</v>
      </c>
      <c r="F118" s="185" t="s">
        <v>137</v>
      </c>
      <c r="G118" s="185" t="s">
        <v>137</v>
      </c>
      <c r="H118" s="185" t="s">
        <v>137</v>
      </c>
      <c r="I118" s="185">
        <v>0</v>
      </c>
      <c r="J118" s="185" t="str">
        <f>INDEX('[4]TS BYDem'!$J$10:$J$203,MATCH(D118,'[4]TS BYDem'!$D$10:$D$203,0))</f>
        <v/>
      </c>
      <c r="K118" s="185" t="e">
        <f t="shared" ca="1" si="110"/>
        <v>#VALUE!</v>
      </c>
      <c r="L118" s="185" t="e">
        <f t="shared" ca="1" si="110"/>
        <v>#VALUE!</v>
      </c>
      <c r="M118" s="185" t="e">
        <f t="shared" ca="1" si="110"/>
        <v>#VALUE!</v>
      </c>
      <c r="N118" s="185" t="e">
        <f t="shared" ca="1" si="110"/>
        <v>#VALUE!</v>
      </c>
      <c r="O118" s="185" t="e">
        <f t="shared" ca="1" si="110"/>
        <v>#VALUE!</v>
      </c>
      <c r="P118" s="185" t="e">
        <f t="shared" ca="1" si="110"/>
        <v>#VALUE!</v>
      </c>
      <c r="Q118" s="185" t="e">
        <f t="shared" ca="1" si="110"/>
        <v>#VALUE!</v>
      </c>
      <c r="R118" s="185" t="e">
        <f t="shared" ca="1" si="110"/>
        <v>#VALUE!</v>
      </c>
      <c r="S118" s="185" t="e">
        <f t="shared" ca="1" si="110"/>
        <v>#VALUE!</v>
      </c>
      <c r="T118" s="185" t="e">
        <f t="shared" ca="1" si="110"/>
        <v>#VALUE!</v>
      </c>
      <c r="U118" s="185" t="e">
        <f t="shared" ca="1" si="110"/>
        <v>#VALUE!</v>
      </c>
      <c r="V118" s="185" t="e">
        <f t="shared" ca="1" si="110"/>
        <v>#VALUE!</v>
      </c>
      <c r="W118" s="185" t="e">
        <f t="shared" ca="1" si="110"/>
        <v>#VALUE!</v>
      </c>
      <c r="X118" s="185" t="e">
        <f t="shared" ca="1" si="110"/>
        <v>#VALUE!</v>
      </c>
      <c r="Y118" s="185" t="e">
        <f t="shared" ca="1" si="110"/>
        <v>#VALUE!</v>
      </c>
      <c r="Z118" s="185" t="e">
        <f t="shared" ca="1" si="109"/>
        <v>#VALUE!</v>
      </c>
      <c r="AA118" s="185" t="e">
        <f t="shared" ca="1" si="109"/>
        <v>#VALUE!</v>
      </c>
      <c r="AB118" s="185" t="e">
        <f t="shared" ca="1" si="109"/>
        <v>#VALUE!</v>
      </c>
      <c r="AC118" s="185" t="e">
        <f t="shared" ca="1" si="109"/>
        <v>#VALUE!</v>
      </c>
      <c r="AD118" s="185" t="e">
        <f t="shared" ca="1" si="109"/>
        <v>#VALUE!</v>
      </c>
      <c r="AE118" s="185" t="e">
        <f t="shared" ca="1" si="109"/>
        <v>#VALUE!</v>
      </c>
      <c r="AF118" s="185" t="e">
        <f t="shared" ca="1" si="109"/>
        <v>#VALUE!</v>
      </c>
      <c r="AG118" s="185" t="e">
        <f t="shared" ca="1" si="109"/>
        <v>#VALUE!</v>
      </c>
      <c r="AH118" s="185" t="e">
        <f t="shared" ca="1" si="109"/>
        <v>#VALUE!</v>
      </c>
      <c r="AI118" s="185" t="e">
        <f t="shared" ca="1" si="109"/>
        <v>#VALUE!</v>
      </c>
      <c r="AJ118" s="185" t="e">
        <f t="shared" ca="1" si="109"/>
        <v>#VALUE!</v>
      </c>
      <c r="AK118" s="185" t="e">
        <f t="shared" ca="1" si="109"/>
        <v>#VALUE!</v>
      </c>
      <c r="AL118" s="185" t="e">
        <f t="shared" ca="1" si="109"/>
        <v>#VALUE!</v>
      </c>
      <c r="AM118" s="185" t="e">
        <f t="shared" ca="1" si="109"/>
        <v>#VALUE!</v>
      </c>
      <c r="AN118" s="185" t="e">
        <f t="shared" ca="1" si="109"/>
        <v>#VALUE!</v>
      </c>
      <c r="AO118" s="185" t="e">
        <f t="shared" ca="1" si="109"/>
        <v>#VALUE!</v>
      </c>
      <c r="AP118" s="185" t="e">
        <f t="shared" ca="1" si="111"/>
        <v>#VALUE!</v>
      </c>
    </row>
    <row r="119" spans="1:42">
      <c r="A119" s="57" t="str">
        <f>'[4]TS BYDem'!A49</f>
        <v>*</v>
      </c>
      <c r="B119" s="185" t="s">
        <v>288</v>
      </c>
      <c r="C119" s="185" t="s">
        <v>137</v>
      </c>
      <c r="D119" s="186" t="str">
        <f>'[4]TS BYDem'!D49</f>
        <v>Useful Energy Service</v>
      </c>
      <c r="E119" s="185" t="s">
        <v>137</v>
      </c>
      <c r="F119" s="185" t="s">
        <v>137</v>
      </c>
      <c r="G119" s="185" t="s">
        <v>137</v>
      </c>
      <c r="H119" s="185" t="s">
        <v>137</v>
      </c>
      <c r="I119" s="185">
        <v>0</v>
      </c>
      <c r="J119" s="185" t="str">
        <f>INDEX('[4]TS BYDem'!$J$10:$J$203,MATCH(D119,'[4]TS BYDem'!$D$10:$D$203,0))</f>
        <v/>
      </c>
      <c r="K119" s="185" t="e">
        <f t="shared" ca="1" si="110"/>
        <v>#VALUE!</v>
      </c>
      <c r="L119" s="185" t="e">
        <f t="shared" ca="1" si="110"/>
        <v>#VALUE!</v>
      </c>
      <c r="M119" s="185" t="e">
        <f t="shared" ca="1" si="110"/>
        <v>#VALUE!</v>
      </c>
      <c r="N119" s="185" t="e">
        <f t="shared" ca="1" si="110"/>
        <v>#VALUE!</v>
      </c>
      <c r="O119" s="185" t="e">
        <f t="shared" ca="1" si="110"/>
        <v>#VALUE!</v>
      </c>
      <c r="P119" s="185" t="e">
        <f t="shared" ca="1" si="110"/>
        <v>#VALUE!</v>
      </c>
      <c r="Q119" s="185" t="e">
        <f t="shared" ca="1" si="110"/>
        <v>#VALUE!</v>
      </c>
      <c r="R119" s="185" t="e">
        <f t="shared" ca="1" si="110"/>
        <v>#VALUE!</v>
      </c>
      <c r="S119" s="185" t="e">
        <f t="shared" ca="1" si="110"/>
        <v>#VALUE!</v>
      </c>
      <c r="T119" s="185" t="e">
        <f t="shared" ca="1" si="110"/>
        <v>#VALUE!</v>
      </c>
      <c r="U119" s="185" t="e">
        <f t="shared" ca="1" si="110"/>
        <v>#VALUE!</v>
      </c>
      <c r="V119" s="185" t="e">
        <f t="shared" ca="1" si="110"/>
        <v>#VALUE!</v>
      </c>
      <c r="W119" s="185" t="e">
        <f t="shared" ca="1" si="110"/>
        <v>#VALUE!</v>
      </c>
      <c r="X119" s="185" t="e">
        <f t="shared" ca="1" si="110"/>
        <v>#VALUE!</v>
      </c>
      <c r="Y119" s="185" t="e">
        <f t="shared" ca="1" si="110"/>
        <v>#VALUE!</v>
      </c>
      <c r="Z119" s="185" t="e">
        <f t="shared" ca="1" si="109"/>
        <v>#VALUE!</v>
      </c>
      <c r="AA119" s="185" t="e">
        <f t="shared" ca="1" si="109"/>
        <v>#VALUE!</v>
      </c>
      <c r="AB119" s="185" t="e">
        <f t="shared" ca="1" si="109"/>
        <v>#VALUE!</v>
      </c>
      <c r="AC119" s="185" t="e">
        <f t="shared" ca="1" si="109"/>
        <v>#VALUE!</v>
      </c>
      <c r="AD119" s="185" t="e">
        <f t="shared" ca="1" si="109"/>
        <v>#VALUE!</v>
      </c>
      <c r="AE119" s="185" t="e">
        <f t="shared" ca="1" si="109"/>
        <v>#VALUE!</v>
      </c>
      <c r="AF119" s="185" t="e">
        <f t="shared" ca="1" si="109"/>
        <v>#VALUE!</v>
      </c>
      <c r="AG119" s="185" t="e">
        <f t="shared" ca="1" si="109"/>
        <v>#VALUE!</v>
      </c>
      <c r="AH119" s="185" t="e">
        <f t="shared" ca="1" si="109"/>
        <v>#VALUE!</v>
      </c>
      <c r="AI119" s="185" t="e">
        <f t="shared" ca="1" si="109"/>
        <v>#VALUE!</v>
      </c>
      <c r="AJ119" s="185" t="e">
        <f t="shared" ca="1" si="109"/>
        <v>#VALUE!</v>
      </c>
      <c r="AK119" s="185" t="e">
        <f t="shared" ca="1" si="109"/>
        <v>#VALUE!</v>
      </c>
      <c r="AL119" s="185" t="e">
        <f t="shared" ca="1" si="109"/>
        <v>#VALUE!</v>
      </c>
      <c r="AM119" s="185" t="e">
        <f t="shared" ca="1" si="109"/>
        <v>#VALUE!</v>
      </c>
      <c r="AN119" s="185" t="e">
        <f t="shared" ca="1" si="109"/>
        <v>#VALUE!</v>
      </c>
      <c r="AO119" s="185" t="e">
        <f t="shared" ca="1" si="109"/>
        <v>#VALUE!</v>
      </c>
      <c r="AP119" s="185" t="e">
        <f t="shared" ca="1" si="111"/>
        <v>#VALUE!</v>
      </c>
    </row>
    <row r="120" spans="1:42">
      <c r="A120" s="57" t="str">
        <f>'[4]TS BYDem'!A50</f>
        <v>*</v>
      </c>
      <c r="B120" s="185" t="s">
        <v>288</v>
      </c>
      <c r="C120" s="185" t="s">
        <v>137</v>
      </c>
      <c r="D120" s="186">
        <f>'[4]TS BYDem'!D50</f>
        <v>0</v>
      </c>
      <c r="E120" s="185" t="s">
        <v>137</v>
      </c>
      <c r="F120" s="185" t="s">
        <v>137</v>
      </c>
      <c r="G120" s="185" t="s">
        <v>137</v>
      </c>
      <c r="H120" s="185" t="s">
        <v>137</v>
      </c>
      <c r="I120" s="185">
        <v>0</v>
      </c>
      <c r="J120" s="185" t="str">
        <f>INDEX('[4]TS BYDem'!$J$10:$J$203,MATCH(D120,'[4]TS BYDem'!$D$10:$D$203,0))</f>
        <v/>
      </c>
      <c r="K120" s="185" t="e">
        <f t="shared" ca="1" si="110"/>
        <v>#VALUE!</v>
      </c>
      <c r="L120" s="185" t="e">
        <f t="shared" ca="1" si="110"/>
        <v>#VALUE!</v>
      </c>
      <c r="M120" s="185" t="e">
        <f t="shared" ca="1" si="110"/>
        <v>#VALUE!</v>
      </c>
      <c r="N120" s="185" t="e">
        <f t="shared" ca="1" si="110"/>
        <v>#VALUE!</v>
      </c>
      <c r="O120" s="185" t="e">
        <f t="shared" ca="1" si="110"/>
        <v>#VALUE!</v>
      </c>
      <c r="P120" s="185" t="e">
        <f t="shared" ca="1" si="110"/>
        <v>#VALUE!</v>
      </c>
      <c r="Q120" s="185" t="e">
        <f t="shared" ca="1" si="110"/>
        <v>#VALUE!</v>
      </c>
      <c r="R120" s="185" t="e">
        <f t="shared" ca="1" si="110"/>
        <v>#VALUE!</v>
      </c>
      <c r="S120" s="185" t="e">
        <f t="shared" ca="1" si="110"/>
        <v>#VALUE!</v>
      </c>
      <c r="T120" s="185" t="e">
        <f t="shared" ca="1" si="110"/>
        <v>#VALUE!</v>
      </c>
      <c r="U120" s="185" t="e">
        <f t="shared" ca="1" si="110"/>
        <v>#VALUE!</v>
      </c>
      <c r="V120" s="185" t="e">
        <f t="shared" ca="1" si="110"/>
        <v>#VALUE!</v>
      </c>
      <c r="W120" s="185" t="e">
        <f t="shared" ca="1" si="110"/>
        <v>#VALUE!</v>
      </c>
      <c r="X120" s="185" t="e">
        <f t="shared" ca="1" si="110"/>
        <v>#VALUE!</v>
      </c>
      <c r="Y120" s="185" t="e">
        <f t="shared" ca="1" si="110"/>
        <v>#VALUE!</v>
      </c>
      <c r="Z120" s="185" t="e">
        <f t="shared" ca="1" si="109"/>
        <v>#VALUE!</v>
      </c>
      <c r="AA120" s="185" t="e">
        <f t="shared" ca="1" si="109"/>
        <v>#VALUE!</v>
      </c>
      <c r="AB120" s="185" t="e">
        <f t="shared" ca="1" si="109"/>
        <v>#VALUE!</v>
      </c>
      <c r="AC120" s="185" t="e">
        <f t="shared" ca="1" si="109"/>
        <v>#VALUE!</v>
      </c>
      <c r="AD120" s="185" t="e">
        <f t="shared" ca="1" si="109"/>
        <v>#VALUE!</v>
      </c>
      <c r="AE120" s="185" t="e">
        <f t="shared" ca="1" si="109"/>
        <v>#VALUE!</v>
      </c>
      <c r="AF120" s="185" t="e">
        <f t="shared" ca="1" si="109"/>
        <v>#VALUE!</v>
      </c>
      <c r="AG120" s="185" t="e">
        <f t="shared" ca="1" si="109"/>
        <v>#VALUE!</v>
      </c>
      <c r="AH120" s="185" t="e">
        <f t="shared" ca="1" si="109"/>
        <v>#VALUE!</v>
      </c>
      <c r="AI120" s="185" t="e">
        <f t="shared" ca="1" si="109"/>
        <v>#VALUE!</v>
      </c>
      <c r="AJ120" s="185" t="e">
        <f t="shared" ca="1" si="109"/>
        <v>#VALUE!</v>
      </c>
      <c r="AK120" s="185" t="e">
        <f t="shared" ca="1" si="109"/>
        <v>#VALUE!</v>
      </c>
      <c r="AL120" s="185" t="e">
        <f t="shared" ca="1" si="109"/>
        <v>#VALUE!</v>
      </c>
      <c r="AM120" s="185" t="e">
        <f t="shared" ca="1" si="109"/>
        <v>#VALUE!</v>
      </c>
      <c r="AN120" s="185" t="e">
        <f t="shared" ca="1" si="109"/>
        <v>#VALUE!</v>
      </c>
      <c r="AO120" s="185" t="e">
        <f t="shared" ca="1" si="109"/>
        <v>#VALUE!</v>
      </c>
      <c r="AP120" s="185" t="e">
        <f t="shared" ca="1" si="111"/>
        <v>#VALUE!</v>
      </c>
    </row>
    <row r="121" spans="1:42" s="5" customFormat="1">
      <c r="A121" s="57" t="str">
        <f>'[4]TS BYDem'!A51</f>
        <v>*</v>
      </c>
      <c r="B121" s="5">
        <f>B100+2</f>
        <v>5</v>
      </c>
      <c r="C121" s="3" t="str">
        <f ca="1">OFFSET($C$9,$B121,0)</f>
        <v>Iron &amp; Steel</v>
      </c>
      <c r="D121" s="3" t="str">
        <f ca="1">OFFSET($B$9,$B121,0)</f>
        <v>IS</v>
      </c>
      <c r="J121" s="5">
        <f t="shared" ref="J121:AA121" ca="1" si="112">SUMIF($B$10:$B$25,$D121,J$10:J$25)*SUMIF($B$10:$B$25,$D121,J$47:J$62)</f>
        <v>91.155983840693693</v>
      </c>
      <c r="K121" s="5">
        <f t="shared" ca="1" si="112"/>
        <v>91.710297532558712</v>
      </c>
      <c r="L121" s="5">
        <f t="shared" ca="1" si="112"/>
        <v>92.768511564884705</v>
      </c>
      <c r="M121" s="5">
        <f t="shared" ca="1" si="112"/>
        <v>93.776047747412548</v>
      </c>
      <c r="N121" s="5">
        <f t="shared" ca="1" si="112"/>
        <v>94.319476074287735</v>
      </c>
      <c r="O121" s="5">
        <f t="shared" ca="1" si="112"/>
        <v>95.613818592823378</v>
      </c>
      <c r="P121" s="5">
        <f t="shared" ca="1" si="112"/>
        <v>96.574994146434307</v>
      </c>
      <c r="Q121" s="5">
        <f t="shared" ca="1" si="112"/>
        <v>95.048220566049281</v>
      </c>
      <c r="R121" s="5">
        <f t="shared" ca="1" si="112"/>
        <v>86.00398491222083</v>
      </c>
      <c r="S121" s="5">
        <f t="shared" ca="1" si="112"/>
        <v>88.536236630612706</v>
      </c>
      <c r="T121" s="5">
        <f t="shared" ca="1" si="112"/>
        <v>90.412010749527042</v>
      </c>
      <c r="U121" s="5">
        <f t="shared" ca="1" si="112"/>
        <v>92.682827963278413</v>
      </c>
      <c r="V121" s="5">
        <f t="shared" ca="1" si="112"/>
        <v>95.001708713328668</v>
      </c>
      <c r="W121" s="5">
        <f t="shared" ca="1" si="112"/>
        <v>97.491596044656347</v>
      </c>
      <c r="X121" s="5">
        <f t="shared" ca="1" si="112"/>
        <v>100.12174318238976</v>
      </c>
      <c r="Y121" s="5">
        <f t="shared" ca="1" si="112"/>
        <v>102.67348345454633</v>
      </c>
      <c r="Z121" s="5">
        <f t="shared" ca="1" si="112"/>
        <v>106.53083560286441</v>
      </c>
      <c r="AA121" s="5">
        <f t="shared" ca="1" si="112"/>
        <v>109.38593337749876</v>
      </c>
      <c r="AB121" s="5">
        <f ca="1">SUMIF($B$10:$B$25,$D121,AB$10:AB$25)*SUMIF($B$10:$B$25,$D121,AB$46:AB$62)</f>
        <v>111.96913998893066</v>
      </c>
      <c r="AC121" s="5">
        <f t="shared" ref="AC121:AP121" ca="1" si="113">SUMIF($B$10:$B$25,$D121,AC$10:AC$25)*SUMIF($B$10:$B$25,$D121,AC$47:AC$62)</f>
        <v>114.47952126141513</v>
      </c>
      <c r="AD121" s="5">
        <f t="shared" ca="1" si="113"/>
        <v>117.35357311528313</v>
      </c>
      <c r="AE121" s="5">
        <f t="shared" ca="1" si="113"/>
        <v>120.50581292645157</v>
      </c>
      <c r="AF121" s="5">
        <f t="shared" ca="1" si="113"/>
        <v>124.35737108657241</v>
      </c>
      <c r="AG121" s="5">
        <f t="shared" ca="1" si="113"/>
        <v>131.0511862028429</v>
      </c>
      <c r="AH121" s="5">
        <f t="shared" ca="1" si="113"/>
        <v>136.94660198638007</v>
      </c>
      <c r="AI121" s="5">
        <f t="shared" ca="1" si="113"/>
        <v>142.16130895602086</v>
      </c>
      <c r="AJ121" s="5">
        <f t="shared" ca="1" si="113"/>
        <v>147.18946677182086</v>
      </c>
      <c r="AK121" s="5">
        <f t="shared" ca="1" si="113"/>
        <v>152.25542504286423</v>
      </c>
      <c r="AL121" s="5">
        <f t="shared" ca="1" si="113"/>
        <v>157.41863150404197</v>
      </c>
      <c r="AM121" s="5">
        <f t="shared" ca="1" si="113"/>
        <v>186.00306808334884</v>
      </c>
      <c r="AN121" s="5">
        <f t="shared" ca="1" si="113"/>
        <v>189.5286745690037</v>
      </c>
      <c r="AO121" s="5">
        <f t="shared" ca="1" si="113"/>
        <v>225.81518931624032</v>
      </c>
      <c r="AP121" s="5">
        <f t="shared" ca="1" si="113"/>
        <v>257.92523238120248</v>
      </c>
    </row>
    <row r="122" spans="1:42">
      <c r="A122" s="57" t="str">
        <f>'[4]TS BYDem'!A52</f>
        <v>*</v>
      </c>
      <c r="B122" s="185" t="s">
        <v>288</v>
      </c>
      <c r="C122" s="185" t="s">
        <v>137</v>
      </c>
      <c r="D122" s="186" t="str">
        <f>'[4]TS BYDem'!D52</f>
        <v>IISK</v>
      </c>
      <c r="E122" s="185" t="s">
        <v>137</v>
      </c>
      <c r="F122" s="185" t="s">
        <v>137</v>
      </c>
      <c r="G122" s="185" t="s">
        <v>137</v>
      </c>
      <c r="H122" s="185" t="s">
        <v>137</v>
      </c>
      <c r="I122" s="185">
        <v>0</v>
      </c>
      <c r="J122" s="185" t="str">
        <f>INDEX('[4]TS BYDem'!$J$10:$J$203,MATCH(D122,'[4]TS BYDem'!$D$10:$D$203,0))</f>
        <v/>
      </c>
      <c r="K122" s="185" t="e">
        <f t="shared" ref="K122:Z137" ca="1" si="114">K$121/J$121*J122</f>
        <v>#VALUE!</v>
      </c>
      <c r="L122" s="185" t="e">
        <f t="shared" ca="1" si="114"/>
        <v>#VALUE!</v>
      </c>
      <c r="M122" s="185" t="e">
        <f t="shared" ca="1" si="114"/>
        <v>#VALUE!</v>
      </c>
      <c r="N122" s="185" t="e">
        <f t="shared" ca="1" si="114"/>
        <v>#VALUE!</v>
      </c>
      <c r="O122" s="185" t="e">
        <f t="shared" ca="1" si="114"/>
        <v>#VALUE!</v>
      </c>
      <c r="P122" s="185" t="e">
        <f t="shared" ca="1" si="114"/>
        <v>#VALUE!</v>
      </c>
      <c r="Q122" s="185" t="e">
        <f t="shared" ca="1" si="114"/>
        <v>#VALUE!</v>
      </c>
      <c r="R122" s="185" t="e">
        <f t="shared" ca="1" si="114"/>
        <v>#VALUE!</v>
      </c>
      <c r="S122" s="185" t="e">
        <f t="shared" ca="1" si="114"/>
        <v>#VALUE!</v>
      </c>
      <c r="T122" s="185" t="e">
        <f t="shared" ca="1" si="114"/>
        <v>#VALUE!</v>
      </c>
      <c r="U122" s="185" t="e">
        <f t="shared" ca="1" si="114"/>
        <v>#VALUE!</v>
      </c>
      <c r="V122" s="185" t="e">
        <f t="shared" ca="1" si="114"/>
        <v>#VALUE!</v>
      </c>
      <c r="W122" s="185" t="e">
        <f t="shared" ca="1" si="114"/>
        <v>#VALUE!</v>
      </c>
      <c r="X122" s="185" t="e">
        <f t="shared" ca="1" si="114"/>
        <v>#VALUE!</v>
      </c>
      <c r="Y122" s="185" t="e">
        <f t="shared" ca="1" si="114"/>
        <v>#VALUE!</v>
      </c>
      <c r="Z122" s="185" t="e">
        <f t="shared" ca="1" si="114"/>
        <v>#VALUE!</v>
      </c>
      <c r="AA122" s="185" t="e">
        <f t="shared" ref="AA122:AP137" ca="1" si="115">AA$121/Z$121*Z122</f>
        <v>#VALUE!</v>
      </c>
      <c r="AB122" s="185" t="e">
        <f t="shared" ca="1" si="115"/>
        <v>#VALUE!</v>
      </c>
      <c r="AC122" s="185" t="e">
        <f t="shared" ca="1" si="115"/>
        <v>#VALUE!</v>
      </c>
      <c r="AD122" s="185" t="e">
        <f t="shared" ca="1" si="115"/>
        <v>#VALUE!</v>
      </c>
      <c r="AE122" s="185" t="e">
        <f t="shared" ca="1" si="115"/>
        <v>#VALUE!</v>
      </c>
      <c r="AF122" s="185" t="e">
        <f t="shared" ca="1" si="115"/>
        <v>#VALUE!</v>
      </c>
      <c r="AG122" s="185" t="e">
        <f t="shared" ca="1" si="115"/>
        <v>#VALUE!</v>
      </c>
      <c r="AH122" s="185" t="e">
        <f t="shared" ca="1" si="115"/>
        <v>#VALUE!</v>
      </c>
      <c r="AI122" s="185" t="e">
        <f t="shared" ca="1" si="115"/>
        <v>#VALUE!</v>
      </c>
      <c r="AJ122" s="185" t="e">
        <f t="shared" ca="1" si="115"/>
        <v>#VALUE!</v>
      </c>
      <c r="AK122" s="185" t="e">
        <f t="shared" ca="1" si="115"/>
        <v>#VALUE!</v>
      </c>
      <c r="AL122" s="185" t="e">
        <f t="shared" ca="1" si="115"/>
        <v>#VALUE!</v>
      </c>
      <c r="AM122" s="185" t="e">
        <f t="shared" ca="1" si="115"/>
        <v>#VALUE!</v>
      </c>
      <c r="AN122" s="185" t="e">
        <f t="shared" ca="1" si="115"/>
        <v>#VALUE!</v>
      </c>
      <c r="AO122" s="185" t="e">
        <f t="shared" ca="1" si="115"/>
        <v>#VALUE!</v>
      </c>
      <c r="AP122" s="185" t="e">
        <f t="shared" ca="1" si="115"/>
        <v>#VALUE!</v>
      </c>
    </row>
    <row r="123" spans="1:42">
      <c r="A123" s="57" t="str">
        <f>'[4]TS BYDem'!A53</f>
        <v>*</v>
      </c>
      <c r="B123" s="185" t="s">
        <v>288</v>
      </c>
      <c r="C123" s="185" t="s">
        <v>137</v>
      </c>
      <c r="D123" s="186" t="str">
        <f>'[4]TS BYDem'!D53</f>
        <v>IISA</v>
      </c>
      <c r="E123" s="185" t="s">
        <v>137</v>
      </c>
      <c r="F123" s="185" t="s">
        <v>137</v>
      </c>
      <c r="G123" s="185" t="s">
        <v>137</v>
      </c>
      <c r="H123" s="185" t="s">
        <v>137</v>
      </c>
      <c r="I123" s="185">
        <v>0</v>
      </c>
      <c r="J123" s="185" t="str">
        <f>INDEX('[4]TS BYDem'!$J$10:$J$203,MATCH(D123,'[4]TS BYDem'!$D$10:$D$203,0))</f>
        <v/>
      </c>
      <c r="K123" s="185" t="e">
        <f t="shared" ca="1" si="114"/>
        <v>#VALUE!</v>
      </c>
      <c r="L123" s="185" t="e">
        <f t="shared" ca="1" si="114"/>
        <v>#VALUE!</v>
      </c>
      <c r="M123" s="185" t="e">
        <f t="shared" ca="1" si="114"/>
        <v>#VALUE!</v>
      </c>
      <c r="N123" s="185" t="e">
        <f t="shared" ca="1" si="114"/>
        <v>#VALUE!</v>
      </c>
      <c r="O123" s="185" t="e">
        <f t="shared" ca="1" si="114"/>
        <v>#VALUE!</v>
      </c>
      <c r="P123" s="185" t="e">
        <f t="shared" ca="1" si="114"/>
        <v>#VALUE!</v>
      </c>
      <c r="Q123" s="185" t="e">
        <f t="shared" ca="1" si="114"/>
        <v>#VALUE!</v>
      </c>
      <c r="R123" s="185" t="e">
        <f t="shared" ca="1" si="114"/>
        <v>#VALUE!</v>
      </c>
      <c r="S123" s="185" t="e">
        <f t="shared" ca="1" si="114"/>
        <v>#VALUE!</v>
      </c>
      <c r="T123" s="185" t="e">
        <f t="shared" ca="1" si="114"/>
        <v>#VALUE!</v>
      </c>
      <c r="U123" s="185" t="e">
        <f t="shared" ca="1" si="114"/>
        <v>#VALUE!</v>
      </c>
      <c r="V123" s="185" t="e">
        <f t="shared" ca="1" si="114"/>
        <v>#VALUE!</v>
      </c>
      <c r="W123" s="185" t="e">
        <f t="shared" ca="1" si="114"/>
        <v>#VALUE!</v>
      </c>
      <c r="X123" s="185" t="e">
        <f t="shared" ca="1" si="114"/>
        <v>#VALUE!</v>
      </c>
      <c r="Y123" s="185" t="e">
        <f t="shared" ca="1" si="114"/>
        <v>#VALUE!</v>
      </c>
      <c r="Z123" s="185" t="e">
        <f t="shared" ca="1" si="114"/>
        <v>#VALUE!</v>
      </c>
      <c r="AA123" s="185" t="e">
        <f t="shared" ca="1" si="115"/>
        <v>#VALUE!</v>
      </c>
      <c r="AB123" s="185" t="e">
        <f t="shared" ca="1" si="115"/>
        <v>#VALUE!</v>
      </c>
      <c r="AC123" s="185" t="e">
        <f t="shared" ca="1" si="115"/>
        <v>#VALUE!</v>
      </c>
      <c r="AD123" s="185" t="e">
        <f t="shared" ca="1" si="115"/>
        <v>#VALUE!</v>
      </c>
      <c r="AE123" s="185" t="e">
        <f t="shared" ca="1" si="115"/>
        <v>#VALUE!</v>
      </c>
      <c r="AF123" s="185" t="e">
        <f t="shared" ca="1" si="115"/>
        <v>#VALUE!</v>
      </c>
      <c r="AG123" s="185" t="e">
        <f t="shared" ca="1" si="115"/>
        <v>#VALUE!</v>
      </c>
      <c r="AH123" s="185" t="e">
        <f t="shared" ca="1" si="115"/>
        <v>#VALUE!</v>
      </c>
      <c r="AI123" s="185" t="e">
        <f t="shared" ca="1" si="115"/>
        <v>#VALUE!</v>
      </c>
      <c r="AJ123" s="185" t="e">
        <f t="shared" ca="1" si="115"/>
        <v>#VALUE!</v>
      </c>
      <c r="AK123" s="185" t="e">
        <f t="shared" ca="1" si="115"/>
        <v>#VALUE!</v>
      </c>
      <c r="AL123" s="185" t="e">
        <f t="shared" ca="1" si="115"/>
        <v>#VALUE!</v>
      </c>
      <c r="AM123" s="185" t="e">
        <f t="shared" ca="1" si="115"/>
        <v>#VALUE!</v>
      </c>
      <c r="AN123" s="185" t="e">
        <f t="shared" ca="1" si="115"/>
        <v>#VALUE!</v>
      </c>
      <c r="AO123" s="185" t="e">
        <f t="shared" ca="1" si="115"/>
        <v>#VALUE!</v>
      </c>
      <c r="AP123" s="185" t="e">
        <f t="shared" ca="1" si="115"/>
        <v>#VALUE!</v>
      </c>
    </row>
    <row r="124" spans="1:42">
      <c r="A124" s="57" t="str">
        <f>'[4]TS BYDem'!A54</f>
        <v>*</v>
      </c>
      <c r="B124" s="185" t="s">
        <v>288</v>
      </c>
      <c r="C124" s="185" t="s">
        <v>137</v>
      </c>
      <c r="D124" s="186" t="str">
        <f>'[4]TS BYDem'!D54</f>
        <v>IISL</v>
      </c>
      <c r="E124" s="185" t="s">
        <v>137</v>
      </c>
      <c r="F124" s="185" t="s">
        <v>137</v>
      </c>
      <c r="G124" s="185" t="s">
        <v>137</v>
      </c>
      <c r="H124" s="185" t="s">
        <v>137</v>
      </c>
      <c r="I124" s="185">
        <v>0</v>
      </c>
      <c r="J124" s="185" t="str">
        <f>INDEX('[4]TS BYDem'!$J$10:$J$203,MATCH(D124,'[4]TS BYDem'!$D$10:$D$203,0))</f>
        <v/>
      </c>
      <c r="K124" s="185" t="e">
        <f t="shared" ca="1" si="114"/>
        <v>#VALUE!</v>
      </c>
      <c r="L124" s="185" t="e">
        <f t="shared" ca="1" si="114"/>
        <v>#VALUE!</v>
      </c>
      <c r="M124" s="185" t="e">
        <f t="shared" ca="1" si="114"/>
        <v>#VALUE!</v>
      </c>
      <c r="N124" s="185" t="e">
        <f t="shared" ca="1" si="114"/>
        <v>#VALUE!</v>
      </c>
      <c r="O124" s="185" t="e">
        <f t="shared" ca="1" si="114"/>
        <v>#VALUE!</v>
      </c>
      <c r="P124" s="185" t="e">
        <f t="shared" ca="1" si="114"/>
        <v>#VALUE!</v>
      </c>
      <c r="Q124" s="185" t="e">
        <f t="shared" ca="1" si="114"/>
        <v>#VALUE!</v>
      </c>
      <c r="R124" s="185" t="e">
        <f t="shared" ca="1" si="114"/>
        <v>#VALUE!</v>
      </c>
      <c r="S124" s="185" t="e">
        <f t="shared" ca="1" si="114"/>
        <v>#VALUE!</v>
      </c>
      <c r="T124" s="185" t="e">
        <f t="shared" ca="1" si="114"/>
        <v>#VALUE!</v>
      </c>
      <c r="U124" s="185" t="e">
        <f t="shared" ca="1" si="114"/>
        <v>#VALUE!</v>
      </c>
      <c r="V124" s="185" t="e">
        <f t="shared" ca="1" si="114"/>
        <v>#VALUE!</v>
      </c>
      <c r="W124" s="185" t="e">
        <f t="shared" ca="1" si="114"/>
        <v>#VALUE!</v>
      </c>
      <c r="X124" s="185" t="e">
        <f t="shared" ca="1" si="114"/>
        <v>#VALUE!</v>
      </c>
      <c r="Y124" s="185" t="e">
        <f t="shared" ca="1" si="114"/>
        <v>#VALUE!</v>
      </c>
      <c r="Z124" s="185" t="e">
        <f t="shared" ca="1" si="114"/>
        <v>#VALUE!</v>
      </c>
      <c r="AA124" s="185" t="e">
        <f t="shared" ca="1" si="115"/>
        <v>#VALUE!</v>
      </c>
      <c r="AB124" s="185" t="e">
        <f t="shared" ca="1" si="115"/>
        <v>#VALUE!</v>
      </c>
      <c r="AC124" s="185" t="e">
        <f t="shared" ca="1" si="115"/>
        <v>#VALUE!</v>
      </c>
      <c r="AD124" s="185" t="e">
        <f t="shared" ca="1" si="115"/>
        <v>#VALUE!</v>
      </c>
      <c r="AE124" s="185" t="e">
        <f t="shared" ca="1" si="115"/>
        <v>#VALUE!</v>
      </c>
      <c r="AF124" s="185" t="e">
        <f t="shared" ca="1" si="115"/>
        <v>#VALUE!</v>
      </c>
      <c r="AG124" s="185" t="e">
        <f t="shared" ca="1" si="115"/>
        <v>#VALUE!</v>
      </c>
      <c r="AH124" s="185" t="e">
        <f t="shared" ca="1" si="115"/>
        <v>#VALUE!</v>
      </c>
      <c r="AI124" s="185" t="e">
        <f t="shared" ca="1" si="115"/>
        <v>#VALUE!</v>
      </c>
      <c r="AJ124" s="185" t="e">
        <f t="shared" ca="1" si="115"/>
        <v>#VALUE!</v>
      </c>
      <c r="AK124" s="185" t="e">
        <f t="shared" ca="1" si="115"/>
        <v>#VALUE!</v>
      </c>
      <c r="AL124" s="185" t="e">
        <f t="shared" ca="1" si="115"/>
        <v>#VALUE!</v>
      </c>
      <c r="AM124" s="185" t="e">
        <f t="shared" ca="1" si="115"/>
        <v>#VALUE!</v>
      </c>
      <c r="AN124" s="185" t="e">
        <f t="shared" ca="1" si="115"/>
        <v>#VALUE!</v>
      </c>
      <c r="AO124" s="185" t="e">
        <f t="shared" ca="1" si="115"/>
        <v>#VALUE!</v>
      </c>
      <c r="AP124" s="185" t="e">
        <f t="shared" ca="1" si="115"/>
        <v>#VALUE!</v>
      </c>
    </row>
    <row r="125" spans="1:42">
      <c r="A125" s="57" t="str">
        <f>'[4]TS BYDem'!A55</f>
        <v>*</v>
      </c>
      <c r="B125" s="185" t="s">
        <v>288</v>
      </c>
      <c r="C125" s="185" t="s">
        <v>137</v>
      </c>
      <c r="D125" s="186" t="str">
        <f>'[4]TS BYDem'!D55</f>
        <v>IISC</v>
      </c>
      <c r="E125" s="185" t="s">
        <v>137</v>
      </c>
      <c r="F125" s="185" t="s">
        <v>137</v>
      </c>
      <c r="G125" s="185" t="s">
        <v>137</v>
      </c>
      <c r="H125" s="185" t="s">
        <v>137</v>
      </c>
      <c r="I125" s="185">
        <v>0</v>
      </c>
      <c r="J125" s="185" t="str">
        <f>INDEX('[4]TS BYDem'!$J$10:$J$203,MATCH(D125,'[4]TS BYDem'!$D$10:$D$203,0))</f>
        <v/>
      </c>
      <c r="K125" s="185" t="e">
        <f t="shared" ca="1" si="114"/>
        <v>#VALUE!</v>
      </c>
      <c r="L125" s="185" t="e">
        <f t="shared" ca="1" si="114"/>
        <v>#VALUE!</v>
      </c>
      <c r="M125" s="185" t="e">
        <f t="shared" ca="1" si="114"/>
        <v>#VALUE!</v>
      </c>
      <c r="N125" s="185" t="e">
        <f t="shared" ca="1" si="114"/>
        <v>#VALUE!</v>
      </c>
      <c r="O125" s="185" t="e">
        <f t="shared" ca="1" si="114"/>
        <v>#VALUE!</v>
      </c>
      <c r="P125" s="185" t="e">
        <f t="shared" ca="1" si="114"/>
        <v>#VALUE!</v>
      </c>
      <c r="Q125" s="185" t="e">
        <f t="shared" ca="1" si="114"/>
        <v>#VALUE!</v>
      </c>
      <c r="R125" s="185" t="e">
        <f t="shared" ca="1" si="114"/>
        <v>#VALUE!</v>
      </c>
      <c r="S125" s="185" t="e">
        <f t="shared" ca="1" si="114"/>
        <v>#VALUE!</v>
      </c>
      <c r="T125" s="185" t="e">
        <f t="shared" ca="1" si="114"/>
        <v>#VALUE!</v>
      </c>
      <c r="U125" s="185" t="e">
        <f t="shared" ca="1" si="114"/>
        <v>#VALUE!</v>
      </c>
      <c r="V125" s="185" t="e">
        <f t="shared" ca="1" si="114"/>
        <v>#VALUE!</v>
      </c>
      <c r="W125" s="185" t="e">
        <f t="shared" ca="1" si="114"/>
        <v>#VALUE!</v>
      </c>
      <c r="X125" s="185" t="e">
        <f t="shared" ca="1" si="114"/>
        <v>#VALUE!</v>
      </c>
      <c r="Y125" s="185" t="e">
        <f t="shared" ca="1" si="114"/>
        <v>#VALUE!</v>
      </c>
      <c r="Z125" s="185" t="e">
        <f t="shared" ca="1" si="114"/>
        <v>#VALUE!</v>
      </c>
      <c r="AA125" s="185" t="e">
        <f t="shared" ca="1" si="115"/>
        <v>#VALUE!</v>
      </c>
      <c r="AB125" s="185" t="e">
        <f t="shared" ca="1" si="115"/>
        <v>#VALUE!</v>
      </c>
      <c r="AC125" s="185" t="e">
        <f t="shared" ca="1" si="115"/>
        <v>#VALUE!</v>
      </c>
      <c r="AD125" s="185" t="e">
        <f t="shared" ca="1" si="115"/>
        <v>#VALUE!</v>
      </c>
      <c r="AE125" s="185" t="e">
        <f t="shared" ca="1" si="115"/>
        <v>#VALUE!</v>
      </c>
      <c r="AF125" s="185" t="e">
        <f t="shared" ca="1" si="115"/>
        <v>#VALUE!</v>
      </c>
      <c r="AG125" s="185" t="e">
        <f t="shared" ca="1" si="115"/>
        <v>#VALUE!</v>
      </c>
      <c r="AH125" s="185" t="e">
        <f t="shared" ca="1" si="115"/>
        <v>#VALUE!</v>
      </c>
      <c r="AI125" s="185" t="e">
        <f t="shared" ca="1" si="115"/>
        <v>#VALUE!</v>
      </c>
      <c r="AJ125" s="185" t="e">
        <f t="shared" ca="1" si="115"/>
        <v>#VALUE!</v>
      </c>
      <c r="AK125" s="185" t="e">
        <f t="shared" ca="1" si="115"/>
        <v>#VALUE!</v>
      </c>
      <c r="AL125" s="185" t="e">
        <f t="shared" ca="1" si="115"/>
        <v>#VALUE!</v>
      </c>
      <c r="AM125" s="185" t="e">
        <f t="shared" ca="1" si="115"/>
        <v>#VALUE!</v>
      </c>
      <c r="AN125" s="185" t="e">
        <f t="shared" ca="1" si="115"/>
        <v>#VALUE!</v>
      </c>
      <c r="AO125" s="185" t="e">
        <f t="shared" ca="1" si="115"/>
        <v>#VALUE!</v>
      </c>
      <c r="AP125" s="185" t="e">
        <f t="shared" ca="1" si="115"/>
        <v>#VALUE!</v>
      </c>
    </row>
    <row r="126" spans="1:42">
      <c r="A126" s="57" t="str">
        <f>'[4]TS BYDem'!A56</f>
        <v>*</v>
      </c>
      <c r="B126" s="185" t="s">
        <v>288</v>
      </c>
      <c r="C126" s="185" t="s">
        <v>137</v>
      </c>
      <c r="D126" s="186" t="str">
        <f>'[4]TS BYDem'!D56</f>
        <v>IISH</v>
      </c>
      <c r="E126" s="185" t="s">
        <v>137</v>
      </c>
      <c r="F126" s="185" t="s">
        <v>137</v>
      </c>
      <c r="G126" s="185" t="s">
        <v>137</v>
      </c>
      <c r="H126" s="185" t="s">
        <v>137</v>
      </c>
      <c r="I126" s="185">
        <v>0</v>
      </c>
      <c r="J126" s="185" t="str">
        <f>INDEX('[4]TS BYDem'!$J$10:$J$203,MATCH(D126,'[4]TS BYDem'!$D$10:$D$203,0))</f>
        <v/>
      </c>
      <c r="K126" s="185" t="e">
        <f t="shared" ca="1" si="114"/>
        <v>#VALUE!</v>
      </c>
      <c r="L126" s="185" t="e">
        <f t="shared" ca="1" si="114"/>
        <v>#VALUE!</v>
      </c>
      <c r="M126" s="185" t="e">
        <f t="shared" ca="1" si="114"/>
        <v>#VALUE!</v>
      </c>
      <c r="N126" s="185" t="e">
        <f t="shared" ca="1" si="114"/>
        <v>#VALUE!</v>
      </c>
      <c r="O126" s="185" t="e">
        <f t="shared" ca="1" si="114"/>
        <v>#VALUE!</v>
      </c>
      <c r="P126" s="185" t="e">
        <f t="shared" ca="1" si="114"/>
        <v>#VALUE!</v>
      </c>
      <c r="Q126" s="185" t="e">
        <f t="shared" ca="1" si="114"/>
        <v>#VALUE!</v>
      </c>
      <c r="R126" s="185" t="e">
        <f t="shared" ca="1" si="114"/>
        <v>#VALUE!</v>
      </c>
      <c r="S126" s="185" t="e">
        <f t="shared" ca="1" si="114"/>
        <v>#VALUE!</v>
      </c>
      <c r="T126" s="185" t="e">
        <f t="shared" ca="1" si="114"/>
        <v>#VALUE!</v>
      </c>
      <c r="U126" s="185" t="e">
        <f t="shared" ca="1" si="114"/>
        <v>#VALUE!</v>
      </c>
      <c r="V126" s="185" t="e">
        <f t="shared" ca="1" si="114"/>
        <v>#VALUE!</v>
      </c>
      <c r="W126" s="185" t="e">
        <f t="shared" ca="1" si="114"/>
        <v>#VALUE!</v>
      </c>
      <c r="X126" s="185" t="e">
        <f t="shared" ca="1" si="114"/>
        <v>#VALUE!</v>
      </c>
      <c r="Y126" s="185" t="e">
        <f t="shared" ca="1" si="114"/>
        <v>#VALUE!</v>
      </c>
      <c r="Z126" s="185" t="e">
        <f t="shared" ca="1" si="114"/>
        <v>#VALUE!</v>
      </c>
      <c r="AA126" s="185" t="e">
        <f t="shared" ca="1" si="115"/>
        <v>#VALUE!</v>
      </c>
      <c r="AB126" s="185" t="e">
        <f t="shared" ca="1" si="115"/>
        <v>#VALUE!</v>
      </c>
      <c r="AC126" s="185" t="e">
        <f t="shared" ca="1" si="115"/>
        <v>#VALUE!</v>
      </c>
      <c r="AD126" s="185" t="e">
        <f t="shared" ca="1" si="115"/>
        <v>#VALUE!</v>
      </c>
      <c r="AE126" s="185" t="e">
        <f t="shared" ca="1" si="115"/>
        <v>#VALUE!</v>
      </c>
      <c r="AF126" s="185" t="e">
        <f t="shared" ca="1" si="115"/>
        <v>#VALUE!</v>
      </c>
      <c r="AG126" s="185" t="e">
        <f t="shared" ca="1" si="115"/>
        <v>#VALUE!</v>
      </c>
      <c r="AH126" s="185" t="e">
        <f t="shared" ca="1" si="115"/>
        <v>#VALUE!</v>
      </c>
      <c r="AI126" s="185" t="e">
        <f t="shared" ca="1" si="115"/>
        <v>#VALUE!</v>
      </c>
      <c r="AJ126" s="185" t="e">
        <f t="shared" ca="1" si="115"/>
        <v>#VALUE!</v>
      </c>
      <c r="AK126" s="185" t="e">
        <f t="shared" ca="1" si="115"/>
        <v>#VALUE!</v>
      </c>
      <c r="AL126" s="185" t="e">
        <f t="shared" ca="1" si="115"/>
        <v>#VALUE!</v>
      </c>
      <c r="AM126" s="185" t="e">
        <f t="shared" ca="1" si="115"/>
        <v>#VALUE!</v>
      </c>
      <c r="AN126" s="185" t="e">
        <f t="shared" ca="1" si="115"/>
        <v>#VALUE!</v>
      </c>
      <c r="AO126" s="185" t="e">
        <f t="shared" ca="1" si="115"/>
        <v>#VALUE!</v>
      </c>
      <c r="AP126" s="185" t="e">
        <f t="shared" ca="1" si="115"/>
        <v>#VALUE!</v>
      </c>
    </row>
    <row r="127" spans="1:42">
      <c r="A127" s="57" t="str">
        <f>'[4]TS BYDem'!A57</f>
        <v>*</v>
      </c>
      <c r="B127" s="185" t="s">
        <v>288</v>
      </c>
      <c r="C127" s="185" t="s">
        <v>137</v>
      </c>
      <c r="D127" s="186" t="str">
        <f>'[4]TS BYDem'!D57</f>
        <v>IISP</v>
      </c>
      <c r="E127" s="185" t="s">
        <v>137</v>
      </c>
      <c r="F127" s="185" t="s">
        <v>137</v>
      </c>
      <c r="G127" s="185" t="s">
        <v>137</v>
      </c>
      <c r="H127" s="185" t="s">
        <v>137</v>
      </c>
      <c r="I127" s="185">
        <v>0</v>
      </c>
      <c r="J127" s="185" t="str">
        <f>INDEX('[4]TS BYDem'!$J$10:$J$203,MATCH(D127,'[4]TS BYDem'!$D$10:$D$203,0))</f>
        <v/>
      </c>
      <c r="K127" s="185" t="e">
        <f t="shared" ca="1" si="114"/>
        <v>#VALUE!</v>
      </c>
      <c r="L127" s="185" t="e">
        <f t="shared" ca="1" si="114"/>
        <v>#VALUE!</v>
      </c>
      <c r="M127" s="185" t="e">
        <f t="shared" ca="1" si="114"/>
        <v>#VALUE!</v>
      </c>
      <c r="N127" s="185" t="e">
        <f t="shared" ca="1" si="114"/>
        <v>#VALUE!</v>
      </c>
      <c r="O127" s="185" t="e">
        <f t="shared" ca="1" si="114"/>
        <v>#VALUE!</v>
      </c>
      <c r="P127" s="185" t="e">
        <f t="shared" ca="1" si="114"/>
        <v>#VALUE!</v>
      </c>
      <c r="Q127" s="185" t="e">
        <f t="shared" ca="1" si="114"/>
        <v>#VALUE!</v>
      </c>
      <c r="R127" s="185" t="e">
        <f t="shared" ca="1" si="114"/>
        <v>#VALUE!</v>
      </c>
      <c r="S127" s="185" t="e">
        <f t="shared" ca="1" si="114"/>
        <v>#VALUE!</v>
      </c>
      <c r="T127" s="185" t="e">
        <f t="shared" ca="1" si="114"/>
        <v>#VALUE!</v>
      </c>
      <c r="U127" s="185" t="e">
        <f t="shared" ca="1" si="114"/>
        <v>#VALUE!</v>
      </c>
      <c r="V127" s="185" t="e">
        <f t="shared" ca="1" si="114"/>
        <v>#VALUE!</v>
      </c>
      <c r="W127" s="185" t="e">
        <f t="shared" ca="1" si="114"/>
        <v>#VALUE!</v>
      </c>
      <c r="X127" s="185" t="e">
        <f t="shared" ca="1" si="114"/>
        <v>#VALUE!</v>
      </c>
      <c r="Y127" s="185" t="e">
        <f t="shared" ca="1" si="114"/>
        <v>#VALUE!</v>
      </c>
      <c r="Z127" s="185" t="e">
        <f t="shared" ca="1" si="114"/>
        <v>#VALUE!</v>
      </c>
      <c r="AA127" s="185" t="e">
        <f t="shared" ca="1" si="115"/>
        <v>#VALUE!</v>
      </c>
      <c r="AB127" s="185" t="e">
        <f t="shared" ca="1" si="115"/>
        <v>#VALUE!</v>
      </c>
      <c r="AC127" s="185" t="e">
        <f t="shared" ca="1" si="115"/>
        <v>#VALUE!</v>
      </c>
      <c r="AD127" s="185" t="e">
        <f t="shared" ca="1" si="115"/>
        <v>#VALUE!</v>
      </c>
      <c r="AE127" s="185" t="e">
        <f t="shared" ca="1" si="115"/>
        <v>#VALUE!</v>
      </c>
      <c r="AF127" s="185" t="e">
        <f t="shared" ca="1" si="115"/>
        <v>#VALUE!</v>
      </c>
      <c r="AG127" s="185" t="e">
        <f t="shared" ca="1" si="115"/>
        <v>#VALUE!</v>
      </c>
      <c r="AH127" s="185" t="e">
        <f t="shared" ca="1" si="115"/>
        <v>#VALUE!</v>
      </c>
      <c r="AI127" s="185" t="e">
        <f t="shared" ca="1" si="115"/>
        <v>#VALUE!</v>
      </c>
      <c r="AJ127" s="185" t="e">
        <f t="shared" ca="1" si="115"/>
        <v>#VALUE!</v>
      </c>
      <c r="AK127" s="185" t="e">
        <f t="shared" ca="1" si="115"/>
        <v>#VALUE!</v>
      </c>
      <c r="AL127" s="185" t="e">
        <f t="shared" ca="1" si="115"/>
        <v>#VALUE!</v>
      </c>
      <c r="AM127" s="185" t="e">
        <f t="shared" ca="1" si="115"/>
        <v>#VALUE!</v>
      </c>
      <c r="AN127" s="185" t="e">
        <f t="shared" ca="1" si="115"/>
        <v>#VALUE!</v>
      </c>
      <c r="AO127" s="185" t="e">
        <f t="shared" ca="1" si="115"/>
        <v>#VALUE!</v>
      </c>
      <c r="AP127" s="185" t="e">
        <f t="shared" ca="1" si="115"/>
        <v>#VALUE!</v>
      </c>
    </row>
    <row r="128" spans="1:42">
      <c r="A128" s="57" t="str">
        <f>'[4]TS BYDem'!A58</f>
        <v>*</v>
      </c>
      <c r="B128" s="185" t="s">
        <v>288</v>
      </c>
      <c r="C128" s="185" t="s">
        <v>137</v>
      </c>
      <c r="D128" s="186" t="str">
        <f>'[4]TS BYDem'!D58</f>
        <v>IISF</v>
      </c>
      <c r="E128" s="185" t="s">
        <v>137</v>
      </c>
      <c r="F128" s="185" t="s">
        <v>137</v>
      </c>
      <c r="G128" s="185" t="s">
        <v>137</v>
      </c>
      <c r="H128" s="185" t="s">
        <v>137</v>
      </c>
      <c r="I128" s="185">
        <v>0</v>
      </c>
      <c r="J128" s="185" t="str">
        <f>INDEX('[4]TS BYDem'!$J$10:$J$203,MATCH(D128,'[4]TS BYDem'!$D$10:$D$203,0))</f>
        <v/>
      </c>
      <c r="K128" s="185" t="e">
        <f t="shared" ca="1" si="114"/>
        <v>#VALUE!</v>
      </c>
      <c r="L128" s="185" t="e">
        <f t="shared" ca="1" si="114"/>
        <v>#VALUE!</v>
      </c>
      <c r="M128" s="185" t="e">
        <f t="shared" ca="1" si="114"/>
        <v>#VALUE!</v>
      </c>
      <c r="N128" s="185" t="e">
        <f t="shared" ca="1" si="114"/>
        <v>#VALUE!</v>
      </c>
      <c r="O128" s="185" t="e">
        <f t="shared" ca="1" si="114"/>
        <v>#VALUE!</v>
      </c>
      <c r="P128" s="185" t="e">
        <f t="shared" ca="1" si="114"/>
        <v>#VALUE!</v>
      </c>
      <c r="Q128" s="185" t="e">
        <f t="shared" ca="1" si="114"/>
        <v>#VALUE!</v>
      </c>
      <c r="R128" s="185" t="e">
        <f t="shared" ca="1" si="114"/>
        <v>#VALUE!</v>
      </c>
      <c r="S128" s="185" t="e">
        <f t="shared" ca="1" si="114"/>
        <v>#VALUE!</v>
      </c>
      <c r="T128" s="185" t="e">
        <f t="shared" ca="1" si="114"/>
        <v>#VALUE!</v>
      </c>
      <c r="U128" s="185" t="e">
        <f t="shared" ca="1" si="114"/>
        <v>#VALUE!</v>
      </c>
      <c r="V128" s="185" t="e">
        <f t="shared" ca="1" si="114"/>
        <v>#VALUE!</v>
      </c>
      <c r="W128" s="185" t="e">
        <f t="shared" ca="1" si="114"/>
        <v>#VALUE!</v>
      </c>
      <c r="X128" s="185" t="e">
        <f t="shared" ca="1" si="114"/>
        <v>#VALUE!</v>
      </c>
      <c r="Y128" s="185" t="e">
        <f t="shared" ca="1" si="114"/>
        <v>#VALUE!</v>
      </c>
      <c r="Z128" s="185" t="e">
        <f t="shared" ca="1" si="114"/>
        <v>#VALUE!</v>
      </c>
      <c r="AA128" s="185" t="e">
        <f t="shared" ca="1" si="115"/>
        <v>#VALUE!</v>
      </c>
      <c r="AB128" s="185" t="e">
        <f t="shared" ca="1" si="115"/>
        <v>#VALUE!</v>
      </c>
      <c r="AC128" s="185" t="e">
        <f t="shared" ca="1" si="115"/>
        <v>#VALUE!</v>
      </c>
      <c r="AD128" s="185" t="e">
        <f t="shared" ca="1" si="115"/>
        <v>#VALUE!</v>
      </c>
      <c r="AE128" s="185" t="e">
        <f t="shared" ca="1" si="115"/>
        <v>#VALUE!</v>
      </c>
      <c r="AF128" s="185" t="e">
        <f t="shared" ca="1" si="115"/>
        <v>#VALUE!</v>
      </c>
      <c r="AG128" s="185" t="e">
        <f t="shared" ca="1" si="115"/>
        <v>#VALUE!</v>
      </c>
      <c r="AH128" s="185" t="e">
        <f t="shared" ca="1" si="115"/>
        <v>#VALUE!</v>
      </c>
      <c r="AI128" s="185" t="e">
        <f t="shared" ca="1" si="115"/>
        <v>#VALUE!</v>
      </c>
      <c r="AJ128" s="185" t="e">
        <f t="shared" ca="1" si="115"/>
        <v>#VALUE!</v>
      </c>
      <c r="AK128" s="185" t="e">
        <f t="shared" ca="1" si="115"/>
        <v>#VALUE!</v>
      </c>
      <c r="AL128" s="185" t="e">
        <f t="shared" ca="1" si="115"/>
        <v>#VALUE!</v>
      </c>
      <c r="AM128" s="185" t="e">
        <f t="shared" ca="1" si="115"/>
        <v>#VALUE!</v>
      </c>
      <c r="AN128" s="185" t="e">
        <f t="shared" ca="1" si="115"/>
        <v>#VALUE!</v>
      </c>
      <c r="AO128" s="185" t="e">
        <f t="shared" ca="1" si="115"/>
        <v>#VALUE!</v>
      </c>
      <c r="AP128" s="185" t="e">
        <f t="shared" ca="1" si="115"/>
        <v>#VALUE!</v>
      </c>
    </row>
    <row r="129" spans="1:42">
      <c r="A129" s="57" t="str">
        <f>'[4]TS BYDem'!A59</f>
        <v>*</v>
      </c>
      <c r="B129" s="185" t="s">
        <v>288</v>
      </c>
      <c r="C129" s="185" t="s">
        <v>137</v>
      </c>
      <c r="D129" s="186" t="str">
        <f>'[4]TS BYDem'!D59</f>
        <v>IISO</v>
      </c>
      <c r="E129" s="185" t="s">
        <v>137</v>
      </c>
      <c r="F129" s="185" t="s">
        <v>137</v>
      </c>
      <c r="G129" s="185" t="s">
        <v>137</v>
      </c>
      <c r="H129" s="185" t="s">
        <v>137</v>
      </c>
      <c r="I129" s="185">
        <v>0</v>
      </c>
      <c r="J129" s="185" t="str">
        <f>INDEX('[4]TS BYDem'!$J$10:$J$203,MATCH(D129,'[4]TS BYDem'!$D$10:$D$203,0))</f>
        <v/>
      </c>
      <c r="K129" s="185" t="e">
        <f t="shared" ca="1" si="114"/>
        <v>#VALUE!</v>
      </c>
      <c r="L129" s="185" t="e">
        <f t="shared" ca="1" si="114"/>
        <v>#VALUE!</v>
      </c>
      <c r="M129" s="185" t="e">
        <f t="shared" ca="1" si="114"/>
        <v>#VALUE!</v>
      </c>
      <c r="N129" s="185" t="e">
        <f t="shared" ca="1" si="114"/>
        <v>#VALUE!</v>
      </c>
      <c r="O129" s="185" t="e">
        <f t="shared" ca="1" si="114"/>
        <v>#VALUE!</v>
      </c>
      <c r="P129" s="185" t="e">
        <f t="shared" ca="1" si="114"/>
        <v>#VALUE!</v>
      </c>
      <c r="Q129" s="185" t="e">
        <f t="shared" ca="1" si="114"/>
        <v>#VALUE!</v>
      </c>
      <c r="R129" s="185" t="e">
        <f t="shared" ca="1" si="114"/>
        <v>#VALUE!</v>
      </c>
      <c r="S129" s="185" t="e">
        <f t="shared" ca="1" si="114"/>
        <v>#VALUE!</v>
      </c>
      <c r="T129" s="185" t="e">
        <f t="shared" ca="1" si="114"/>
        <v>#VALUE!</v>
      </c>
      <c r="U129" s="185" t="e">
        <f t="shared" ca="1" si="114"/>
        <v>#VALUE!</v>
      </c>
      <c r="V129" s="185" t="e">
        <f t="shared" ca="1" si="114"/>
        <v>#VALUE!</v>
      </c>
      <c r="W129" s="185" t="e">
        <f t="shared" ca="1" si="114"/>
        <v>#VALUE!</v>
      </c>
      <c r="X129" s="185" t="e">
        <f t="shared" ca="1" si="114"/>
        <v>#VALUE!</v>
      </c>
      <c r="Y129" s="185" t="e">
        <f t="shared" ca="1" si="114"/>
        <v>#VALUE!</v>
      </c>
      <c r="Z129" s="185" t="e">
        <f t="shared" ca="1" si="114"/>
        <v>#VALUE!</v>
      </c>
      <c r="AA129" s="185" t="e">
        <f t="shared" ca="1" si="115"/>
        <v>#VALUE!</v>
      </c>
      <c r="AB129" s="185" t="e">
        <f t="shared" ca="1" si="115"/>
        <v>#VALUE!</v>
      </c>
      <c r="AC129" s="185" t="e">
        <f t="shared" ca="1" si="115"/>
        <v>#VALUE!</v>
      </c>
      <c r="AD129" s="185" t="e">
        <f t="shared" ca="1" si="115"/>
        <v>#VALUE!</v>
      </c>
      <c r="AE129" s="185" t="e">
        <f t="shared" ca="1" si="115"/>
        <v>#VALUE!</v>
      </c>
      <c r="AF129" s="185" t="e">
        <f t="shared" ca="1" si="115"/>
        <v>#VALUE!</v>
      </c>
      <c r="AG129" s="185" t="e">
        <f t="shared" ca="1" si="115"/>
        <v>#VALUE!</v>
      </c>
      <c r="AH129" s="185" t="e">
        <f t="shared" ca="1" si="115"/>
        <v>#VALUE!</v>
      </c>
      <c r="AI129" s="185" t="e">
        <f t="shared" ca="1" si="115"/>
        <v>#VALUE!</v>
      </c>
      <c r="AJ129" s="185" t="e">
        <f t="shared" ca="1" si="115"/>
        <v>#VALUE!</v>
      </c>
      <c r="AK129" s="185" t="e">
        <f t="shared" ca="1" si="115"/>
        <v>#VALUE!</v>
      </c>
      <c r="AL129" s="185" t="e">
        <f t="shared" ca="1" si="115"/>
        <v>#VALUE!</v>
      </c>
      <c r="AM129" s="185" t="e">
        <f t="shared" ca="1" si="115"/>
        <v>#VALUE!</v>
      </c>
      <c r="AN129" s="185" t="e">
        <f t="shared" ca="1" si="115"/>
        <v>#VALUE!</v>
      </c>
      <c r="AO129" s="185" t="e">
        <f t="shared" ca="1" si="115"/>
        <v>#VALUE!</v>
      </c>
      <c r="AP129" s="185" t="e">
        <f t="shared" ca="1" si="115"/>
        <v>#VALUE!</v>
      </c>
    </row>
    <row r="130" spans="1:42">
      <c r="A130" s="57" t="str">
        <f>'[4]TS BYDem'!A60</f>
        <v>*</v>
      </c>
      <c r="B130" s="185" t="s">
        <v>288</v>
      </c>
      <c r="C130" s="185" t="s">
        <v>137</v>
      </c>
      <c r="D130" s="186" t="str">
        <f>'[4]TS BYDem'!D60</f>
        <v>IISE</v>
      </c>
      <c r="E130" s="185" t="s">
        <v>137</v>
      </c>
      <c r="F130" s="185" t="s">
        <v>137</v>
      </c>
      <c r="G130" s="185" t="s">
        <v>137</v>
      </c>
      <c r="H130" s="185" t="s">
        <v>137</v>
      </c>
      <c r="I130" s="185">
        <v>0</v>
      </c>
      <c r="J130" s="185" t="str">
        <f>INDEX('[4]TS BYDem'!$J$10:$J$203,MATCH(D130,'[4]TS BYDem'!$D$10:$D$203,0))</f>
        <v/>
      </c>
      <c r="K130" s="185" t="e">
        <f t="shared" ca="1" si="114"/>
        <v>#VALUE!</v>
      </c>
      <c r="L130" s="185" t="e">
        <f t="shared" ca="1" si="114"/>
        <v>#VALUE!</v>
      </c>
      <c r="M130" s="185" t="e">
        <f t="shared" ca="1" si="114"/>
        <v>#VALUE!</v>
      </c>
      <c r="N130" s="185" t="e">
        <f t="shared" ca="1" si="114"/>
        <v>#VALUE!</v>
      </c>
      <c r="O130" s="185" t="e">
        <f t="shared" ca="1" si="114"/>
        <v>#VALUE!</v>
      </c>
      <c r="P130" s="185" t="e">
        <f t="shared" ca="1" si="114"/>
        <v>#VALUE!</v>
      </c>
      <c r="Q130" s="185" t="e">
        <f t="shared" ca="1" si="114"/>
        <v>#VALUE!</v>
      </c>
      <c r="R130" s="185" t="e">
        <f t="shared" ca="1" si="114"/>
        <v>#VALUE!</v>
      </c>
      <c r="S130" s="185" t="e">
        <f t="shared" ca="1" si="114"/>
        <v>#VALUE!</v>
      </c>
      <c r="T130" s="185" t="e">
        <f t="shared" ca="1" si="114"/>
        <v>#VALUE!</v>
      </c>
      <c r="U130" s="185" t="e">
        <f t="shared" ca="1" si="114"/>
        <v>#VALUE!</v>
      </c>
      <c r="V130" s="185" t="e">
        <f t="shared" ca="1" si="114"/>
        <v>#VALUE!</v>
      </c>
      <c r="W130" s="185" t="e">
        <f t="shared" ca="1" si="114"/>
        <v>#VALUE!</v>
      </c>
      <c r="X130" s="185" t="e">
        <f t="shared" ca="1" si="114"/>
        <v>#VALUE!</v>
      </c>
      <c r="Y130" s="185" t="e">
        <f t="shared" ca="1" si="114"/>
        <v>#VALUE!</v>
      </c>
      <c r="Z130" s="185" t="e">
        <f t="shared" ca="1" si="114"/>
        <v>#VALUE!</v>
      </c>
      <c r="AA130" s="185" t="e">
        <f t="shared" ca="1" si="115"/>
        <v>#VALUE!</v>
      </c>
      <c r="AB130" s="185" t="e">
        <f t="shared" ca="1" si="115"/>
        <v>#VALUE!</v>
      </c>
      <c r="AC130" s="185" t="e">
        <f t="shared" ca="1" si="115"/>
        <v>#VALUE!</v>
      </c>
      <c r="AD130" s="185" t="e">
        <f t="shared" ca="1" si="115"/>
        <v>#VALUE!</v>
      </c>
      <c r="AE130" s="185" t="e">
        <f t="shared" ca="1" si="115"/>
        <v>#VALUE!</v>
      </c>
      <c r="AF130" s="185" t="e">
        <f t="shared" ca="1" si="115"/>
        <v>#VALUE!</v>
      </c>
      <c r="AG130" s="185" t="e">
        <f t="shared" ca="1" si="115"/>
        <v>#VALUE!</v>
      </c>
      <c r="AH130" s="185" t="e">
        <f t="shared" ca="1" si="115"/>
        <v>#VALUE!</v>
      </c>
      <c r="AI130" s="185" t="e">
        <f t="shared" ca="1" si="115"/>
        <v>#VALUE!</v>
      </c>
      <c r="AJ130" s="185" t="e">
        <f t="shared" ca="1" si="115"/>
        <v>#VALUE!</v>
      </c>
      <c r="AK130" s="185" t="e">
        <f t="shared" ca="1" si="115"/>
        <v>#VALUE!</v>
      </c>
      <c r="AL130" s="185" t="e">
        <f t="shared" ca="1" si="115"/>
        <v>#VALUE!</v>
      </c>
      <c r="AM130" s="185" t="e">
        <f t="shared" ca="1" si="115"/>
        <v>#VALUE!</v>
      </c>
      <c r="AN130" s="185" t="e">
        <f t="shared" ca="1" si="115"/>
        <v>#VALUE!</v>
      </c>
      <c r="AO130" s="185" t="e">
        <f t="shared" ca="1" si="115"/>
        <v>#VALUE!</v>
      </c>
      <c r="AP130" s="185" t="e">
        <f t="shared" ca="1" si="115"/>
        <v>#VALUE!</v>
      </c>
    </row>
    <row r="131" spans="1:42">
      <c r="A131" s="57" t="str">
        <f>'[4]TS BYDem'!A61</f>
        <v>*</v>
      </c>
      <c r="B131" s="185" t="s">
        <v>288</v>
      </c>
      <c r="C131" s="185" t="s">
        <v>137</v>
      </c>
      <c r="D131" s="186" t="str">
        <f>'[4]TS BYDem'!D61</f>
        <v xml:space="preserve"> </v>
      </c>
      <c r="E131" s="185" t="s">
        <v>137</v>
      </c>
      <c r="F131" s="185" t="s">
        <v>137</v>
      </c>
      <c r="G131" s="185" t="s">
        <v>137</v>
      </c>
      <c r="H131" s="185" t="s">
        <v>137</v>
      </c>
      <c r="I131" s="185">
        <v>0</v>
      </c>
      <c r="J131" s="185" t="str">
        <f>INDEX('[4]TS BYDem'!$J$10:$J$203,MATCH(D131,'[4]TS BYDem'!$D$10:$D$203,0))</f>
        <v/>
      </c>
      <c r="K131" s="185" t="e">
        <f t="shared" ca="1" si="114"/>
        <v>#VALUE!</v>
      </c>
      <c r="L131" s="185" t="e">
        <f t="shared" ca="1" si="114"/>
        <v>#VALUE!</v>
      </c>
      <c r="M131" s="185" t="e">
        <f t="shared" ca="1" si="114"/>
        <v>#VALUE!</v>
      </c>
      <c r="N131" s="185" t="e">
        <f t="shared" ca="1" si="114"/>
        <v>#VALUE!</v>
      </c>
      <c r="O131" s="185" t="e">
        <f t="shared" ca="1" si="114"/>
        <v>#VALUE!</v>
      </c>
      <c r="P131" s="185" t="e">
        <f t="shared" ca="1" si="114"/>
        <v>#VALUE!</v>
      </c>
      <c r="Q131" s="185" t="e">
        <f t="shared" ca="1" si="114"/>
        <v>#VALUE!</v>
      </c>
      <c r="R131" s="185" t="e">
        <f t="shared" ca="1" si="114"/>
        <v>#VALUE!</v>
      </c>
      <c r="S131" s="185" t="e">
        <f t="shared" ca="1" si="114"/>
        <v>#VALUE!</v>
      </c>
      <c r="T131" s="185" t="e">
        <f t="shared" ca="1" si="114"/>
        <v>#VALUE!</v>
      </c>
      <c r="U131" s="185" t="e">
        <f t="shared" ca="1" si="114"/>
        <v>#VALUE!</v>
      </c>
      <c r="V131" s="185" t="e">
        <f t="shared" ca="1" si="114"/>
        <v>#VALUE!</v>
      </c>
      <c r="W131" s="185" t="e">
        <f t="shared" ca="1" si="114"/>
        <v>#VALUE!</v>
      </c>
      <c r="X131" s="185" t="e">
        <f t="shared" ca="1" si="114"/>
        <v>#VALUE!</v>
      </c>
      <c r="Y131" s="185" t="e">
        <f t="shared" ca="1" si="114"/>
        <v>#VALUE!</v>
      </c>
      <c r="Z131" s="185" t="e">
        <f t="shared" ca="1" si="114"/>
        <v>#VALUE!</v>
      </c>
      <c r="AA131" s="185" t="e">
        <f t="shared" ca="1" si="115"/>
        <v>#VALUE!</v>
      </c>
      <c r="AB131" s="185" t="e">
        <f t="shared" ca="1" si="115"/>
        <v>#VALUE!</v>
      </c>
      <c r="AC131" s="185" t="e">
        <f t="shared" ca="1" si="115"/>
        <v>#VALUE!</v>
      </c>
      <c r="AD131" s="185" t="e">
        <f t="shared" ca="1" si="115"/>
        <v>#VALUE!</v>
      </c>
      <c r="AE131" s="185" t="e">
        <f t="shared" ca="1" si="115"/>
        <v>#VALUE!</v>
      </c>
      <c r="AF131" s="185" t="e">
        <f t="shared" ca="1" si="115"/>
        <v>#VALUE!</v>
      </c>
      <c r="AG131" s="185" t="e">
        <f t="shared" ca="1" si="115"/>
        <v>#VALUE!</v>
      </c>
      <c r="AH131" s="185" t="e">
        <f t="shared" ca="1" si="115"/>
        <v>#VALUE!</v>
      </c>
      <c r="AI131" s="185" t="e">
        <f t="shared" ca="1" si="115"/>
        <v>#VALUE!</v>
      </c>
      <c r="AJ131" s="185" t="e">
        <f t="shared" ca="1" si="115"/>
        <v>#VALUE!</v>
      </c>
      <c r="AK131" s="185" t="e">
        <f t="shared" ca="1" si="115"/>
        <v>#VALUE!</v>
      </c>
      <c r="AL131" s="185" t="e">
        <f t="shared" ca="1" si="115"/>
        <v>#VALUE!</v>
      </c>
      <c r="AM131" s="185" t="e">
        <f t="shared" ca="1" si="115"/>
        <v>#VALUE!</v>
      </c>
      <c r="AN131" s="185" t="e">
        <f t="shared" ca="1" si="115"/>
        <v>#VALUE!</v>
      </c>
      <c r="AO131" s="185" t="e">
        <f t="shared" ca="1" si="115"/>
        <v>#VALUE!</v>
      </c>
      <c r="AP131" s="185" t="e">
        <f t="shared" ca="1" si="115"/>
        <v>#VALUE!</v>
      </c>
    </row>
    <row r="132" spans="1:42">
      <c r="A132" s="57" t="str">
        <f>'[4]TS BYDem'!A62</f>
        <v>*</v>
      </c>
      <c r="B132" s="185" t="s">
        <v>288</v>
      </c>
      <c r="C132" s="185" t="s">
        <v>137</v>
      </c>
      <c r="D132" s="186" t="str">
        <f>'[4]TS BYDem'!D62</f>
        <v>IISS</v>
      </c>
      <c r="E132" s="185" t="s">
        <v>137</v>
      </c>
      <c r="F132" s="185" t="s">
        <v>137</v>
      </c>
      <c r="G132" s="185" t="s">
        <v>137</v>
      </c>
      <c r="H132" s="185" t="s">
        <v>137</v>
      </c>
      <c r="I132" s="185">
        <v>0</v>
      </c>
      <c r="J132" s="185" t="str">
        <f>INDEX('[4]TS BYDem'!$J$10:$J$203,MATCH(D132,'[4]TS BYDem'!$D$10:$D$203,0))</f>
        <v/>
      </c>
      <c r="K132" s="185" t="e">
        <f t="shared" ca="1" si="114"/>
        <v>#VALUE!</v>
      </c>
      <c r="L132" s="185" t="e">
        <f t="shared" ca="1" si="114"/>
        <v>#VALUE!</v>
      </c>
      <c r="M132" s="185" t="e">
        <f t="shared" ca="1" si="114"/>
        <v>#VALUE!</v>
      </c>
      <c r="N132" s="185" t="e">
        <f t="shared" ca="1" si="114"/>
        <v>#VALUE!</v>
      </c>
      <c r="O132" s="185" t="e">
        <f t="shared" ca="1" si="114"/>
        <v>#VALUE!</v>
      </c>
      <c r="P132" s="185" t="e">
        <f t="shared" ca="1" si="114"/>
        <v>#VALUE!</v>
      </c>
      <c r="Q132" s="185" t="e">
        <f t="shared" ca="1" si="114"/>
        <v>#VALUE!</v>
      </c>
      <c r="R132" s="185" t="e">
        <f t="shared" ca="1" si="114"/>
        <v>#VALUE!</v>
      </c>
      <c r="S132" s="185" t="e">
        <f t="shared" ca="1" si="114"/>
        <v>#VALUE!</v>
      </c>
      <c r="T132" s="185" t="e">
        <f t="shared" ca="1" si="114"/>
        <v>#VALUE!</v>
      </c>
      <c r="U132" s="185" t="e">
        <f t="shared" ca="1" si="114"/>
        <v>#VALUE!</v>
      </c>
      <c r="V132" s="185" t="e">
        <f t="shared" ca="1" si="114"/>
        <v>#VALUE!</v>
      </c>
      <c r="W132" s="185" t="e">
        <f t="shared" ca="1" si="114"/>
        <v>#VALUE!</v>
      </c>
      <c r="X132" s="185" t="e">
        <f t="shared" ca="1" si="114"/>
        <v>#VALUE!</v>
      </c>
      <c r="Y132" s="185" t="e">
        <f t="shared" ca="1" si="114"/>
        <v>#VALUE!</v>
      </c>
      <c r="Z132" s="185" t="e">
        <f t="shared" ca="1" si="114"/>
        <v>#VALUE!</v>
      </c>
      <c r="AA132" s="185" t="e">
        <f t="shared" ca="1" si="115"/>
        <v>#VALUE!</v>
      </c>
      <c r="AB132" s="185" t="e">
        <f t="shared" ca="1" si="115"/>
        <v>#VALUE!</v>
      </c>
      <c r="AC132" s="185" t="e">
        <f t="shared" ca="1" si="115"/>
        <v>#VALUE!</v>
      </c>
      <c r="AD132" s="185" t="e">
        <f t="shared" ca="1" si="115"/>
        <v>#VALUE!</v>
      </c>
      <c r="AE132" s="185" t="e">
        <f t="shared" ca="1" si="115"/>
        <v>#VALUE!</v>
      </c>
      <c r="AF132" s="185" t="e">
        <f t="shared" ca="1" si="115"/>
        <v>#VALUE!</v>
      </c>
      <c r="AG132" s="185" t="e">
        <f t="shared" ca="1" si="115"/>
        <v>#VALUE!</v>
      </c>
      <c r="AH132" s="185" t="e">
        <f t="shared" ca="1" si="115"/>
        <v>#VALUE!</v>
      </c>
      <c r="AI132" s="185" t="e">
        <f t="shared" ca="1" si="115"/>
        <v>#VALUE!</v>
      </c>
      <c r="AJ132" s="185" t="e">
        <f t="shared" ca="1" si="115"/>
        <v>#VALUE!</v>
      </c>
      <c r="AK132" s="185" t="e">
        <f t="shared" ca="1" si="115"/>
        <v>#VALUE!</v>
      </c>
      <c r="AL132" s="185" t="e">
        <f t="shared" ca="1" si="115"/>
        <v>#VALUE!</v>
      </c>
      <c r="AM132" s="185" t="e">
        <f t="shared" ca="1" si="115"/>
        <v>#VALUE!</v>
      </c>
      <c r="AN132" s="185" t="e">
        <f t="shared" ca="1" si="115"/>
        <v>#VALUE!</v>
      </c>
      <c r="AO132" s="185" t="e">
        <f t="shared" ca="1" si="115"/>
        <v>#VALUE!</v>
      </c>
      <c r="AP132" s="185" t="e">
        <f t="shared" ca="1" si="115"/>
        <v>#VALUE!</v>
      </c>
    </row>
    <row r="133" spans="1:42">
      <c r="A133" s="57" t="str">
        <f>'[4]TS BYDem'!A63</f>
        <v>*</v>
      </c>
      <c r="B133" s="185" t="s">
        <v>288</v>
      </c>
      <c r="C133" s="185" t="s">
        <v>137</v>
      </c>
      <c r="D133" s="186" t="str">
        <f>'[4]TS BYDem'!D63</f>
        <v>IISS</v>
      </c>
      <c r="E133" s="185" t="s">
        <v>137</v>
      </c>
      <c r="F133" s="185" t="s">
        <v>137</v>
      </c>
      <c r="G133" s="185" t="s">
        <v>137</v>
      </c>
      <c r="H133" s="185" t="s">
        <v>137</v>
      </c>
      <c r="I133" s="185">
        <v>0</v>
      </c>
      <c r="J133" s="185" t="str">
        <f>INDEX('[4]TS BYDem'!$J$10:$J$203,MATCH(D133,'[4]TS BYDem'!$D$10:$D$203,0))</f>
        <v/>
      </c>
      <c r="K133" s="185" t="e">
        <f t="shared" ca="1" si="114"/>
        <v>#VALUE!</v>
      </c>
      <c r="L133" s="185" t="e">
        <f t="shared" ca="1" si="114"/>
        <v>#VALUE!</v>
      </c>
      <c r="M133" s="185" t="e">
        <f t="shared" ca="1" si="114"/>
        <v>#VALUE!</v>
      </c>
      <c r="N133" s="185" t="e">
        <f t="shared" ca="1" si="114"/>
        <v>#VALUE!</v>
      </c>
      <c r="O133" s="185" t="e">
        <f t="shared" ca="1" si="114"/>
        <v>#VALUE!</v>
      </c>
      <c r="P133" s="185" t="e">
        <f t="shared" ca="1" si="114"/>
        <v>#VALUE!</v>
      </c>
      <c r="Q133" s="185" t="e">
        <f t="shared" ca="1" si="114"/>
        <v>#VALUE!</v>
      </c>
      <c r="R133" s="185" t="e">
        <f t="shared" ca="1" si="114"/>
        <v>#VALUE!</v>
      </c>
      <c r="S133" s="185" t="e">
        <f t="shared" ca="1" si="114"/>
        <v>#VALUE!</v>
      </c>
      <c r="T133" s="185" t="e">
        <f t="shared" ca="1" si="114"/>
        <v>#VALUE!</v>
      </c>
      <c r="U133" s="185" t="e">
        <f t="shared" ca="1" si="114"/>
        <v>#VALUE!</v>
      </c>
      <c r="V133" s="185" t="e">
        <f t="shared" ca="1" si="114"/>
        <v>#VALUE!</v>
      </c>
      <c r="W133" s="185" t="e">
        <f t="shared" ca="1" si="114"/>
        <v>#VALUE!</v>
      </c>
      <c r="X133" s="185" t="e">
        <f t="shared" ca="1" si="114"/>
        <v>#VALUE!</v>
      </c>
      <c r="Y133" s="185" t="e">
        <f t="shared" ca="1" si="114"/>
        <v>#VALUE!</v>
      </c>
      <c r="Z133" s="185" t="e">
        <f t="shared" ca="1" si="114"/>
        <v>#VALUE!</v>
      </c>
      <c r="AA133" s="185" t="e">
        <f t="shared" ca="1" si="115"/>
        <v>#VALUE!</v>
      </c>
      <c r="AB133" s="185" t="e">
        <f t="shared" ca="1" si="115"/>
        <v>#VALUE!</v>
      </c>
      <c r="AC133" s="185" t="e">
        <f t="shared" ca="1" si="115"/>
        <v>#VALUE!</v>
      </c>
      <c r="AD133" s="185" t="e">
        <f t="shared" ca="1" si="115"/>
        <v>#VALUE!</v>
      </c>
      <c r="AE133" s="185" t="e">
        <f t="shared" ca="1" si="115"/>
        <v>#VALUE!</v>
      </c>
      <c r="AF133" s="185" t="e">
        <f t="shared" ca="1" si="115"/>
        <v>#VALUE!</v>
      </c>
      <c r="AG133" s="185" t="e">
        <f t="shared" ca="1" si="115"/>
        <v>#VALUE!</v>
      </c>
      <c r="AH133" s="185" t="e">
        <f t="shared" ca="1" si="115"/>
        <v>#VALUE!</v>
      </c>
      <c r="AI133" s="185" t="e">
        <f t="shared" ca="1" si="115"/>
        <v>#VALUE!</v>
      </c>
      <c r="AJ133" s="185" t="e">
        <f t="shared" ca="1" si="115"/>
        <v>#VALUE!</v>
      </c>
      <c r="AK133" s="185" t="e">
        <f t="shared" ca="1" si="115"/>
        <v>#VALUE!</v>
      </c>
      <c r="AL133" s="185" t="e">
        <f t="shared" ca="1" si="115"/>
        <v>#VALUE!</v>
      </c>
      <c r="AM133" s="185" t="e">
        <f t="shared" ca="1" si="115"/>
        <v>#VALUE!</v>
      </c>
      <c r="AN133" s="185" t="e">
        <f t="shared" ca="1" si="115"/>
        <v>#VALUE!</v>
      </c>
      <c r="AO133" s="185" t="e">
        <f t="shared" ca="1" si="115"/>
        <v>#VALUE!</v>
      </c>
      <c r="AP133" s="185" t="e">
        <f t="shared" ca="1" si="115"/>
        <v>#VALUE!</v>
      </c>
    </row>
    <row r="134" spans="1:42">
      <c r="A134" s="57" t="str">
        <f>'[4]TS BYDem'!A64</f>
        <v>*</v>
      </c>
      <c r="B134" s="185" t="s">
        <v>288</v>
      </c>
      <c r="C134" s="185" t="s">
        <v>137</v>
      </c>
      <c r="D134" s="186" t="str">
        <f>'[4]TS BYDem'!D64</f>
        <v>IISS</v>
      </c>
      <c r="E134" s="185" t="s">
        <v>137</v>
      </c>
      <c r="F134" s="185" t="s">
        <v>137</v>
      </c>
      <c r="G134" s="185" t="s">
        <v>137</v>
      </c>
      <c r="H134" s="185" t="s">
        <v>137</v>
      </c>
      <c r="I134" s="185">
        <v>0</v>
      </c>
      <c r="J134" s="185" t="str">
        <f>INDEX('[4]TS BYDem'!$J$10:$J$203,MATCH(D134,'[4]TS BYDem'!$D$10:$D$203,0))</f>
        <v/>
      </c>
      <c r="K134" s="185" t="e">
        <f t="shared" ca="1" si="114"/>
        <v>#VALUE!</v>
      </c>
      <c r="L134" s="185" t="e">
        <f t="shared" ca="1" si="114"/>
        <v>#VALUE!</v>
      </c>
      <c r="M134" s="185" t="e">
        <f t="shared" ca="1" si="114"/>
        <v>#VALUE!</v>
      </c>
      <c r="N134" s="185" t="e">
        <f t="shared" ca="1" si="114"/>
        <v>#VALUE!</v>
      </c>
      <c r="O134" s="185" t="e">
        <f t="shared" ca="1" si="114"/>
        <v>#VALUE!</v>
      </c>
      <c r="P134" s="185" t="e">
        <f t="shared" ca="1" si="114"/>
        <v>#VALUE!</v>
      </c>
      <c r="Q134" s="185" t="e">
        <f t="shared" ca="1" si="114"/>
        <v>#VALUE!</v>
      </c>
      <c r="R134" s="185" t="e">
        <f t="shared" ca="1" si="114"/>
        <v>#VALUE!</v>
      </c>
      <c r="S134" s="185" t="e">
        <f t="shared" ca="1" si="114"/>
        <v>#VALUE!</v>
      </c>
      <c r="T134" s="185" t="e">
        <f t="shared" ca="1" si="114"/>
        <v>#VALUE!</v>
      </c>
      <c r="U134" s="185" t="e">
        <f t="shared" ca="1" si="114"/>
        <v>#VALUE!</v>
      </c>
      <c r="V134" s="185" t="e">
        <f t="shared" ca="1" si="114"/>
        <v>#VALUE!</v>
      </c>
      <c r="W134" s="185" t="e">
        <f t="shared" ca="1" si="114"/>
        <v>#VALUE!</v>
      </c>
      <c r="X134" s="185" t="e">
        <f t="shared" ca="1" si="114"/>
        <v>#VALUE!</v>
      </c>
      <c r="Y134" s="185" t="e">
        <f t="shared" ca="1" si="114"/>
        <v>#VALUE!</v>
      </c>
      <c r="Z134" s="185" t="e">
        <f t="shared" ca="1" si="114"/>
        <v>#VALUE!</v>
      </c>
      <c r="AA134" s="185" t="e">
        <f t="shared" ca="1" si="115"/>
        <v>#VALUE!</v>
      </c>
      <c r="AB134" s="185" t="e">
        <f t="shared" ca="1" si="115"/>
        <v>#VALUE!</v>
      </c>
      <c r="AC134" s="185" t="e">
        <f t="shared" ca="1" si="115"/>
        <v>#VALUE!</v>
      </c>
      <c r="AD134" s="185" t="e">
        <f t="shared" ca="1" si="115"/>
        <v>#VALUE!</v>
      </c>
      <c r="AE134" s="185" t="e">
        <f t="shared" ca="1" si="115"/>
        <v>#VALUE!</v>
      </c>
      <c r="AF134" s="185" t="e">
        <f t="shared" ca="1" si="115"/>
        <v>#VALUE!</v>
      </c>
      <c r="AG134" s="185" t="e">
        <f t="shared" ca="1" si="115"/>
        <v>#VALUE!</v>
      </c>
      <c r="AH134" s="185" t="e">
        <f t="shared" ca="1" si="115"/>
        <v>#VALUE!</v>
      </c>
      <c r="AI134" s="185" t="e">
        <f t="shared" ca="1" si="115"/>
        <v>#VALUE!</v>
      </c>
      <c r="AJ134" s="185" t="e">
        <f t="shared" ca="1" si="115"/>
        <v>#VALUE!</v>
      </c>
      <c r="AK134" s="185" t="e">
        <f t="shared" ca="1" si="115"/>
        <v>#VALUE!</v>
      </c>
      <c r="AL134" s="185" t="e">
        <f t="shared" ca="1" si="115"/>
        <v>#VALUE!</v>
      </c>
      <c r="AM134" s="185" t="e">
        <f t="shared" ca="1" si="115"/>
        <v>#VALUE!</v>
      </c>
      <c r="AN134" s="185" t="e">
        <f t="shared" ca="1" si="115"/>
        <v>#VALUE!</v>
      </c>
      <c r="AO134" s="185" t="e">
        <f t="shared" ca="1" si="115"/>
        <v>#VALUE!</v>
      </c>
      <c r="AP134" s="185" t="e">
        <f t="shared" ca="1" si="115"/>
        <v>#VALUE!</v>
      </c>
    </row>
    <row r="135" spans="1:42">
      <c r="A135" s="57" t="str">
        <f>'[4]TS BYDem'!A65</f>
        <v>*</v>
      </c>
      <c r="B135" s="185" t="s">
        <v>288</v>
      </c>
      <c r="C135" s="185" t="s">
        <v>137</v>
      </c>
      <c r="D135" s="186" t="str">
        <f>'[4]TS BYDem'!D65</f>
        <v>IISS</v>
      </c>
      <c r="E135" s="185" t="s">
        <v>137</v>
      </c>
      <c r="F135" s="185" t="s">
        <v>137</v>
      </c>
      <c r="G135" s="185" t="s">
        <v>137</v>
      </c>
      <c r="H135" s="185" t="s">
        <v>137</v>
      </c>
      <c r="I135" s="185">
        <v>0</v>
      </c>
      <c r="J135" s="185" t="str">
        <f>INDEX('[4]TS BYDem'!$J$10:$J$203,MATCH(D135,'[4]TS BYDem'!$D$10:$D$203,0))</f>
        <v/>
      </c>
      <c r="K135" s="185" t="e">
        <f t="shared" ca="1" si="114"/>
        <v>#VALUE!</v>
      </c>
      <c r="L135" s="185" t="e">
        <f t="shared" ca="1" si="114"/>
        <v>#VALUE!</v>
      </c>
      <c r="M135" s="185" t="e">
        <f t="shared" ca="1" si="114"/>
        <v>#VALUE!</v>
      </c>
      <c r="N135" s="185" t="e">
        <f t="shared" ca="1" si="114"/>
        <v>#VALUE!</v>
      </c>
      <c r="O135" s="185" t="e">
        <f t="shared" ca="1" si="114"/>
        <v>#VALUE!</v>
      </c>
      <c r="P135" s="185" t="e">
        <f t="shared" ca="1" si="114"/>
        <v>#VALUE!</v>
      </c>
      <c r="Q135" s="185" t="e">
        <f t="shared" ca="1" si="114"/>
        <v>#VALUE!</v>
      </c>
      <c r="R135" s="185" t="e">
        <f t="shared" ca="1" si="114"/>
        <v>#VALUE!</v>
      </c>
      <c r="S135" s="185" t="e">
        <f t="shared" ca="1" si="114"/>
        <v>#VALUE!</v>
      </c>
      <c r="T135" s="185" t="e">
        <f t="shared" ca="1" si="114"/>
        <v>#VALUE!</v>
      </c>
      <c r="U135" s="185" t="e">
        <f t="shared" ca="1" si="114"/>
        <v>#VALUE!</v>
      </c>
      <c r="V135" s="185" t="e">
        <f t="shared" ca="1" si="114"/>
        <v>#VALUE!</v>
      </c>
      <c r="W135" s="185" t="e">
        <f t="shared" ca="1" si="114"/>
        <v>#VALUE!</v>
      </c>
      <c r="X135" s="185" t="e">
        <f t="shared" ca="1" si="114"/>
        <v>#VALUE!</v>
      </c>
      <c r="Y135" s="185" t="e">
        <f t="shared" ca="1" si="114"/>
        <v>#VALUE!</v>
      </c>
      <c r="Z135" s="185" t="e">
        <f t="shared" ca="1" si="114"/>
        <v>#VALUE!</v>
      </c>
      <c r="AA135" s="185" t="e">
        <f t="shared" ca="1" si="115"/>
        <v>#VALUE!</v>
      </c>
      <c r="AB135" s="185" t="e">
        <f t="shared" ca="1" si="115"/>
        <v>#VALUE!</v>
      </c>
      <c r="AC135" s="185" t="e">
        <f t="shared" ca="1" si="115"/>
        <v>#VALUE!</v>
      </c>
      <c r="AD135" s="185" t="e">
        <f t="shared" ca="1" si="115"/>
        <v>#VALUE!</v>
      </c>
      <c r="AE135" s="185" t="e">
        <f t="shared" ca="1" si="115"/>
        <v>#VALUE!</v>
      </c>
      <c r="AF135" s="185" t="e">
        <f t="shared" ca="1" si="115"/>
        <v>#VALUE!</v>
      </c>
      <c r="AG135" s="185" t="e">
        <f t="shared" ca="1" si="115"/>
        <v>#VALUE!</v>
      </c>
      <c r="AH135" s="185" t="e">
        <f t="shared" ca="1" si="115"/>
        <v>#VALUE!</v>
      </c>
      <c r="AI135" s="185" t="e">
        <f t="shared" ca="1" si="115"/>
        <v>#VALUE!</v>
      </c>
      <c r="AJ135" s="185" t="e">
        <f t="shared" ca="1" si="115"/>
        <v>#VALUE!</v>
      </c>
      <c r="AK135" s="185" t="e">
        <f t="shared" ca="1" si="115"/>
        <v>#VALUE!</v>
      </c>
      <c r="AL135" s="185" t="e">
        <f t="shared" ca="1" si="115"/>
        <v>#VALUE!</v>
      </c>
      <c r="AM135" s="185" t="e">
        <f t="shared" ca="1" si="115"/>
        <v>#VALUE!</v>
      </c>
      <c r="AN135" s="185" t="e">
        <f t="shared" ca="1" si="115"/>
        <v>#VALUE!</v>
      </c>
      <c r="AO135" s="185" t="e">
        <f t="shared" ca="1" si="115"/>
        <v>#VALUE!</v>
      </c>
      <c r="AP135" s="185" t="e">
        <f t="shared" ca="1" si="115"/>
        <v>#VALUE!</v>
      </c>
    </row>
    <row r="136" spans="1:42">
      <c r="A136" s="57" t="str">
        <f>'[4]TS BYDem'!A66</f>
        <v>*</v>
      </c>
      <c r="B136" s="185" t="s">
        <v>288</v>
      </c>
      <c r="C136" s="185" t="s">
        <v>137</v>
      </c>
      <c r="D136" s="186" t="str">
        <f>'[4]TS BYDem'!D66</f>
        <v>IISS</v>
      </c>
      <c r="E136" s="185" t="s">
        <v>137</v>
      </c>
      <c r="F136" s="185" t="s">
        <v>137</v>
      </c>
      <c r="G136" s="185" t="s">
        <v>137</v>
      </c>
      <c r="H136" s="185" t="s">
        <v>137</v>
      </c>
      <c r="I136" s="185">
        <v>0</v>
      </c>
      <c r="J136" s="185" t="str">
        <f>INDEX('[4]TS BYDem'!$J$10:$J$203,MATCH(D136,'[4]TS BYDem'!$D$10:$D$203,0))</f>
        <v/>
      </c>
      <c r="K136" s="185" t="e">
        <f t="shared" ca="1" si="114"/>
        <v>#VALUE!</v>
      </c>
      <c r="L136" s="185" t="e">
        <f t="shared" ca="1" si="114"/>
        <v>#VALUE!</v>
      </c>
      <c r="M136" s="185" t="e">
        <f t="shared" ca="1" si="114"/>
        <v>#VALUE!</v>
      </c>
      <c r="N136" s="185" t="e">
        <f t="shared" ca="1" si="114"/>
        <v>#VALUE!</v>
      </c>
      <c r="O136" s="185" t="e">
        <f t="shared" ca="1" si="114"/>
        <v>#VALUE!</v>
      </c>
      <c r="P136" s="185" t="e">
        <f t="shared" ca="1" si="114"/>
        <v>#VALUE!</v>
      </c>
      <c r="Q136" s="185" t="e">
        <f t="shared" ca="1" si="114"/>
        <v>#VALUE!</v>
      </c>
      <c r="R136" s="185" t="e">
        <f t="shared" ca="1" si="114"/>
        <v>#VALUE!</v>
      </c>
      <c r="S136" s="185" t="e">
        <f t="shared" ca="1" si="114"/>
        <v>#VALUE!</v>
      </c>
      <c r="T136" s="185" t="e">
        <f t="shared" ca="1" si="114"/>
        <v>#VALUE!</v>
      </c>
      <c r="U136" s="185" t="e">
        <f t="shared" ca="1" si="114"/>
        <v>#VALUE!</v>
      </c>
      <c r="V136" s="185" t="e">
        <f t="shared" ca="1" si="114"/>
        <v>#VALUE!</v>
      </c>
      <c r="W136" s="185" t="e">
        <f t="shared" ca="1" si="114"/>
        <v>#VALUE!</v>
      </c>
      <c r="X136" s="185" t="e">
        <f t="shared" ca="1" si="114"/>
        <v>#VALUE!</v>
      </c>
      <c r="Y136" s="185" t="e">
        <f t="shared" ca="1" si="114"/>
        <v>#VALUE!</v>
      </c>
      <c r="Z136" s="185" t="e">
        <f t="shared" ca="1" si="114"/>
        <v>#VALUE!</v>
      </c>
      <c r="AA136" s="185" t="e">
        <f t="shared" ca="1" si="115"/>
        <v>#VALUE!</v>
      </c>
      <c r="AB136" s="185" t="e">
        <f t="shared" ca="1" si="115"/>
        <v>#VALUE!</v>
      </c>
      <c r="AC136" s="185" t="e">
        <f t="shared" ca="1" si="115"/>
        <v>#VALUE!</v>
      </c>
      <c r="AD136" s="185" t="e">
        <f t="shared" ca="1" si="115"/>
        <v>#VALUE!</v>
      </c>
      <c r="AE136" s="185" t="e">
        <f t="shared" ca="1" si="115"/>
        <v>#VALUE!</v>
      </c>
      <c r="AF136" s="185" t="e">
        <f t="shared" ca="1" si="115"/>
        <v>#VALUE!</v>
      </c>
      <c r="AG136" s="185" t="e">
        <f t="shared" ca="1" si="115"/>
        <v>#VALUE!</v>
      </c>
      <c r="AH136" s="185" t="e">
        <f t="shared" ca="1" si="115"/>
        <v>#VALUE!</v>
      </c>
      <c r="AI136" s="185" t="e">
        <f t="shared" ca="1" si="115"/>
        <v>#VALUE!</v>
      </c>
      <c r="AJ136" s="185" t="e">
        <f t="shared" ca="1" si="115"/>
        <v>#VALUE!</v>
      </c>
      <c r="AK136" s="185" t="e">
        <f t="shared" ca="1" si="115"/>
        <v>#VALUE!</v>
      </c>
      <c r="AL136" s="185" t="e">
        <f t="shared" ca="1" si="115"/>
        <v>#VALUE!</v>
      </c>
      <c r="AM136" s="185" t="e">
        <f t="shared" ca="1" si="115"/>
        <v>#VALUE!</v>
      </c>
      <c r="AN136" s="185" t="e">
        <f t="shared" ca="1" si="115"/>
        <v>#VALUE!</v>
      </c>
      <c r="AO136" s="185" t="e">
        <f t="shared" ca="1" si="115"/>
        <v>#VALUE!</v>
      </c>
      <c r="AP136" s="185" t="e">
        <f t="shared" ca="1" si="115"/>
        <v>#VALUE!</v>
      </c>
    </row>
    <row r="137" spans="1:42">
      <c r="A137" s="57" t="str">
        <f>'[4]TS BYDem'!A67</f>
        <v>*</v>
      </c>
      <c r="B137" s="185" t="s">
        <v>288</v>
      </c>
      <c r="C137" s="185" t="s">
        <v>137</v>
      </c>
      <c r="D137" s="186" t="str">
        <f>'[4]TS BYDem'!D67</f>
        <v>IISS</v>
      </c>
      <c r="E137" s="185" t="s">
        <v>137</v>
      </c>
      <c r="F137" s="185" t="s">
        <v>137</v>
      </c>
      <c r="G137" s="185" t="s">
        <v>137</v>
      </c>
      <c r="H137" s="185" t="s">
        <v>137</v>
      </c>
      <c r="I137" s="185">
        <v>0</v>
      </c>
      <c r="J137" s="185" t="str">
        <f>INDEX('[4]TS BYDem'!$J$10:$J$203,MATCH(D137,'[4]TS BYDem'!$D$10:$D$203,0))</f>
        <v/>
      </c>
      <c r="K137" s="185" t="e">
        <f t="shared" ca="1" si="114"/>
        <v>#VALUE!</v>
      </c>
      <c r="L137" s="185" t="e">
        <f t="shared" ca="1" si="114"/>
        <v>#VALUE!</v>
      </c>
      <c r="M137" s="185" t="e">
        <f t="shared" ca="1" si="114"/>
        <v>#VALUE!</v>
      </c>
      <c r="N137" s="185" t="e">
        <f t="shared" ca="1" si="114"/>
        <v>#VALUE!</v>
      </c>
      <c r="O137" s="185" t="e">
        <f t="shared" ca="1" si="114"/>
        <v>#VALUE!</v>
      </c>
      <c r="P137" s="185" t="e">
        <f t="shared" ca="1" si="114"/>
        <v>#VALUE!</v>
      </c>
      <c r="Q137" s="185" t="e">
        <f t="shared" ca="1" si="114"/>
        <v>#VALUE!</v>
      </c>
      <c r="R137" s="185" t="e">
        <f t="shared" ca="1" si="114"/>
        <v>#VALUE!</v>
      </c>
      <c r="S137" s="185" t="e">
        <f t="shared" ca="1" si="114"/>
        <v>#VALUE!</v>
      </c>
      <c r="T137" s="185" t="e">
        <f t="shared" ca="1" si="114"/>
        <v>#VALUE!</v>
      </c>
      <c r="U137" s="185" t="e">
        <f t="shared" ca="1" si="114"/>
        <v>#VALUE!</v>
      </c>
      <c r="V137" s="185" t="e">
        <f t="shared" ca="1" si="114"/>
        <v>#VALUE!</v>
      </c>
      <c r="W137" s="185" t="e">
        <f t="shared" ca="1" si="114"/>
        <v>#VALUE!</v>
      </c>
      <c r="X137" s="185" t="e">
        <f t="shared" ca="1" si="114"/>
        <v>#VALUE!</v>
      </c>
      <c r="Y137" s="185" t="e">
        <f t="shared" ca="1" si="114"/>
        <v>#VALUE!</v>
      </c>
      <c r="Z137" s="185" t="e">
        <f t="shared" ref="Z137:AO141" ca="1" si="116">Z$121/Y$121*Y137</f>
        <v>#VALUE!</v>
      </c>
      <c r="AA137" s="185" t="e">
        <f t="shared" ca="1" si="115"/>
        <v>#VALUE!</v>
      </c>
      <c r="AB137" s="185" t="e">
        <f t="shared" ca="1" si="115"/>
        <v>#VALUE!</v>
      </c>
      <c r="AC137" s="185" t="e">
        <f t="shared" ca="1" si="115"/>
        <v>#VALUE!</v>
      </c>
      <c r="AD137" s="185" t="e">
        <f t="shared" ca="1" si="115"/>
        <v>#VALUE!</v>
      </c>
      <c r="AE137" s="185" t="e">
        <f t="shared" ca="1" si="115"/>
        <v>#VALUE!</v>
      </c>
      <c r="AF137" s="185" t="e">
        <f t="shared" ca="1" si="115"/>
        <v>#VALUE!</v>
      </c>
      <c r="AG137" s="185" t="e">
        <f t="shared" ca="1" si="115"/>
        <v>#VALUE!</v>
      </c>
      <c r="AH137" s="185" t="e">
        <f t="shared" ca="1" si="115"/>
        <v>#VALUE!</v>
      </c>
      <c r="AI137" s="185" t="e">
        <f t="shared" ca="1" si="115"/>
        <v>#VALUE!</v>
      </c>
      <c r="AJ137" s="185" t="e">
        <f t="shared" ca="1" si="115"/>
        <v>#VALUE!</v>
      </c>
      <c r="AK137" s="185" t="e">
        <f t="shared" ca="1" si="115"/>
        <v>#VALUE!</v>
      </c>
      <c r="AL137" s="185" t="e">
        <f t="shared" ca="1" si="115"/>
        <v>#VALUE!</v>
      </c>
      <c r="AM137" s="185" t="e">
        <f t="shared" ca="1" si="115"/>
        <v>#VALUE!</v>
      </c>
      <c r="AN137" s="185" t="e">
        <f t="shared" ca="1" si="115"/>
        <v>#VALUE!</v>
      </c>
      <c r="AO137" s="185" t="e">
        <f t="shared" ca="1" si="115"/>
        <v>#VALUE!</v>
      </c>
      <c r="AP137" s="185" t="e">
        <f t="shared" ref="AP137:AP141" ca="1" si="117">AP$121/AO$121*AO137</f>
        <v>#VALUE!</v>
      </c>
    </row>
    <row r="138" spans="1:42">
      <c r="A138" s="57" t="str">
        <f>'[4]TS BYDem'!A68</f>
        <v>*</v>
      </c>
      <c r="B138" s="185" t="s">
        <v>288</v>
      </c>
      <c r="C138" s="185" t="s">
        <v>137</v>
      </c>
      <c r="D138" s="186">
        <f>'[4]TS BYDem'!D68</f>
        <v>0</v>
      </c>
      <c r="E138" s="185" t="s">
        <v>137</v>
      </c>
      <c r="F138" s="185" t="s">
        <v>137</v>
      </c>
      <c r="G138" s="185" t="s">
        <v>137</v>
      </c>
      <c r="H138" s="185" t="s">
        <v>137</v>
      </c>
      <c r="I138" s="185">
        <v>0</v>
      </c>
      <c r="J138" s="185" t="str">
        <f>INDEX('[4]TS BYDem'!$J$10:$J$203,MATCH(D138,'[4]TS BYDem'!$D$10:$D$203,0))</f>
        <v/>
      </c>
      <c r="K138" s="185" t="e">
        <f t="shared" ref="K138:Z141" ca="1" si="118">K$121/J$121*J138</f>
        <v>#VALUE!</v>
      </c>
      <c r="L138" s="185" t="e">
        <f t="shared" ca="1" si="118"/>
        <v>#VALUE!</v>
      </c>
      <c r="M138" s="185" t="e">
        <f t="shared" ca="1" si="118"/>
        <v>#VALUE!</v>
      </c>
      <c r="N138" s="185" t="e">
        <f t="shared" ca="1" si="118"/>
        <v>#VALUE!</v>
      </c>
      <c r="O138" s="185" t="e">
        <f t="shared" ca="1" si="118"/>
        <v>#VALUE!</v>
      </c>
      <c r="P138" s="185" t="e">
        <f t="shared" ca="1" si="118"/>
        <v>#VALUE!</v>
      </c>
      <c r="Q138" s="185" t="e">
        <f t="shared" ca="1" si="118"/>
        <v>#VALUE!</v>
      </c>
      <c r="R138" s="185" t="e">
        <f t="shared" ca="1" si="118"/>
        <v>#VALUE!</v>
      </c>
      <c r="S138" s="185" t="e">
        <f t="shared" ca="1" si="118"/>
        <v>#VALUE!</v>
      </c>
      <c r="T138" s="185" t="e">
        <f t="shared" ca="1" si="118"/>
        <v>#VALUE!</v>
      </c>
      <c r="U138" s="185" t="e">
        <f t="shared" ca="1" si="118"/>
        <v>#VALUE!</v>
      </c>
      <c r="V138" s="185" t="e">
        <f t="shared" ca="1" si="118"/>
        <v>#VALUE!</v>
      </c>
      <c r="W138" s="185" t="e">
        <f t="shared" ca="1" si="118"/>
        <v>#VALUE!</v>
      </c>
      <c r="X138" s="185" t="e">
        <f t="shared" ca="1" si="118"/>
        <v>#VALUE!</v>
      </c>
      <c r="Y138" s="185" t="e">
        <f t="shared" ca="1" si="118"/>
        <v>#VALUE!</v>
      </c>
      <c r="Z138" s="185" t="e">
        <f t="shared" ca="1" si="116"/>
        <v>#VALUE!</v>
      </c>
      <c r="AA138" s="185" t="e">
        <f t="shared" ca="1" si="116"/>
        <v>#VALUE!</v>
      </c>
      <c r="AB138" s="185" t="e">
        <f t="shared" ca="1" si="116"/>
        <v>#VALUE!</v>
      </c>
      <c r="AC138" s="185" t="e">
        <f t="shared" ca="1" si="116"/>
        <v>#VALUE!</v>
      </c>
      <c r="AD138" s="185" t="e">
        <f t="shared" ca="1" si="116"/>
        <v>#VALUE!</v>
      </c>
      <c r="AE138" s="185" t="e">
        <f t="shared" ca="1" si="116"/>
        <v>#VALUE!</v>
      </c>
      <c r="AF138" s="185" t="e">
        <f t="shared" ca="1" si="116"/>
        <v>#VALUE!</v>
      </c>
      <c r="AG138" s="185" t="e">
        <f t="shared" ca="1" si="116"/>
        <v>#VALUE!</v>
      </c>
      <c r="AH138" s="185" t="e">
        <f t="shared" ca="1" si="116"/>
        <v>#VALUE!</v>
      </c>
      <c r="AI138" s="185" t="e">
        <f t="shared" ca="1" si="116"/>
        <v>#VALUE!</v>
      </c>
      <c r="AJ138" s="185" t="e">
        <f t="shared" ca="1" si="116"/>
        <v>#VALUE!</v>
      </c>
      <c r="AK138" s="185" t="e">
        <f t="shared" ca="1" si="116"/>
        <v>#VALUE!</v>
      </c>
      <c r="AL138" s="185" t="e">
        <f t="shared" ca="1" si="116"/>
        <v>#VALUE!</v>
      </c>
      <c r="AM138" s="185" t="e">
        <f t="shared" ca="1" si="116"/>
        <v>#VALUE!</v>
      </c>
      <c r="AN138" s="185" t="e">
        <f t="shared" ca="1" si="116"/>
        <v>#VALUE!</v>
      </c>
      <c r="AO138" s="185" t="e">
        <f t="shared" ca="1" si="116"/>
        <v>#VALUE!</v>
      </c>
      <c r="AP138" s="185" t="e">
        <f t="shared" ca="1" si="117"/>
        <v>#VALUE!</v>
      </c>
    </row>
    <row r="139" spans="1:42">
      <c r="A139" s="57" t="str">
        <f>'[4]TS BYDem'!A69</f>
        <v>*</v>
      </c>
      <c r="B139" s="185" t="s">
        <v>288</v>
      </c>
      <c r="C139" s="185" t="s">
        <v>137</v>
      </c>
      <c r="D139" s="186" t="str">
        <f>'[4]TS BYDem'!D69</f>
        <v>IIST</v>
      </c>
      <c r="E139" s="185" t="s">
        <v>137</v>
      </c>
      <c r="F139" s="185" t="s">
        <v>137</v>
      </c>
      <c r="G139" s="185" t="s">
        <v>137</v>
      </c>
      <c r="H139" s="185" t="s">
        <v>137</v>
      </c>
      <c r="I139" s="185">
        <v>0</v>
      </c>
      <c r="J139" s="185" t="str">
        <f>INDEX('[4]TS BYDem'!$J$10:$J$203,MATCH(D139,'[4]TS BYDem'!$D$10:$D$203,0))</f>
        <v/>
      </c>
      <c r="K139" s="185" t="e">
        <f t="shared" ca="1" si="118"/>
        <v>#VALUE!</v>
      </c>
      <c r="L139" s="185" t="e">
        <f t="shared" ca="1" si="118"/>
        <v>#VALUE!</v>
      </c>
      <c r="M139" s="185" t="e">
        <f t="shared" ca="1" si="118"/>
        <v>#VALUE!</v>
      </c>
      <c r="N139" s="185" t="e">
        <f t="shared" ca="1" si="118"/>
        <v>#VALUE!</v>
      </c>
      <c r="O139" s="185" t="e">
        <f t="shared" ca="1" si="118"/>
        <v>#VALUE!</v>
      </c>
      <c r="P139" s="185" t="e">
        <f t="shared" ca="1" si="118"/>
        <v>#VALUE!</v>
      </c>
      <c r="Q139" s="185" t="e">
        <f t="shared" ca="1" si="118"/>
        <v>#VALUE!</v>
      </c>
      <c r="R139" s="185" t="e">
        <f t="shared" ca="1" si="118"/>
        <v>#VALUE!</v>
      </c>
      <c r="S139" s="185" t="e">
        <f t="shared" ca="1" si="118"/>
        <v>#VALUE!</v>
      </c>
      <c r="T139" s="185" t="e">
        <f t="shared" ca="1" si="118"/>
        <v>#VALUE!</v>
      </c>
      <c r="U139" s="185" t="e">
        <f t="shared" ca="1" si="118"/>
        <v>#VALUE!</v>
      </c>
      <c r="V139" s="185" t="e">
        <f t="shared" ca="1" si="118"/>
        <v>#VALUE!</v>
      </c>
      <c r="W139" s="185" t="e">
        <f t="shared" ca="1" si="118"/>
        <v>#VALUE!</v>
      </c>
      <c r="X139" s="185" t="e">
        <f t="shared" ca="1" si="118"/>
        <v>#VALUE!</v>
      </c>
      <c r="Y139" s="185" t="e">
        <f t="shared" ca="1" si="118"/>
        <v>#VALUE!</v>
      </c>
      <c r="Z139" s="185" t="e">
        <f t="shared" ca="1" si="116"/>
        <v>#VALUE!</v>
      </c>
      <c r="AA139" s="185" t="e">
        <f t="shared" ca="1" si="116"/>
        <v>#VALUE!</v>
      </c>
      <c r="AB139" s="185" t="e">
        <f t="shared" ca="1" si="116"/>
        <v>#VALUE!</v>
      </c>
      <c r="AC139" s="185" t="e">
        <f t="shared" ca="1" si="116"/>
        <v>#VALUE!</v>
      </c>
      <c r="AD139" s="185" t="e">
        <f t="shared" ca="1" si="116"/>
        <v>#VALUE!</v>
      </c>
      <c r="AE139" s="185" t="e">
        <f t="shared" ca="1" si="116"/>
        <v>#VALUE!</v>
      </c>
      <c r="AF139" s="185" t="e">
        <f t="shared" ca="1" si="116"/>
        <v>#VALUE!</v>
      </c>
      <c r="AG139" s="185" t="e">
        <f t="shared" ca="1" si="116"/>
        <v>#VALUE!</v>
      </c>
      <c r="AH139" s="185" t="e">
        <f t="shared" ca="1" si="116"/>
        <v>#VALUE!</v>
      </c>
      <c r="AI139" s="185" t="e">
        <f t="shared" ca="1" si="116"/>
        <v>#VALUE!</v>
      </c>
      <c r="AJ139" s="185" t="e">
        <f t="shared" ca="1" si="116"/>
        <v>#VALUE!</v>
      </c>
      <c r="AK139" s="185" t="e">
        <f t="shared" ca="1" si="116"/>
        <v>#VALUE!</v>
      </c>
      <c r="AL139" s="185" t="e">
        <f t="shared" ca="1" si="116"/>
        <v>#VALUE!</v>
      </c>
      <c r="AM139" s="185" t="e">
        <f t="shared" ca="1" si="116"/>
        <v>#VALUE!</v>
      </c>
      <c r="AN139" s="185" t="e">
        <f t="shared" ca="1" si="116"/>
        <v>#VALUE!</v>
      </c>
      <c r="AO139" s="185" t="e">
        <f t="shared" ca="1" si="116"/>
        <v>#VALUE!</v>
      </c>
      <c r="AP139" s="185" t="e">
        <f t="shared" ca="1" si="117"/>
        <v>#VALUE!</v>
      </c>
    </row>
    <row r="140" spans="1:42">
      <c r="A140" s="57" t="str">
        <f>'[4]TS BYDem'!A70</f>
        <v>*</v>
      </c>
      <c r="B140" s="185" t="s">
        <v>288</v>
      </c>
      <c r="C140" s="185" t="s">
        <v>137</v>
      </c>
      <c r="D140" s="186" t="str">
        <f>'[4]TS BYDem'!D70</f>
        <v>Useful Energy Service</v>
      </c>
      <c r="E140" s="185" t="s">
        <v>137</v>
      </c>
      <c r="F140" s="185" t="s">
        <v>137</v>
      </c>
      <c r="G140" s="185" t="s">
        <v>137</v>
      </c>
      <c r="H140" s="185" t="s">
        <v>137</v>
      </c>
      <c r="I140" s="185">
        <v>0</v>
      </c>
      <c r="J140" s="185" t="str">
        <f>INDEX('[4]TS BYDem'!$J$10:$J$203,MATCH(D140,'[4]TS BYDem'!$D$10:$D$203,0))</f>
        <v/>
      </c>
      <c r="K140" s="185" t="e">
        <f t="shared" ca="1" si="118"/>
        <v>#VALUE!</v>
      </c>
      <c r="L140" s="185" t="e">
        <f t="shared" ca="1" si="118"/>
        <v>#VALUE!</v>
      </c>
      <c r="M140" s="185" t="e">
        <f t="shared" ca="1" si="118"/>
        <v>#VALUE!</v>
      </c>
      <c r="N140" s="185" t="e">
        <f t="shared" ca="1" si="118"/>
        <v>#VALUE!</v>
      </c>
      <c r="O140" s="185" t="e">
        <f t="shared" ca="1" si="118"/>
        <v>#VALUE!</v>
      </c>
      <c r="P140" s="185" t="e">
        <f t="shared" ca="1" si="118"/>
        <v>#VALUE!</v>
      </c>
      <c r="Q140" s="185" t="e">
        <f t="shared" ca="1" si="118"/>
        <v>#VALUE!</v>
      </c>
      <c r="R140" s="185" t="e">
        <f t="shared" ca="1" si="118"/>
        <v>#VALUE!</v>
      </c>
      <c r="S140" s="185" t="e">
        <f t="shared" ca="1" si="118"/>
        <v>#VALUE!</v>
      </c>
      <c r="T140" s="185" t="e">
        <f t="shared" ca="1" si="118"/>
        <v>#VALUE!</v>
      </c>
      <c r="U140" s="185" t="e">
        <f t="shared" ca="1" si="118"/>
        <v>#VALUE!</v>
      </c>
      <c r="V140" s="185" t="e">
        <f t="shared" ca="1" si="118"/>
        <v>#VALUE!</v>
      </c>
      <c r="W140" s="185" t="e">
        <f t="shared" ca="1" si="118"/>
        <v>#VALUE!</v>
      </c>
      <c r="X140" s="185" t="e">
        <f t="shared" ca="1" si="118"/>
        <v>#VALUE!</v>
      </c>
      <c r="Y140" s="185" t="e">
        <f t="shared" ca="1" si="118"/>
        <v>#VALUE!</v>
      </c>
      <c r="Z140" s="185" t="e">
        <f t="shared" ca="1" si="116"/>
        <v>#VALUE!</v>
      </c>
      <c r="AA140" s="185" t="e">
        <f t="shared" ca="1" si="116"/>
        <v>#VALUE!</v>
      </c>
      <c r="AB140" s="185" t="e">
        <f t="shared" ca="1" si="116"/>
        <v>#VALUE!</v>
      </c>
      <c r="AC140" s="185" t="e">
        <f t="shared" ca="1" si="116"/>
        <v>#VALUE!</v>
      </c>
      <c r="AD140" s="185" t="e">
        <f t="shared" ca="1" si="116"/>
        <v>#VALUE!</v>
      </c>
      <c r="AE140" s="185" t="e">
        <f t="shared" ca="1" si="116"/>
        <v>#VALUE!</v>
      </c>
      <c r="AF140" s="185" t="e">
        <f t="shared" ca="1" si="116"/>
        <v>#VALUE!</v>
      </c>
      <c r="AG140" s="185" t="e">
        <f t="shared" ca="1" si="116"/>
        <v>#VALUE!</v>
      </c>
      <c r="AH140" s="185" t="e">
        <f t="shared" ca="1" si="116"/>
        <v>#VALUE!</v>
      </c>
      <c r="AI140" s="185" t="e">
        <f t="shared" ca="1" si="116"/>
        <v>#VALUE!</v>
      </c>
      <c r="AJ140" s="185" t="e">
        <f t="shared" ca="1" si="116"/>
        <v>#VALUE!</v>
      </c>
      <c r="AK140" s="185" t="e">
        <f t="shared" ca="1" si="116"/>
        <v>#VALUE!</v>
      </c>
      <c r="AL140" s="185" t="e">
        <f t="shared" ca="1" si="116"/>
        <v>#VALUE!</v>
      </c>
      <c r="AM140" s="185" t="e">
        <f t="shared" ca="1" si="116"/>
        <v>#VALUE!</v>
      </c>
      <c r="AN140" s="185" t="e">
        <f t="shared" ca="1" si="116"/>
        <v>#VALUE!</v>
      </c>
      <c r="AO140" s="185" t="e">
        <f t="shared" ca="1" si="116"/>
        <v>#VALUE!</v>
      </c>
      <c r="AP140" s="185" t="e">
        <f t="shared" ca="1" si="117"/>
        <v>#VALUE!</v>
      </c>
    </row>
    <row r="141" spans="1:42">
      <c r="A141" s="57" t="str">
        <f>'[4]TS BYDem'!A71</f>
        <v>*</v>
      </c>
      <c r="B141" s="185" t="s">
        <v>288</v>
      </c>
      <c r="C141" s="185" t="s">
        <v>137</v>
      </c>
      <c r="D141" s="186">
        <f>'[4]TS BYDem'!D71</f>
        <v>0</v>
      </c>
      <c r="E141" s="185" t="s">
        <v>137</v>
      </c>
      <c r="F141" s="185" t="s">
        <v>137</v>
      </c>
      <c r="G141" s="185" t="s">
        <v>137</v>
      </c>
      <c r="H141" s="185" t="s">
        <v>137</v>
      </c>
      <c r="I141" s="185">
        <v>0</v>
      </c>
      <c r="J141" s="185" t="str">
        <f>INDEX('[4]TS BYDem'!$J$10:$J$203,MATCH(D141,'[4]TS BYDem'!$D$10:$D$203,0))</f>
        <v/>
      </c>
      <c r="K141" s="185" t="e">
        <f t="shared" ca="1" si="118"/>
        <v>#VALUE!</v>
      </c>
      <c r="L141" s="185" t="e">
        <f t="shared" ca="1" si="118"/>
        <v>#VALUE!</v>
      </c>
      <c r="M141" s="185" t="e">
        <f t="shared" ca="1" si="118"/>
        <v>#VALUE!</v>
      </c>
      <c r="N141" s="185" t="e">
        <f t="shared" ca="1" si="118"/>
        <v>#VALUE!</v>
      </c>
      <c r="O141" s="185" t="e">
        <f t="shared" ca="1" si="118"/>
        <v>#VALUE!</v>
      </c>
      <c r="P141" s="185" t="e">
        <f t="shared" ca="1" si="118"/>
        <v>#VALUE!</v>
      </c>
      <c r="Q141" s="185" t="e">
        <f t="shared" ca="1" si="118"/>
        <v>#VALUE!</v>
      </c>
      <c r="R141" s="185" t="e">
        <f t="shared" ca="1" si="118"/>
        <v>#VALUE!</v>
      </c>
      <c r="S141" s="185" t="e">
        <f t="shared" ca="1" si="118"/>
        <v>#VALUE!</v>
      </c>
      <c r="T141" s="185" t="e">
        <f t="shared" ca="1" si="118"/>
        <v>#VALUE!</v>
      </c>
      <c r="U141" s="185" t="e">
        <f t="shared" ca="1" si="118"/>
        <v>#VALUE!</v>
      </c>
      <c r="V141" s="185" t="e">
        <f t="shared" ca="1" si="118"/>
        <v>#VALUE!</v>
      </c>
      <c r="W141" s="185" t="e">
        <f t="shared" ca="1" si="118"/>
        <v>#VALUE!</v>
      </c>
      <c r="X141" s="185" t="e">
        <f t="shared" ca="1" si="118"/>
        <v>#VALUE!</v>
      </c>
      <c r="Y141" s="185" t="e">
        <f t="shared" ca="1" si="118"/>
        <v>#VALUE!</v>
      </c>
      <c r="Z141" s="185" t="e">
        <f t="shared" ca="1" si="118"/>
        <v>#VALUE!</v>
      </c>
      <c r="AA141" s="185" t="e">
        <f t="shared" ca="1" si="116"/>
        <v>#VALUE!</v>
      </c>
      <c r="AB141" s="185" t="e">
        <f t="shared" ca="1" si="116"/>
        <v>#VALUE!</v>
      </c>
      <c r="AC141" s="185" t="e">
        <f t="shared" ca="1" si="116"/>
        <v>#VALUE!</v>
      </c>
      <c r="AD141" s="185" t="e">
        <f t="shared" ca="1" si="116"/>
        <v>#VALUE!</v>
      </c>
      <c r="AE141" s="185" t="e">
        <f t="shared" ca="1" si="116"/>
        <v>#VALUE!</v>
      </c>
      <c r="AF141" s="185" t="e">
        <f t="shared" ca="1" si="116"/>
        <v>#VALUE!</v>
      </c>
      <c r="AG141" s="185" t="e">
        <f t="shared" ca="1" si="116"/>
        <v>#VALUE!</v>
      </c>
      <c r="AH141" s="185" t="e">
        <f t="shared" ca="1" si="116"/>
        <v>#VALUE!</v>
      </c>
      <c r="AI141" s="185" t="e">
        <f t="shared" ca="1" si="116"/>
        <v>#VALUE!</v>
      </c>
      <c r="AJ141" s="185" t="e">
        <f t="shared" ca="1" si="116"/>
        <v>#VALUE!</v>
      </c>
      <c r="AK141" s="185" t="e">
        <f t="shared" ca="1" si="116"/>
        <v>#VALUE!</v>
      </c>
      <c r="AL141" s="185" t="e">
        <f t="shared" ca="1" si="116"/>
        <v>#VALUE!</v>
      </c>
      <c r="AM141" s="185" t="e">
        <f t="shared" ca="1" si="116"/>
        <v>#VALUE!</v>
      </c>
      <c r="AN141" s="185" t="e">
        <f t="shared" ca="1" si="116"/>
        <v>#VALUE!</v>
      </c>
      <c r="AO141" s="185" t="e">
        <f t="shared" ca="1" si="116"/>
        <v>#VALUE!</v>
      </c>
      <c r="AP141" s="185" t="e">
        <f t="shared" ca="1" si="117"/>
        <v>#VALUE!</v>
      </c>
    </row>
    <row r="142" spans="1:42" s="5" customFormat="1">
      <c r="A142" s="57" t="str">
        <f>'[4]TS BYDem'!A70</f>
        <v>*</v>
      </c>
      <c r="B142" s="5">
        <f>B121+1</f>
        <v>6</v>
      </c>
      <c r="C142" s="3" t="str">
        <f ca="1">OFFSET($C$9,$B142,0)</f>
        <v>Chemicals</v>
      </c>
      <c r="D142" s="3" t="str">
        <f ca="1">OFFSET($B$9,$B142,0)</f>
        <v>CP</v>
      </c>
      <c r="J142" s="5">
        <f t="shared" ref="J142:AA142" ca="1" si="119">SUMIF($B$10:$B$25,$D142,J$10:J$25)*SUMIF($B$10:$B$25,$D142,J$47:J$62)</f>
        <v>52.810230956688748</v>
      </c>
      <c r="K142" s="5">
        <f t="shared" ca="1" si="119"/>
        <v>54.390999999999998</v>
      </c>
      <c r="L142" s="5">
        <f t="shared" ca="1" si="119"/>
        <v>55.515000000000001</v>
      </c>
      <c r="M142" s="5">
        <f t="shared" ca="1" si="119"/>
        <v>56.133000000000003</v>
      </c>
      <c r="N142" s="5">
        <f t="shared" ca="1" si="119"/>
        <v>56.734999999999999</v>
      </c>
      <c r="O142" s="5">
        <f t="shared" ca="1" si="119"/>
        <v>57.222000000000001</v>
      </c>
      <c r="P142" s="5">
        <f t="shared" ca="1" si="119"/>
        <v>57.87</v>
      </c>
      <c r="Q142" s="5">
        <f t="shared" ca="1" si="119"/>
        <v>57.747999999999998</v>
      </c>
      <c r="R142" s="5">
        <f t="shared" ca="1" si="119"/>
        <v>53.228999999999999</v>
      </c>
      <c r="S142" s="5">
        <f t="shared" ca="1" si="119"/>
        <v>55.729205108344772</v>
      </c>
      <c r="T142" s="3">
        <f t="shared" ca="1" si="119"/>
        <v>55.491812115822569</v>
      </c>
      <c r="U142" s="5">
        <f t="shared" ca="1" si="119"/>
        <v>55.36268424996755</v>
      </c>
      <c r="V142" s="5">
        <f t="shared" ca="1" si="119"/>
        <v>55.165418721700888</v>
      </c>
      <c r="W142" s="5">
        <f t="shared" ca="1" si="119"/>
        <v>54.955161545639427</v>
      </c>
      <c r="X142" s="5">
        <f t="shared" ca="1" si="119"/>
        <v>55.483908527650343</v>
      </c>
      <c r="Y142" s="5">
        <f t="shared" ca="1" si="119"/>
        <v>56.019850558906775</v>
      </c>
      <c r="Z142" s="5">
        <f t="shared" ca="1" si="119"/>
        <v>56.623801080064887</v>
      </c>
      <c r="AA142" s="5">
        <f t="shared" ca="1" si="119"/>
        <v>56.835097158646846</v>
      </c>
      <c r="AB142" s="5">
        <f ca="1">SUMIF($B$10:$B$25,$D142,AB$10:AB$25)*SUMIF($B$10:$B$25,$D142,AB$46:AB$62)</f>
        <v>57.158904319558296</v>
      </c>
      <c r="AC142" s="5">
        <f t="shared" ref="AC142:AP142" ca="1" si="120">SUMIF($B$10:$B$25,$D142,AC$10:AC$25)*SUMIF($B$10:$B$25,$D142,AC$47:AC$62)</f>
        <v>57.603840324010044</v>
      </c>
      <c r="AD142" s="5">
        <f t="shared" ca="1" si="120"/>
        <v>58.124926604340281</v>
      </c>
      <c r="AE142" s="5">
        <f t="shared" ca="1" si="120"/>
        <v>58.723190472796503</v>
      </c>
      <c r="AF142" s="5">
        <f t="shared" ca="1" si="120"/>
        <v>59.444490201750746</v>
      </c>
      <c r="AG142" s="5">
        <f t="shared" ca="1" si="120"/>
        <v>46.666496302235117</v>
      </c>
      <c r="AH142" s="5">
        <f t="shared" ca="1" si="120"/>
        <v>36.105560789865741</v>
      </c>
      <c r="AI142" s="5">
        <f t="shared" ca="1" si="120"/>
        <v>34.847964563209999</v>
      </c>
      <c r="AJ142" s="5">
        <f t="shared" ca="1" si="120"/>
        <v>35.361428871616681</v>
      </c>
      <c r="AK142" s="5">
        <f t="shared" ca="1" si="120"/>
        <v>36.231672111382998</v>
      </c>
      <c r="AL142" s="5">
        <f t="shared" ca="1" si="120"/>
        <v>37.217293701958219</v>
      </c>
      <c r="AM142" s="5">
        <f t="shared" ca="1" si="120"/>
        <v>42.990435322473118</v>
      </c>
      <c r="AN142" s="5">
        <f t="shared" ca="1" si="120"/>
        <v>44.722420014824856</v>
      </c>
      <c r="AO142" s="5">
        <f t="shared" ca="1" si="120"/>
        <v>52.901072482385416</v>
      </c>
      <c r="AP142" s="5">
        <f t="shared" ca="1" si="120"/>
        <v>60.406198795251839</v>
      </c>
    </row>
    <row r="143" spans="1:42">
      <c r="A143" s="57" t="str">
        <f>'[4]TS BYDem'!A73</f>
        <v/>
      </c>
      <c r="B143" s="185" t="s">
        <v>288</v>
      </c>
      <c r="C143" s="185" t="s">
        <v>137</v>
      </c>
      <c r="D143" s="186" t="str">
        <f>'[4]TS BYDem'!D73</f>
        <v>ICPK</v>
      </c>
      <c r="E143" s="185" t="s">
        <v>137</v>
      </c>
      <c r="F143" s="185" t="s">
        <v>137</v>
      </c>
      <c r="G143" s="185" t="s">
        <v>137</v>
      </c>
      <c r="H143" s="185" t="s">
        <v>137</v>
      </c>
      <c r="I143" s="185">
        <v>0</v>
      </c>
      <c r="J143" s="185">
        <f>INDEX('[4]TS BYDem'!$J$10:$J$203,MATCH(D143,'[4]TS BYDem'!$D$10:$D$203,0))</f>
        <v>0.55647663194961794</v>
      </c>
      <c r="K143" s="185">
        <f ca="1">K$142/J$142*J143</f>
        <v>0.57313365118957349</v>
      </c>
      <c r="L143" s="185">
        <f t="shared" ref="L143:AA143" ca="1" si="121">L$142/K$142*K143</f>
        <v>0.5849775633062303</v>
      </c>
      <c r="M143" s="192">
        <f t="shared" ref="M143:M151" si="122">O143</f>
        <v>0.80918000000000012</v>
      </c>
      <c r="N143" s="192">
        <f t="shared" ref="N143:N151" si="123">O143</f>
        <v>0.80918000000000012</v>
      </c>
      <c r="O143" s="192">
        <f>INDEX('[4]TS BYDem'!$O$10:$O$203,MATCH(D143,'[4]TS BYDem'!$D$10:$D$203,0))</f>
        <v>0.80918000000000012</v>
      </c>
      <c r="P143" s="185">
        <f t="shared" ca="1" si="121"/>
        <v>0.81834340987732002</v>
      </c>
      <c r="Q143" s="185">
        <f t="shared" ca="1" si="121"/>
        <v>0.81661819999300989</v>
      </c>
      <c r="R143" s="185">
        <f t="shared" ca="1" si="121"/>
        <v>0.75271472895040392</v>
      </c>
      <c r="S143" s="185">
        <f t="shared" ca="1" si="121"/>
        <v>0.78807029096449677</v>
      </c>
      <c r="T143" s="185">
        <f t="shared" ca="1" si="121"/>
        <v>0.78471330131560102</v>
      </c>
      <c r="U143" s="185">
        <f t="shared" ca="1" si="121"/>
        <v>0.78288729581959304</v>
      </c>
      <c r="V143" s="185">
        <f t="shared" ca="1" si="121"/>
        <v>0.78009775123599201</v>
      </c>
      <c r="W143" s="185">
        <f t="shared" ca="1" si="121"/>
        <v>0.77712449092133318</v>
      </c>
      <c r="X143" s="185">
        <f t="shared" ca="1" si="121"/>
        <v>0.78460153616448425</v>
      </c>
      <c r="Y143" s="185">
        <f t="shared" ca="1" si="121"/>
        <v>0.79218032706399988</v>
      </c>
      <c r="Z143" s="185">
        <f t="shared" ca="1" si="121"/>
        <v>0.80072083041429742</v>
      </c>
      <c r="AA143" s="185">
        <f t="shared" ca="1" si="121"/>
        <v>0.8037087819166383</v>
      </c>
      <c r="AB143" s="185">
        <f t="shared" ref="AA143:AP158" ca="1" si="124">AB$142/AA$142*AA143</f>
        <v>0.80828775990528468</v>
      </c>
      <c r="AC143" s="185">
        <f t="shared" ca="1" si="124"/>
        <v>0.8145796286984458</v>
      </c>
      <c r="AD143" s="185">
        <f t="shared" ca="1" si="124"/>
        <v>0.82194834346405388</v>
      </c>
      <c r="AE143" s="185">
        <f t="shared" ca="1" si="124"/>
        <v>0.83040843149099119</v>
      </c>
      <c r="AF143" s="185">
        <f t="shared" ca="1" si="124"/>
        <v>0.84060837757248419</v>
      </c>
      <c r="AG143" s="185">
        <f t="shared" ca="1" si="124"/>
        <v>0.65991394005526949</v>
      </c>
      <c r="AH143" s="185">
        <f t="shared" ca="1" si="124"/>
        <v>0.51057106846918276</v>
      </c>
      <c r="AI143" s="185">
        <f t="shared" ca="1" si="124"/>
        <v>0.4927873189552669</v>
      </c>
      <c r="AJ143" s="185">
        <f t="shared" ca="1" si="124"/>
        <v>0.50004825092333027</v>
      </c>
      <c r="AK143" s="185">
        <f t="shared" ca="1" si="124"/>
        <v>0.51235441681676475</v>
      </c>
      <c r="AL143" s="185">
        <f t="shared" ca="1" si="124"/>
        <v>0.52629215542537089</v>
      </c>
      <c r="AM143" s="185">
        <f t="shared" ca="1" si="124"/>
        <v>0.60793052417319948</v>
      </c>
      <c r="AN143" s="185">
        <f t="shared" ca="1" si="124"/>
        <v>0.6324226316381113</v>
      </c>
      <c r="AO143" s="185">
        <f t="shared" ca="1" si="124"/>
        <v>0.74807748473133873</v>
      </c>
      <c r="AP143" s="185">
        <f t="shared" ca="1" si="124"/>
        <v>0.85420796094407614</v>
      </c>
    </row>
    <row r="144" spans="1:42">
      <c r="A144" s="57" t="str">
        <f>'[4]TS BYDem'!A74</f>
        <v/>
      </c>
      <c r="B144" s="185" t="s">
        <v>288</v>
      </c>
      <c r="C144" s="185" t="s">
        <v>137</v>
      </c>
      <c r="D144" s="186" t="str">
        <f>'[4]TS BYDem'!D74</f>
        <v>ICPA</v>
      </c>
      <c r="E144" s="185" t="s">
        <v>137</v>
      </c>
      <c r="F144" s="185" t="s">
        <v>137</v>
      </c>
      <c r="G144" s="185" t="s">
        <v>137</v>
      </c>
      <c r="H144" s="185" t="s">
        <v>137</v>
      </c>
      <c r="I144" s="185">
        <v>0</v>
      </c>
      <c r="J144" s="185">
        <f>INDEX('[4]TS BYDem'!$J$10:$J$203,MATCH(D144,'[4]TS BYDem'!$D$10:$D$203,0))</f>
        <v>0.2086787369811067</v>
      </c>
      <c r="K144" s="185">
        <f t="shared" ref="K144:Z159" ca="1" si="125">K$142/J$142*J144</f>
        <v>0.21492511919609003</v>
      </c>
      <c r="L144" s="185">
        <f t="shared" ca="1" si="125"/>
        <v>0.21936658623983632</v>
      </c>
      <c r="M144" s="192">
        <f t="shared" si="122"/>
        <v>0.30344250000000006</v>
      </c>
      <c r="N144" s="192">
        <f t="shared" si="123"/>
        <v>0.30344250000000006</v>
      </c>
      <c r="O144" s="192">
        <f>INDEX('[4]TS BYDem'!$O$10:$O$203,MATCH(D144,'[4]TS BYDem'!$D$10:$D$203,0))</f>
        <v>0.30344250000000006</v>
      </c>
      <c r="P144" s="185">
        <f t="shared" ca="1" si="125"/>
        <v>0.30687877870399505</v>
      </c>
      <c r="Q144" s="185">
        <f t="shared" ca="1" si="125"/>
        <v>0.30623182499737872</v>
      </c>
      <c r="R144" s="185">
        <f t="shared" ca="1" si="125"/>
        <v>0.2822680233564015</v>
      </c>
      <c r="S144" s="185">
        <f t="shared" ca="1" si="125"/>
        <v>0.29552635911168634</v>
      </c>
      <c r="T144" s="185">
        <f t="shared" ca="1" si="125"/>
        <v>0.2942674879933504</v>
      </c>
      <c r="U144" s="185">
        <f t="shared" ca="1" si="125"/>
        <v>0.29358273593234741</v>
      </c>
      <c r="V144" s="185">
        <f t="shared" ca="1" si="125"/>
        <v>0.29253665671349705</v>
      </c>
      <c r="W144" s="185">
        <f t="shared" ca="1" si="125"/>
        <v>0.29142168409549996</v>
      </c>
      <c r="X144" s="185">
        <f t="shared" ca="1" si="125"/>
        <v>0.29422557606168165</v>
      </c>
      <c r="Y144" s="185">
        <f t="shared" ca="1" si="125"/>
        <v>0.297067622649</v>
      </c>
      <c r="Z144" s="185">
        <f t="shared" ca="1" si="125"/>
        <v>0.30027031140536153</v>
      </c>
      <c r="AA144" s="185">
        <f t="shared" ca="1" si="124"/>
        <v>0.30139079321873941</v>
      </c>
      <c r="AB144" s="185">
        <f t="shared" ca="1" si="124"/>
        <v>0.30310790996448184</v>
      </c>
      <c r="AC144" s="185">
        <f t="shared" ca="1" si="124"/>
        <v>0.30546736076191727</v>
      </c>
      <c r="AD144" s="185">
        <f t="shared" ca="1" si="124"/>
        <v>0.3082306287990203</v>
      </c>
      <c r="AE144" s="185">
        <f t="shared" ca="1" si="124"/>
        <v>0.31140316180912175</v>
      </c>
      <c r="AF144" s="185">
        <f t="shared" ca="1" si="124"/>
        <v>0.31522814158968165</v>
      </c>
      <c r="AG144" s="185">
        <f t="shared" ca="1" si="124"/>
        <v>0.2474677275207261</v>
      </c>
      <c r="AH144" s="185">
        <f t="shared" ca="1" si="124"/>
        <v>0.19146415067594355</v>
      </c>
      <c r="AI144" s="185">
        <f t="shared" ca="1" si="124"/>
        <v>0.18479524460822511</v>
      </c>
      <c r="AJ144" s="185">
        <f t="shared" ca="1" si="124"/>
        <v>0.18751809409624887</v>
      </c>
      <c r="AK144" s="185">
        <f t="shared" ca="1" si="124"/>
        <v>0.19213290630628679</v>
      </c>
      <c r="AL144" s="185">
        <f t="shared" ca="1" si="124"/>
        <v>0.1973595582845141</v>
      </c>
      <c r="AM144" s="185">
        <f t="shared" ca="1" si="124"/>
        <v>0.22797394656494982</v>
      </c>
      <c r="AN144" s="185">
        <f t="shared" ca="1" si="124"/>
        <v>0.23715848686429175</v>
      </c>
      <c r="AO144" s="185">
        <f t="shared" ca="1" si="124"/>
        <v>0.28052905677425205</v>
      </c>
      <c r="AP144" s="185">
        <f t="shared" ca="1" si="124"/>
        <v>0.32032798535402857</v>
      </c>
    </row>
    <row r="145" spans="1:42">
      <c r="A145" s="57" t="str">
        <f>'[4]TS BYDem'!A75</f>
        <v/>
      </c>
      <c r="B145" s="185" t="s">
        <v>288</v>
      </c>
      <c r="C145" s="185" t="s">
        <v>137</v>
      </c>
      <c r="D145" s="186" t="str">
        <f>'[4]TS BYDem'!D75</f>
        <v>ICPL</v>
      </c>
      <c r="E145" s="185" t="s">
        <v>137</v>
      </c>
      <c r="F145" s="185" t="s">
        <v>137</v>
      </c>
      <c r="G145" s="185" t="s">
        <v>137</v>
      </c>
      <c r="H145" s="185" t="s">
        <v>137</v>
      </c>
      <c r="I145" s="185">
        <v>0</v>
      </c>
      <c r="J145" s="185">
        <f>INDEX('[4]TS BYDem'!$J$10:$J$203,MATCH(D145,'[4]TS BYDem'!$D$10:$D$203,0))</f>
        <v>0.3338859791697707</v>
      </c>
      <c r="K145" s="185">
        <f t="shared" ca="1" si="125"/>
        <v>0.34388019071374404</v>
      </c>
      <c r="L145" s="185">
        <f t="shared" ca="1" si="125"/>
        <v>0.35098653798373813</v>
      </c>
      <c r="M145" s="192">
        <f t="shared" si="122"/>
        <v>0.48550800000000005</v>
      </c>
      <c r="N145" s="192">
        <f t="shared" si="123"/>
        <v>0.48550800000000005</v>
      </c>
      <c r="O145" s="192">
        <f>INDEX('[4]TS BYDem'!$O$10:$O$203,MATCH(D145,'[4]TS BYDem'!$D$10:$D$203,0))</f>
        <v>0.48550800000000005</v>
      </c>
      <c r="P145" s="185">
        <f t="shared" ca="1" si="125"/>
        <v>0.49100604592639202</v>
      </c>
      <c r="Q145" s="185">
        <f t="shared" ca="1" si="125"/>
        <v>0.48997091999580589</v>
      </c>
      <c r="R145" s="185">
        <f t="shared" ca="1" si="125"/>
        <v>0.45162883737024234</v>
      </c>
      <c r="S145" s="185">
        <f t="shared" ca="1" si="125"/>
        <v>0.47284217457869804</v>
      </c>
      <c r="T145" s="185">
        <f t="shared" ca="1" si="125"/>
        <v>0.47082798078936056</v>
      </c>
      <c r="U145" s="185">
        <f t="shared" ca="1" si="125"/>
        <v>0.46973237749175578</v>
      </c>
      <c r="V145" s="185">
        <f t="shared" ca="1" si="125"/>
        <v>0.46805865074159519</v>
      </c>
      <c r="W145" s="185">
        <f t="shared" ca="1" si="125"/>
        <v>0.46627469455279985</v>
      </c>
      <c r="X145" s="185">
        <f t="shared" ca="1" si="125"/>
        <v>0.47076092169869049</v>
      </c>
      <c r="Y145" s="185">
        <f t="shared" ca="1" si="125"/>
        <v>0.47530819623839987</v>
      </c>
      <c r="Z145" s="185">
        <f t="shared" ca="1" si="125"/>
        <v>0.48043249824857837</v>
      </c>
      <c r="AA145" s="185">
        <f t="shared" ca="1" si="124"/>
        <v>0.48222526914998293</v>
      </c>
      <c r="AB145" s="185">
        <f t="shared" ca="1" si="124"/>
        <v>0.48497265594317079</v>
      </c>
      <c r="AC145" s="185">
        <f t="shared" ca="1" si="124"/>
        <v>0.48874777721906748</v>
      </c>
      <c r="AD145" s="185">
        <f t="shared" ca="1" si="124"/>
        <v>0.49316900607843228</v>
      </c>
      <c r="AE145" s="185">
        <f t="shared" ca="1" si="124"/>
        <v>0.49824505889459464</v>
      </c>
      <c r="AF145" s="185">
        <f t="shared" ca="1" si="124"/>
        <v>0.50436502654349047</v>
      </c>
      <c r="AG145" s="185">
        <f t="shared" ca="1" si="124"/>
        <v>0.39594836403316164</v>
      </c>
      <c r="AH145" s="185">
        <f t="shared" ca="1" si="124"/>
        <v>0.3063426410815096</v>
      </c>
      <c r="AI145" s="185">
        <f t="shared" ca="1" si="124"/>
        <v>0.29567239137316009</v>
      </c>
      <c r="AJ145" s="185">
        <f t="shared" ca="1" si="124"/>
        <v>0.30002895055399809</v>
      </c>
      <c r="AK145" s="185">
        <f t="shared" ca="1" si="124"/>
        <v>0.3074126500900588</v>
      </c>
      <c r="AL145" s="185">
        <f t="shared" ca="1" si="124"/>
        <v>0.31577529325522247</v>
      </c>
      <c r="AM145" s="185">
        <f t="shared" ca="1" si="124"/>
        <v>0.3647583145039196</v>
      </c>
      <c r="AN145" s="185">
        <f t="shared" ca="1" si="124"/>
        <v>0.37945357898286669</v>
      </c>
      <c r="AO145" s="185">
        <f t="shared" ca="1" si="124"/>
        <v>0.44884649083880312</v>
      </c>
      <c r="AP145" s="185">
        <f t="shared" ca="1" si="124"/>
        <v>0.51252477656644557</v>
      </c>
    </row>
    <row r="146" spans="1:42">
      <c r="A146" s="57" t="str">
        <f>'[4]TS BYDem'!A76</f>
        <v/>
      </c>
      <c r="B146" s="185" t="s">
        <v>288</v>
      </c>
      <c r="C146" s="185" t="s">
        <v>137</v>
      </c>
      <c r="D146" s="186" t="str">
        <f>'[4]TS BYDem'!D76</f>
        <v>ICPC</v>
      </c>
      <c r="E146" s="185" t="s">
        <v>137</v>
      </c>
      <c r="F146" s="185" t="s">
        <v>137</v>
      </c>
      <c r="G146" s="185" t="s">
        <v>137</v>
      </c>
      <c r="H146" s="185" t="s">
        <v>137</v>
      </c>
      <c r="I146" s="185">
        <v>0</v>
      </c>
      <c r="J146" s="185">
        <f>INDEX('[4]TS BYDem'!$J$10:$J$203,MATCH(D146,'[4]TS BYDem'!$D$10:$D$203,0))</f>
        <v>2.7823831597480893</v>
      </c>
      <c r="K146" s="185">
        <f ca="1">K$142/J$142*J146</f>
        <v>2.8656682559478672</v>
      </c>
      <c r="L146" s="185">
        <f t="shared" ca="1" si="125"/>
        <v>2.9248878165311512</v>
      </c>
      <c r="M146" s="192">
        <f t="shared" si="122"/>
        <v>4.0459000000000005</v>
      </c>
      <c r="N146" s="192">
        <f t="shared" si="123"/>
        <v>4.0459000000000005</v>
      </c>
      <c r="O146" s="192">
        <f>INDEX('[4]TS BYDem'!$O$10:$O$203,MATCH(D146,'[4]TS BYDem'!$D$10:$D$203,0))</f>
        <v>4.0459000000000005</v>
      </c>
      <c r="P146" s="185">
        <f t="shared" ca="1" si="125"/>
        <v>4.0917170493866006</v>
      </c>
      <c r="Q146" s="185">
        <f t="shared" ca="1" si="125"/>
        <v>4.0830909999650498</v>
      </c>
      <c r="R146" s="185">
        <f t="shared" ca="1" si="125"/>
        <v>3.7635736447520198</v>
      </c>
      <c r="S146" s="185">
        <f t="shared" ca="1" si="125"/>
        <v>3.9403514548224843</v>
      </c>
      <c r="T146" s="185">
        <f t="shared" ca="1" si="125"/>
        <v>3.9235665065780054</v>
      </c>
      <c r="U146" s="185">
        <f t="shared" ca="1" si="125"/>
        <v>3.9144364790979655</v>
      </c>
      <c r="V146" s="185">
        <f t="shared" ca="1" si="125"/>
        <v>3.9004887561799606</v>
      </c>
      <c r="W146" s="185">
        <f t="shared" ca="1" si="125"/>
        <v>3.8856224546066662</v>
      </c>
      <c r="X146" s="185">
        <f t="shared" ca="1" si="125"/>
        <v>3.9230076808224217</v>
      </c>
      <c r="Y146" s="185">
        <f t="shared" ca="1" si="125"/>
        <v>3.9609016353199995</v>
      </c>
      <c r="Z146" s="185">
        <f t="shared" ca="1" si="125"/>
        <v>4.0036041520714871</v>
      </c>
      <c r="AA146" s="185">
        <f t="shared" ca="1" si="124"/>
        <v>4.0185439095831921</v>
      </c>
      <c r="AB146" s="185">
        <f t="shared" ca="1" si="124"/>
        <v>4.041438799526424</v>
      </c>
      <c r="AC146" s="185">
        <f t="shared" ca="1" si="124"/>
        <v>4.07289814349223</v>
      </c>
      <c r="AD146" s="185">
        <f t="shared" ca="1" si="124"/>
        <v>4.1097417173202704</v>
      </c>
      <c r="AE146" s="185">
        <f t="shared" ca="1" si="124"/>
        <v>4.1520421574549564</v>
      </c>
      <c r="AF146" s="185">
        <f t="shared" ca="1" si="124"/>
        <v>4.2030418878624216</v>
      </c>
      <c r="AG146" s="185">
        <f t="shared" ca="1" si="124"/>
        <v>3.2995697002763476</v>
      </c>
      <c r="AH146" s="185">
        <f t="shared" ca="1" si="124"/>
        <v>2.5528553423459139</v>
      </c>
      <c r="AI146" s="185">
        <f t="shared" ca="1" si="124"/>
        <v>2.4639365947763348</v>
      </c>
      <c r="AJ146" s="185">
        <f t="shared" ca="1" si="124"/>
        <v>2.5002412546166517</v>
      </c>
      <c r="AK146" s="185">
        <f t="shared" ca="1" si="124"/>
        <v>2.5617720840838243</v>
      </c>
      <c r="AL146" s="185">
        <f t="shared" ca="1" si="124"/>
        <v>2.631460777126855</v>
      </c>
      <c r="AM146" s="185">
        <f t="shared" ca="1" si="124"/>
        <v>3.039652620865998</v>
      </c>
      <c r="AN146" s="185">
        <f t="shared" ca="1" si="124"/>
        <v>3.1621131581905568</v>
      </c>
      <c r="AO146" s="185">
        <f t="shared" ca="1" si="124"/>
        <v>3.7403874236566939</v>
      </c>
      <c r="AP146" s="185">
        <f t="shared" ca="1" si="124"/>
        <v>4.271039804720381</v>
      </c>
    </row>
    <row r="147" spans="1:42">
      <c r="A147" s="57" t="str">
        <f>'[4]TS BYDem'!A77</f>
        <v/>
      </c>
      <c r="B147" s="185" t="s">
        <v>288</v>
      </c>
      <c r="C147" s="185" t="s">
        <v>137</v>
      </c>
      <c r="D147" s="186" t="str">
        <f>'[4]TS BYDem'!D77</f>
        <v>ICPH</v>
      </c>
      <c r="E147" s="185" t="s">
        <v>137</v>
      </c>
      <c r="F147" s="185" t="s">
        <v>137</v>
      </c>
      <c r="G147" s="185" t="s">
        <v>137</v>
      </c>
      <c r="H147" s="185" t="s">
        <v>137</v>
      </c>
      <c r="I147" s="185">
        <v>0</v>
      </c>
      <c r="J147" s="185">
        <f>INDEX('[4]TS BYDem'!$J$10:$J$203,MATCH(D147,'[4]TS BYDem'!$D$10:$D$203,0))</f>
        <v>0.5008289687546561</v>
      </c>
      <c r="K147" s="185">
        <f t="shared" ref="K147:O162" ca="1" si="126">K$142/J$142*J147</f>
        <v>0.51582028607061614</v>
      </c>
      <c r="L147" s="185">
        <f t="shared" ca="1" si="125"/>
        <v>0.52647980697560726</v>
      </c>
      <c r="M147" s="192">
        <f t="shared" si="122"/>
        <v>0.72826200000000008</v>
      </c>
      <c r="N147" s="192">
        <f t="shared" si="123"/>
        <v>0.72826200000000008</v>
      </c>
      <c r="O147" s="192">
        <f>INDEX('[4]TS BYDem'!$O$10:$O$203,MATCH(D147,'[4]TS BYDem'!$D$10:$D$203,0))</f>
        <v>0.72826200000000008</v>
      </c>
      <c r="P147" s="185">
        <f t="shared" ca="1" si="125"/>
        <v>0.736509068889588</v>
      </c>
      <c r="Q147" s="185">
        <f t="shared" ca="1" si="125"/>
        <v>0.73495637999370889</v>
      </c>
      <c r="R147" s="185">
        <f t="shared" ca="1" si="125"/>
        <v>0.67744325605536349</v>
      </c>
      <c r="S147" s="185">
        <f t="shared" ca="1" si="125"/>
        <v>0.709263261868047</v>
      </c>
      <c r="T147" s="185">
        <f t="shared" ca="1" si="125"/>
        <v>0.70624197118404075</v>
      </c>
      <c r="U147" s="185">
        <f t="shared" ca="1" si="125"/>
        <v>0.70459856623763362</v>
      </c>
      <c r="V147" s="185">
        <f t="shared" ca="1" si="125"/>
        <v>0.70208797611239271</v>
      </c>
      <c r="W147" s="185">
        <f t="shared" ca="1" si="125"/>
        <v>0.69941204182919969</v>
      </c>
      <c r="X147" s="185">
        <f t="shared" ca="1" si="125"/>
        <v>0.70614138254803571</v>
      </c>
      <c r="Y147" s="185">
        <f t="shared" ca="1" si="125"/>
        <v>0.71296229435759972</v>
      </c>
      <c r="Z147" s="185">
        <f t="shared" ca="1" si="125"/>
        <v>0.72064874737286744</v>
      </c>
      <c r="AA147" s="185">
        <f t="shared" ca="1" si="124"/>
        <v>0.72333790372497431</v>
      </c>
      <c r="AB147" s="185">
        <f t="shared" ca="1" si="124"/>
        <v>0.72745898391475605</v>
      </c>
      <c r="AC147" s="185">
        <f t="shared" ca="1" si="124"/>
        <v>0.73312166582860105</v>
      </c>
      <c r="AD147" s="185">
        <f t="shared" ca="1" si="124"/>
        <v>0.73975350911764826</v>
      </c>
      <c r="AE147" s="185">
        <f t="shared" ca="1" si="124"/>
        <v>0.74736758834189176</v>
      </c>
      <c r="AF147" s="185">
        <f t="shared" ca="1" si="124"/>
        <v>0.75654753981523548</v>
      </c>
      <c r="AG147" s="185">
        <f t="shared" ca="1" si="124"/>
        <v>0.59392254604974226</v>
      </c>
      <c r="AH147" s="185">
        <f t="shared" ca="1" si="124"/>
        <v>0.45951396162226427</v>
      </c>
      <c r="AI147" s="185">
        <f t="shared" ca="1" si="124"/>
        <v>0.44350858705974</v>
      </c>
      <c r="AJ147" s="185">
        <f t="shared" ca="1" si="124"/>
        <v>0.45004342583099705</v>
      </c>
      <c r="AK147" s="185">
        <f t="shared" ca="1" si="124"/>
        <v>0.46111897513508809</v>
      </c>
      <c r="AL147" s="185">
        <f t="shared" ca="1" si="124"/>
        <v>0.47366293988283359</v>
      </c>
      <c r="AM147" s="185">
        <f t="shared" ca="1" si="124"/>
        <v>0.54713747175587935</v>
      </c>
      <c r="AN147" s="185">
        <f t="shared" ca="1" si="124"/>
        <v>0.56918036847429998</v>
      </c>
      <c r="AO147" s="185">
        <f t="shared" ca="1" si="124"/>
        <v>0.67326973625820463</v>
      </c>
      <c r="AP147" s="185">
        <f t="shared" ca="1" si="124"/>
        <v>0.76878716484966825</v>
      </c>
    </row>
    <row r="148" spans="1:42">
      <c r="A148" s="57" t="str">
        <f>'[4]TS BYDem'!A78</f>
        <v/>
      </c>
      <c r="B148" s="185" t="s">
        <v>288</v>
      </c>
      <c r="C148" s="185" t="s">
        <v>137</v>
      </c>
      <c r="D148" s="186" t="str">
        <f>'[4]TS BYDem'!D78</f>
        <v>ICPP</v>
      </c>
      <c r="E148" s="185" t="s">
        <v>137</v>
      </c>
      <c r="F148" s="185" t="s">
        <v>137</v>
      </c>
      <c r="G148" s="185" t="s">
        <v>137</v>
      </c>
      <c r="H148" s="185" t="s">
        <v>137</v>
      </c>
      <c r="I148" s="185">
        <v>0</v>
      </c>
      <c r="J148" s="185">
        <f>INDEX('[4]TS BYDem'!$J$10:$J$203,MATCH(D148,'[4]TS BYDem'!$D$10:$D$203,0))</f>
        <v>7.7906728472946494</v>
      </c>
      <c r="K148" s="185">
        <f t="shared" ca="1" si="126"/>
        <v>8.0238711166540284</v>
      </c>
      <c r="L148" s="185">
        <f t="shared" ca="1" si="125"/>
        <v>8.1896858862872239</v>
      </c>
      <c r="M148" s="192">
        <f t="shared" si="122"/>
        <v>11.328520000000001</v>
      </c>
      <c r="N148" s="192">
        <f t="shared" si="123"/>
        <v>11.328520000000001</v>
      </c>
      <c r="O148" s="192">
        <f>INDEX('[4]TS BYDem'!$O$10:$O$203,MATCH(D148,'[4]TS BYDem'!$D$10:$D$203,0))</f>
        <v>11.328520000000001</v>
      </c>
      <c r="P148" s="185">
        <f t="shared" ca="1" si="125"/>
        <v>11.45680773828248</v>
      </c>
      <c r="Q148" s="185">
        <f t="shared" ca="1" si="125"/>
        <v>11.432654799902137</v>
      </c>
      <c r="R148" s="185">
        <f t="shared" ca="1" si="125"/>
        <v>10.538006205305654</v>
      </c>
      <c r="S148" s="185">
        <f t="shared" ca="1" si="125"/>
        <v>11.032984073502954</v>
      </c>
      <c r="T148" s="185">
        <f t="shared" ca="1" si="125"/>
        <v>10.985986218418413</v>
      </c>
      <c r="U148" s="185">
        <f t="shared" ca="1" si="125"/>
        <v>10.960422141474302</v>
      </c>
      <c r="V148" s="185">
        <f t="shared" ca="1" si="125"/>
        <v>10.921368517303888</v>
      </c>
      <c r="W148" s="185">
        <f t="shared" ca="1" si="125"/>
        <v>10.879742872898664</v>
      </c>
      <c r="X148" s="185">
        <f t="shared" ca="1" si="125"/>
        <v>10.984421506302779</v>
      </c>
      <c r="Y148" s="185">
        <f t="shared" ca="1" si="125"/>
        <v>11.090524578895996</v>
      </c>
      <c r="Z148" s="185">
        <f t="shared" ca="1" si="125"/>
        <v>11.21009162580016</v>
      </c>
      <c r="AA148" s="185">
        <f t="shared" ca="1" si="124"/>
        <v>11.251922946832932</v>
      </c>
      <c r="AB148" s="185">
        <f t="shared" ca="1" si="124"/>
        <v>11.316028638673982</v>
      </c>
      <c r="AC148" s="185">
        <f t="shared" ca="1" si="124"/>
        <v>11.404114801778238</v>
      </c>
      <c r="AD148" s="185">
        <f t="shared" ca="1" si="124"/>
        <v>11.507276808496751</v>
      </c>
      <c r="AE148" s="185">
        <f t="shared" ca="1" si="124"/>
        <v>11.625718040873874</v>
      </c>
      <c r="AF148" s="185">
        <f t="shared" ca="1" si="124"/>
        <v>11.768517286014776</v>
      </c>
      <c r="AG148" s="185">
        <f t="shared" ca="1" si="124"/>
        <v>9.2387951607737691</v>
      </c>
      <c r="AH148" s="185">
        <f t="shared" ca="1" si="124"/>
        <v>7.1479949585685558</v>
      </c>
      <c r="AI148" s="185">
        <f t="shared" ca="1" si="124"/>
        <v>6.8990224653737338</v>
      </c>
      <c r="AJ148" s="185">
        <f t="shared" ca="1" si="124"/>
        <v>7.0006755129266205</v>
      </c>
      <c r="AK148" s="185">
        <f t="shared" ca="1" si="124"/>
        <v>7.1729618354347036</v>
      </c>
      <c r="AL148" s="185">
        <f t="shared" ca="1" si="124"/>
        <v>7.3680901759551887</v>
      </c>
      <c r="AM148" s="185">
        <f t="shared" ca="1" si="124"/>
        <v>8.511027338424789</v>
      </c>
      <c r="AN148" s="185">
        <f t="shared" ca="1" si="124"/>
        <v>8.853916842933554</v>
      </c>
      <c r="AO148" s="185">
        <f t="shared" ca="1" si="124"/>
        <v>10.473084786238736</v>
      </c>
      <c r="AP148" s="185">
        <f t="shared" ca="1" si="124"/>
        <v>11.958911453217059</v>
      </c>
    </row>
    <row r="149" spans="1:42">
      <c r="A149" s="57" t="str">
        <f>'[4]TS BYDem'!A79</f>
        <v/>
      </c>
      <c r="B149" s="185" t="s">
        <v>288</v>
      </c>
      <c r="C149" s="185" t="s">
        <v>137</v>
      </c>
      <c r="D149" s="186" t="str">
        <f>'[4]TS BYDem'!D79</f>
        <v>ICPF</v>
      </c>
      <c r="E149" s="185" t="s">
        <v>137</v>
      </c>
      <c r="F149" s="185" t="s">
        <v>137</v>
      </c>
      <c r="G149" s="185" t="s">
        <v>137</v>
      </c>
      <c r="H149" s="185" t="s">
        <v>137</v>
      </c>
      <c r="I149" s="185">
        <v>0</v>
      </c>
      <c r="J149" s="185">
        <f>INDEX('[4]TS BYDem'!$J$10:$J$203,MATCH(D149,'[4]TS BYDem'!$D$10:$D$203,0))</f>
        <v>1.7807252222387775</v>
      </c>
      <c r="K149" s="185">
        <f t="shared" ca="1" si="126"/>
        <v>1.8340276838066354</v>
      </c>
      <c r="L149" s="185">
        <f t="shared" ca="1" si="125"/>
        <v>1.8719282025799371</v>
      </c>
      <c r="M149" s="192">
        <f t="shared" si="122"/>
        <v>2.5893760000000006</v>
      </c>
      <c r="N149" s="192">
        <f t="shared" si="123"/>
        <v>2.5893760000000006</v>
      </c>
      <c r="O149" s="192">
        <f>INDEX('[4]TS BYDem'!$O$10:$O$203,MATCH(D149,'[4]TS BYDem'!$D$10:$D$203,0))</f>
        <v>2.5893760000000006</v>
      </c>
      <c r="P149" s="185">
        <f t="shared" ca="1" si="125"/>
        <v>2.6186989116074244</v>
      </c>
      <c r="Q149" s="185">
        <f t="shared" ca="1" si="125"/>
        <v>2.613178239977632</v>
      </c>
      <c r="R149" s="185">
        <f t="shared" ca="1" si="125"/>
        <v>2.4086871326412931</v>
      </c>
      <c r="S149" s="185">
        <f t="shared" ca="1" si="125"/>
        <v>2.5218249310863903</v>
      </c>
      <c r="T149" s="185">
        <f t="shared" ca="1" si="125"/>
        <v>2.5110825642099237</v>
      </c>
      <c r="U149" s="185">
        <f t="shared" ca="1" si="125"/>
        <v>2.5052393466226981</v>
      </c>
      <c r="V149" s="185">
        <f t="shared" ca="1" si="125"/>
        <v>2.496312803955175</v>
      </c>
      <c r="W149" s="185">
        <f t="shared" ca="1" si="125"/>
        <v>2.4867983709482666</v>
      </c>
      <c r="X149" s="185">
        <f t="shared" ca="1" si="125"/>
        <v>2.51072491572635</v>
      </c>
      <c r="Y149" s="185">
        <f t="shared" ca="1" si="125"/>
        <v>2.5349770466048001</v>
      </c>
      <c r="Z149" s="185">
        <f t="shared" ca="1" si="125"/>
        <v>2.562306657325752</v>
      </c>
      <c r="AA149" s="185">
        <f t="shared" ca="1" si="124"/>
        <v>2.571868102133243</v>
      </c>
      <c r="AB149" s="185">
        <f t="shared" ca="1" si="124"/>
        <v>2.5865208316969115</v>
      </c>
      <c r="AC149" s="185">
        <f t="shared" ca="1" si="124"/>
        <v>2.606654811835027</v>
      </c>
      <c r="AD149" s="185">
        <f t="shared" ca="1" si="124"/>
        <v>2.6302346990849728</v>
      </c>
      <c r="AE149" s="185">
        <f t="shared" ca="1" si="124"/>
        <v>2.657306980771172</v>
      </c>
      <c r="AF149" s="185">
        <f t="shared" ca="1" si="124"/>
        <v>2.6899468082319498</v>
      </c>
      <c r="AG149" s="185">
        <f t="shared" ca="1" si="124"/>
        <v>2.1117246081768624</v>
      </c>
      <c r="AH149" s="185">
        <f t="shared" ca="1" si="124"/>
        <v>1.6338274191013848</v>
      </c>
      <c r="AI149" s="185">
        <f t="shared" ca="1" si="124"/>
        <v>1.5769194206568542</v>
      </c>
      <c r="AJ149" s="185">
        <f t="shared" ca="1" si="124"/>
        <v>1.6001544029546571</v>
      </c>
      <c r="AK149" s="185">
        <f t="shared" ca="1" si="124"/>
        <v>1.6395341338136473</v>
      </c>
      <c r="AL149" s="185">
        <f t="shared" ca="1" si="124"/>
        <v>1.6841348973611869</v>
      </c>
      <c r="AM149" s="185">
        <f t="shared" ca="1" si="124"/>
        <v>1.9453776773542384</v>
      </c>
      <c r="AN149" s="185">
        <f t="shared" ca="1" si="124"/>
        <v>2.023752421241956</v>
      </c>
      <c r="AO149" s="185">
        <f t="shared" ca="1" si="124"/>
        <v>2.3938479511402835</v>
      </c>
      <c r="AP149" s="185">
        <f t="shared" ca="1" si="124"/>
        <v>2.7334654750210432</v>
      </c>
    </row>
    <row r="150" spans="1:42">
      <c r="A150" s="57" t="str">
        <f>'[4]TS BYDem'!A80</f>
        <v/>
      </c>
      <c r="B150" s="185" t="s">
        <v>288</v>
      </c>
      <c r="C150" s="185" t="s">
        <v>137</v>
      </c>
      <c r="D150" s="186" t="str">
        <f>'[4]TS BYDem'!D80</f>
        <v>ICPO</v>
      </c>
      <c r="E150" s="185" t="s">
        <v>137</v>
      </c>
      <c r="F150" s="185" t="s">
        <v>137</v>
      </c>
      <c r="G150" s="185" t="s">
        <v>137</v>
      </c>
      <c r="H150" s="185" t="s">
        <v>137</v>
      </c>
      <c r="I150" s="185">
        <v>0</v>
      </c>
      <c r="J150" s="185">
        <f>INDEX('[4]TS BYDem'!$J$10:$J$203,MATCH(D150,'[4]TS BYDem'!$D$10:$D$203,0))</f>
        <v>4.4518130555969435</v>
      </c>
      <c r="K150" s="185">
        <f t="shared" ca="1" si="126"/>
        <v>4.5850692095165879</v>
      </c>
      <c r="L150" s="185">
        <f t="shared" ca="1" si="125"/>
        <v>4.6798205064498424</v>
      </c>
      <c r="M150" s="192">
        <f t="shared" si="122"/>
        <v>6.473440000000001</v>
      </c>
      <c r="N150" s="192">
        <f t="shared" si="123"/>
        <v>6.473440000000001</v>
      </c>
      <c r="O150" s="192">
        <f>INDEX('[4]TS BYDem'!$O$10:$O$203,MATCH(D150,'[4]TS BYDem'!$D$10:$D$203,0))</f>
        <v>6.473440000000001</v>
      </c>
      <c r="P150" s="185">
        <f t="shared" ca="1" si="125"/>
        <v>6.5467472790185601</v>
      </c>
      <c r="Q150" s="185">
        <f t="shared" ca="1" si="125"/>
        <v>6.5329455999440791</v>
      </c>
      <c r="R150" s="185">
        <f t="shared" ca="1" si="125"/>
        <v>6.0217178316032314</v>
      </c>
      <c r="S150" s="185">
        <f t="shared" ca="1" si="125"/>
        <v>6.3045623277159741</v>
      </c>
      <c r="T150" s="185">
        <f t="shared" ca="1" si="125"/>
        <v>6.2777064105248082</v>
      </c>
      <c r="U150" s="185">
        <f t="shared" ca="1" si="125"/>
        <v>6.2630983665567443</v>
      </c>
      <c r="V150" s="185">
        <f t="shared" ca="1" si="125"/>
        <v>6.2407820098879361</v>
      </c>
      <c r="W150" s="185">
        <f t="shared" ca="1" si="125"/>
        <v>6.2169959273706654</v>
      </c>
      <c r="X150" s="185">
        <f t="shared" ca="1" si="125"/>
        <v>6.276812289315874</v>
      </c>
      <c r="Y150" s="185">
        <f t="shared" ca="1" si="125"/>
        <v>6.337442616511999</v>
      </c>
      <c r="Z150" s="185">
        <f t="shared" ca="1" si="125"/>
        <v>6.4057666433143794</v>
      </c>
      <c r="AA150" s="185">
        <f t="shared" ca="1" si="124"/>
        <v>6.4296702553331064</v>
      </c>
      <c r="AB150" s="185">
        <f t="shared" ca="1" si="124"/>
        <v>6.4663020792422774</v>
      </c>
      <c r="AC150" s="185">
        <f t="shared" ca="1" si="124"/>
        <v>6.5166370295875664</v>
      </c>
      <c r="AD150" s="185">
        <f t="shared" ca="1" si="124"/>
        <v>6.575586747712431</v>
      </c>
      <c r="AE150" s="185">
        <f t="shared" ca="1" si="124"/>
        <v>6.6432674519279296</v>
      </c>
      <c r="AF150" s="185">
        <f t="shared" ca="1" si="124"/>
        <v>6.7248670205798735</v>
      </c>
      <c r="AG150" s="185">
        <f t="shared" ca="1" si="124"/>
        <v>5.2793115204421559</v>
      </c>
      <c r="AH150" s="185">
        <f t="shared" ca="1" si="124"/>
        <v>4.0845685477534621</v>
      </c>
      <c r="AI150" s="185">
        <f t="shared" ca="1" si="124"/>
        <v>3.9422985516421352</v>
      </c>
      <c r="AJ150" s="185">
        <f t="shared" ca="1" si="124"/>
        <v>4.0003860073866422</v>
      </c>
      <c r="AK150" s="185">
        <f t="shared" ca="1" si="124"/>
        <v>4.098835334534118</v>
      </c>
      <c r="AL150" s="185">
        <f t="shared" ca="1" si="124"/>
        <v>4.2103372434029671</v>
      </c>
      <c r="AM150" s="185">
        <f t="shared" ca="1" si="124"/>
        <v>4.8634441933855959</v>
      </c>
      <c r="AN150" s="185">
        <f t="shared" ca="1" si="124"/>
        <v>5.0593810531048904</v>
      </c>
      <c r="AO150" s="185">
        <f t="shared" ca="1" si="124"/>
        <v>5.9846198778507098</v>
      </c>
      <c r="AP150" s="185">
        <f t="shared" ca="1" si="124"/>
        <v>6.8336636875526091</v>
      </c>
    </row>
    <row r="151" spans="1:42">
      <c r="A151" s="57" t="str">
        <f>'[4]TS BYDem'!A81</f>
        <v/>
      </c>
      <c r="B151" s="185" t="s">
        <v>288</v>
      </c>
      <c r="C151" s="185" t="s">
        <v>137</v>
      </c>
      <c r="D151" s="186" t="str">
        <f>'[4]TS BYDem'!D81</f>
        <v>ICPE</v>
      </c>
      <c r="E151" s="185" t="s">
        <v>137</v>
      </c>
      <c r="F151" s="185" t="s">
        <v>137</v>
      </c>
      <c r="G151" s="185" t="s">
        <v>137</v>
      </c>
      <c r="H151" s="185" t="s">
        <v>137</v>
      </c>
      <c r="I151" s="185">
        <v>0</v>
      </c>
      <c r="J151" s="185">
        <f>INDEX('[4]TS BYDem'!$J$10:$J$203,MATCH(D151,'[4]TS BYDem'!$D$10:$D$203,0))</f>
        <v>1.6916889611268384</v>
      </c>
      <c r="K151" s="185">
        <f t="shared" ca="1" si="126"/>
        <v>1.7423262996163034</v>
      </c>
      <c r="L151" s="185">
        <f t="shared" ca="1" si="125"/>
        <v>1.7783317924509401</v>
      </c>
      <c r="M151" s="192">
        <f t="shared" si="122"/>
        <v>2.4599072000000004</v>
      </c>
      <c r="N151" s="192">
        <f t="shared" si="123"/>
        <v>2.4599072000000004</v>
      </c>
      <c r="O151" s="192">
        <f>INDEX('[4]TS BYDem'!$O$10:$O$203,MATCH(D151,'[4]TS BYDem'!$D$10:$D$203,0))</f>
        <v>2.4599072000000004</v>
      </c>
      <c r="P151" s="185">
        <f t="shared" ca="1" si="125"/>
        <v>2.4877639660270532</v>
      </c>
      <c r="Q151" s="185">
        <f t="shared" ca="1" si="125"/>
        <v>2.4825193279787503</v>
      </c>
      <c r="R151" s="185">
        <f t="shared" ca="1" si="125"/>
        <v>2.2882527760092284</v>
      </c>
      <c r="S151" s="185">
        <f t="shared" ca="1" si="125"/>
        <v>2.3957336845320705</v>
      </c>
      <c r="T151" s="185">
        <f t="shared" ca="1" si="125"/>
        <v>2.3855284359994271</v>
      </c>
      <c r="U151" s="185">
        <f t="shared" ca="1" si="125"/>
        <v>2.3799773792915628</v>
      </c>
      <c r="V151" s="185">
        <f t="shared" ca="1" si="125"/>
        <v>2.3714971637574158</v>
      </c>
      <c r="W151" s="185">
        <f t="shared" ca="1" si="125"/>
        <v>2.3624584524008529</v>
      </c>
      <c r="X151" s="185">
        <f t="shared" ca="1" si="125"/>
        <v>2.3851886699400322</v>
      </c>
      <c r="Y151" s="185">
        <f t="shared" ca="1" si="125"/>
        <v>2.4082281942745598</v>
      </c>
      <c r="Z151" s="185">
        <f t="shared" ca="1" si="125"/>
        <v>2.4341913244594644</v>
      </c>
      <c r="AA151" s="185">
        <f t="shared" ca="1" si="124"/>
        <v>2.4432746970265806</v>
      </c>
      <c r="AB151" s="185">
        <f t="shared" ca="1" si="124"/>
        <v>2.4571947901120659</v>
      </c>
      <c r="AC151" s="185">
        <f t="shared" ca="1" si="124"/>
        <v>2.4763220712432759</v>
      </c>
      <c r="AD151" s="185">
        <f t="shared" ca="1" si="124"/>
        <v>2.4987229641307245</v>
      </c>
      <c r="AE151" s="185">
        <f t="shared" ca="1" si="124"/>
        <v>2.5244416317326137</v>
      </c>
      <c r="AF151" s="185">
        <f t="shared" ca="1" si="124"/>
        <v>2.5554494678203525</v>
      </c>
      <c r="AG151" s="185">
        <f t="shared" ca="1" si="124"/>
        <v>2.0061383777680195</v>
      </c>
      <c r="AH151" s="185">
        <f t="shared" ca="1" si="124"/>
        <v>1.5521360481463158</v>
      </c>
      <c r="AI151" s="185">
        <f t="shared" ca="1" si="124"/>
        <v>1.4980734496240116</v>
      </c>
      <c r="AJ151" s="185">
        <f t="shared" ca="1" si="124"/>
        <v>1.5201466828069241</v>
      </c>
      <c r="AK151" s="185">
        <f t="shared" ca="1" si="124"/>
        <v>1.5575574271229649</v>
      </c>
      <c r="AL151" s="185">
        <f t="shared" ca="1" si="124"/>
        <v>1.5999281524931275</v>
      </c>
      <c r="AM151" s="185">
        <f t="shared" ca="1" si="124"/>
        <v>1.8481087934865263</v>
      </c>
      <c r="AN151" s="185">
        <f t="shared" ca="1" si="124"/>
        <v>1.9225648001798581</v>
      </c>
      <c r="AO151" s="185">
        <f t="shared" ca="1" si="124"/>
        <v>2.2741555535832694</v>
      </c>
      <c r="AP151" s="185">
        <f t="shared" ca="1" si="124"/>
        <v>2.5967922012699911</v>
      </c>
    </row>
    <row r="152" spans="1:42">
      <c r="A152" s="57" t="str">
        <f>'[4]TS BYDem'!A82</f>
        <v>*</v>
      </c>
      <c r="B152" s="185" t="s">
        <v>288</v>
      </c>
      <c r="C152" s="185" t="s">
        <v>137</v>
      </c>
      <c r="D152" s="186" t="str">
        <f>'[4]TS BYDem'!D82</f>
        <v xml:space="preserve"> </v>
      </c>
      <c r="E152" s="185" t="s">
        <v>137</v>
      </c>
      <c r="F152" s="185" t="s">
        <v>137</v>
      </c>
      <c r="G152" s="185" t="s">
        <v>137</v>
      </c>
      <c r="H152" s="185" t="s">
        <v>137</v>
      </c>
      <c r="I152" s="185">
        <v>0</v>
      </c>
      <c r="J152" s="185" t="str">
        <f>INDEX('[4]TS BYDem'!$J$10:$J$203,MATCH(D152,'[4]TS BYDem'!$D$10:$D$203,0))</f>
        <v/>
      </c>
      <c r="K152" s="185" t="e">
        <f t="shared" ca="1" si="126"/>
        <v>#VALUE!</v>
      </c>
      <c r="L152" s="185" t="e">
        <f t="shared" ca="1" si="125"/>
        <v>#VALUE!</v>
      </c>
      <c r="M152" s="185" t="e">
        <f t="shared" ca="1" si="125"/>
        <v>#VALUE!</v>
      </c>
      <c r="N152" s="185" t="e">
        <f t="shared" ca="1" si="125"/>
        <v>#VALUE!</v>
      </c>
      <c r="O152" s="185" t="e">
        <f t="shared" ca="1" si="125"/>
        <v>#VALUE!</v>
      </c>
      <c r="P152" s="185" t="e">
        <f t="shared" ca="1" si="125"/>
        <v>#VALUE!</v>
      </c>
      <c r="Q152" s="185" t="e">
        <f t="shared" ca="1" si="125"/>
        <v>#VALUE!</v>
      </c>
      <c r="R152" s="185" t="e">
        <f t="shared" ca="1" si="125"/>
        <v>#VALUE!</v>
      </c>
      <c r="S152" s="185" t="e">
        <f t="shared" ca="1" si="125"/>
        <v>#VALUE!</v>
      </c>
      <c r="T152" s="185" t="e">
        <f t="shared" ca="1" si="125"/>
        <v>#VALUE!</v>
      </c>
      <c r="U152" s="185" t="e">
        <f t="shared" ca="1" si="125"/>
        <v>#VALUE!</v>
      </c>
      <c r="V152" s="185" t="e">
        <f t="shared" ca="1" si="125"/>
        <v>#VALUE!</v>
      </c>
      <c r="W152" s="185" t="e">
        <f t="shared" ca="1" si="125"/>
        <v>#VALUE!</v>
      </c>
      <c r="X152" s="185" t="e">
        <f t="shared" ca="1" si="125"/>
        <v>#VALUE!</v>
      </c>
      <c r="Y152" s="185" t="e">
        <f t="shared" ca="1" si="125"/>
        <v>#VALUE!</v>
      </c>
      <c r="Z152" s="185" t="e">
        <f t="shared" ca="1" si="125"/>
        <v>#VALUE!</v>
      </c>
      <c r="AA152" s="185" t="e">
        <f t="shared" ca="1" si="124"/>
        <v>#VALUE!</v>
      </c>
      <c r="AB152" s="185" t="e">
        <f t="shared" ca="1" si="124"/>
        <v>#VALUE!</v>
      </c>
      <c r="AC152" s="185" t="e">
        <f t="shared" ca="1" si="124"/>
        <v>#VALUE!</v>
      </c>
      <c r="AD152" s="185" t="e">
        <f t="shared" ca="1" si="124"/>
        <v>#VALUE!</v>
      </c>
      <c r="AE152" s="185" t="e">
        <f t="shared" ca="1" si="124"/>
        <v>#VALUE!</v>
      </c>
      <c r="AF152" s="185" t="e">
        <f t="shared" ca="1" si="124"/>
        <v>#VALUE!</v>
      </c>
      <c r="AG152" s="185" t="e">
        <f t="shared" ca="1" si="124"/>
        <v>#VALUE!</v>
      </c>
      <c r="AH152" s="185" t="e">
        <f t="shared" ca="1" si="124"/>
        <v>#VALUE!</v>
      </c>
      <c r="AI152" s="185" t="e">
        <f t="shared" ca="1" si="124"/>
        <v>#VALUE!</v>
      </c>
      <c r="AJ152" s="185" t="e">
        <f t="shared" ca="1" si="124"/>
        <v>#VALUE!</v>
      </c>
      <c r="AK152" s="185" t="e">
        <f t="shared" ca="1" si="124"/>
        <v>#VALUE!</v>
      </c>
      <c r="AL152" s="185" t="e">
        <f t="shared" ca="1" si="124"/>
        <v>#VALUE!</v>
      </c>
      <c r="AM152" s="185" t="e">
        <f t="shared" ca="1" si="124"/>
        <v>#VALUE!</v>
      </c>
      <c r="AN152" s="185" t="e">
        <f t="shared" ca="1" si="124"/>
        <v>#VALUE!</v>
      </c>
      <c r="AO152" s="185" t="e">
        <f t="shared" ca="1" si="124"/>
        <v>#VALUE!</v>
      </c>
      <c r="AP152" s="185" t="e">
        <f t="shared" ca="1" si="124"/>
        <v>#VALUE!</v>
      </c>
    </row>
    <row r="153" spans="1:42">
      <c r="A153" s="57" t="str">
        <f>'[4]TS BYDem'!A83</f>
        <v/>
      </c>
      <c r="B153" s="185" t="s">
        <v>288</v>
      </c>
      <c r="C153" s="185" t="s">
        <v>137</v>
      </c>
      <c r="D153" s="186" t="str">
        <f>'[4]TS BYDem'!D83</f>
        <v>ICPS</v>
      </c>
      <c r="E153" s="185" t="s">
        <v>137</v>
      </c>
      <c r="F153" s="185" t="s">
        <v>137</v>
      </c>
      <c r="G153" s="185" t="s">
        <v>137</v>
      </c>
      <c r="H153" s="185" t="s">
        <v>137</v>
      </c>
      <c r="I153" s="185">
        <v>0</v>
      </c>
      <c r="J153" s="185">
        <f>INDEX('[4]TS BYDem'!$J$10:$J$203,MATCH(D153,'[4]TS BYDem'!$D$10:$D$203,0))</f>
        <v>27.288197120140854</v>
      </c>
      <c r="K153" s="185">
        <f t="shared" ca="1" si="126"/>
        <v>28.105014931270503</v>
      </c>
      <c r="L153" s="185">
        <f t="shared" ca="1" si="125"/>
        <v>28.68581022429229</v>
      </c>
      <c r="M153" s="192">
        <f t="shared" ref="M153" si="127">O153</f>
        <v>19.307168400000002</v>
      </c>
      <c r="N153" s="192">
        <f t="shared" ref="N153" si="128">O153</f>
        <v>19.307168400000002</v>
      </c>
      <c r="O153" s="192">
        <f>INDEX('[4]TS BYDem'!$O$10:$O$203,MATCH(D153,'[4]TS BYDem'!$D$10:$D$203,0))</f>
        <v>19.307168400000002</v>
      </c>
      <c r="P153" s="185">
        <f t="shared" ca="1" si="125"/>
        <v>19.525808872601448</v>
      </c>
      <c r="Q153" s="185">
        <f t="shared" ca="1" si="125"/>
        <v>19.484645079920313</v>
      </c>
      <c r="R153" s="185">
        <f t="shared" ca="1" si="125"/>
        <v>17.959897710034607</v>
      </c>
      <c r="S153" s="185">
        <f t="shared" ca="1" si="125"/>
        <v>18.803487257085614</v>
      </c>
      <c r="T153" s="185">
        <f t="shared" ca="1" si="125"/>
        <v>18.72338892980579</v>
      </c>
      <c r="U153" s="185">
        <f t="shared" ca="1" si="125"/>
        <v>18.679820137187644</v>
      </c>
      <c r="V153" s="185">
        <f t="shared" ca="1" si="125"/>
        <v>18.613261142854007</v>
      </c>
      <c r="W153" s="185">
        <f t="shared" ca="1" si="125"/>
        <v>18.542318660844867</v>
      </c>
      <c r="X153" s="185">
        <f t="shared" ca="1" si="125"/>
        <v>18.720722194847113</v>
      </c>
      <c r="Y153" s="185">
        <f t="shared" ca="1" si="125"/>
        <v>18.901553397008975</v>
      </c>
      <c r="Z153" s="185">
        <f t="shared" ca="1" si="125"/>
        <v>19.105331217030425</v>
      </c>
      <c r="AA153" s="185">
        <f t="shared" ca="1" si="124"/>
        <v>19.176624233203253</v>
      </c>
      <c r="AB153" s="185">
        <f t="shared" ca="1" si="124"/>
        <v>19.285879404026417</v>
      </c>
      <c r="AC153" s="185">
        <f t="shared" ca="1" si="124"/>
        <v>19.436004432252851</v>
      </c>
      <c r="AD153" s="185">
        <f t="shared" ca="1" si="124"/>
        <v>19.61182318317497</v>
      </c>
      <c r="AE153" s="185">
        <f t="shared" ca="1" si="124"/>
        <v>19.81368228030404</v>
      </c>
      <c r="AF153" s="185">
        <f t="shared" ca="1" si="124"/>
        <v>20.057054677874799</v>
      </c>
      <c r="AG153" s="185">
        <f t="shared" ca="1" si="124"/>
        <v>15.745655565083897</v>
      </c>
      <c r="AH153" s="185">
        <f t="shared" ca="1" si="124"/>
        <v>12.182309991723026</v>
      </c>
      <c r="AI153" s="185">
        <f t="shared" ca="1" si="124"/>
        <v>11.757986792127642</v>
      </c>
      <c r="AJ153" s="185">
        <f t="shared" ca="1" si="124"/>
        <v>11.931233827704823</v>
      </c>
      <c r="AK153" s="185">
        <f t="shared" ca="1" si="124"/>
        <v>12.224860977736801</v>
      </c>
      <c r="AL153" s="185">
        <f t="shared" ca="1" si="124"/>
        <v>12.557417722134264</v>
      </c>
      <c r="AM153" s="185">
        <f t="shared" ca="1" si="124"/>
        <v>14.505322679394235</v>
      </c>
      <c r="AN153" s="185">
        <f t="shared" ca="1" si="124"/>
        <v>15.089708407286606</v>
      </c>
      <c r="AO153" s="185">
        <f t="shared" ca="1" si="124"/>
        <v>17.849252297333567</v>
      </c>
      <c r="AP153" s="185">
        <f t="shared" ca="1" si="124"/>
        <v>20.38154298248584</v>
      </c>
    </row>
    <row r="154" spans="1:42">
      <c r="A154" s="57" t="str">
        <f>'[4]TS BYDem'!A84</f>
        <v>*</v>
      </c>
      <c r="B154" s="185" t="s">
        <v>288</v>
      </c>
      <c r="C154" s="185" t="s">
        <v>137</v>
      </c>
      <c r="D154" s="186" t="str">
        <f>'[4]TS BYDem'!D84</f>
        <v>ICPS</v>
      </c>
      <c r="E154" s="185" t="s">
        <v>137</v>
      </c>
      <c r="F154" s="185" t="s">
        <v>137</v>
      </c>
      <c r="G154" s="185" t="s">
        <v>137</v>
      </c>
      <c r="H154" s="185" t="s">
        <v>137</v>
      </c>
      <c r="I154" s="185">
        <v>0</v>
      </c>
      <c r="J154" s="185">
        <f>INDEX('[4]TS BYDem'!$J$10:$J$203,MATCH(D154,'[4]TS BYDem'!$D$10:$D$203,0))</f>
        <v>27.288197120140854</v>
      </c>
      <c r="K154" s="185">
        <f t="shared" ca="1" si="126"/>
        <v>28.105014931270503</v>
      </c>
      <c r="L154" s="185">
        <f t="shared" ca="1" si="125"/>
        <v>28.68581022429229</v>
      </c>
      <c r="M154" s="185">
        <f t="shared" ca="1" si="125"/>
        <v>29.005144291096087</v>
      </c>
      <c r="N154" s="185">
        <f t="shared" ca="1" si="125"/>
        <v>29.316210809244769</v>
      </c>
      <c r="O154" s="185">
        <f t="shared" ca="1" si="125"/>
        <v>29.567854321434812</v>
      </c>
      <c r="P154" s="185">
        <f t="shared" ca="1" si="125"/>
        <v>29.902690041966945</v>
      </c>
      <c r="Q154" s="185">
        <f t="shared" ca="1" si="125"/>
        <v>29.839649983471698</v>
      </c>
      <c r="R154" s="185">
        <f t="shared" ca="1" si="125"/>
        <v>27.504584210192824</v>
      </c>
      <c r="S154" s="185">
        <f t="shared" ca="1" si="125"/>
        <v>28.796494671505698</v>
      </c>
      <c r="T154" s="185">
        <f t="shared" ca="1" si="125"/>
        <v>28.673828539251915</v>
      </c>
      <c r="U154" s="185">
        <f t="shared" ca="1" si="125"/>
        <v>28.607105357146448</v>
      </c>
      <c r="V154" s="185">
        <f t="shared" ca="1" si="125"/>
        <v>28.505173960088857</v>
      </c>
      <c r="W154" s="185">
        <f t="shared" ca="1" si="125"/>
        <v>28.396529495515416</v>
      </c>
      <c r="X154" s="185">
        <f t="shared" ca="1" si="125"/>
        <v>28.669744583016676</v>
      </c>
      <c r="Y154" s="185">
        <f t="shared" ca="1" si="125"/>
        <v>28.946677509250016</v>
      </c>
      <c r="Z154" s="185">
        <f t="shared" ca="1" si="125"/>
        <v>29.258751904184791</v>
      </c>
      <c r="AA154" s="185">
        <f t="shared" ca="1" si="124"/>
        <v>29.367933192329243</v>
      </c>
      <c r="AB154" s="185">
        <f t="shared" ca="1" si="124"/>
        <v>29.53525140843611</v>
      </c>
      <c r="AC154" s="185">
        <f t="shared" ca="1" si="124"/>
        <v>29.765159537512176</v>
      </c>
      <c r="AD154" s="185">
        <f t="shared" ca="1" si="124"/>
        <v>30.034416173521105</v>
      </c>
      <c r="AE154" s="185">
        <f t="shared" ca="1" si="124"/>
        <v>30.34355215108728</v>
      </c>
      <c r="AF154" s="185">
        <f t="shared" ca="1" si="124"/>
        <v>30.716263438840407</v>
      </c>
      <c r="AG154" s="185">
        <f t="shared" ca="1" si="124"/>
        <v>24.113595546402866</v>
      </c>
      <c r="AH154" s="185">
        <f t="shared" ca="1" si="124"/>
        <v>18.656530034400397</v>
      </c>
      <c r="AI154" s="185">
        <f t="shared" ca="1" si="124"/>
        <v>18.006702659877607</v>
      </c>
      <c r="AJ154" s="185">
        <f t="shared" ca="1" si="124"/>
        <v>18.272020856903666</v>
      </c>
      <c r="AK154" s="185">
        <f t="shared" ca="1" si="124"/>
        <v>18.721694502313191</v>
      </c>
      <c r="AL154" s="185">
        <f t="shared" ca="1" si="124"/>
        <v>19.230986655788936</v>
      </c>
      <c r="AM154" s="185">
        <f t="shared" ca="1" si="124"/>
        <v>22.2140947333185</v>
      </c>
      <c r="AN154" s="185">
        <f t="shared" ca="1" si="124"/>
        <v>23.109048965439211</v>
      </c>
      <c r="AO154" s="185">
        <f t="shared" ca="1" si="124"/>
        <v>27.335136915990994</v>
      </c>
      <c r="AP154" s="185">
        <f t="shared" ca="1" si="124"/>
        <v>31.213199225641162</v>
      </c>
    </row>
    <row r="155" spans="1:42">
      <c r="A155" s="57" t="str">
        <f>'[4]TS BYDem'!A85</f>
        <v>*</v>
      </c>
      <c r="B155" s="185" t="s">
        <v>288</v>
      </c>
      <c r="C155" s="185" t="s">
        <v>137</v>
      </c>
      <c r="D155" s="186" t="str">
        <f>'[4]TS BYDem'!D85</f>
        <v>ICPS</v>
      </c>
      <c r="E155" s="185" t="s">
        <v>137</v>
      </c>
      <c r="F155" s="185" t="s">
        <v>137</v>
      </c>
      <c r="G155" s="185" t="s">
        <v>137</v>
      </c>
      <c r="H155" s="185" t="s">
        <v>137</v>
      </c>
      <c r="I155" s="185">
        <v>0</v>
      </c>
      <c r="J155" s="185">
        <f>INDEX('[4]TS BYDem'!$J$10:$J$203,MATCH(D155,'[4]TS BYDem'!$D$10:$D$203,0))</f>
        <v>27.288197120140854</v>
      </c>
      <c r="K155" s="185">
        <f t="shared" ca="1" si="126"/>
        <v>28.105014931270503</v>
      </c>
      <c r="L155" s="185">
        <f t="shared" ca="1" si="125"/>
        <v>28.68581022429229</v>
      </c>
      <c r="M155" s="185">
        <f t="shared" ca="1" si="125"/>
        <v>29.005144291096087</v>
      </c>
      <c r="N155" s="185">
        <f t="shared" ca="1" si="125"/>
        <v>29.316210809244769</v>
      </c>
      <c r="O155" s="185">
        <f t="shared" ca="1" si="125"/>
        <v>29.567854321434812</v>
      </c>
      <c r="P155" s="185">
        <f t="shared" ca="1" si="125"/>
        <v>29.902690041966945</v>
      </c>
      <c r="Q155" s="185">
        <f t="shared" ca="1" si="125"/>
        <v>29.839649983471698</v>
      </c>
      <c r="R155" s="185">
        <f t="shared" ca="1" si="125"/>
        <v>27.504584210192824</v>
      </c>
      <c r="S155" s="185">
        <f t="shared" ca="1" si="125"/>
        <v>28.796494671505698</v>
      </c>
      <c r="T155" s="185">
        <f t="shared" ca="1" si="125"/>
        <v>28.673828539251915</v>
      </c>
      <c r="U155" s="185">
        <f t="shared" ca="1" si="125"/>
        <v>28.607105357146448</v>
      </c>
      <c r="V155" s="185">
        <f t="shared" ca="1" si="125"/>
        <v>28.505173960088857</v>
      </c>
      <c r="W155" s="185">
        <f t="shared" ca="1" si="125"/>
        <v>28.396529495515416</v>
      </c>
      <c r="X155" s="185">
        <f t="shared" ca="1" si="125"/>
        <v>28.669744583016676</v>
      </c>
      <c r="Y155" s="185">
        <f t="shared" ca="1" si="125"/>
        <v>28.946677509250016</v>
      </c>
      <c r="Z155" s="185">
        <f t="shared" ca="1" si="125"/>
        <v>29.258751904184791</v>
      </c>
      <c r="AA155" s="185">
        <f t="shared" ca="1" si="124"/>
        <v>29.367933192329243</v>
      </c>
      <c r="AB155" s="185">
        <f t="shared" ca="1" si="124"/>
        <v>29.53525140843611</v>
      </c>
      <c r="AC155" s="185">
        <f t="shared" ca="1" si="124"/>
        <v>29.765159537512176</v>
      </c>
      <c r="AD155" s="185">
        <f t="shared" ca="1" si="124"/>
        <v>30.034416173521105</v>
      </c>
      <c r="AE155" s="185">
        <f t="shared" ca="1" si="124"/>
        <v>30.34355215108728</v>
      </c>
      <c r="AF155" s="185">
        <f t="shared" ca="1" si="124"/>
        <v>30.716263438840407</v>
      </c>
      <c r="AG155" s="185">
        <f t="shared" ca="1" si="124"/>
        <v>24.113595546402866</v>
      </c>
      <c r="AH155" s="185">
        <f t="shared" ca="1" si="124"/>
        <v>18.656530034400397</v>
      </c>
      <c r="AI155" s="185">
        <f t="shared" ca="1" si="124"/>
        <v>18.006702659877607</v>
      </c>
      <c r="AJ155" s="185">
        <f t="shared" ca="1" si="124"/>
        <v>18.272020856903666</v>
      </c>
      <c r="AK155" s="185">
        <f t="shared" ca="1" si="124"/>
        <v>18.721694502313191</v>
      </c>
      <c r="AL155" s="185">
        <f t="shared" ca="1" si="124"/>
        <v>19.230986655788936</v>
      </c>
      <c r="AM155" s="185">
        <f t="shared" ca="1" si="124"/>
        <v>22.2140947333185</v>
      </c>
      <c r="AN155" s="185">
        <f t="shared" ca="1" si="124"/>
        <v>23.109048965439211</v>
      </c>
      <c r="AO155" s="185">
        <f t="shared" ca="1" si="124"/>
        <v>27.335136915990994</v>
      </c>
      <c r="AP155" s="185">
        <f t="shared" ca="1" si="124"/>
        <v>31.213199225641162</v>
      </c>
    </row>
    <row r="156" spans="1:42">
      <c r="A156" s="57" t="str">
        <f>'[4]TS BYDem'!A86</f>
        <v>*</v>
      </c>
      <c r="B156" s="185" t="s">
        <v>288</v>
      </c>
      <c r="C156" s="185" t="s">
        <v>137</v>
      </c>
      <c r="D156" s="186" t="str">
        <f>'[4]TS BYDem'!D86</f>
        <v>ICPS</v>
      </c>
      <c r="E156" s="185" t="s">
        <v>137</v>
      </c>
      <c r="F156" s="185" t="s">
        <v>137</v>
      </c>
      <c r="G156" s="185" t="s">
        <v>137</v>
      </c>
      <c r="H156" s="185" t="s">
        <v>137</v>
      </c>
      <c r="I156" s="185">
        <v>0</v>
      </c>
      <c r="J156" s="185">
        <f>INDEX('[4]TS BYDem'!$J$10:$J$203,MATCH(D156,'[4]TS BYDem'!$D$10:$D$203,0))</f>
        <v>27.288197120140854</v>
      </c>
      <c r="K156" s="185">
        <f t="shared" ca="1" si="126"/>
        <v>28.105014931270503</v>
      </c>
      <c r="L156" s="185">
        <f t="shared" ca="1" si="125"/>
        <v>28.68581022429229</v>
      </c>
      <c r="M156" s="185">
        <f t="shared" ca="1" si="125"/>
        <v>29.005144291096087</v>
      </c>
      <c r="N156" s="185">
        <f t="shared" ca="1" si="125"/>
        <v>29.316210809244769</v>
      </c>
      <c r="O156" s="185">
        <f t="shared" ca="1" si="125"/>
        <v>29.567854321434812</v>
      </c>
      <c r="P156" s="185">
        <f t="shared" ca="1" si="125"/>
        <v>29.902690041966945</v>
      </c>
      <c r="Q156" s="185">
        <f t="shared" ca="1" si="125"/>
        <v>29.839649983471698</v>
      </c>
      <c r="R156" s="185">
        <f t="shared" ca="1" si="125"/>
        <v>27.504584210192824</v>
      </c>
      <c r="S156" s="185">
        <f t="shared" ca="1" si="125"/>
        <v>28.796494671505698</v>
      </c>
      <c r="T156" s="185">
        <f t="shared" ca="1" si="125"/>
        <v>28.673828539251915</v>
      </c>
      <c r="U156" s="185">
        <f t="shared" ca="1" si="125"/>
        <v>28.607105357146448</v>
      </c>
      <c r="V156" s="185">
        <f t="shared" ca="1" si="125"/>
        <v>28.505173960088857</v>
      </c>
      <c r="W156" s="185">
        <f t="shared" ca="1" si="125"/>
        <v>28.396529495515416</v>
      </c>
      <c r="X156" s="185">
        <f t="shared" ca="1" si="125"/>
        <v>28.669744583016676</v>
      </c>
      <c r="Y156" s="185">
        <f t="shared" ca="1" si="125"/>
        <v>28.946677509250016</v>
      </c>
      <c r="Z156" s="185">
        <f t="shared" ca="1" si="125"/>
        <v>29.258751904184791</v>
      </c>
      <c r="AA156" s="185">
        <f t="shared" ca="1" si="124"/>
        <v>29.367933192329243</v>
      </c>
      <c r="AB156" s="185">
        <f t="shared" ca="1" si="124"/>
        <v>29.53525140843611</v>
      </c>
      <c r="AC156" s="185">
        <f t="shared" ca="1" si="124"/>
        <v>29.765159537512176</v>
      </c>
      <c r="AD156" s="185">
        <f t="shared" ca="1" si="124"/>
        <v>30.034416173521105</v>
      </c>
      <c r="AE156" s="185">
        <f t="shared" ca="1" si="124"/>
        <v>30.34355215108728</v>
      </c>
      <c r="AF156" s="185">
        <f t="shared" ca="1" si="124"/>
        <v>30.716263438840407</v>
      </c>
      <c r="AG156" s="185">
        <f t="shared" ca="1" si="124"/>
        <v>24.113595546402866</v>
      </c>
      <c r="AH156" s="185">
        <f t="shared" ca="1" si="124"/>
        <v>18.656530034400397</v>
      </c>
      <c r="AI156" s="185">
        <f t="shared" ca="1" si="124"/>
        <v>18.006702659877607</v>
      </c>
      <c r="AJ156" s="185">
        <f t="shared" ca="1" si="124"/>
        <v>18.272020856903666</v>
      </c>
      <c r="AK156" s="185">
        <f t="shared" ca="1" si="124"/>
        <v>18.721694502313191</v>
      </c>
      <c r="AL156" s="185">
        <f t="shared" ca="1" si="124"/>
        <v>19.230986655788936</v>
      </c>
      <c r="AM156" s="185">
        <f t="shared" ca="1" si="124"/>
        <v>22.2140947333185</v>
      </c>
      <c r="AN156" s="185">
        <f t="shared" ca="1" si="124"/>
        <v>23.109048965439211</v>
      </c>
      <c r="AO156" s="185">
        <f t="shared" ca="1" si="124"/>
        <v>27.335136915990994</v>
      </c>
      <c r="AP156" s="185">
        <f t="shared" ca="1" si="124"/>
        <v>31.213199225641162</v>
      </c>
    </row>
    <row r="157" spans="1:42">
      <c r="A157" s="57" t="str">
        <f>'[4]TS BYDem'!A87</f>
        <v>*</v>
      </c>
      <c r="B157" s="185" t="s">
        <v>288</v>
      </c>
      <c r="C157" s="185" t="s">
        <v>137</v>
      </c>
      <c r="D157" s="186" t="str">
        <f>'[4]TS BYDem'!D87</f>
        <v>ICPS</v>
      </c>
      <c r="E157" s="185" t="s">
        <v>137</v>
      </c>
      <c r="F157" s="185" t="s">
        <v>137</v>
      </c>
      <c r="G157" s="185" t="s">
        <v>137</v>
      </c>
      <c r="H157" s="185" t="s">
        <v>137</v>
      </c>
      <c r="I157" s="185">
        <v>0</v>
      </c>
      <c r="J157" s="185">
        <f>INDEX('[4]TS BYDem'!$J$10:$J$203,MATCH(D157,'[4]TS BYDem'!$D$10:$D$203,0))</f>
        <v>27.288197120140854</v>
      </c>
      <c r="K157" s="185">
        <f t="shared" ca="1" si="126"/>
        <v>28.105014931270503</v>
      </c>
      <c r="L157" s="185">
        <f t="shared" ca="1" si="125"/>
        <v>28.68581022429229</v>
      </c>
      <c r="M157" s="185">
        <f t="shared" ca="1" si="125"/>
        <v>29.005144291096087</v>
      </c>
      <c r="N157" s="185">
        <f t="shared" ca="1" si="125"/>
        <v>29.316210809244769</v>
      </c>
      <c r="O157" s="185">
        <f t="shared" ca="1" si="125"/>
        <v>29.567854321434812</v>
      </c>
      <c r="P157" s="185">
        <f t="shared" ca="1" si="125"/>
        <v>29.902690041966945</v>
      </c>
      <c r="Q157" s="185">
        <f t="shared" ca="1" si="125"/>
        <v>29.839649983471698</v>
      </c>
      <c r="R157" s="185">
        <f t="shared" ca="1" si="125"/>
        <v>27.504584210192824</v>
      </c>
      <c r="S157" s="185">
        <f t="shared" ca="1" si="125"/>
        <v>28.796494671505698</v>
      </c>
      <c r="T157" s="185">
        <f t="shared" ca="1" si="125"/>
        <v>28.673828539251915</v>
      </c>
      <c r="U157" s="185">
        <f t="shared" ca="1" si="125"/>
        <v>28.607105357146448</v>
      </c>
      <c r="V157" s="185">
        <f t="shared" ca="1" si="125"/>
        <v>28.505173960088857</v>
      </c>
      <c r="W157" s="185">
        <f t="shared" ca="1" si="125"/>
        <v>28.396529495515416</v>
      </c>
      <c r="X157" s="185">
        <f t="shared" ca="1" si="125"/>
        <v>28.669744583016676</v>
      </c>
      <c r="Y157" s="185">
        <f t="shared" ca="1" si="125"/>
        <v>28.946677509250016</v>
      </c>
      <c r="Z157" s="185">
        <f t="shared" ca="1" si="125"/>
        <v>29.258751904184791</v>
      </c>
      <c r="AA157" s="185">
        <f t="shared" ca="1" si="124"/>
        <v>29.367933192329243</v>
      </c>
      <c r="AB157" s="185">
        <f t="shared" ca="1" si="124"/>
        <v>29.53525140843611</v>
      </c>
      <c r="AC157" s="185">
        <f t="shared" ca="1" si="124"/>
        <v>29.765159537512176</v>
      </c>
      <c r="AD157" s="185">
        <f t="shared" ca="1" si="124"/>
        <v>30.034416173521105</v>
      </c>
      <c r="AE157" s="185">
        <f t="shared" ca="1" si="124"/>
        <v>30.34355215108728</v>
      </c>
      <c r="AF157" s="185">
        <f t="shared" ca="1" si="124"/>
        <v>30.716263438840407</v>
      </c>
      <c r="AG157" s="185">
        <f t="shared" ca="1" si="124"/>
        <v>24.113595546402866</v>
      </c>
      <c r="AH157" s="185">
        <f t="shared" ca="1" si="124"/>
        <v>18.656530034400397</v>
      </c>
      <c r="AI157" s="185">
        <f t="shared" ca="1" si="124"/>
        <v>18.006702659877607</v>
      </c>
      <c r="AJ157" s="185">
        <f t="shared" ca="1" si="124"/>
        <v>18.272020856903666</v>
      </c>
      <c r="AK157" s="185">
        <f t="shared" ca="1" si="124"/>
        <v>18.721694502313191</v>
      </c>
      <c r="AL157" s="185">
        <f t="shared" ca="1" si="124"/>
        <v>19.230986655788936</v>
      </c>
      <c r="AM157" s="185">
        <f t="shared" ca="1" si="124"/>
        <v>22.2140947333185</v>
      </c>
      <c r="AN157" s="185">
        <f t="shared" ca="1" si="124"/>
        <v>23.109048965439211</v>
      </c>
      <c r="AO157" s="185">
        <f t="shared" ca="1" si="124"/>
        <v>27.335136915990994</v>
      </c>
      <c r="AP157" s="185">
        <f t="shared" ca="1" si="124"/>
        <v>31.213199225641162</v>
      </c>
    </row>
    <row r="158" spans="1:42">
      <c r="A158" s="57" t="str">
        <f>'[4]TS BYDem'!A88</f>
        <v>*</v>
      </c>
      <c r="B158" s="185" t="s">
        <v>288</v>
      </c>
      <c r="C158" s="185" t="s">
        <v>137</v>
      </c>
      <c r="D158" s="186" t="str">
        <f>'[4]TS BYDem'!D88</f>
        <v>ICPS</v>
      </c>
      <c r="E158" s="185" t="s">
        <v>137</v>
      </c>
      <c r="F158" s="185" t="s">
        <v>137</v>
      </c>
      <c r="G158" s="185" t="s">
        <v>137</v>
      </c>
      <c r="H158" s="185" t="s">
        <v>137</v>
      </c>
      <c r="I158" s="185">
        <v>0</v>
      </c>
      <c r="J158" s="185">
        <f>INDEX('[4]TS BYDem'!$J$10:$J$203,MATCH(D158,'[4]TS BYDem'!$D$10:$D$203,0))</f>
        <v>27.288197120140854</v>
      </c>
      <c r="K158" s="185">
        <f t="shared" ca="1" si="126"/>
        <v>28.105014931270503</v>
      </c>
      <c r="L158" s="185">
        <f t="shared" ca="1" si="125"/>
        <v>28.68581022429229</v>
      </c>
      <c r="M158" s="185">
        <f t="shared" ca="1" si="125"/>
        <v>29.005144291096087</v>
      </c>
      <c r="N158" s="185">
        <f t="shared" ca="1" si="125"/>
        <v>29.316210809244769</v>
      </c>
      <c r="O158" s="185">
        <f t="shared" ca="1" si="125"/>
        <v>29.567854321434812</v>
      </c>
      <c r="P158" s="185">
        <f t="shared" ca="1" si="125"/>
        <v>29.902690041966945</v>
      </c>
      <c r="Q158" s="185">
        <f t="shared" ca="1" si="125"/>
        <v>29.839649983471698</v>
      </c>
      <c r="R158" s="185">
        <f t="shared" ca="1" si="125"/>
        <v>27.504584210192824</v>
      </c>
      <c r="S158" s="185">
        <f t="shared" ca="1" si="125"/>
        <v>28.796494671505698</v>
      </c>
      <c r="T158" s="185">
        <f t="shared" ca="1" si="125"/>
        <v>28.673828539251915</v>
      </c>
      <c r="U158" s="185">
        <f t="shared" ca="1" si="125"/>
        <v>28.607105357146448</v>
      </c>
      <c r="V158" s="185">
        <f t="shared" ca="1" si="125"/>
        <v>28.505173960088857</v>
      </c>
      <c r="W158" s="185">
        <f t="shared" ca="1" si="125"/>
        <v>28.396529495515416</v>
      </c>
      <c r="X158" s="185">
        <f t="shared" ca="1" si="125"/>
        <v>28.669744583016676</v>
      </c>
      <c r="Y158" s="185">
        <f t="shared" ca="1" si="125"/>
        <v>28.946677509250016</v>
      </c>
      <c r="Z158" s="185">
        <f t="shared" ca="1" si="125"/>
        <v>29.258751904184791</v>
      </c>
      <c r="AA158" s="185">
        <f t="shared" ca="1" si="124"/>
        <v>29.367933192329243</v>
      </c>
      <c r="AB158" s="185">
        <f t="shared" ca="1" si="124"/>
        <v>29.53525140843611</v>
      </c>
      <c r="AC158" s="185">
        <f t="shared" ca="1" si="124"/>
        <v>29.765159537512176</v>
      </c>
      <c r="AD158" s="185">
        <f t="shared" ca="1" si="124"/>
        <v>30.034416173521105</v>
      </c>
      <c r="AE158" s="185">
        <f t="shared" ca="1" si="124"/>
        <v>30.34355215108728</v>
      </c>
      <c r="AF158" s="185">
        <f t="shared" ca="1" si="124"/>
        <v>30.716263438840407</v>
      </c>
      <c r="AG158" s="185">
        <f t="shared" ca="1" si="124"/>
        <v>24.113595546402866</v>
      </c>
      <c r="AH158" s="185">
        <f t="shared" ca="1" si="124"/>
        <v>18.656530034400397</v>
      </c>
      <c r="AI158" s="185">
        <f t="shared" ca="1" si="124"/>
        <v>18.006702659877607</v>
      </c>
      <c r="AJ158" s="185">
        <f t="shared" ca="1" si="124"/>
        <v>18.272020856903666</v>
      </c>
      <c r="AK158" s="185">
        <f t="shared" ca="1" si="124"/>
        <v>18.721694502313191</v>
      </c>
      <c r="AL158" s="185">
        <f t="shared" ca="1" si="124"/>
        <v>19.230986655788936</v>
      </c>
      <c r="AM158" s="185">
        <f t="shared" ca="1" si="124"/>
        <v>22.2140947333185</v>
      </c>
      <c r="AN158" s="185">
        <f t="shared" ca="1" si="124"/>
        <v>23.109048965439211</v>
      </c>
      <c r="AO158" s="185">
        <f t="shared" ca="1" si="124"/>
        <v>27.335136915990994</v>
      </c>
      <c r="AP158" s="185">
        <f t="shared" ca="1" si="124"/>
        <v>31.213199225641162</v>
      </c>
    </row>
    <row r="159" spans="1:42">
      <c r="A159" s="57" t="str">
        <f>'[4]TS BYDem'!A89</f>
        <v>*</v>
      </c>
      <c r="B159" s="185" t="s">
        <v>288</v>
      </c>
      <c r="C159" s="185" t="s">
        <v>137</v>
      </c>
      <c r="D159" s="186">
        <f>'[4]TS BYDem'!D89</f>
        <v>0</v>
      </c>
      <c r="E159" s="185" t="s">
        <v>137</v>
      </c>
      <c r="F159" s="185" t="s">
        <v>137</v>
      </c>
      <c r="G159" s="185" t="s">
        <v>137</v>
      </c>
      <c r="H159" s="185" t="s">
        <v>137</v>
      </c>
      <c r="I159" s="185">
        <v>0</v>
      </c>
      <c r="J159" s="185" t="str">
        <f>INDEX('[4]TS BYDem'!$J$10:$J$203,MATCH(D159,'[4]TS BYDem'!$D$10:$D$203,0))</f>
        <v/>
      </c>
      <c r="K159" s="185" t="e">
        <f t="shared" ca="1" si="126"/>
        <v>#VALUE!</v>
      </c>
      <c r="L159" s="185" t="e">
        <f t="shared" ca="1" si="125"/>
        <v>#VALUE!</v>
      </c>
      <c r="M159" s="185" t="e">
        <f t="shared" ca="1" si="125"/>
        <v>#VALUE!</v>
      </c>
      <c r="N159" s="185" t="e">
        <f t="shared" ca="1" si="125"/>
        <v>#VALUE!</v>
      </c>
      <c r="O159" s="185" t="e">
        <f t="shared" ca="1" si="125"/>
        <v>#VALUE!</v>
      </c>
      <c r="P159" s="185" t="e">
        <f t="shared" ca="1" si="125"/>
        <v>#VALUE!</v>
      </c>
      <c r="Q159" s="185" t="e">
        <f t="shared" ca="1" si="125"/>
        <v>#VALUE!</v>
      </c>
      <c r="R159" s="185" t="e">
        <f t="shared" ca="1" si="125"/>
        <v>#VALUE!</v>
      </c>
      <c r="S159" s="185" t="e">
        <f t="shared" ca="1" si="125"/>
        <v>#VALUE!</v>
      </c>
      <c r="T159" s="185" t="e">
        <f t="shared" ca="1" si="125"/>
        <v>#VALUE!</v>
      </c>
      <c r="U159" s="185" t="e">
        <f t="shared" ca="1" si="125"/>
        <v>#VALUE!</v>
      </c>
      <c r="V159" s="185" t="e">
        <f t="shared" ca="1" si="125"/>
        <v>#VALUE!</v>
      </c>
      <c r="W159" s="185" t="e">
        <f t="shared" ca="1" si="125"/>
        <v>#VALUE!</v>
      </c>
      <c r="X159" s="185" t="e">
        <f t="shared" ca="1" si="125"/>
        <v>#VALUE!</v>
      </c>
      <c r="Y159" s="185" t="e">
        <f t="shared" ca="1" si="125"/>
        <v>#VALUE!</v>
      </c>
      <c r="Z159" s="185" t="e">
        <f t="shared" ca="1" si="125"/>
        <v>#VALUE!</v>
      </c>
      <c r="AA159" s="185" t="e">
        <f t="shared" ref="AA159:AP162" ca="1" si="129">AA$142/Z$142*Z159</f>
        <v>#VALUE!</v>
      </c>
      <c r="AB159" s="185" t="e">
        <f t="shared" ca="1" si="129"/>
        <v>#VALUE!</v>
      </c>
      <c r="AC159" s="185" t="e">
        <f t="shared" ca="1" si="129"/>
        <v>#VALUE!</v>
      </c>
      <c r="AD159" s="185" t="e">
        <f t="shared" ca="1" si="129"/>
        <v>#VALUE!</v>
      </c>
      <c r="AE159" s="185" t="e">
        <f t="shared" ca="1" si="129"/>
        <v>#VALUE!</v>
      </c>
      <c r="AF159" s="185" t="e">
        <f t="shared" ca="1" si="129"/>
        <v>#VALUE!</v>
      </c>
      <c r="AG159" s="185" t="e">
        <f t="shared" ca="1" si="129"/>
        <v>#VALUE!</v>
      </c>
      <c r="AH159" s="185" t="e">
        <f t="shared" ca="1" si="129"/>
        <v>#VALUE!</v>
      </c>
      <c r="AI159" s="185" t="e">
        <f t="shared" ca="1" si="129"/>
        <v>#VALUE!</v>
      </c>
      <c r="AJ159" s="185" t="e">
        <f t="shared" ca="1" si="129"/>
        <v>#VALUE!</v>
      </c>
      <c r="AK159" s="185" t="e">
        <f t="shared" ca="1" si="129"/>
        <v>#VALUE!</v>
      </c>
      <c r="AL159" s="185" t="e">
        <f t="shared" ca="1" si="129"/>
        <v>#VALUE!</v>
      </c>
      <c r="AM159" s="185" t="e">
        <f t="shared" ca="1" si="129"/>
        <v>#VALUE!</v>
      </c>
      <c r="AN159" s="185" t="e">
        <f t="shared" ca="1" si="129"/>
        <v>#VALUE!</v>
      </c>
      <c r="AO159" s="185" t="e">
        <f t="shared" ca="1" si="129"/>
        <v>#VALUE!</v>
      </c>
      <c r="AP159" s="185" t="e">
        <f t="shared" ca="1" si="129"/>
        <v>#VALUE!</v>
      </c>
    </row>
    <row r="160" spans="1:42">
      <c r="A160" s="57" t="str">
        <f>'[4]TS BYDem'!A90</f>
        <v/>
      </c>
      <c r="B160" s="185" t="s">
        <v>288</v>
      </c>
      <c r="C160" s="185" t="s">
        <v>137</v>
      </c>
      <c r="D160" s="186" t="str">
        <f>'[4]TS BYDem'!D90</f>
        <v>ICPT</v>
      </c>
      <c r="E160" s="185" t="s">
        <v>137</v>
      </c>
      <c r="F160" s="185" t="s">
        <v>137</v>
      </c>
      <c r="G160" s="185" t="s">
        <v>137</v>
      </c>
      <c r="H160" s="185" t="s">
        <v>137</v>
      </c>
      <c r="I160" s="185">
        <v>0</v>
      </c>
      <c r="J160" s="185">
        <f>INDEX('[4]TS BYDem'!$J$10:$J$203,MATCH(D160,'[4]TS BYDem'!$D$10:$D$203,0))</f>
        <v>39.004000030517574</v>
      </c>
      <c r="K160" s="185">
        <f t="shared" ca="1" si="126"/>
        <v>40.171507058921208</v>
      </c>
      <c r="L160" s="185">
        <f t="shared" ca="1" si="126"/>
        <v>41.001658626905382</v>
      </c>
      <c r="M160" s="192">
        <f t="shared" ref="M160" si="130">O160</f>
        <v>0</v>
      </c>
      <c r="N160" s="192">
        <f t="shared" ref="N160" si="131">O160</f>
        <v>0</v>
      </c>
      <c r="O160" s="192">
        <f>INDEX('[4]TS BYDem'!$O$10:$O$203,MATCH(D160,'[4]TS BYDem'!$D$10:$D$203,0))</f>
        <v>0</v>
      </c>
      <c r="P160" s="185">
        <f t="shared" ref="P160:Z162" ca="1" si="132">P$142/O$142*O160</f>
        <v>0</v>
      </c>
      <c r="Q160" s="185">
        <f t="shared" ca="1" si="132"/>
        <v>0</v>
      </c>
      <c r="R160" s="185">
        <f t="shared" ca="1" si="132"/>
        <v>0</v>
      </c>
      <c r="S160" s="185">
        <f t="shared" ca="1" si="132"/>
        <v>0</v>
      </c>
      <c r="T160" s="185">
        <f t="shared" ca="1" si="132"/>
        <v>0</v>
      </c>
      <c r="U160" s="185">
        <f t="shared" ca="1" si="132"/>
        <v>0</v>
      </c>
      <c r="V160" s="185">
        <f t="shared" ca="1" si="132"/>
        <v>0</v>
      </c>
      <c r="W160" s="185">
        <f t="shared" ca="1" si="132"/>
        <v>0</v>
      </c>
      <c r="X160" s="185">
        <f t="shared" ca="1" si="132"/>
        <v>0</v>
      </c>
      <c r="Y160" s="185">
        <f t="shared" ca="1" si="132"/>
        <v>0</v>
      </c>
      <c r="Z160" s="185">
        <f t="shared" ca="1" si="132"/>
        <v>0</v>
      </c>
      <c r="AA160" s="185">
        <f t="shared" ca="1" si="129"/>
        <v>0</v>
      </c>
      <c r="AB160" s="185">
        <f t="shared" ca="1" si="129"/>
        <v>0</v>
      </c>
      <c r="AC160" s="185">
        <f t="shared" ca="1" si="129"/>
        <v>0</v>
      </c>
      <c r="AD160" s="185">
        <f t="shared" ca="1" si="129"/>
        <v>0</v>
      </c>
      <c r="AE160" s="185">
        <f t="shared" ca="1" si="129"/>
        <v>0</v>
      </c>
      <c r="AF160" s="185">
        <f t="shared" ca="1" si="129"/>
        <v>0</v>
      </c>
      <c r="AG160" s="185">
        <f t="shared" ca="1" si="129"/>
        <v>0</v>
      </c>
      <c r="AH160" s="185">
        <f t="shared" ca="1" si="129"/>
        <v>0</v>
      </c>
      <c r="AI160" s="185">
        <f t="shared" ca="1" si="129"/>
        <v>0</v>
      </c>
      <c r="AJ160" s="185">
        <f t="shared" ca="1" si="129"/>
        <v>0</v>
      </c>
      <c r="AK160" s="185">
        <f t="shared" ca="1" si="129"/>
        <v>0</v>
      </c>
      <c r="AL160" s="185">
        <f t="shared" ca="1" si="129"/>
        <v>0</v>
      </c>
      <c r="AM160" s="185">
        <f t="shared" ca="1" si="129"/>
        <v>0</v>
      </c>
      <c r="AN160" s="185">
        <f t="shared" ca="1" si="129"/>
        <v>0</v>
      </c>
      <c r="AO160" s="185">
        <f t="shared" ca="1" si="129"/>
        <v>0</v>
      </c>
      <c r="AP160" s="185">
        <f t="shared" ca="1" si="129"/>
        <v>0</v>
      </c>
    </row>
    <row r="161" spans="1:42">
      <c r="A161" s="57" t="str">
        <f>'[4]TS BYDem'!A91</f>
        <v>*</v>
      </c>
      <c r="B161" s="185" t="s">
        <v>288</v>
      </c>
      <c r="C161" s="185" t="s">
        <v>137</v>
      </c>
      <c r="D161" s="186" t="str">
        <f>'[4]TS BYDem'!D91</f>
        <v>Useful Energy Service</v>
      </c>
      <c r="E161" s="185" t="s">
        <v>137</v>
      </c>
      <c r="F161" s="185" t="s">
        <v>137</v>
      </c>
      <c r="G161" s="185" t="s">
        <v>137</v>
      </c>
      <c r="H161" s="185" t="s">
        <v>137</v>
      </c>
      <c r="I161" s="185">
        <v>0</v>
      </c>
      <c r="J161" s="185" t="str">
        <f>INDEX('[4]TS BYDem'!$J$10:$J$203,MATCH(D161,'[4]TS BYDem'!$D$10:$D$203,0))</f>
        <v/>
      </c>
      <c r="K161" s="185" t="e">
        <f t="shared" ca="1" si="126"/>
        <v>#VALUE!</v>
      </c>
      <c r="L161" s="185" t="e">
        <f t="shared" ca="1" si="126"/>
        <v>#VALUE!</v>
      </c>
      <c r="M161" s="185" t="e">
        <f t="shared" ca="1" si="126"/>
        <v>#VALUE!</v>
      </c>
      <c r="N161" s="185" t="e">
        <f t="shared" ca="1" si="126"/>
        <v>#VALUE!</v>
      </c>
      <c r="O161" s="185" t="e">
        <f t="shared" ca="1" si="126"/>
        <v>#VALUE!</v>
      </c>
      <c r="P161" s="185" t="e">
        <f t="shared" ca="1" si="132"/>
        <v>#VALUE!</v>
      </c>
      <c r="Q161" s="185" t="e">
        <f t="shared" ca="1" si="132"/>
        <v>#VALUE!</v>
      </c>
      <c r="R161" s="185" t="e">
        <f t="shared" ca="1" si="132"/>
        <v>#VALUE!</v>
      </c>
      <c r="S161" s="185" t="e">
        <f t="shared" ca="1" si="132"/>
        <v>#VALUE!</v>
      </c>
      <c r="T161" s="185" t="e">
        <f t="shared" ca="1" si="132"/>
        <v>#VALUE!</v>
      </c>
      <c r="U161" s="185" t="e">
        <f t="shared" ca="1" si="132"/>
        <v>#VALUE!</v>
      </c>
      <c r="V161" s="185" t="e">
        <f t="shared" ca="1" si="132"/>
        <v>#VALUE!</v>
      </c>
      <c r="W161" s="185" t="e">
        <f t="shared" ca="1" si="132"/>
        <v>#VALUE!</v>
      </c>
      <c r="X161" s="185" t="e">
        <f t="shared" ca="1" si="132"/>
        <v>#VALUE!</v>
      </c>
      <c r="Y161" s="185" t="e">
        <f t="shared" ca="1" si="132"/>
        <v>#VALUE!</v>
      </c>
      <c r="Z161" s="185" t="e">
        <f t="shared" ca="1" si="132"/>
        <v>#VALUE!</v>
      </c>
      <c r="AA161" s="185" t="e">
        <f t="shared" ca="1" si="129"/>
        <v>#VALUE!</v>
      </c>
      <c r="AB161" s="185" t="e">
        <f t="shared" ca="1" si="129"/>
        <v>#VALUE!</v>
      </c>
      <c r="AC161" s="185" t="e">
        <f t="shared" ca="1" si="129"/>
        <v>#VALUE!</v>
      </c>
      <c r="AD161" s="185" t="e">
        <f t="shared" ca="1" si="129"/>
        <v>#VALUE!</v>
      </c>
      <c r="AE161" s="185" t="e">
        <f t="shared" ca="1" si="129"/>
        <v>#VALUE!</v>
      </c>
      <c r="AF161" s="185" t="e">
        <f t="shared" ca="1" si="129"/>
        <v>#VALUE!</v>
      </c>
      <c r="AG161" s="185" t="e">
        <f t="shared" ca="1" si="129"/>
        <v>#VALUE!</v>
      </c>
      <c r="AH161" s="185" t="e">
        <f t="shared" ca="1" si="129"/>
        <v>#VALUE!</v>
      </c>
      <c r="AI161" s="185" t="e">
        <f t="shared" ca="1" si="129"/>
        <v>#VALUE!</v>
      </c>
      <c r="AJ161" s="185" t="e">
        <f t="shared" ca="1" si="129"/>
        <v>#VALUE!</v>
      </c>
      <c r="AK161" s="185" t="e">
        <f t="shared" ca="1" si="129"/>
        <v>#VALUE!</v>
      </c>
      <c r="AL161" s="185" t="e">
        <f t="shared" ca="1" si="129"/>
        <v>#VALUE!</v>
      </c>
      <c r="AM161" s="185" t="e">
        <f t="shared" ca="1" si="129"/>
        <v>#VALUE!</v>
      </c>
      <c r="AN161" s="185" t="e">
        <f t="shared" ca="1" si="129"/>
        <v>#VALUE!</v>
      </c>
      <c r="AO161" s="185" t="e">
        <f t="shared" ca="1" si="129"/>
        <v>#VALUE!</v>
      </c>
      <c r="AP161" s="185" t="e">
        <f t="shared" ca="1" si="129"/>
        <v>#VALUE!</v>
      </c>
    </row>
    <row r="162" spans="1:42">
      <c r="A162" s="57" t="str">
        <f>'[4]TS BYDem'!A92</f>
        <v>*</v>
      </c>
      <c r="B162" s="185" t="s">
        <v>288</v>
      </c>
      <c r="C162" s="185" t="s">
        <v>137</v>
      </c>
      <c r="D162" s="186">
        <f>'[4]TS BYDem'!D92</f>
        <v>0</v>
      </c>
      <c r="E162" s="185" t="s">
        <v>137</v>
      </c>
      <c r="F162" s="185" t="s">
        <v>137</v>
      </c>
      <c r="G162" s="185" t="s">
        <v>137</v>
      </c>
      <c r="H162" s="185" t="s">
        <v>137</v>
      </c>
      <c r="I162" s="185">
        <v>0</v>
      </c>
      <c r="J162" s="185" t="str">
        <f>INDEX('[4]TS BYDem'!$J$10:$J$203,MATCH(D162,'[4]TS BYDem'!$D$10:$D$203,0))</f>
        <v/>
      </c>
      <c r="K162" s="185" t="e">
        <f t="shared" ca="1" si="126"/>
        <v>#VALUE!</v>
      </c>
      <c r="L162" s="185" t="e">
        <f t="shared" ca="1" si="126"/>
        <v>#VALUE!</v>
      </c>
      <c r="M162" s="185" t="e">
        <f t="shared" ca="1" si="126"/>
        <v>#VALUE!</v>
      </c>
      <c r="N162" s="185" t="e">
        <f t="shared" ca="1" si="126"/>
        <v>#VALUE!</v>
      </c>
      <c r="O162" s="185" t="e">
        <f t="shared" ca="1" si="126"/>
        <v>#VALUE!</v>
      </c>
      <c r="P162" s="185" t="e">
        <f t="shared" ca="1" si="132"/>
        <v>#VALUE!</v>
      </c>
      <c r="Q162" s="185" t="e">
        <f t="shared" ca="1" si="132"/>
        <v>#VALUE!</v>
      </c>
      <c r="R162" s="185" t="e">
        <f t="shared" ca="1" si="132"/>
        <v>#VALUE!</v>
      </c>
      <c r="S162" s="185" t="e">
        <f t="shared" ca="1" si="132"/>
        <v>#VALUE!</v>
      </c>
      <c r="T162" s="185" t="e">
        <f t="shared" ca="1" si="132"/>
        <v>#VALUE!</v>
      </c>
      <c r="U162" s="185" t="e">
        <f t="shared" ca="1" si="132"/>
        <v>#VALUE!</v>
      </c>
      <c r="V162" s="185" t="e">
        <f t="shared" ca="1" si="132"/>
        <v>#VALUE!</v>
      </c>
      <c r="W162" s="185" t="e">
        <f t="shared" ca="1" si="132"/>
        <v>#VALUE!</v>
      </c>
      <c r="X162" s="185" t="e">
        <f t="shared" ca="1" si="132"/>
        <v>#VALUE!</v>
      </c>
      <c r="Y162" s="185" t="e">
        <f t="shared" ca="1" si="132"/>
        <v>#VALUE!</v>
      </c>
      <c r="Z162" s="185" t="e">
        <f t="shared" ca="1" si="132"/>
        <v>#VALUE!</v>
      </c>
      <c r="AA162" s="185" t="e">
        <f t="shared" ca="1" si="129"/>
        <v>#VALUE!</v>
      </c>
      <c r="AB162" s="185" t="e">
        <f t="shared" ca="1" si="129"/>
        <v>#VALUE!</v>
      </c>
      <c r="AC162" s="185" t="e">
        <f t="shared" ca="1" si="129"/>
        <v>#VALUE!</v>
      </c>
      <c r="AD162" s="185" t="e">
        <f t="shared" ca="1" si="129"/>
        <v>#VALUE!</v>
      </c>
      <c r="AE162" s="185" t="e">
        <f t="shared" ca="1" si="129"/>
        <v>#VALUE!</v>
      </c>
      <c r="AF162" s="185" t="e">
        <f t="shared" ca="1" si="129"/>
        <v>#VALUE!</v>
      </c>
      <c r="AG162" s="185" t="e">
        <f t="shared" ca="1" si="129"/>
        <v>#VALUE!</v>
      </c>
      <c r="AH162" s="185" t="e">
        <f t="shared" ca="1" si="129"/>
        <v>#VALUE!</v>
      </c>
      <c r="AI162" s="185" t="e">
        <f t="shared" ca="1" si="129"/>
        <v>#VALUE!</v>
      </c>
      <c r="AJ162" s="185" t="e">
        <f t="shared" ca="1" si="129"/>
        <v>#VALUE!</v>
      </c>
      <c r="AK162" s="185" t="e">
        <f t="shared" ca="1" si="129"/>
        <v>#VALUE!</v>
      </c>
      <c r="AL162" s="185" t="e">
        <f t="shared" ca="1" si="129"/>
        <v>#VALUE!</v>
      </c>
      <c r="AM162" s="185" t="e">
        <f t="shared" ca="1" si="129"/>
        <v>#VALUE!</v>
      </c>
      <c r="AN162" s="185" t="e">
        <f t="shared" ca="1" si="129"/>
        <v>#VALUE!</v>
      </c>
      <c r="AO162" s="185" t="e">
        <f t="shared" ca="1" si="129"/>
        <v>#VALUE!</v>
      </c>
      <c r="AP162" s="185" t="e">
        <f t="shared" ca="1" si="129"/>
        <v>#VALUE!</v>
      </c>
    </row>
    <row r="163" spans="1:42" s="5" customFormat="1">
      <c r="A163" s="57" t="str">
        <f>'[4]TS BYDem'!A89</f>
        <v>*</v>
      </c>
      <c r="B163" s="5">
        <f>B142+2</f>
        <v>8</v>
      </c>
      <c r="C163" s="3" t="str">
        <f ca="1">OFFSET($C$9,$B163,0)</f>
        <v>Precious &amp; Non-Ferrous metals</v>
      </c>
      <c r="D163" s="3" t="str">
        <f ca="1">OFFSET($B$9,$B163,0)</f>
        <v>NF</v>
      </c>
      <c r="J163" s="5">
        <f t="shared" ref="J163:AA163" ca="1" si="133">SUMIF($B$10:$B$25,$D163,J$10:J$25)*SUMIF($B$10:$B$25,$D163,J$47:J$62)</f>
        <v>10.112362730183554</v>
      </c>
      <c r="K163" s="5">
        <f t="shared" ca="1" si="133"/>
        <v>8.5809999999999995</v>
      </c>
      <c r="L163" s="5">
        <f t="shared" ca="1" si="133"/>
        <v>7.8769999999999998</v>
      </c>
      <c r="M163" s="5">
        <f t="shared" ca="1" si="133"/>
        <v>7.9880000000000004</v>
      </c>
      <c r="N163" s="5">
        <f t="shared" ca="1" si="133"/>
        <v>7.7750000000000004</v>
      </c>
      <c r="O163" s="5">
        <f t="shared" ca="1" si="133"/>
        <v>7.4850000000000003</v>
      </c>
      <c r="P163" s="5">
        <f t="shared" ca="1" si="133"/>
        <v>7.3470000000000004</v>
      </c>
      <c r="Q163" s="5">
        <f t="shared" ca="1" si="133"/>
        <v>7.0549999999999997</v>
      </c>
      <c r="R163" s="5">
        <f t="shared" ca="1" si="133"/>
        <v>5.7949999999999999</v>
      </c>
      <c r="S163" s="5">
        <f t="shared" ca="1" si="133"/>
        <v>6.6384642642981548</v>
      </c>
      <c r="T163" s="5">
        <f t="shared" ca="1" si="133"/>
        <v>6.4943416692691311</v>
      </c>
      <c r="U163" s="5">
        <f t="shared" ca="1" si="133"/>
        <v>6.5218662340914895</v>
      </c>
      <c r="V163" s="5">
        <f t="shared" ca="1" si="133"/>
        <v>6.5545886641867286</v>
      </c>
      <c r="W163" s="5">
        <f t="shared" ca="1" si="133"/>
        <v>6.671779714541894</v>
      </c>
      <c r="X163" s="5">
        <f t="shared" ca="1" si="133"/>
        <v>6.9931049387451099</v>
      </c>
      <c r="Y163" s="5">
        <f t="shared" ca="1" si="133"/>
        <v>7.2997994474203161</v>
      </c>
      <c r="Z163" s="5">
        <f t="shared" ca="1" si="133"/>
        <v>8.2806538017039291</v>
      </c>
      <c r="AA163" s="5">
        <f t="shared" ca="1" si="133"/>
        <v>9.0555325779852414</v>
      </c>
      <c r="AB163" s="5">
        <f ca="1">SUMIF($B$10:$B$25,$D163,AB$10:AB$25)*SUMIF($B$10:$B$25,$D163,AB$46:AB$62)</f>
        <v>9.604110208249045</v>
      </c>
      <c r="AC163" s="5">
        <f t="shared" ref="AC163:AP163" ca="1" si="134">SUMIF($B$10:$B$25,$D163,AC$10:AC$25)*SUMIF($B$10:$B$25,$D163,AC$47:AC$62)</f>
        <v>9.9892671540589824</v>
      </c>
      <c r="AD163" s="5">
        <f t="shared" ca="1" si="134"/>
        <v>10.333776935939282</v>
      </c>
      <c r="AE163" s="5">
        <f t="shared" ca="1" si="134"/>
        <v>10.65058081456721</v>
      </c>
      <c r="AF163" s="5">
        <f t="shared" ca="1" si="134"/>
        <v>11.021363929388334</v>
      </c>
      <c r="AG163" s="5">
        <f t="shared" ca="1" si="134"/>
        <v>12.885269707751577</v>
      </c>
      <c r="AH163" s="5">
        <f t="shared" ca="1" si="134"/>
        <v>14.968058974066786</v>
      </c>
      <c r="AI163" s="5">
        <f t="shared" ca="1" si="134"/>
        <v>16.504276214494958</v>
      </c>
      <c r="AJ163" s="5">
        <f t="shared" ca="1" si="134"/>
        <v>17.713103588060672</v>
      </c>
      <c r="AK163" s="5">
        <f t="shared" ca="1" si="134"/>
        <v>18.698951251487621</v>
      </c>
      <c r="AL163" s="5">
        <f t="shared" ca="1" si="134"/>
        <v>19.513857233141014</v>
      </c>
      <c r="AM163" s="5">
        <f t="shared" ca="1" si="134"/>
        <v>23.263134087008527</v>
      </c>
      <c r="AN163" s="5">
        <f t="shared" ca="1" si="134"/>
        <v>21.254690044824159</v>
      </c>
      <c r="AO163" s="5">
        <f t="shared" ca="1" si="134"/>
        <v>23.955143005849266</v>
      </c>
      <c r="AP163" s="5">
        <f t="shared" ca="1" si="134"/>
        <v>25.695975817532428</v>
      </c>
    </row>
    <row r="164" spans="1:42">
      <c r="A164" s="57" t="str">
        <f>'[4]TS BYDem'!A94</f>
        <v/>
      </c>
      <c r="B164" s="185" t="s">
        <v>288</v>
      </c>
      <c r="C164" s="185" t="s">
        <v>137</v>
      </c>
      <c r="D164" s="186" t="str">
        <f>'[4]TS BYDem'!D94</f>
        <v>INFK</v>
      </c>
      <c r="E164" s="185" t="s">
        <v>137</v>
      </c>
      <c r="F164" s="185" t="s">
        <v>137</v>
      </c>
      <c r="G164" s="185" t="s">
        <v>137</v>
      </c>
      <c r="H164" s="185" t="s">
        <v>137</v>
      </c>
      <c r="I164" s="185">
        <v>0</v>
      </c>
      <c r="J164" s="185">
        <f>INDEX('[4]TS BYDem'!$J$10:$J$203,MATCH(D164,'[4]TS BYDem'!$D$10:$D$203,0))</f>
        <v>0.66789588210349726</v>
      </c>
      <c r="K164" s="185">
        <f ca="1">K$163/J$163*J164</f>
        <v>0.56675326204661181</v>
      </c>
      <c r="L164" s="185">
        <f t="shared" ref="L164:AP173" ca="1" si="135">L$163/K$163*K164</f>
        <v>0.52025584956778481</v>
      </c>
      <c r="M164" s="192">
        <f t="shared" ref="M164:M172" si="136">O164</f>
        <v>0.10062942167027458</v>
      </c>
      <c r="N164" s="192">
        <f t="shared" ref="N164:N172" si="137">O164</f>
        <v>0.10062942167027458</v>
      </c>
      <c r="O164" s="192">
        <f>INDEX('[4]TS BYDem'!$O$10:$O$203,MATCH(D164,'[4]TS BYDem'!$D$10:$D$203,0))</f>
        <v>0.10062942167027458</v>
      </c>
      <c r="P164" s="185">
        <f t="shared" ca="1" si="135"/>
        <v>9.8774129727656285E-2</v>
      </c>
      <c r="Q164" s="185">
        <f t="shared" ca="1" si="135"/>
        <v>9.4848439530232073E-2</v>
      </c>
      <c r="R164" s="185">
        <f t="shared" ca="1" si="135"/>
        <v>7.7908817445456399E-2</v>
      </c>
      <c r="S164" s="185">
        <f t="shared" ca="1" si="135"/>
        <v>8.9248472905158069E-2</v>
      </c>
      <c r="T164" s="185">
        <f t="shared" ca="1" si="135"/>
        <v>8.7310867910182804E-2</v>
      </c>
      <c r="U164" s="185">
        <f t="shared" ca="1" si="135"/>
        <v>8.7680912137276981E-2</v>
      </c>
      <c r="V164" s="185">
        <f t="shared" ca="1" si="135"/>
        <v>8.812083721625226E-2</v>
      </c>
      <c r="W164" s="185">
        <f t="shared" ca="1" si="135"/>
        <v>8.9696370632708161E-2</v>
      </c>
      <c r="X164" s="185">
        <f t="shared" ca="1" si="135"/>
        <v>9.4016313382159183E-2</v>
      </c>
      <c r="Y164" s="185">
        <f t="shared" ca="1" si="135"/>
        <v>9.8139558677741684E-2</v>
      </c>
      <c r="Z164" s="185">
        <f t="shared" ca="1" si="135"/>
        <v>0.11132630636168699</v>
      </c>
      <c r="AA164" s="185">
        <f t="shared" ca="1" si="135"/>
        <v>0.12174388860908292</v>
      </c>
      <c r="AB164" s="185">
        <f t="shared" ca="1" si="135"/>
        <v>0.12911904554625009</v>
      </c>
      <c r="AC164" s="185">
        <f t="shared" ca="1" si="135"/>
        <v>0.13429715118541419</v>
      </c>
      <c r="AD164" s="185">
        <f t="shared" ca="1" si="135"/>
        <v>0.13892879047871637</v>
      </c>
      <c r="AE164" s="185">
        <f t="shared" ca="1" si="135"/>
        <v>0.14318794760486575</v>
      </c>
      <c r="AF164" s="185">
        <f t="shared" ca="1" si="135"/>
        <v>0.1481728093830291</v>
      </c>
      <c r="AG164" s="185">
        <f t="shared" ca="1" si="135"/>
        <v>0.17323142802358704</v>
      </c>
      <c r="AH164" s="185">
        <f t="shared" ca="1" si="135"/>
        <v>0.201232747907402</v>
      </c>
      <c r="AI164" s="185">
        <f t="shared" ca="1" si="135"/>
        <v>0.22188587448912439</v>
      </c>
      <c r="AJ164" s="185">
        <f t="shared" ca="1" si="135"/>
        <v>0.23813752438907293</v>
      </c>
      <c r="AK164" s="185">
        <f t="shared" ca="1" si="135"/>
        <v>0.25139140284273293</v>
      </c>
      <c r="AL164" s="185">
        <f t="shared" ca="1" si="135"/>
        <v>0.26234711662355165</v>
      </c>
      <c r="AM164" s="185">
        <f t="shared" ca="1" si="135"/>
        <v>0.31275293646141866</v>
      </c>
      <c r="AN164" s="185">
        <f t="shared" ca="1" si="135"/>
        <v>0.28575112451457546</v>
      </c>
      <c r="AO164" s="185">
        <f t="shared" ca="1" si="135"/>
        <v>0.32205640436971733</v>
      </c>
      <c r="AP164" s="185">
        <f t="shared" ca="1" si="135"/>
        <v>0.34546041226074131</v>
      </c>
    </row>
    <row r="165" spans="1:42">
      <c r="A165" s="57" t="str">
        <f>'[4]TS BYDem'!A95</f>
        <v/>
      </c>
      <c r="B165" s="185" t="s">
        <v>288</v>
      </c>
      <c r="C165" s="185" t="s">
        <v>137</v>
      </c>
      <c r="D165" s="186" t="str">
        <f>'[4]TS BYDem'!D95</f>
        <v>INFA</v>
      </c>
      <c r="E165" s="185" t="s">
        <v>137</v>
      </c>
      <c r="F165" s="185" t="s">
        <v>137</v>
      </c>
      <c r="G165" s="185" t="s">
        <v>137</v>
      </c>
      <c r="H165" s="185" t="s">
        <v>137</v>
      </c>
      <c r="I165" s="185">
        <v>0</v>
      </c>
      <c r="J165" s="185">
        <f>INDEX('[4]TS BYDem'!$J$10:$J$203,MATCH(D165,'[4]TS BYDem'!$D$10:$D$203,0))</f>
        <v>0</v>
      </c>
      <c r="K165" s="185">
        <f t="shared" ref="K165:N181" ca="1" si="138">K$163/J$163*J165</f>
        <v>0</v>
      </c>
      <c r="L165" s="185">
        <f t="shared" ca="1" si="135"/>
        <v>0</v>
      </c>
      <c r="M165" s="192">
        <f t="shared" si="136"/>
        <v>0</v>
      </c>
      <c r="N165" s="192">
        <f t="shared" si="137"/>
        <v>0</v>
      </c>
      <c r="O165" s="192">
        <f>INDEX('[4]TS BYDem'!$O$10:$O$203,MATCH(D165,'[4]TS BYDem'!$D$10:$D$203,0))</f>
        <v>0</v>
      </c>
      <c r="P165" s="185">
        <f t="shared" ca="1" si="135"/>
        <v>0</v>
      </c>
      <c r="Q165" s="185">
        <f t="shared" ca="1" si="135"/>
        <v>0</v>
      </c>
      <c r="R165" s="185">
        <f t="shared" ca="1" si="135"/>
        <v>0</v>
      </c>
      <c r="S165" s="185">
        <f t="shared" ca="1" si="135"/>
        <v>0</v>
      </c>
      <c r="T165" s="185">
        <f t="shared" ca="1" si="135"/>
        <v>0</v>
      </c>
      <c r="U165" s="185">
        <f t="shared" ca="1" si="135"/>
        <v>0</v>
      </c>
      <c r="V165" s="185">
        <f t="shared" ca="1" si="135"/>
        <v>0</v>
      </c>
      <c r="W165" s="185">
        <f t="shared" ca="1" si="135"/>
        <v>0</v>
      </c>
      <c r="X165" s="185">
        <f t="shared" ca="1" si="135"/>
        <v>0</v>
      </c>
      <c r="Y165" s="185">
        <f t="shared" ca="1" si="135"/>
        <v>0</v>
      </c>
      <c r="Z165" s="185">
        <f t="shared" ca="1" si="135"/>
        <v>0</v>
      </c>
      <c r="AA165" s="185">
        <f t="shared" ca="1" si="135"/>
        <v>0</v>
      </c>
      <c r="AB165" s="185">
        <f t="shared" ca="1" si="135"/>
        <v>0</v>
      </c>
      <c r="AC165" s="185">
        <f t="shared" ca="1" si="135"/>
        <v>0</v>
      </c>
      <c r="AD165" s="185">
        <f t="shared" ca="1" si="135"/>
        <v>0</v>
      </c>
      <c r="AE165" s="185">
        <f t="shared" ca="1" si="135"/>
        <v>0</v>
      </c>
      <c r="AF165" s="185">
        <f t="shared" ca="1" si="135"/>
        <v>0</v>
      </c>
      <c r="AG165" s="185">
        <f t="shared" ca="1" si="135"/>
        <v>0</v>
      </c>
      <c r="AH165" s="185">
        <f t="shared" ca="1" si="135"/>
        <v>0</v>
      </c>
      <c r="AI165" s="185">
        <f t="shared" ca="1" si="135"/>
        <v>0</v>
      </c>
      <c r="AJ165" s="185">
        <f t="shared" ca="1" si="135"/>
        <v>0</v>
      </c>
      <c r="AK165" s="185">
        <f t="shared" ca="1" si="135"/>
        <v>0</v>
      </c>
      <c r="AL165" s="185">
        <f t="shared" ca="1" si="135"/>
        <v>0</v>
      </c>
      <c r="AM165" s="185">
        <f t="shared" ca="1" si="135"/>
        <v>0</v>
      </c>
      <c r="AN165" s="185">
        <f t="shared" ca="1" si="135"/>
        <v>0</v>
      </c>
      <c r="AO165" s="185">
        <f t="shared" ca="1" si="135"/>
        <v>0</v>
      </c>
      <c r="AP165" s="185">
        <f t="shared" ca="1" si="135"/>
        <v>0</v>
      </c>
    </row>
    <row r="166" spans="1:42">
      <c r="A166" s="57" t="str">
        <f>'[4]TS BYDem'!A96</f>
        <v/>
      </c>
      <c r="B166" s="185" t="s">
        <v>288</v>
      </c>
      <c r="C166" s="185" t="s">
        <v>137</v>
      </c>
      <c r="D166" s="186" t="str">
        <f>'[4]TS BYDem'!D96</f>
        <v>INFL</v>
      </c>
      <c r="E166" s="185" t="s">
        <v>137</v>
      </c>
      <c r="F166" s="185" t="s">
        <v>137</v>
      </c>
      <c r="G166" s="185" t="s">
        <v>137</v>
      </c>
      <c r="H166" s="185" t="s">
        <v>137</v>
      </c>
      <c r="I166" s="185">
        <v>0</v>
      </c>
      <c r="J166" s="185">
        <f>INDEX('[4]TS BYDem'!$J$10:$J$203,MATCH(D166,'[4]TS BYDem'!$D$10:$D$203,0))</f>
        <v>0.20036876463104916</v>
      </c>
      <c r="K166" s="185">
        <f t="shared" ca="1" si="138"/>
        <v>0.17002597861398352</v>
      </c>
      <c r="L166" s="185">
        <f t="shared" ca="1" si="135"/>
        <v>0.15607675487033543</v>
      </c>
      <c r="M166" s="192">
        <f t="shared" si="136"/>
        <v>3.0188826501082372E-2</v>
      </c>
      <c r="N166" s="192">
        <f t="shared" si="137"/>
        <v>3.0188826501082372E-2</v>
      </c>
      <c r="O166" s="192">
        <f>INDEX('[4]TS BYDem'!$O$10:$O$203,MATCH(D166,'[4]TS BYDem'!$D$10:$D$203,0))</f>
        <v>3.0188826501082372E-2</v>
      </c>
      <c r="P166" s="185">
        <f t="shared" ca="1" si="135"/>
        <v>2.9632238918296885E-2</v>
      </c>
      <c r="Q166" s="185">
        <f t="shared" ca="1" si="135"/>
        <v>2.8454531859069623E-2</v>
      </c>
      <c r="R166" s="185">
        <f t="shared" ca="1" si="135"/>
        <v>2.337264523363692E-2</v>
      </c>
      <c r="S166" s="185">
        <f t="shared" ca="1" si="135"/>
        <v>2.677454187154742E-2</v>
      </c>
      <c r="T166" s="185">
        <f t="shared" ca="1" si="135"/>
        <v>2.619326037305484E-2</v>
      </c>
      <c r="U166" s="185">
        <f t="shared" ca="1" si="135"/>
        <v>2.6304273641183092E-2</v>
      </c>
      <c r="V166" s="185">
        <f t="shared" ca="1" si="135"/>
        <v>2.6436251164875673E-2</v>
      </c>
      <c r="W166" s="185">
        <f t="shared" ca="1" si="135"/>
        <v>2.6908911189812441E-2</v>
      </c>
      <c r="X166" s="185">
        <f t="shared" ca="1" si="135"/>
        <v>2.8204894014647749E-2</v>
      </c>
      <c r="Y166" s="185">
        <f t="shared" ca="1" si="135"/>
        <v>2.94418676033225E-2</v>
      </c>
      <c r="Z166" s="185">
        <f t="shared" ca="1" si="135"/>
        <v>3.3397891908506089E-2</v>
      </c>
      <c r="AA166" s="185">
        <f t="shared" ca="1" si="135"/>
        <v>3.6523166582724871E-2</v>
      </c>
      <c r="AB166" s="185">
        <f t="shared" ca="1" si="135"/>
        <v>3.8735713663875022E-2</v>
      </c>
      <c r="AC166" s="185">
        <f t="shared" ca="1" si="135"/>
        <v>4.0289145355624251E-2</v>
      </c>
      <c r="AD166" s="185">
        <f t="shared" ca="1" si="135"/>
        <v>4.1678637143614909E-2</v>
      </c>
      <c r="AE166" s="185">
        <f t="shared" ca="1" si="135"/>
        <v>4.2956384281459731E-2</v>
      </c>
      <c r="AF166" s="185">
        <f t="shared" ca="1" si="135"/>
        <v>4.4451842814908736E-2</v>
      </c>
      <c r="AG166" s="185">
        <f t="shared" ca="1" si="135"/>
        <v>5.1969428407076121E-2</v>
      </c>
      <c r="AH166" s="185">
        <f t="shared" ca="1" si="135"/>
        <v>6.0369824372220611E-2</v>
      </c>
      <c r="AI166" s="185">
        <f t="shared" ca="1" si="135"/>
        <v>6.6565762346737334E-2</v>
      </c>
      <c r="AJ166" s="185">
        <f t="shared" ca="1" si="135"/>
        <v>7.1441257316721907E-2</v>
      </c>
      <c r="AK166" s="185">
        <f t="shared" ca="1" si="135"/>
        <v>7.5417420852819911E-2</v>
      </c>
      <c r="AL166" s="185">
        <f t="shared" ca="1" si="135"/>
        <v>7.8704134987065535E-2</v>
      </c>
      <c r="AM166" s="185">
        <f t="shared" ca="1" si="135"/>
        <v>9.3825880938425643E-2</v>
      </c>
      <c r="AN166" s="185">
        <f t="shared" ca="1" si="135"/>
        <v>8.5725337354372669E-2</v>
      </c>
      <c r="AO166" s="185">
        <f t="shared" ca="1" si="135"/>
        <v>9.6616921310915233E-2</v>
      </c>
      <c r="AP166" s="185">
        <f t="shared" ca="1" si="135"/>
        <v>0.10363812367822244</v>
      </c>
    </row>
    <row r="167" spans="1:42">
      <c r="A167" s="57" t="str">
        <f>'[4]TS BYDem'!A97</f>
        <v/>
      </c>
      <c r="B167" s="185" t="s">
        <v>288</v>
      </c>
      <c r="C167" s="185" t="s">
        <v>137</v>
      </c>
      <c r="D167" s="186" t="str">
        <f>'[4]TS BYDem'!D97</f>
        <v>INFC</v>
      </c>
      <c r="E167" s="185" t="s">
        <v>137</v>
      </c>
      <c r="F167" s="185" t="s">
        <v>137</v>
      </c>
      <c r="G167" s="185" t="s">
        <v>137</v>
      </c>
      <c r="H167" s="185" t="s">
        <v>137</v>
      </c>
      <c r="I167" s="185">
        <v>0</v>
      </c>
      <c r="J167" s="185">
        <f>INDEX('[4]TS BYDem'!$J$10:$J$203,MATCH(D167,'[4]TS BYDem'!$D$10:$D$203,0))</f>
        <v>0</v>
      </c>
      <c r="K167" s="185">
        <f t="shared" ca="1" si="138"/>
        <v>0</v>
      </c>
      <c r="L167" s="185">
        <f t="shared" ca="1" si="135"/>
        <v>0</v>
      </c>
      <c r="M167" s="192">
        <f t="shared" si="136"/>
        <v>0</v>
      </c>
      <c r="N167" s="192">
        <f t="shared" si="137"/>
        <v>0</v>
      </c>
      <c r="O167" s="192">
        <f>INDEX('[4]TS BYDem'!$O$10:$O$203,MATCH(D167,'[4]TS BYDem'!$D$10:$D$203,0))</f>
        <v>0</v>
      </c>
      <c r="P167" s="185">
        <f t="shared" ca="1" si="135"/>
        <v>0</v>
      </c>
      <c r="Q167" s="185">
        <f t="shared" ca="1" si="135"/>
        <v>0</v>
      </c>
      <c r="R167" s="185">
        <f t="shared" ca="1" si="135"/>
        <v>0</v>
      </c>
      <c r="S167" s="185">
        <f t="shared" ca="1" si="135"/>
        <v>0</v>
      </c>
      <c r="T167" s="185">
        <f t="shared" ca="1" si="135"/>
        <v>0</v>
      </c>
      <c r="U167" s="185">
        <f t="shared" ca="1" si="135"/>
        <v>0</v>
      </c>
      <c r="V167" s="185">
        <f t="shared" ca="1" si="135"/>
        <v>0</v>
      </c>
      <c r="W167" s="185">
        <f t="shared" ca="1" si="135"/>
        <v>0</v>
      </c>
      <c r="X167" s="185">
        <f t="shared" ca="1" si="135"/>
        <v>0</v>
      </c>
      <c r="Y167" s="185">
        <f t="shared" ca="1" si="135"/>
        <v>0</v>
      </c>
      <c r="Z167" s="185">
        <f t="shared" ca="1" si="135"/>
        <v>0</v>
      </c>
      <c r="AA167" s="185">
        <f t="shared" ca="1" si="135"/>
        <v>0</v>
      </c>
      <c r="AB167" s="185">
        <f t="shared" ca="1" si="135"/>
        <v>0</v>
      </c>
      <c r="AC167" s="185">
        <f t="shared" ca="1" si="135"/>
        <v>0</v>
      </c>
      <c r="AD167" s="185">
        <f t="shared" ca="1" si="135"/>
        <v>0</v>
      </c>
      <c r="AE167" s="185">
        <f t="shared" ca="1" si="135"/>
        <v>0</v>
      </c>
      <c r="AF167" s="185">
        <f t="shared" ca="1" si="135"/>
        <v>0</v>
      </c>
      <c r="AG167" s="185">
        <f t="shared" ca="1" si="135"/>
        <v>0</v>
      </c>
      <c r="AH167" s="185">
        <f t="shared" ca="1" si="135"/>
        <v>0</v>
      </c>
      <c r="AI167" s="185">
        <f t="shared" ca="1" si="135"/>
        <v>0</v>
      </c>
      <c r="AJ167" s="185">
        <f t="shared" ca="1" si="135"/>
        <v>0</v>
      </c>
      <c r="AK167" s="185">
        <f t="shared" ca="1" si="135"/>
        <v>0</v>
      </c>
      <c r="AL167" s="185">
        <f t="shared" ca="1" si="135"/>
        <v>0</v>
      </c>
      <c r="AM167" s="185">
        <f t="shared" ca="1" si="135"/>
        <v>0</v>
      </c>
      <c r="AN167" s="185">
        <f t="shared" ca="1" si="135"/>
        <v>0</v>
      </c>
      <c r="AO167" s="185">
        <f t="shared" ca="1" si="135"/>
        <v>0</v>
      </c>
      <c r="AP167" s="185">
        <f t="shared" ca="1" si="135"/>
        <v>0</v>
      </c>
    </row>
    <row r="168" spans="1:42">
      <c r="A168" s="57" t="str">
        <f>'[4]TS BYDem'!A98</f>
        <v/>
      </c>
      <c r="B168" s="185" t="s">
        <v>288</v>
      </c>
      <c r="C168" s="185" t="s">
        <v>137</v>
      </c>
      <c r="D168" s="186" t="str">
        <f>'[4]TS BYDem'!D98</f>
        <v>INFH</v>
      </c>
      <c r="E168" s="185" t="s">
        <v>137</v>
      </c>
      <c r="F168" s="185" t="s">
        <v>137</v>
      </c>
      <c r="G168" s="185" t="s">
        <v>137</v>
      </c>
      <c r="H168" s="185" t="s">
        <v>137</v>
      </c>
      <c r="I168" s="185">
        <v>0</v>
      </c>
      <c r="J168" s="185">
        <f>INDEX('[4]TS BYDem'!$J$10:$J$203,MATCH(D168,'[4]TS BYDem'!$D$10:$D$203,0))</f>
        <v>0.60110629389314751</v>
      </c>
      <c r="K168" s="185">
        <f t="shared" ca="1" si="138"/>
        <v>0.5100779358419506</v>
      </c>
      <c r="L168" s="185">
        <f t="shared" ca="1" si="135"/>
        <v>0.46823026461100631</v>
      </c>
      <c r="M168" s="192">
        <f t="shared" si="136"/>
        <v>9.056647950324713E-2</v>
      </c>
      <c r="N168" s="192">
        <f t="shared" si="137"/>
        <v>9.056647950324713E-2</v>
      </c>
      <c r="O168" s="192">
        <f>INDEX('[4]TS BYDem'!$O$10:$O$203,MATCH(D168,'[4]TS BYDem'!$D$10:$D$203,0))</f>
        <v>9.056647950324713E-2</v>
      </c>
      <c r="P168" s="185">
        <f t="shared" ca="1" si="135"/>
        <v>8.8896716754890664E-2</v>
      </c>
      <c r="Q168" s="185">
        <f t="shared" ca="1" si="135"/>
        <v>8.5363595577208878E-2</v>
      </c>
      <c r="R168" s="185">
        <f t="shared" ca="1" si="135"/>
        <v>7.0117935700910766E-2</v>
      </c>
      <c r="S168" s="185">
        <f t="shared" ca="1" si="135"/>
        <v>8.0323625614642263E-2</v>
      </c>
      <c r="T168" s="185">
        <f t="shared" ca="1" si="135"/>
        <v>7.8579781119164527E-2</v>
      </c>
      <c r="U168" s="185">
        <f t="shared" ca="1" si="135"/>
        <v>7.8912820923549287E-2</v>
      </c>
      <c r="V168" s="185">
        <f t="shared" ca="1" si="135"/>
        <v>7.930875349462703E-2</v>
      </c>
      <c r="W168" s="185">
        <f t="shared" ca="1" si="135"/>
        <v>8.0726733569437339E-2</v>
      </c>
      <c r="X168" s="185">
        <f t="shared" ca="1" si="135"/>
        <v>8.4614682043943262E-2</v>
      </c>
      <c r="Y168" s="185">
        <f t="shared" ca="1" si="135"/>
        <v>8.8325602809967513E-2</v>
      </c>
      <c r="Z168" s="185">
        <f t="shared" ca="1" si="135"/>
        <v>0.10019367572551828</v>
      </c>
      <c r="AA168" s="185">
        <f t="shared" ca="1" si="135"/>
        <v>0.10956949974817462</v>
      </c>
      <c r="AB168" s="185">
        <f t="shared" ca="1" si="135"/>
        <v>0.11620714099162507</v>
      </c>
      <c r="AC168" s="185">
        <f t="shared" ca="1" si="135"/>
        <v>0.12086743606687277</v>
      </c>
      <c r="AD168" s="185">
        <f t="shared" ca="1" si="135"/>
        <v>0.12503591143084475</v>
      </c>
      <c r="AE168" s="185">
        <f t="shared" ca="1" si="135"/>
        <v>0.12886915284437919</v>
      </c>
      <c r="AF168" s="185">
        <f t="shared" ca="1" si="135"/>
        <v>0.1333555284447262</v>
      </c>
      <c r="AG168" s="185">
        <f t="shared" ca="1" si="135"/>
        <v>0.15590828522122835</v>
      </c>
      <c r="AH168" s="185">
        <f t="shared" ca="1" si="135"/>
        <v>0.18110947311666181</v>
      </c>
      <c r="AI168" s="185">
        <f t="shared" ca="1" si="135"/>
        <v>0.19969728704021195</v>
      </c>
      <c r="AJ168" s="185">
        <f t="shared" ca="1" si="135"/>
        <v>0.21432377195016564</v>
      </c>
      <c r="AK168" s="185">
        <f t="shared" ca="1" si="135"/>
        <v>0.22625226255845965</v>
      </c>
      <c r="AL168" s="185">
        <f t="shared" ca="1" si="135"/>
        <v>0.23611240496119651</v>
      </c>
      <c r="AM168" s="185">
        <f t="shared" ca="1" si="135"/>
        <v>0.28147764281527682</v>
      </c>
      <c r="AN168" s="185">
        <f t="shared" ca="1" si="135"/>
        <v>0.25717601206311791</v>
      </c>
      <c r="AO168" s="185">
        <f t="shared" ca="1" si="135"/>
        <v>0.28985076393274561</v>
      </c>
      <c r="AP168" s="185">
        <f t="shared" ca="1" si="135"/>
        <v>0.31091437103466718</v>
      </c>
    </row>
    <row r="169" spans="1:42">
      <c r="A169" s="57" t="str">
        <f>'[4]TS BYDem'!A99</f>
        <v/>
      </c>
      <c r="B169" s="185" t="s">
        <v>288</v>
      </c>
      <c r="C169" s="185" t="s">
        <v>137</v>
      </c>
      <c r="D169" s="186" t="str">
        <f>'[4]TS BYDem'!D99</f>
        <v>INFP</v>
      </c>
      <c r="E169" s="185" t="s">
        <v>137</v>
      </c>
      <c r="F169" s="185" t="s">
        <v>137</v>
      </c>
      <c r="G169" s="185" t="s">
        <v>137</v>
      </c>
      <c r="H169" s="185" t="s">
        <v>137</v>
      </c>
      <c r="I169" s="185">
        <v>0</v>
      </c>
      <c r="J169" s="185">
        <f>INDEX('[4]TS BYDem'!$J$10:$J$203,MATCH(D169,'[4]TS BYDem'!$D$10:$D$203,0))</f>
        <v>0</v>
      </c>
      <c r="K169" s="185">
        <f t="shared" ca="1" si="138"/>
        <v>0</v>
      </c>
      <c r="L169" s="185">
        <f t="shared" ca="1" si="135"/>
        <v>0</v>
      </c>
      <c r="M169" s="192">
        <f t="shared" si="136"/>
        <v>0</v>
      </c>
      <c r="N169" s="192">
        <f t="shared" si="137"/>
        <v>0</v>
      </c>
      <c r="O169" s="192">
        <f>INDEX('[4]TS BYDem'!$O$10:$O$203,MATCH(D169,'[4]TS BYDem'!$D$10:$D$203,0))</f>
        <v>0</v>
      </c>
      <c r="P169" s="185">
        <f t="shared" ca="1" si="135"/>
        <v>0</v>
      </c>
      <c r="Q169" s="185">
        <f t="shared" ca="1" si="135"/>
        <v>0</v>
      </c>
      <c r="R169" s="185">
        <f t="shared" ca="1" si="135"/>
        <v>0</v>
      </c>
      <c r="S169" s="185">
        <f t="shared" ca="1" si="135"/>
        <v>0</v>
      </c>
      <c r="T169" s="185">
        <f t="shared" ca="1" si="135"/>
        <v>0</v>
      </c>
      <c r="U169" s="185">
        <f t="shared" ca="1" si="135"/>
        <v>0</v>
      </c>
      <c r="V169" s="185">
        <f t="shared" ca="1" si="135"/>
        <v>0</v>
      </c>
      <c r="W169" s="185">
        <f t="shared" ca="1" si="135"/>
        <v>0</v>
      </c>
      <c r="X169" s="185">
        <f t="shared" ca="1" si="135"/>
        <v>0</v>
      </c>
      <c r="Y169" s="185">
        <f t="shared" ca="1" si="135"/>
        <v>0</v>
      </c>
      <c r="Z169" s="185">
        <f t="shared" ca="1" si="135"/>
        <v>0</v>
      </c>
      <c r="AA169" s="185">
        <f t="shared" ca="1" si="135"/>
        <v>0</v>
      </c>
      <c r="AB169" s="185">
        <f t="shared" ca="1" si="135"/>
        <v>0</v>
      </c>
      <c r="AC169" s="185">
        <f t="shared" ca="1" si="135"/>
        <v>0</v>
      </c>
      <c r="AD169" s="185">
        <f t="shared" ca="1" si="135"/>
        <v>0</v>
      </c>
      <c r="AE169" s="185">
        <f t="shared" ca="1" si="135"/>
        <v>0</v>
      </c>
      <c r="AF169" s="185">
        <f t="shared" ca="1" si="135"/>
        <v>0</v>
      </c>
      <c r="AG169" s="185">
        <f t="shared" ca="1" si="135"/>
        <v>0</v>
      </c>
      <c r="AH169" s="185">
        <f t="shared" ca="1" si="135"/>
        <v>0</v>
      </c>
      <c r="AI169" s="185">
        <f t="shared" ca="1" si="135"/>
        <v>0</v>
      </c>
      <c r="AJ169" s="185">
        <f t="shared" ca="1" si="135"/>
        <v>0</v>
      </c>
      <c r="AK169" s="185">
        <f t="shared" ca="1" si="135"/>
        <v>0</v>
      </c>
      <c r="AL169" s="185">
        <f t="shared" ca="1" si="135"/>
        <v>0</v>
      </c>
      <c r="AM169" s="185">
        <f t="shared" ca="1" si="135"/>
        <v>0</v>
      </c>
      <c r="AN169" s="185">
        <f t="shared" ca="1" si="135"/>
        <v>0</v>
      </c>
      <c r="AO169" s="185">
        <f t="shared" ca="1" si="135"/>
        <v>0</v>
      </c>
      <c r="AP169" s="185">
        <f t="shared" ca="1" si="135"/>
        <v>0</v>
      </c>
    </row>
    <row r="170" spans="1:42">
      <c r="A170" s="57" t="str">
        <f>'[4]TS BYDem'!A100</f>
        <v/>
      </c>
      <c r="B170" s="185" t="s">
        <v>288</v>
      </c>
      <c r="C170" s="185" t="s">
        <v>137</v>
      </c>
      <c r="D170" s="186" t="str">
        <f>'[4]TS BYDem'!D100</f>
        <v>INFF</v>
      </c>
      <c r="E170" s="185" t="s">
        <v>137</v>
      </c>
      <c r="F170" s="185" t="s">
        <v>137</v>
      </c>
      <c r="G170" s="185" t="s">
        <v>137</v>
      </c>
      <c r="H170" s="185" t="s">
        <v>137</v>
      </c>
      <c r="I170" s="185">
        <v>0</v>
      </c>
      <c r="J170" s="185">
        <f>INDEX('[4]TS BYDem'!$J$10:$J$203,MATCH(D170,'[4]TS BYDem'!$D$10:$D$203,0))</f>
        <v>0</v>
      </c>
      <c r="K170" s="185">
        <f t="shared" ca="1" si="138"/>
        <v>0</v>
      </c>
      <c r="L170" s="185">
        <f t="shared" ca="1" si="135"/>
        <v>0</v>
      </c>
      <c r="M170" s="192">
        <f t="shared" si="136"/>
        <v>0</v>
      </c>
      <c r="N170" s="192">
        <f t="shared" si="137"/>
        <v>0</v>
      </c>
      <c r="O170" s="192">
        <f>INDEX('[4]TS BYDem'!$O$10:$O$203,MATCH(D170,'[4]TS BYDem'!$D$10:$D$203,0))</f>
        <v>0</v>
      </c>
      <c r="P170" s="185">
        <f t="shared" ca="1" si="135"/>
        <v>0</v>
      </c>
      <c r="Q170" s="185">
        <f t="shared" ca="1" si="135"/>
        <v>0</v>
      </c>
      <c r="R170" s="185">
        <f t="shared" ca="1" si="135"/>
        <v>0</v>
      </c>
      <c r="S170" s="185">
        <f t="shared" ca="1" si="135"/>
        <v>0</v>
      </c>
      <c r="T170" s="185">
        <f t="shared" ca="1" si="135"/>
        <v>0</v>
      </c>
      <c r="U170" s="185">
        <f t="shared" ca="1" si="135"/>
        <v>0</v>
      </c>
      <c r="V170" s="185">
        <f t="shared" ca="1" si="135"/>
        <v>0</v>
      </c>
      <c r="W170" s="185">
        <f t="shared" ca="1" si="135"/>
        <v>0</v>
      </c>
      <c r="X170" s="185">
        <f t="shared" ca="1" si="135"/>
        <v>0</v>
      </c>
      <c r="Y170" s="185">
        <f t="shared" ca="1" si="135"/>
        <v>0</v>
      </c>
      <c r="Z170" s="185">
        <f t="shared" ca="1" si="135"/>
        <v>0</v>
      </c>
      <c r="AA170" s="185">
        <f t="shared" ca="1" si="135"/>
        <v>0</v>
      </c>
      <c r="AB170" s="185">
        <f t="shared" ca="1" si="135"/>
        <v>0</v>
      </c>
      <c r="AC170" s="185">
        <f t="shared" ca="1" si="135"/>
        <v>0</v>
      </c>
      <c r="AD170" s="185">
        <f t="shared" ca="1" si="135"/>
        <v>0</v>
      </c>
      <c r="AE170" s="185">
        <f t="shared" ca="1" si="135"/>
        <v>0</v>
      </c>
      <c r="AF170" s="185">
        <f t="shared" ca="1" si="135"/>
        <v>0</v>
      </c>
      <c r="AG170" s="185">
        <f t="shared" ca="1" si="135"/>
        <v>0</v>
      </c>
      <c r="AH170" s="185">
        <f t="shared" ca="1" si="135"/>
        <v>0</v>
      </c>
      <c r="AI170" s="185">
        <f t="shared" ca="1" si="135"/>
        <v>0</v>
      </c>
      <c r="AJ170" s="185">
        <f t="shared" ca="1" si="135"/>
        <v>0</v>
      </c>
      <c r="AK170" s="185">
        <f t="shared" ca="1" si="135"/>
        <v>0</v>
      </c>
      <c r="AL170" s="185">
        <f t="shared" ca="1" si="135"/>
        <v>0</v>
      </c>
      <c r="AM170" s="185">
        <f t="shared" ca="1" si="135"/>
        <v>0</v>
      </c>
      <c r="AN170" s="185">
        <f t="shared" ca="1" si="135"/>
        <v>0</v>
      </c>
      <c r="AO170" s="185">
        <f t="shared" ca="1" si="135"/>
        <v>0</v>
      </c>
      <c r="AP170" s="185">
        <f t="shared" ca="1" si="135"/>
        <v>0</v>
      </c>
    </row>
    <row r="171" spans="1:42">
      <c r="A171" s="57" t="str">
        <f>'[4]TS BYDem'!A101</f>
        <v/>
      </c>
      <c r="B171" s="185" t="s">
        <v>288</v>
      </c>
      <c r="C171" s="185" t="s">
        <v>137</v>
      </c>
      <c r="D171" s="186" t="str">
        <f>'[4]TS BYDem'!D101</f>
        <v>INFO</v>
      </c>
      <c r="E171" s="185" t="s">
        <v>137</v>
      </c>
      <c r="F171" s="185" t="s">
        <v>137</v>
      </c>
      <c r="G171" s="185" t="s">
        <v>137</v>
      </c>
      <c r="H171" s="185" t="s">
        <v>137</v>
      </c>
      <c r="I171" s="185">
        <v>0</v>
      </c>
      <c r="J171" s="185">
        <f>INDEX('[4]TS BYDem'!$J$10:$J$203,MATCH(D171,'[4]TS BYDem'!$D$10:$D$203,0))</f>
        <v>3.7402169397795855</v>
      </c>
      <c r="K171" s="185">
        <f t="shared" ca="1" si="138"/>
        <v>3.1738182674610265</v>
      </c>
      <c r="L171" s="185">
        <f t="shared" ca="1" si="135"/>
        <v>2.9134327575795953</v>
      </c>
      <c r="M171" s="192">
        <f t="shared" si="136"/>
        <v>0.56352476135353768</v>
      </c>
      <c r="N171" s="192">
        <f t="shared" si="137"/>
        <v>0.56352476135353768</v>
      </c>
      <c r="O171" s="192">
        <f>INDEX('[4]TS BYDem'!$O$10:$O$203,MATCH(D171,'[4]TS BYDem'!$D$10:$D$203,0))</f>
        <v>0.56352476135353768</v>
      </c>
      <c r="P171" s="185">
        <f t="shared" ca="1" si="135"/>
        <v>0.55313512647487528</v>
      </c>
      <c r="Q171" s="185">
        <f t="shared" ca="1" si="135"/>
        <v>0.53115126136929969</v>
      </c>
      <c r="R171" s="185">
        <f t="shared" ca="1" si="135"/>
        <v>0.43628937769455589</v>
      </c>
      <c r="S171" s="185">
        <f t="shared" ca="1" si="135"/>
        <v>0.49979144826888522</v>
      </c>
      <c r="T171" s="185">
        <f t="shared" ca="1" si="135"/>
        <v>0.48894086029702377</v>
      </c>
      <c r="U171" s="185">
        <f t="shared" ca="1" si="135"/>
        <v>0.49101310796875119</v>
      </c>
      <c r="V171" s="185">
        <f t="shared" ca="1" si="135"/>
        <v>0.49347668841101272</v>
      </c>
      <c r="W171" s="185">
        <f t="shared" ca="1" si="135"/>
        <v>0.50229967554316579</v>
      </c>
      <c r="X171" s="185">
        <f t="shared" ca="1" si="135"/>
        <v>0.52649135494009158</v>
      </c>
      <c r="Y171" s="185">
        <f t="shared" ca="1" si="135"/>
        <v>0.54958152859535359</v>
      </c>
      <c r="Z171" s="185">
        <f t="shared" ca="1" si="135"/>
        <v>0.62342731562544729</v>
      </c>
      <c r="AA171" s="185">
        <f t="shared" ca="1" si="135"/>
        <v>0.68176577621086454</v>
      </c>
      <c r="AB171" s="185">
        <f t="shared" ca="1" si="135"/>
        <v>0.7230666550590007</v>
      </c>
      <c r="AC171" s="185">
        <f t="shared" ca="1" si="135"/>
        <v>0.75206404663831972</v>
      </c>
      <c r="AD171" s="185">
        <f t="shared" ca="1" si="135"/>
        <v>0.77800122668081206</v>
      </c>
      <c r="AE171" s="185">
        <f t="shared" ca="1" si="135"/>
        <v>0.80185250658724871</v>
      </c>
      <c r="AF171" s="185">
        <f t="shared" ca="1" si="135"/>
        <v>0.8297677325449635</v>
      </c>
      <c r="AG171" s="185">
        <f t="shared" ca="1" si="135"/>
        <v>0.97009599693208803</v>
      </c>
      <c r="AH171" s="185">
        <f t="shared" ca="1" si="135"/>
        <v>1.1269033882814519</v>
      </c>
      <c r="AI171" s="185">
        <f t="shared" ca="1" si="135"/>
        <v>1.2425608971390973</v>
      </c>
      <c r="AJ171" s="185">
        <f t="shared" ca="1" si="135"/>
        <v>1.3335701365788093</v>
      </c>
      <c r="AK171" s="185">
        <f t="shared" ca="1" si="135"/>
        <v>1.4077918559193054</v>
      </c>
      <c r="AL171" s="185">
        <f t="shared" ca="1" si="135"/>
        <v>1.4691438530918903</v>
      </c>
      <c r="AM171" s="185">
        <f t="shared" ca="1" si="135"/>
        <v>1.7514164441839457</v>
      </c>
      <c r="AN171" s="185">
        <f t="shared" ca="1" si="135"/>
        <v>1.6002062972816236</v>
      </c>
      <c r="AO171" s="185">
        <f t="shared" ca="1" si="135"/>
        <v>1.8035158644704181</v>
      </c>
      <c r="AP171" s="185">
        <f t="shared" ca="1" si="135"/>
        <v>1.9345783086601525</v>
      </c>
    </row>
    <row r="172" spans="1:42">
      <c r="A172" s="57" t="str">
        <f>'[4]TS BYDem'!A102</f>
        <v/>
      </c>
      <c r="B172" s="185" t="s">
        <v>288</v>
      </c>
      <c r="C172" s="185" t="s">
        <v>137</v>
      </c>
      <c r="D172" s="186" t="str">
        <f>'[4]TS BYDem'!D102</f>
        <v>INFE</v>
      </c>
      <c r="E172" s="185" t="s">
        <v>137</v>
      </c>
      <c r="F172" s="185" t="s">
        <v>137</v>
      </c>
      <c r="G172" s="185" t="s">
        <v>137</v>
      </c>
      <c r="H172" s="185" t="s">
        <v>137</v>
      </c>
      <c r="I172" s="185">
        <v>0</v>
      </c>
      <c r="J172" s="185">
        <f>INDEX('[4]TS BYDem'!$J$10:$J$203,MATCH(D172,'[4]TS BYDem'!$D$10:$D$203,0))</f>
        <v>45.684078335879221</v>
      </c>
      <c r="K172" s="185">
        <f t="shared" ca="1" si="138"/>
        <v>38.765923123988252</v>
      </c>
      <c r="L172" s="185">
        <f t="shared" ca="1" si="135"/>
        <v>35.585500110436485</v>
      </c>
      <c r="M172" s="192">
        <f t="shared" si="136"/>
        <v>6.8830524422467816</v>
      </c>
      <c r="N172" s="192">
        <f t="shared" si="137"/>
        <v>6.8830524422467816</v>
      </c>
      <c r="O172" s="192">
        <f>INDEX('[4]TS BYDem'!$O$10:$O$203,MATCH(D172,'[4]TS BYDem'!$D$10:$D$203,0))</f>
        <v>6.8830524422467816</v>
      </c>
      <c r="P172" s="185">
        <f t="shared" ca="1" si="135"/>
        <v>6.7561504733716902</v>
      </c>
      <c r="Q172" s="185">
        <f t="shared" ca="1" si="135"/>
        <v>6.487633263867874</v>
      </c>
      <c r="R172" s="185">
        <f t="shared" ca="1" si="135"/>
        <v>5.3289631132692179</v>
      </c>
      <c r="S172" s="185">
        <f t="shared" ca="1" si="135"/>
        <v>6.1045955467128117</v>
      </c>
      <c r="T172" s="185">
        <f t="shared" ca="1" si="135"/>
        <v>5.9720633650565036</v>
      </c>
      <c r="U172" s="185">
        <f t="shared" ca="1" si="135"/>
        <v>5.9973743901897452</v>
      </c>
      <c r="V172" s="185">
        <f t="shared" ca="1" si="135"/>
        <v>6.0274652655916539</v>
      </c>
      <c r="W172" s="185">
        <f t="shared" ca="1" si="135"/>
        <v>6.135231751277237</v>
      </c>
      <c r="X172" s="185">
        <f t="shared" ca="1" si="135"/>
        <v>6.4307158353396874</v>
      </c>
      <c r="Y172" s="185">
        <f t="shared" ca="1" si="135"/>
        <v>6.7127458135575306</v>
      </c>
      <c r="Z172" s="185">
        <f t="shared" ca="1" si="135"/>
        <v>7.614719355139389</v>
      </c>
      <c r="AA172" s="185">
        <f t="shared" ca="1" si="135"/>
        <v>8.3272819808612706</v>
      </c>
      <c r="AB172" s="185">
        <f t="shared" ca="1" si="135"/>
        <v>8.8317427153635055</v>
      </c>
      <c r="AC172" s="185">
        <f t="shared" ca="1" si="135"/>
        <v>9.1859251410823308</v>
      </c>
      <c r="AD172" s="185">
        <f t="shared" ca="1" si="135"/>
        <v>9.5027292687442007</v>
      </c>
      <c r="AE172" s="185">
        <f t="shared" ca="1" si="135"/>
        <v>9.7940556161728196</v>
      </c>
      <c r="AF172" s="185">
        <f t="shared" ca="1" si="135"/>
        <v>10.135020161799194</v>
      </c>
      <c r="AG172" s="185">
        <f t="shared" ca="1" si="135"/>
        <v>11.849029676813357</v>
      </c>
      <c r="AH172" s="185">
        <f t="shared" ca="1" si="135"/>
        <v>13.7643199568663</v>
      </c>
      <c r="AI172" s="185">
        <f t="shared" ca="1" si="135"/>
        <v>15.176993815056111</v>
      </c>
      <c r="AJ172" s="185">
        <f t="shared" ca="1" si="135"/>
        <v>16.288606668212591</v>
      </c>
      <c r="AK172" s="185">
        <f t="shared" ca="1" si="135"/>
        <v>17.195171954442934</v>
      </c>
      <c r="AL172" s="185">
        <f t="shared" ca="1" si="135"/>
        <v>17.944542777050934</v>
      </c>
      <c r="AM172" s="185">
        <f t="shared" ca="1" si="135"/>
        <v>21.392300853961036</v>
      </c>
      <c r="AN172" s="185">
        <f t="shared" ca="1" si="135"/>
        <v>19.545376916796961</v>
      </c>
      <c r="AO172" s="185">
        <f t="shared" ca="1" si="135"/>
        <v>22.028658058888666</v>
      </c>
      <c r="AP172" s="185">
        <f t="shared" ca="1" si="135"/>
        <v>23.629492198634708</v>
      </c>
    </row>
    <row r="173" spans="1:42">
      <c r="A173" s="57" t="str">
        <f>'[4]TS BYDem'!A103</f>
        <v>*</v>
      </c>
      <c r="B173" s="185" t="s">
        <v>288</v>
      </c>
      <c r="C173" s="185" t="s">
        <v>137</v>
      </c>
      <c r="D173" s="186" t="str">
        <f>'[4]TS BYDem'!D103</f>
        <v xml:space="preserve"> </v>
      </c>
      <c r="E173" s="185" t="s">
        <v>137</v>
      </c>
      <c r="F173" s="185" t="s">
        <v>137</v>
      </c>
      <c r="G173" s="185" t="s">
        <v>137</v>
      </c>
      <c r="H173" s="185" t="s">
        <v>137</v>
      </c>
      <c r="I173" s="185">
        <v>0</v>
      </c>
      <c r="J173" s="185" t="str">
        <f>INDEX('[4]TS BYDem'!$J$10:$J$203,MATCH(D173,'[4]TS BYDem'!$D$10:$D$203,0))</f>
        <v/>
      </c>
      <c r="K173" s="185" t="e">
        <f t="shared" ca="1" si="138"/>
        <v>#VALUE!</v>
      </c>
      <c r="L173" s="185" t="e">
        <f t="shared" ca="1" si="135"/>
        <v>#VALUE!</v>
      </c>
      <c r="M173" s="185" t="e">
        <f t="shared" ca="1" si="135"/>
        <v>#VALUE!</v>
      </c>
      <c r="N173" s="185" t="e">
        <f t="shared" ca="1" si="135"/>
        <v>#VALUE!</v>
      </c>
      <c r="O173" s="185" t="e">
        <f t="shared" ref="O173:AD181" ca="1" si="139">O$163/N$163*N173</f>
        <v>#VALUE!</v>
      </c>
      <c r="P173" s="185" t="e">
        <f t="shared" ca="1" si="139"/>
        <v>#VALUE!</v>
      </c>
      <c r="Q173" s="185" t="e">
        <f t="shared" ca="1" si="139"/>
        <v>#VALUE!</v>
      </c>
      <c r="R173" s="185" t="e">
        <f t="shared" ca="1" si="139"/>
        <v>#VALUE!</v>
      </c>
      <c r="S173" s="185" t="e">
        <f t="shared" ca="1" si="139"/>
        <v>#VALUE!</v>
      </c>
      <c r="T173" s="185" t="e">
        <f t="shared" ca="1" si="139"/>
        <v>#VALUE!</v>
      </c>
      <c r="U173" s="185" t="e">
        <f t="shared" ca="1" si="139"/>
        <v>#VALUE!</v>
      </c>
      <c r="V173" s="185" t="e">
        <f t="shared" ca="1" si="139"/>
        <v>#VALUE!</v>
      </c>
      <c r="W173" s="185" t="e">
        <f t="shared" ca="1" si="139"/>
        <v>#VALUE!</v>
      </c>
      <c r="X173" s="185" t="e">
        <f t="shared" ca="1" si="139"/>
        <v>#VALUE!</v>
      </c>
      <c r="Y173" s="185" t="e">
        <f t="shared" ca="1" si="139"/>
        <v>#VALUE!</v>
      </c>
      <c r="Z173" s="185" t="e">
        <f t="shared" ca="1" si="139"/>
        <v>#VALUE!</v>
      </c>
      <c r="AA173" s="185" t="e">
        <f t="shared" ca="1" si="139"/>
        <v>#VALUE!</v>
      </c>
      <c r="AB173" s="185" t="e">
        <f t="shared" ca="1" si="139"/>
        <v>#VALUE!</v>
      </c>
      <c r="AC173" s="185" t="e">
        <f t="shared" ca="1" si="139"/>
        <v>#VALUE!</v>
      </c>
      <c r="AD173" s="185" t="e">
        <f t="shared" ca="1" si="139"/>
        <v>#VALUE!</v>
      </c>
      <c r="AE173" s="185" t="e">
        <f t="shared" ref="AE173:AP181" ca="1" si="140">AE$163/AD$163*AD173</f>
        <v>#VALUE!</v>
      </c>
      <c r="AF173" s="185" t="e">
        <f t="shared" ca="1" si="140"/>
        <v>#VALUE!</v>
      </c>
      <c r="AG173" s="185" t="e">
        <f t="shared" ca="1" si="140"/>
        <v>#VALUE!</v>
      </c>
      <c r="AH173" s="185" t="e">
        <f t="shared" ca="1" si="140"/>
        <v>#VALUE!</v>
      </c>
      <c r="AI173" s="185" t="e">
        <f t="shared" ca="1" si="140"/>
        <v>#VALUE!</v>
      </c>
      <c r="AJ173" s="185" t="e">
        <f t="shared" ca="1" si="140"/>
        <v>#VALUE!</v>
      </c>
      <c r="AK173" s="185" t="e">
        <f t="shared" ca="1" si="140"/>
        <v>#VALUE!</v>
      </c>
      <c r="AL173" s="185" t="e">
        <f t="shared" ca="1" si="140"/>
        <v>#VALUE!</v>
      </c>
      <c r="AM173" s="185" t="e">
        <f t="shared" ca="1" si="140"/>
        <v>#VALUE!</v>
      </c>
      <c r="AN173" s="185" t="e">
        <f t="shared" ca="1" si="140"/>
        <v>#VALUE!</v>
      </c>
      <c r="AO173" s="185" t="e">
        <f t="shared" ca="1" si="140"/>
        <v>#VALUE!</v>
      </c>
      <c r="AP173" s="185" t="e">
        <f t="shared" ca="1" si="140"/>
        <v>#VALUE!</v>
      </c>
    </row>
    <row r="174" spans="1:42">
      <c r="A174" s="57" t="str">
        <f>'[4]TS BYDem'!A104</f>
        <v/>
      </c>
      <c r="B174" s="185" t="s">
        <v>288</v>
      </c>
      <c r="C174" s="185" t="s">
        <v>137</v>
      </c>
      <c r="D174" s="186" t="str">
        <f>'[4]TS BYDem'!D104</f>
        <v>INFS</v>
      </c>
      <c r="E174" s="185" t="s">
        <v>137</v>
      </c>
      <c r="F174" s="185" t="s">
        <v>137</v>
      </c>
      <c r="G174" s="185" t="s">
        <v>137</v>
      </c>
      <c r="H174" s="185" t="s">
        <v>137</v>
      </c>
      <c r="I174" s="185">
        <v>0</v>
      </c>
      <c r="J174" s="185">
        <f>INDEX('[4]TS BYDem'!$J$10:$J$203,MATCH(D174,'[4]TS BYDem'!$D$10:$D$203,0))</f>
        <v>2.487856608</v>
      </c>
      <c r="K174" s="185">
        <f t="shared" ca="1" si="138"/>
        <v>2.1111087609157093</v>
      </c>
      <c r="L174" s="185">
        <f t="shared" ca="1" si="138"/>
        <v>1.9379097668958214</v>
      </c>
      <c r="M174" s="192">
        <f t="shared" ref="M174" si="141">O174</f>
        <v>0.65368000000000004</v>
      </c>
      <c r="N174" s="192">
        <f t="shared" ref="N174" si="142">O174</f>
        <v>0.65368000000000004</v>
      </c>
      <c r="O174" s="192">
        <f>INDEX('[4]TS BYDem'!$O$10:$O$203,MATCH(D174,'[4]TS BYDem'!$D$10:$D$203,0))</f>
        <v>0.65368000000000004</v>
      </c>
      <c r="P174" s="185">
        <f t="shared" ca="1" si="139"/>
        <v>0.64162818436873748</v>
      </c>
      <c r="Q174" s="185">
        <f t="shared" ca="1" si="139"/>
        <v>0.61612724114896456</v>
      </c>
      <c r="R174" s="185">
        <f t="shared" ca="1" si="139"/>
        <v>0.50608892451569809</v>
      </c>
      <c r="S174" s="185">
        <f t="shared" ca="1" si="139"/>
        <v>0.579750343391639</v>
      </c>
      <c r="T174" s="185">
        <f t="shared" ca="1" si="139"/>
        <v>0.5671638293076614</v>
      </c>
      <c r="U174" s="185">
        <f t="shared" ca="1" si="139"/>
        <v>0.56956760452918165</v>
      </c>
      <c r="V174" s="185">
        <f t="shared" ca="1" si="139"/>
        <v>0.57242531970682442</v>
      </c>
      <c r="W174" s="185">
        <f t="shared" ca="1" si="139"/>
        <v>0.58265984820330607</v>
      </c>
      <c r="X174" s="185">
        <f t="shared" ca="1" si="139"/>
        <v>0.61072182182483692</v>
      </c>
      <c r="Y174" s="185">
        <f t="shared" ca="1" si="139"/>
        <v>0.637506065836969</v>
      </c>
      <c r="Z174" s="185">
        <f t="shared" ca="1" si="139"/>
        <v>0.72316603568441218</v>
      </c>
      <c r="AA174" s="185">
        <f t="shared" ca="1" si="139"/>
        <v>0.79083774690412734</v>
      </c>
      <c r="AB174" s="185">
        <f t="shared" ca="1" si="139"/>
        <v>0.83874612704452056</v>
      </c>
      <c r="AC174" s="185">
        <f t="shared" ca="1" si="139"/>
        <v>0.87238265240685053</v>
      </c>
      <c r="AD174" s="185">
        <f t="shared" ca="1" si="139"/>
        <v>0.90246937975748698</v>
      </c>
      <c r="AE174" s="185">
        <f t="shared" ca="1" si="140"/>
        <v>0.93013649523931785</v>
      </c>
      <c r="AF174" s="185">
        <f t="shared" ca="1" si="140"/>
        <v>0.96251772523213985</v>
      </c>
      <c r="AG174" s="185">
        <f t="shared" ca="1" si="140"/>
        <v>1.1252963396877824</v>
      </c>
      <c r="AH174" s="185">
        <f t="shared" ca="1" si="140"/>
        <v>1.307190486328387</v>
      </c>
      <c r="AI174" s="185">
        <f t="shared" ca="1" si="140"/>
        <v>1.4413514062646711</v>
      </c>
      <c r="AJ174" s="185">
        <f t="shared" ca="1" si="140"/>
        <v>1.5469207152229125</v>
      </c>
      <c r="AK174" s="185">
        <f t="shared" ca="1" si="140"/>
        <v>1.6330167607311192</v>
      </c>
      <c r="AL174" s="185">
        <f t="shared" ca="1" si="140"/>
        <v>1.7041841277434358</v>
      </c>
      <c r="AM174" s="185">
        <f t="shared" ca="1" si="140"/>
        <v>2.0316159639272855</v>
      </c>
      <c r="AN174" s="185">
        <f t="shared" ca="1" si="140"/>
        <v>1.8562145342018241</v>
      </c>
      <c r="AO174" s="185">
        <f t="shared" ca="1" si="140"/>
        <v>2.0920504849784294</v>
      </c>
      <c r="AP174" s="185">
        <f t="shared" ca="1" si="140"/>
        <v>2.2440808914368193</v>
      </c>
    </row>
    <row r="175" spans="1:42">
      <c r="A175" s="57" t="str">
        <f>'[4]TS BYDem'!A105</f>
        <v>*</v>
      </c>
      <c r="B175" s="185" t="s">
        <v>288</v>
      </c>
      <c r="C175" s="185" t="s">
        <v>137</v>
      </c>
      <c r="D175" s="186" t="str">
        <f>'[4]TS BYDem'!D105</f>
        <v>INFS</v>
      </c>
      <c r="E175" s="185" t="s">
        <v>137</v>
      </c>
      <c r="F175" s="185" t="s">
        <v>137</v>
      </c>
      <c r="G175" s="185" t="s">
        <v>137</v>
      </c>
      <c r="H175" s="185" t="s">
        <v>137</v>
      </c>
      <c r="I175" s="185">
        <v>0</v>
      </c>
      <c r="J175" s="185">
        <f>INDEX('[4]TS BYDem'!$J$10:$J$203,MATCH(D175,'[4]TS BYDem'!$D$10:$D$203,0))</f>
        <v>2.487856608</v>
      </c>
      <c r="K175" s="185">
        <f t="shared" ca="1" si="138"/>
        <v>2.1111087609157093</v>
      </c>
      <c r="L175" s="185">
        <f t="shared" ca="1" si="138"/>
        <v>1.9379097668958214</v>
      </c>
      <c r="M175" s="185">
        <f t="shared" ca="1" si="138"/>
        <v>1.965218131009753</v>
      </c>
      <c r="N175" s="185">
        <f t="shared" ca="1" si="138"/>
        <v>1.9128155944668037</v>
      </c>
      <c r="O175" s="185">
        <f t="shared" ca="1" si="139"/>
        <v>1.8414694179529292</v>
      </c>
      <c r="P175" s="185">
        <f t="shared" ca="1" si="139"/>
        <v>1.8075184787842578</v>
      </c>
      <c r="Q175" s="185">
        <f t="shared" ca="1" si="139"/>
        <v>1.735680259673736</v>
      </c>
      <c r="R175" s="185">
        <f t="shared" ca="1" si="139"/>
        <v>1.4256934237858683</v>
      </c>
      <c r="S175" s="185">
        <f t="shared" ca="1" si="139"/>
        <v>1.6332035971781487</v>
      </c>
      <c r="T175" s="185">
        <f t="shared" ca="1" si="139"/>
        <v>1.5977463692313267</v>
      </c>
      <c r="U175" s="185">
        <f t="shared" ca="1" si="139"/>
        <v>1.6045179984047184</v>
      </c>
      <c r="V175" s="185">
        <f t="shared" ca="1" si="139"/>
        <v>1.6125684131410558</v>
      </c>
      <c r="W175" s="185">
        <f t="shared" ca="1" si="139"/>
        <v>1.6413999075013523</v>
      </c>
      <c r="X175" s="185">
        <f t="shared" ca="1" si="139"/>
        <v>1.7204527563439829</v>
      </c>
      <c r="Y175" s="185">
        <f t="shared" ca="1" si="139"/>
        <v>1.7959061375570078</v>
      </c>
      <c r="Z175" s="185">
        <f t="shared" ca="1" si="139"/>
        <v>2.0372171992643211</v>
      </c>
      <c r="AA175" s="185">
        <f t="shared" ca="1" si="139"/>
        <v>2.2278538818485329</v>
      </c>
      <c r="AB175" s="185">
        <f t="shared" ca="1" si="139"/>
        <v>2.3628156626773751</v>
      </c>
      <c r="AC175" s="185">
        <f t="shared" ca="1" si="139"/>
        <v>2.4575724745439285</v>
      </c>
      <c r="AD175" s="185">
        <f t="shared" ca="1" si="139"/>
        <v>2.5423292183673358</v>
      </c>
      <c r="AE175" s="185">
        <f t="shared" ca="1" si="140"/>
        <v>2.6202697199013638</v>
      </c>
      <c r="AF175" s="185">
        <f t="shared" ca="1" si="140"/>
        <v>2.7114902632061639</v>
      </c>
      <c r="AG175" s="185">
        <f t="shared" ca="1" si="140"/>
        <v>3.1700507827521442</v>
      </c>
      <c r="AH175" s="185">
        <f t="shared" ca="1" si="140"/>
        <v>3.682461302185688</v>
      </c>
      <c r="AI175" s="185">
        <f t="shared" ca="1" si="140"/>
        <v>4.0604034621830856</v>
      </c>
      <c r="AJ175" s="185">
        <f t="shared" ca="1" si="140"/>
        <v>4.3578007420769564</v>
      </c>
      <c r="AK175" s="185">
        <f t="shared" ca="1" si="140"/>
        <v>4.6003402641826447</v>
      </c>
      <c r="AL175" s="185">
        <f t="shared" ca="1" si="140"/>
        <v>4.800824491800765</v>
      </c>
      <c r="AM175" s="185">
        <f t="shared" ca="1" si="140"/>
        <v>5.7232264511642654</v>
      </c>
      <c r="AN175" s="185">
        <f t="shared" ca="1" si="140"/>
        <v>5.229106440295558</v>
      </c>
      <c r="AO175" s="185">
        <f t="shared" ca="1" si="140"/>
        <v>5.8934753838290472</v>
      </c>
      <c r="AP175" s="185">
        <f t="shared" ca="1" si="140"/>
        <v>6.3217573323238438</v>
      </c>
    </row>
    <row r="176" spans="1:42">
      <c r="A176" s="57" t="str">
        <f>'[4]TS BYDem'!A106</f>
        <v>*</v>
      </c>
      <c r="B176" s="185" t="s">
        <v>288</v>
      </c>
      <c r="C176" s="185" t="s">
        <v>137</v>
      </c>
      <c r="D176" s="186" t="str">
        <f>'[4]TS BYDem'!D106</f>
        <v>INFS</v>
      </c>
      <c r="E176" s="185" t="s">
        <v>137</v>
      </c>
      <c r="F176" s="185" t="s">
        <v>137</v>
      </c>
      <c r="G176" s="185" t="s">
        <v>137</v>
      </c>
      <c r="H176" s="185" t="s">
        <v>137</v>
      </c>
      <c r="I176" s="185">
        <v>0</v>
      </c>
      <c r="J176" s="185">
        <f>INDEX('[4]TS BYDem'!$J$10:$J$203,MATCH(D176,'[4]TS BYDem'!$D$10:$D$203,0))</f>
        <v>2.487856608</v>
      </c>
      <c r="K176" s="185">
        <f t="shared" ca="1" si="138"/>
        <v>2.1111087609157093</v>
      </c>
      <c r="L176" s="185">
        <f t="shared" ca="1" si="138"/>
        <v>1.9379097668958214</v>
      </c>
      <c r="M176" s="185">
        <f t="shared" ca="1" si="138"/>
        <v>1.965218131009753</v>
      </c>
      <c r="N176" s="185">
        <f t="shared" ca="1" si="138"/>
        <v>1.9128155944668037</v>
      </c>
      <c r="O176" s="185">
        <f t="shared" ca="1" si="139"/>
        <v>1.8414694179529292</v>
      </c>
      <c r="P176" s="185">
        <f t="shared" ca="1" si="139"/>
        <v>1.8075184787842578</v>
      </c>
      <c r="Q176" s="185">
        <f t="shared" ca="1" si="139"/>
        <v>1.735680259673736</v>
      </c>
      <c r="R176" s="185">
        <f t="shared" ca="1" si="139"/>
        <v>1.4256934237858683</v>
      </c>
      <c r="S176" s="185">
        <f t="shared" ca="1" si="139"/>
        <v>1.6332035971781487</v>
      </c>
      <c r="T176" s="185">
        <f t="shared" ca="1" si="139"/>
        <v>1.5977463692313267</v>
      </c>
      <c r="U176" s="185">
        <f t="shared" ca="1" si="139"/>
        <v>1.6045179984047184</v>
      </c>
      <c r="V176" s="185">
        <f t="shared" ca="1" si="139"/>
        <v>1.6125684131410558</v>
      </c>
      <c r="W176" s="185">
        <f t="shared" ca="1" si="139"/>
        <v>1.6413999075013523</v>
      </c>
      <c r="X176" s="185">
        <f t="shared" ca="1" si="139"/>
        <v>1.7204527563439829</v>
      </c>
      <c r="Y176" s="185">
        <f t="shared" ca="1" si="139"/>
        <v>1.7959061375570078</v>
      </c>
      <c r="Z176" s="185">
        <f t="shared" ca="1" si="139"/>
        <v>2.0372171992643211</v>
      </c>
      <c r="AA176" s="185">
        <f t="shared" ca="1" si="139"/>
        <v>2.2278538818485329</v>
      </c>
      <c r="AB176" s="185">
        <f t="shared" ca="1" si="139"/>
        <v>2.3628156626773751</v>
      </c>
      <c r="AC176" s="185">
        <f t="shared" ca="1" si="139"/>
        <v>2.4575724745439285</v>
      </c>
      <c r="AD176" s="185">
        <f t="shared" ca="1" si="139"/>
        <v>2.5423292183673358</v>
      </c>
      <c r="AE176" s="185">
        <f t="shared" ca="1" si="140"/>
        <v>2.6202697199013638</v>
      </c>
      <c r="AF176" s="185">
        <f t="shared" ca="1" si="140"/>
        <v>2.7114902632061639</v>
      </c>
      <c r="AG176" s="185">
        <f t="shared" ca="1" si="140"/>
        <v>3.1700507827521442</v>
      </c>
      <c r="AH176" s="185">
        <f t="shared" ca="1" si="140"/>
        <v>3.682461302185688</v>
      </c>
      <c r="AI176" s="185">
        <f t="shared" ca="1" si="140"/>
        <v>4.0604034621830856</v>
      </c>
      <c r="AJ176" s="185">
        <f t="shared" ca="1" si="140"/>
        <v>4.3578007420769564</v>
      </c>
      <c r="AK176" s="185">
        <f t="shared" ca="1" si="140"/>
        <v>4.6003402641826447</v>
      </c>
      <c r="AL176" s="185">
        <f t="shared" ca="1" si="140"/>
        <v>4.800824491800765</v>
      </c>
      <c r="AM176" s="185">
        <f t="shared" ca="1" si="140"/>
        <v>5.7232264511642654</v>
      </c>
      <c r="AN176" s="185">
        <f t="shared" ca="1" si="140"/>
        <v>5.229106440295558</v>
      </c>
      <c r="AO176" s="185">
        <f t="shared" ca="1" si="140"/>
        <v>5.8934753838290472</v>
      </c>
      <c r="AP176" s="185">
        <f t="shared" ca="1" si="140"/>
        <v>6.3217573323238438</v>
      </c>
    </row>
    <row r="177" spans="1:42">
      <c r="A177" s="57" t="str">
        <f>'[4]TS BYDem'!A107</f>
        <v>*</v>
      </c>
      <c r="B177" s="185" t="s">
        <v>288</v>
      </c>
      <c r="C177" s="185" t="s">
        <v>137</v>
      </c>
      <c r="D177" s="186" t="str">
        <f>'[4]TS BYDem'!D107</f>
        <v>INFS</v>
      </c>
      <c r="E177" s="185" t="s">
        <v>137</v>
      </c>
      <c r="F177" s="185" t="s">
        <v>137</v>
      </c>
      <c r="G177" s="185" t="s">
        <v>137</v>
      </c>
      <c r="H177" s="185" t="s">
        <v>137</v>
      </c>
      <c r="I177" s="185">
        <v>0</v>
      </c>
      <c r="J177" s="185">
        <f>INDEX('[4]TS BYDem'!$J$10:$J$203,MATCH(D177,'[4]TS BYDem'!$D$10:$D$203,0))</f>
        <v>2.487856608</v>
      </c>
      <c r="K177" s="185">
        <f t="shared" ca="1" si="138"/>
        <v>2.1111087609157093</v>
      </c>
      <c r="L177" s="185">
        <f t="shared" ca="1" si="138"/>
        <v>1.9379097668958214</v>
      </c>
      <c r="M177" s="185">
        <f t="shared" ca="1" si="138"/>
        <v>1.965218131009753</v>
      </c>
      <c r="N177" s="185">
        <f t="shared" ca="1" si="138"/>
        <v>1.9128155944668037</v>
      </c>
      <c r="O177" s="185">
        <f t="shared" ca="1" si="139"/>
        <v>1.8414694179529292</v>
      </c>
      <c r="P177" s="185">
        <f t="shared" ca="1" si="139"/>
        <v>1.8075184787842578</v>
      </c>
      <c r="Q177" s="185">
        <f t="shared" ca="1" si="139"/>
        <v>1.735680259673736</v>
      </c>
      <c r="R177" s="185">
        <f t="shared" ca="1" si="139"/>
        <v>1.4256934237858683</v>
      </c>
      <c r="S177" s="185">
        <f t="shared" ca="1" si="139"/>
        <v>1.6332035971781487</v>
      </c>
      <c r="T177" s="185">
        <f t="shared" ca="1" si="139"/>
        <v>1.5977463692313267</v>
      </c>
      <c r="U177" s="185">
        <f t="shared" ca="1" si="139"/>
        <v>1.6045179984047184</v>
      </c>
      <c r="V177" s="185">
        <f t="shared" ca="1" si="139"/>
        <v>1.6125684131410558</v>
      </c>
      <c r="W177" s="185">
        <f t="shared" ca="1" si="139"/>
        <v>1.6413999075013523</v>
      </c>
      <c r="X177" s="185">
        <f t="shared" ca="1" si="139"/>
        <v>1.7204527563439829</v>
      </c>
      <c r="Y177" s="185">
        <f t="shared" ca="1" si="139"/>
        <v>1.7959061375570078</v>
      </c>
      <c r="Z177" s="185">
        <f t="shared" ca="1" si="139"/>
        <v>2.0372171992643211</v>
      </c>
      <c r="AA177" s="185">
        <f t="shared" ca="1" si="139"/>
        <v>2.2278538818485329</v>
      </c>
      <c r="AB177" s="185">
        <f t="shared" ca="1" si="139"/>
        <v>2.3628156626773751</v>
      </c>
      <c r="AC177" s="185">
        <f t="shared" ca="1" si="139"/>
        <v>2.4575724745439285</v>
      </c>
      <c r="AD177" s="185">
        <f t="shared" ca="1" si="139"/>
        <v>2.5423292183673358</v>
      </c>
      <c r="AE177" s="185">
        <f t="shared" ca="1" si="140"/>
        <v>2.6202697199013638</v>
      </c>
      <c r="AF177" s="185">
        <f t="shared" ca="1" si="140"/>
        <v>2.7114902632061639</v>
      </c>
      <c r="AG177" s="185">
        <f t="shared" ca="1" si="140"/>
        <v>3.1700507827521442</v>
      </c>
      <c r="AH177" s="185">
        <f t="shared" ca="1" si="140"/>
        <v>3.682461302185688</v>
      </c>
      <c r="AI177" s="185">
        <f t="shared" ca="1" si="140"/>
        <v>4.0604034621830856</v>
      </c>
      <c r="AJ177" s="185">
        <f t="shared" ca="1" si="140"/>
        <v>4.3578007420769564</v>
      </c>
      <c r="AK177" s="185">
        <f t="shared" ca="1" si="140"/>
        <v>4.6003402641826447</v>
      </c>
      <c r="AL177" s="185">
        <f t="shared" ca="1" si="140"/>
        <v>4.800824491800765</v>
      </c>
      <c r="AM177" s="185">
        <f t="shared" ca="1" si="140"/>
        <v>5.7232264511642654</v>
      </c>
      <c r="AN177" s="185">
        <f t="shared" ca="1" si="140"/>
        <v>5.229106440295558</v>
      </c>
      <c r="AO177" s="185">
        <f t="shared" ca="1" si="140"/>
        <v>5.8934753838290472</v>
      </c>
      <c r="AP177" s="185">
        <f t="shared" ca="1" si="140"/>
        <v>6.3217573323238438</v>
      </c>
    </row>
    <row r="178" spans="1:42">
      <c r="A178" s="57" t="str">
        <f>'[4]TS BYDem'!A108</f>
        <v>*</v>
      </c>
      <c r="B178" s="185" t="s">
        <v>288</v>
      </c>
      <c r="C178" s="185" t="s">
        <v>137</v>
      </c>
      <c r="D178" s="186" t="str">
        <f>'[4]TS BYDem'!D108</f>
        <v>INFS</v>
      </c>
      <c r="E178" s="185" t="s">
        <v>137</v>
      </c>
      <c r="F178" s="185" t="s">
        <v>137</v>
      </c>
      <c r="G178" s="185" t="s">
        <v>137</v>
      </c>
      <c r="H178" s="185" t="s">
        <v>137</v>
      </c>
      <c r="I178" s="185">
        <v>0</v>
      </c>
      <c r="J178" s="185">
        <f>INDEX('[4]TS BYDem'!$J$10:$J$203,MATCH(D178,'[4]TS BYDem'!$D$10:$D$203,0))</f>
        <v>2.487856608</v>
      </c>
      <c r="K178" s="185">
        <f t="shared" ca="1" si="138"/>
        <v>2.1111087609157093</v>
      </c>
      <c r="L178" s="185">
        <f t="shared" ca="1" si="138"/>
        <v>1.9379097668958214</v>
      </c>
      <c r="M178" s="185">
        <f t="shared" ca="1" si="138"/>
        <v>1.965218131009753</v>
      </c>
      <c r="N178" s="185">
        <f t="shared" ca="1" si="138"/>
        <v>1.9128155944668037</v>
      </c>
      <c r="O178" s="185">
        <f t="shared" ca="1" si="139"/>
        <v>1.8414694179529292</v>
      </c>
      <c r="P178" s="185">
        <f t="shared" ca="1" si="139"/>
        <v>1.8075184787842578</v>
      </c>
      <c r="Q178" s="185">
        <f t="shared" ca="1" si="139"/>
        <v>1.735680259673736</v>
      </c>
      <c r="R178" s="185">
        <f t="shared" ca="1" si="139"/>
        <v>1.4256934237858683</v>
      </c>
      <c r="S178" s="185">
        <f t="shared" ca="1" si="139"/>
        <v>1.6332035971781487</v>
      </c>
      <c r="T178" s="185">
        <f t="shared" ca="1" si="139"/>
        <v>1.5977463692313267</v>
      </c>
      <c r="U178" s="185">
        <f t="shared" ca="1" si="139"/>
        <v>1.6045179984047184</v>
      </c>
      <c r="V178" s="185">
        <f t="shared" ca="1" si="139"/>
        <v>1.6125684131410558</v>
      </c>
      <c r="W178" s="185">
        <f t="shared" ca="1" si="139"/>
        <v>1.6413999075013523</v>
      </c>
      <c r="X178" s="185">
        <f t="shared" ca="1" si="139"/>
        <v>1.7204527563439829</v>
      </c>
      <c r="Y178" s="185">
        <f t="shared" ca="1" si="139"/>
        <v>1.7959061375570078</v>
      </c>
      <c r="Z178" s="185">
        <f t="shared" ca="1" si="139"/>
        <v>2.0372171992643211</v>
      </c>
      <c r="AA178" s="185">
        <f t="shared" ca="1" si="139"/>
        <v>2.2278538818485329</v>
      </c>
      <c r="AB178" s="185">
        <f t="shared" ca="1" si="139"/>
        <v>2.3628156626773751</v>
      </c>
      <c r="AC178" s="185">
        <f t="shared" ca="1" si="139"/>
        <v>2.4575724745439285</v>
      </c>
      <c r="AD178" s="185">
        <f t="shared" ca="1" si="139"/>
        <v>2.5423292183673358</v>
      </c>
      <c r="AE178" s="185">
        <f t="shared" ca="1" si="140"/>
        <v>2.6202697199013638</v>
      </c>
      <c r="AF178" s="185">
        <f t="shared" ca="1" si="140"/>
        <v>2.7114902632061639</v>
      </c>
      <c r="AG178" s="185">
        <f t="shared" ca="1" si="140"/>
        <v>3.1700507827521442</v>
      </c>
      <c r="AH178" s="185">
        <f t="shared" ca="1" si="140"/>
        <v>3.682461302185688</v>
      </c>
      <c r="AI178" s="185">
        <f t="shared" ca="1" si="140"/>
        <v>4.0604034621830856</v>
      </c>
      <c r="AJ178" s="185">
        <f t="shared" ca="1" si="140"/>
        <v>4.3578007420769564</v>
      </c>
      <c r="AK178" s="185">
        <f t="shared" ca="1" si="140"/>
        <v>4.6003402641826447</v>
      </c>
      <c r="AL178" s="185">
        <f t="shared" ca="1" si="140"/>
        <v>4.800824491800765</v>
      </c>
      <c r="AM178" s="185">
        <f t="shared" ca="1" si="140"/>
        <v>5.7232264511642654</v>
      </c>
      <c r="AN178" s="185">
        <f t="shared" ca="1" si="140"/>
        <v>5.229106440295558</v>
      </c>
      <c r="AO178" s="185">
        <f t="shared" ca="1" si="140"/>
        <v>5.8934753838290472</v>
      </c>
      <c r="AP178" s="185">
        <f t="shared" ca="1" si="140"/>
        <v>6.3217573323238438</v>
      </c>
    </row>
    <row r="179" spans="1:42">
      <c r="A179" s="57" t="str">
        <f>'[4]TS BYDem'!A109</f>
        <v>*</v>
      </c>
      <c r="B179" s="185" t="s">
        <v>288</v>
      </c>
      <c r="C179" s="185" t="s">
        <v>137</v>
      </c>
      <c r="D179" s="186" t="str">
        <f>'[4]TS BYDem'!D109</f>
        <v>INFS</v>
      </c>
      <c r="E179" s="185" t="s">
        <v>137</v>
      </c>
      <c r="F179" s="185" t="s">
        <v>137</v>
      </c>
      <c r="G179" s="185" t="s">
        <v>137</v>
      </c>
      <c r="H179" s="185" t="s">
        <v>137</v>
      </c>
      <c r="I179" s="185">
        <v>0</v>
      </c>
      <c r="J179" s="185">
        <f>INDEX('[4]TS BYDem'!$J$10:$J$203,MATCH(D179,'[4]TS BYDem'!$D$10:$D$203,0))</f>
        <v>2.487856608</v>
      </c>
      <c r="K179" s="185">
        <f t="shared" ca="1" si="138"/>
        <v>2.1111087609157093</v>
      </c>
      <c r="L179" s="185">
        <f t="shared" ca="1" si="138"/>
        <v>1.9379097668958214</v>
      </c>
      <c r="M179" s="185">
        <f t="shared" ca="1" si="138"/>
        <v>1.965218131009753</v>
      </c>
      <c r="N179" s="185">
        <f t="shared" ca="1" si="138"/>
        <v>1.9128155944668037</v>
      </c>
      <c r="O179" s="185">
        <f t="shared" ca="1" si="139"/>
        <v>1.8414694179529292</v>
      </c>
      <c r="P179" s="185">
        <f t="shared" ca="1" si="139"/>
        <v>1.8075184787842578</v>
      </c>
      <c r="Q179" s="185">
        <f t="shared" ca="1" si="139"/>
        <v>1.735680259673736</v>
      </c>
      <c r="R179" s="185">
        <f t="shared" ca="1" si="139"/>
        <v>1.4256934237858683</v>
      </c>
      <c r="S179" s="185">
        <f t="shared" ca="1" si="139"/>
        <v>1.6332035971781487</v>
      </c>
      <c r="T179" s="185">
        <f t="shared" ca="1" si="139"/>
        <v>1.5977463692313267</v>
      </c>
      <c r="U179" s="185">
        <f t="shared" ca="1" si="139"/>
        <v>1.6045179984047184</v>
      </c>
      <c r="V179" s="185">
        <f t="shared" ca="1" si="139"/>
        <v>1.6125684131410558</v>
      </c>
      <c r="W179" s="185">
        <f t="shared" ca="1" si="139"/>
        <v>1.6413999075013523</v>
      </c>
      <c r="X179" s="185">
        <f t="shared" ca="1" si="139"/>
        <v>1.7204527563439829</v>
      </c>
      <c r="Y179" s="185">
        <f t="shared" ca="1" si="139"/>
        <v>1.7959061375570078</v>
      </c>
      <c r="Z179" s="185">
        <f t="shared" ca="1" si="139"/>
        <v>2.0372171992643211</v>
      </c>
      <c r="AA179" s="185">
        <f t="shared" ca="1" si="139"/>
        <v>2.2278538818485329</v>
      </c>
      <c r="AB179" s="185">
        <f t="shared" ca="1" si="139"/>
        <v>2.3628156626773751</v>
      </c>
      <c r="AC179" s="185">
        <f t="shared" ca="1" si="139"/>
        <v>2.4575724745439285</v>
      </c>
      <c r="AD179" s="185">
        <f t="shared" ca="1" si="139"/>
        <v>2.5423292183673358</v>
      </c>
      <c r="AE179" s="185">
        <f t="shared" ca="1" si="140"/>
        <v>2.6202697199013638</v>
      </c>
      <c r="AF179" s="185">
        <f t="shared" ca="1" si="140"/>
        <v>2.7114902632061639</v>
      </c>
      <c r="AG179" s="185">
        <f t="shared" ca="1" si="140"/>
        <v>3.1700507827521442</v>
      </c>
      <c r="AH179" s="185">
        <f t="shared" ca="1" si="140"/>
        <v>3.682461302185688</v>
      </c>
      <c r="AI179" s="185">
        <f t="shared" ca="1" si="140"/>
        <v>4.0604034621830856</v>
      </c>
      <c r="AJ179" s="185">
        <f t="shared" ca="1" si="140"/>
        <v>4.3578007420769564</v>
      </c>
      <c r="AK179" s="185">
        <f t="shared" ca="1" si="140"/>
        <v>4.6003402641826447</v>
      </c>
      <c r="AL179" s="185">
        <f t="shared" ca="1" si="140"/>
        <v>4.800824491800765</v>
      </c>
      <c r="AM179" s="185">
        <f t="shared" ca="1" si="140"/>
        <v>5.7232264511642654</v>
      </c>
      <c r="AN179" s="185">
        <f t="shared" ca="1" si="140"/>
        <v>5.229106440295558</v>
      </c>
      <c r="AO179" s="185">
        <f t="shared" ca="1" si="140"/>
        <v>5.8934753838290472</v>
      </c>
      <c r="AP179" s="185">
        <f t="shared" ca="1" si="140"/>
        <v>6.3217573323238438</v>
      </c>
    </row>
    <row r="180" spans="1:42">
      <c r="A180" s="57" t="str">
        <f>'[4]TS BYDem'!A110</f>
        <v>*</v>
      </c>
      <c r="B180" s="185" t="s">
        <v>288</v>
      </c>
      <c r="C180" s="185" t="s">
        <v>137</v>
      </c>
      <c r="D180" s="186" t="str">
        <f>'[4]TS BYDem'!D110</f>
        <v>Useful Energy Service</v>
      </c>
      <c r="E180" s="185" t="s">
        <v>137</v>
      </c>
      <c r="F180" s="185" t="s">
        <v>137</v>
      </c>
      <c r="G180" s="185" t="s">
        <v>137</v>
      </c>
      <c r="H180" s="185" t="s">
        <v>137</v>
      </c>
      <c r="I180" s="185">
        <v>0</v>
      </c>
      <c r="J180" s="185" t="str">
        <f>INDEX('[4]TS BYDem'!$J$10:$J$203,MATCH(D180,'[4]TS BYDem'!$D$10:$D$203,0))</f>
        <v/>
      </c>
      <c r="K180" s="185" t="e">
        <f t="shared" ca="1" si="138"/>
        <v>#VALUE!</v>
      </c>
      <c r="L180" s="185" t="e">
        <f t="shared" ca="1" si="138"/>
        <v>#VALUE!</v>
      </c>
      <c r="M180" s="185" t="e">
        <f t="shared" ca="1" si="138"/>
        <v>#VALUE!</v>
      </c>
      <c r="N180" s="185" t="e">
        <f t="shared" ca="1" si="138"/>
        <v>#VALUE!</v>
      </c>
      <c r="O180" s="185" t="e">
        <f t="shared" ca="1" si="139"/>
        <v>#VALUE!</v>
      </c>
      <c r="P180" s="185" t="e">
        <f t="shared" ca="1" si="139"/>
        <v>#VALUE!</v>
      </c>
      <c r="Q180" s="185" t="e">
        <f t="shared" ca="1" si="139"/>
        <v>#VALUE!</v>
      </c>
      <c r="R180" s="185" t="e">
        <f t="shared" ca="1" si="139"/>
        <v>#VALUE!</v>
      </c>
      <c r="S180" s="185" t="e">
        <f t="shared" ca="1" si="139"/>
        <v>#VALUE!</v>
      </c>
      <c r="T180" s="185" t="e">
        <f t="shared" ca="1" si="139"/>
        <v>#VALUE!</v>
      </c>
      <c r="U180" s="185" t="e">
        <f t="shared" ca="1" si="139"/>
        <v>#VALUE!</v>
      </c>
      <c r="V180" s="185" t="e">
        <f t="shared" ca="1" si="139"/>
        <v>#VALUE!</v>
      </c>
      <c r="W180" s="185" t="e">
        <f t="shared" ca="1" si="139"/>
        <v>#VALUE!</v>
      </c>
      <c r="X180" s="185" t="e">
        <f t="shared" ca="1" si="139"/>
        <v>#VALUE!</v>
      </c>
      <c r="Y180" s="185" t="e">
        <f t="shared" ca="1" si="139"/>
        <v>#VALUE!</v>
      </c>
      <c r="Z180" s="185" t="e">
        <f t="shared" ca="1" si="139"/>
        <v>#VALUE!</v>
      </c>
      <c r="AA180" s="185" t="e">
        <f t="shared" ca="1" si="139"/>
        <v>#VALUE!</v>
      </c>
      <c r="AB180" s="185" t="e">
        <f t="shared" ca="1" si="139"/>
        <v>#VALUE!</v>
      </c>
      <c r="AC180" s="185" t="e">
        <f t="shared" ca="1" si="139"/>
        <v>#VALUE!</v>
      </c>
      <c r="AD180" s="185" t="e">
        <f t="shared" ca="1" si="139"/>
        <v>#VALUE!</v>
      </c>
      <c r="AE180" s="185" t="e">
        <f t="shared" ca="1" si="140"/>
        <v>#VALUE!</v>
      </c>
      <c r="AF180" s="185" t="e">
        <f t="shared" ca="1" si="140"/>
        <v>#VALUE!</v>
      </c>
      <c r="AG180" s="185" t="e">
        <f t="shared" ca="1" si="140"/>
        <v>#VALUE!</v>
      </c>
      <c r="AH180" s="185" t="e">
        <f t="shared" ca="1" si="140"/>
        <v>#VALUE!</v>
      </c>
      <c r="AI180" s="185" t="e">
        <f t="shared" ca="1" si="140"/>
        <v>#VALUE!</v>
      </c>
      <c r="AJ180" s="185" t="e">
        <f t="shared" ca="1" si="140"/>
        <v>#VALUE!</v>
      </c>
      <c r="AK180" s="185" t="e">
        <f t="shared" ca="1" si="140"/>
        <v>#VALUE!</v>
      </c>
      <c r="AL180" s="185" t="e">
        <f t="shared" ca="1" si="140"/>
        <v>#VALUE!</v>
      </c>
      <c r="AM180" s="185" t="e">
        <f t="shared" ca="1" si="140"/>
        <v>#VALUE!</v>
      </c>
      <c r="AN180" s="185" t="e">
        <f t="shared" ca="1" si="140"/>
        <v>#VALUE!</v>
      </c>
      <c r="AO180" s="185" t="e">
        <f t="shared" ca="1" si="140"/>
        <v>#VALUE!</v>
      </c>
      <c r="AP180" s="185" t="e">
        <f t="shared" ca="1" si="140"/>
        <v>#VALUE!</v>
      </c>
    </row>
    <row r="181" spans="1:42">
      <c r="A181" s="57" t="str">
        <f>'[4]TS BYDem'!A111</f>
        <v>*</v>
      </c>
      <c r="B181" s="185" t="s">
        <v>288</v>
      </c>
      <c r="C181" s="185" t="s">
        <v>137</v>
      </c>
      <c r="D181" s="186">
        <f>'[4]TS BYDem'!D111</f>
        <v>0</v>
      </c>
      <c r="E181" s="185" t="s">
        <v>137</v>
      </c>
      <c r="F181" s="185" t="s">
        <v>137</v>
      </c>
      <c r="G181" s="185" t="s">
        <v>137</v>
      </c>
      <c r="H181" s="185" t="s">
        <v>137</v>
      </c>
      <c r="I181" s="185">
        <v>0</v>
      </c>
      <c r="J181" s="185" t="str">
        <f>INDEX('[4]TS BYDem'!$J$10:$J$203,MATCH(D181,'[4]TS BYDem'!$D$10:$D$203,0))</f>
        <v/>
      </c>
      <c r="K181" s="185" t="e">
        <f t="shared" ca="1" si="138"/>
        <v>#VALUE!</v>
      </c>
      <c r="L181" s="185" t="e">
        <f t="shared" ca="1" si="138"/>
        <v>#VALUE!</v>
      </c>
      <c r="M181" s="185" t="e">
        <f t="shared" ca="1" si="138"/>
        <v>#VALUE!</v>
      </c>
      <c r="N181" s="185" t="e">
        <f t="shared" ca="1" si="138"/>
        <v>#VALUE!</v>
      </c>
      <c r="O181" s="185" t="e">
        <f t="shared" ca="1" si="139"/>
        <v>#VALUE!</v>
      </c>
      <c r="P181" s="185" t="e">
        <f t="shared" ca="1" si="139"/>
        <v>#VALUE!</v>
      </c>
      <c r="Q181" s="185" t="e">
        <f t="shared" ca="1" si="139"/>
        <v>#VALUE!</v>
      </c>
      <c r="R181" s="185" t="e">
        <f t="shared" ca="1" si="139"/>
        <v>#VALUE!</v>
      </c>
      <c r="S181" s="185" t="e">
        <f t="shared" ca="1" si="139"/>
        <v>#VALUE!</v>
      </c>
      <c r="T181" s="185" t="e">
        <f t="shared" ca="1" si="139"/>
        <v>#VALUE!</v>
      </c>
      <c r="U181" s="185" t="e">
        <f t="shared" ca="1" si="139"/>
        <v>#VALUE!</v>
      </c>
      <c r="V181" s="185" t="e">
        <f t="shared" ca="1" si="139"/>
        <v>#VALUE!</v>
      </c>
      <c r="W181" s="185" t="e">
        <f t="shared" ca="1" si="139"/>
        <v>#VALUE!</v>
      </c>
      <c r="X181" s="185" t="e">
        <f t="shared" ca="1" si="139"/>
        <v>#VALUE!</v>
      </c>
      <c r="Y181" s="185" t="e">
        <f t="shared" ca="1" si="139"/>
        <v>#VALUE!</v>
      </c>
      <c r="Z181" s="185" t="e">
        <f t="shared" ca="1" si="139"/>
        <v>#VALUE!</v>
      </c>
      <c r="AA181" s="185" t="e">
        <f t="shared" ca="1" si="139"/>
        <v>#VALUE!</v>
      </c>
      <c r="AB181" s="185" t="e">
        <f t="shared" ca="1" si="139"/>
        <v>#VALUE!</v>
      </c>
      <c r="AC181" s="185" t="e">
        <f t="shared" ca="1" si="139"/>
        <v>#VALUE!</v>
      </c>
      <c r="AD181" s="185" t="e">
        <f t="shared" ca="1" si="139"/>
        <v>#VALUE!</v>
      </c>
      <c r="AE181" s="185" t="e">
        <f t="shared" ca="1" si="140"/>
        <v>#VALUE!</v>
      </c>
      <c r="AF181" s="185" t="e">
        <f t="shared" ca="1" si="140"/>
        <v>#VALUE!</v>
      </c>
      <c r="AG181" s="185" t="e">
        <f t="shared" ca="1" si="140"/>
        <v>#VALUE!</v>
      </c>
      <c r="AH181" s="185" t="e">
        <f t="shared" ca="1" si="140"/>
        <v>#VALUE!</v>
      </c>
      <c r="AI181" s="185" t="e">
        <f t="shared" ca="1" si="140"/>
        <v>#VALUE!</v>
      </c>
      <c r="AJ181" s="185" t="e">
        <f t="shared" ca="1" si="140"/>
        <v>#VALUE!</v>
      </c>
      <c r="AK181" s="185" t="e">
        <f t="shared" ca="1" si="140"/>
        <v>#VALUE!</v>
      </c>
      <c r="AL181" s="185" t="e">
        <f t="shared" ca="1" si="140"/>
        <v>#VALUE!</v>
      </c>
      <c r="AM181" s="185" t="e">
        <f t="shared" ca="1" si="140"/>
        <v>#VALUE!</v>
      </c>
      <c r="AN181" s="185" t="e">
        <f t="shared" ca="1" si="140"/>
        <v>#VALUE!</v>
      </c>
      <c r="AO181" s="185" t="e">
        <f t="shared" ca="1" si="140"/>
        <v>#VALUE!</v>
      </c>
      <c r="AP181" s="185" t="e">
        <f t="shared" ca="1" si="140"/>
        <v>#VALUE!</v>
      </c>
    </row>
    <row r="182" spans="1:42" s="5" customFormat="1">
      <c r="A182" s="57" t="str">
        <f>'[4]TS BYDem'!A108</f>
        <v>*</v>
      </c>
      <c r="B182" s="5">
        <f>B163+1</f>
        <v>9</v>
      </c>
      <c r="C182" s="3" t="str">
        <f ca="1">OFFSET($C$9,$B182,0)</f>
        <v>N.M.M Products</v>
      </c>
      <c r="D182" s="3" t="str">
        <f ca="1">OFFSET($B$9,$B182,0)</f>
        <v>NM</v>
      </c>
      <c r="J182" s="5">
        <f t="shared" ref="J182:AA182" ca="1" si="143">SUMIF($B$10:$B$25,$D182,J$10:J$25)*SUMIF($B$10:$B$25,$D182,J$47:J$62)</f>
        <v>225.81360892991603</v>
      </c>
      <c r="K182" s="5">
        <f t="shared" ca="1" si="143"/>
        <v>231.92</v>
      </c>
      <c r="L182" s="5">
        <f t="shared" ca="1" si="143"/>
        <v>236.16</v>
      </c>
      <c r="M182" s="5">
        <f t="shared" ca="1" si="143"/>
        <v>239.98400000000001</v>
      </c>
      <c r="N182" s="5">
        <f t="shared" ca="1" si="143"/>
        <v>242.88</v>
      </c>
      <c r="O182" s="5">
        <f t="shared" ca="1" si="143"/>
        <v>245.696</v>
      </c>
      <c r="P182" s="5">
        <f t="shared" ca="1" si="143"/>
        <v>249.024</v>
      </c>
      <c r="Q182" s="5">
        <f t="shared" ca="1" si="143"/>
        <v>249.28</v>
      </c>
      <c r="R182" s="5">
        <f t="shared" ca="1" si="143"/>
        <v>228.8</v>
      </c>
      <c r="S182" s="5">
        <f t="shared" ca="1" si="143"/>
        <v>235.16433238385514</v>
      </c>
      <c r="T182" s="5">
        <f t="shared" ca="1" si="143"/>
        <v>240.71309059046817</v>
      </c>
      <c r="U182" s="5">
        <f t="shared" ca="1" si="143"/>
        <v>246.19879943657665</v>
      </c>
      <c r="V182" s="5">
        <f t="shared" ca="1" si="143"/>
        <v>251.93340590661012</v>
      </c>
      <c r="W182" s="5">
        <f t="shared" ca="1" si="143"/>
        <v>257.62573083892914</v>
      </c>
      <c r="X182" s="5">
        <f t="shared" ca="1" si="143"/>
        <v>263.68453871517863</v>
      </c>
      <c r="Y182" s="5">
        <f t="shared" ca="1" si="143"/>
        <v>269.62534747173595</v>
      </c>
      <c r="Z182" s="5">
        <f t="shared" ca="1" si="143"/>
        <v>273.20659979278298</v>
      </c>
      <c r="AA182" s="5">
        <f t="shared" ca="1" si="143"/>
        <v>276.88973336735125</v>
      </c>
      <c r="AB182" s="5">
        <f ca="1">SUMIF($B$10:$B$25,$D182,AB$10:AB$25)*SUMIF($B$10:$B$25,$D182,AB$46:AB$62)</f>
        <v>282.19050406731276</v>
      </c>
      <c r="AC182" s="5">
        <f t="shared" ref="AC182:AP182" ca="1" si="144">SUMIF($B$10:$B$25,$D182,AC$10:AC$25)*SUMIF($B$10:$B$25,$D182,AC$47:AC$62)</f>
        <v>287.84900113264706</v>
      </c>
      <c r="AD182" s="5">
        <f t="shared" ca="1" si="144"/>
        <v>294.76725916687786</v>
      </c>
      <c r="AE182" s="5">
        <f t="shared" ca="1" si="144"/>
        <v>302.46395177647821</v>
      </c>
      <c r="AF182" s="5">
        <f t="shared" ca="1" si="144"/>
        <v>311.93271718953599</v>
      </c>
      <c r="AG182" s="5">
        <f t="shared" ca="1" si="144"/>
        <v>320.12737786778411</v>
      </c>
      <c r="AH182" s="5">
        <f t="shared" ca="1" si="144"/>
        <v>325.037846910729</v>
      </c>
      <c r="AI182" s="5">
        <f t="shared" ca="1" si="144"/>
        <v>333.28567162799999</v>
      </c>
      <c r="AJ182" s="5">
        <f t="shared" ca="1" si="144"/>
        <v>342.06869639552161</v>
      </c>
      <c r="AK182" s="5">
        <f t="shared" ca="1" si="144"/>
        <v>351.76662223982032</v>
      </c>
      <c r="AL182" s="5">
        <f t="shared" ca="1" si="144"/>
        <v>362.30820207289213</v>
      </c>
      <c r="AM182" s="5">
        <f t="shared" ca="1" si="144"/>
        <v>420.22908284346209</v>
      </c>
      <c r="AN182" s="5">
        <f t="shared" ca="1" si="144"/>
        <v>429.91520881891864</v>
      </c>
      <c r="AO182" s="5">
        <f t="shared" ca="1" si="144"/>
        <v>505.56134136413129</v>
      </c>
      <c r="AP182" s="5">
        <f t="shared" ca="1" si="144"/>
        <v>573.16834811015724</v>
      </c>
    </row>
    <row r="183" spans="1:42">
      <c r="A183" s="57" t="str">
        <f>'[4]TS BYDem'!A113</f>
        <v>*</v>
      </c>
      <c r="B183" s="185" t="s">
        <v>288</v>
      </c>
      <c r="C183" s="185" t="s">
        <v>137</v>
      </c>
      <c r="D183" s="186" t="str">
        <f>'[4]TS BYDem'!D113</f>
        <v>INMK</v>
      </c>
      <c r="E183" s="185" t="s">
        <v>137</v>
      </c>
      <c r="F183" s="185" t="s">
        <v>137</v>
      </c>
      <c r="G183" s="185" t="s">
        <v>137</v>
      </c>
      <c r="H183" s="185" t="s">
        <v>137</v>
      </c>
      <c r="I183" s="185">
        <v>0</v>
      </c>
      <c r="J183" s="185" t="str">
        <f>INDEX('[4]TS BYDem'!$J$10:$J$203,MATCH(D183,'[4]TS BYDem'!$D$10:$D$203,0))</f>
        <v/>
      </c>
      <c r="K183" s="185" t="e">
        <f t="shared" ref="K183:Z198" ca="1" si="145">K$182/J$182*J183</f>
        <v>#VALUE!</v>
      </c>
      <c r="L183" s="185" t="e">
        <f t="shared" ca="1" si="145"/>
        <v>#VALUE!</v>
      </c>
      <c r="M183" s="185" t="e">
        <f t="shared" ca="1" si="145"/>
        <v>#VALUE!</v>
      </c>
      <c r="N183" s="185" t="e">
        <f t="shared" ca="1" si="145"/>
        <v>#VALUE!</v>
      </c>
      <c r="O183" s="185" t="e">
        <f t="shared" ca="1" si="145"/>
        <v>#VALUE!</v>
      </c>
      <c r="P183" s="185" t="e">
        <f t="shared" ca="1" si="145"/>
        <v>#VALUE!</v>
      </c>
      <c r="Q183" s="185" t="e">
        <f t="shared" ca="1" si="145"/>
        <v>#VALUE!</v>
      </c>
      <c r="R183" s="185" t="e">
        <f t="shared" ca="1" si="145"/>
        <v>#VALUE!</v>
      </c>
      <c r="S183" s="185" t="e">
        <f t="shared" ca="1" si="145"/>
        <v>#VALUE!</v>
      </c>
      <c r="T183" s="185" t="e">
        <f t="shared" ca="1" si="145"/>
        <v>#VALUE!</v>
      </c>
      <c r="U183" s="185" t="e">
        <f t="shared" ca="1" si="145"/>
        <v>#VALUE!</v>
      </c>
      <c r="V183" s="185" t="e">
        <f t="shared" ca="1" si="145"/>
        <v>#VALUE!</v>
      </c>
      <c r="W183" s="185" t="e">
        <f t="shared" ca="1" si="145"/>
        <v>#VALUE!</v>
      </c>
      <c r="X183" s="185" t="e">
        <f t="shared" ca="1" si="145"/>
        <v>#VALUE!</v>
      </c>
      <c r="Y183" s="185" t="e">
        <f t="shared" ca="1" si="145"/>
        <v>#VALUE!</v>
      </c>
      <c r="Z183" s="185" t="e">
        <f t="shared" ca="1" si="145"/>
        <v>#VALUE!</v>
      </c>
      <c r="AA183" s="185" t="e">
        <f t="shared" ref="AA183:AP198" ca="1" si="146">AA$182/Z$182*Z183</f>
        <v>#VALUE!</v>
      </c>
      <c r="AB183" s="185" t="e">
        <f t="shared" ca="1" si="146"/>
        <v>#VALUE!</v>
      </c>
      <c r="AC183" s="185" t="e">
        <f t="shared" ca="1" si="146"/>
        <v>#VALUE!</v>
      </c>
      <c r="AD183" s="185" t="e">
        <f t="shared" ca="1" si="146"/>
        <v>#VALUE!</v>
      </c>
      <c r="AE183" s="185" t="e">
        <f t="shared" ca="1" si="146"/>
        <v>#VALUE!</v>
      </c>
      <c r="AF183" s="185" t="e">
        <f t="shared" ca="1" si="146"/>
        <v>#VALUE!</v>
      </c>
      <c r="AG183" s="185" t="e">
        <f t="shared" ca="1" si="146"/>
        <v>#VALUE!</v>
      </c>
      <c r="AH183" s="185" t="e">
        <f t="shared" ca="1" si="146"/>
        <v>#VALUE!</v>
      </c>
      <c r="AI183" s="185" t="e">
        <f t="shared" ca="1" si="146"/>
        <v>#VALUE!</v>
      </c>
      <c r="AJ183" s="185" t="e">
        <f t="shared" ca="1" si="146"/>
        <v>#VALUE!</v>
      </c>
      <c r="AK183" s="185" t="e">
        <f t="shared" ca="1" si="146"/>
        <v>#VALUE!</v>
      </c>
      <c r="AL183" s="185" t="e">
        <f t="shared" ca="1" si="146"/>
        <v>#VALUE!</v>
      </c>
      <c r="AM183" s="185" t="e">
        <f t="shared" ca="1" si="146"/>
        <v>#VALUE!</v>
      </c>
      <c r="AN183" s="185" t="e">
        <f t="shared" ca="1" si="146"/>
        <v>#VALUE!</v>
      </c>
      <c r="AO183" s="185" t="e">
        <f t="shared" ca="1" si="146"/>
        <v>#VALUE!</v>
      </c>
      <c r="AP183" s="185" t="e">
        <f t="shared" ca="1" si="146"/>
        <v>#VALUE!</v>
      </c>
    </row>
    <row r="184" spans="1:42">
      <c r="A184" s="57" t="str">
        <f>'[4]TS BYDem'!A114</f>
        <v>*</v>
      </c>
      <c r="B184" s="185" t="s">
        <v>288</v>
      </c>
      <c r="C184" s="185" t="s">
        <v>137</v>
      </c>
      <c r="D184" s="186" t="str">
        <f>'[4]TS BYDem'!D114</f>
        <v>INMA</v>
      </c>
      <c r="E184" s="185" t="s">
        <v>137</v>
      </c>
      <c r="F184" s="185" t="s">
        <v>137</v>
      </c>
      <c r="G184" s="185" t="s">
        <v>137</v>
      </c>
      <c r="H184" s="185" t="s">
        <v>137</v>
      </c>
      <c r="I184" s="185">
        <v>0</v>
      </c>
      <c r="J184" s="185" t="str">
        <f>INDEX('[4]TS BYDem'!$J$10:$J$203,MATCH(D184,'[4]TS BYDem'!$D$10:$D$203,0))</f>
        <v/>
      </c>
      <c r="K184" s="185" t="e">
        <f t="shared" ca="1" si="145"/>
        <v>#VALUE!</v>
      </c>
      <c r="L184" s="185" t="e">
        <f t="shared" ca="1" si="145"/>
        <v>#VALUE!</v>
      </c>
      <c r="M184" s="185" t="e">
        <f t="shared" ca="1" si="145"/>
        <v>#VALUE!</v>
      </c>
      <c r="N184" s="185" t="e">
        <f t="shared" ca="1" si="145"/>
        <v>#VALUE!</v>
      </c>
      <c r="O184" s="185" t="e">
        <f t="shared" ca="1" si="145"/>
        <v>#VALUE!</v>
      </c>
      <c r="P184" s="185" t="e">
        <f t="shared" ca="1" si="145"/>
        <v>#VALUE!</v>
      </c>
      <c r="Q184" s="185" t="e">
        <f t="shared" ca="1" si="145"/>
        <v>#VALUE!</v>
      </c>
      <c r="R184" s="185" t="e">
        <f t="shared" ca="1" si="145"/>
        <v>#VALUE!</v>
      </c>
      <c r="S184" s="185" t="e">
        <f t="shared" ca="1" si="145"/>
        <v>#VALUE!</v>
      </c>
      <c r="T184" s="185" t="e">
        <f t="shared" ca="1" si="145"/>
        <v>#VALUE!</v>
      </c>
      <c r="U184" s="185" t="e">
        <f t="shared" ca="1" si="145"/>
        <v>#VALUE!</v>
      </c>
      <c r="V184" s="185" t="e">
        <f t="shared" ca="1" si="145"/>
        <v>#VALUE!</v>
      </c>
      <c r="W184" s="185" t="e">
        <f t="shared" ca="1" si="145"/>
        <v>#VALUE!</v>
      </c>
      <c r="X184" s="185" t="e">
        <f t="shared" ca="1" si="145"/>
        <v>#VALUE!</v>
      </c>
      <c r="Y184" s="185" t="e">
        <f t="shared" ca="1" si="145"/>
        <v>#VALUE!</v>
      </c>
      <c r="Z184" s="185" t="e">
        <f t="shared" ca="1" si="145"/>
        <v>#VALUE!</v>
      </c>
      <c r="AA184" s="185" t="e">
        <f t="shared" ca="1" si="146"/>
        <v>#VALUE!</v>
      </c>
      <c r="AB184" s="185" t="e">
        <f t="shared" ca="1" si="146"/>
        <v>#VALUE!</v>
      </c>
      <c r="AC184" s="185" t="e">
        <f t="shared" ca="1" si="146"/>
        <v>#VALUE!</v>
      </c>
      <c r="AD184" s="185" t="e">
        <f t="shared" ca="1" si="146"/>
        <v>#VALUE!</v>
      </c>
      <c r="AE184" s="185" t="e">
        <f t="shared" ca="1" si="146"/>
        <v>#VALUE!</v>
      </c>
      <c r="AF184" s="185" t="e">
        <f t="shared" ca="1" si="146"/>
        <v>#VALUE!</v>
      </c>
      <c r="AG184" s="185" t="e">
        <f t="shared" ca="1" si="146"/>
        <v>#VALUE!</v>
      </c>
      <c r="AH184" s="185" t="e">
        <f t="shared" ca="1" si="146"/>
        <v>#VALUE!</v>
      </c>
      <c r="AI184" s="185" t="e">
        <f t="shared" ca="1" si="146"/>
        <v>#VALUE!</v>
      </c>
      <c r="AJ184" s="185" t="e">
        <f t="shared" ca="1" si="146"/>
        <v>#VALUE!</v>
      </c>
      <c r="AK184" s="185" t="e">
        <f t="shared" ca="1" si="146"/>
        <v>#VALUE!</v>
      </c>
      <c r="AL184" s="185" t="e">
        <f t="shared" ca="1" si="146"/>
        <v>#VALUE!</v>
      </c>
      <c r="AM184" s="185" t="e">
        <f t="shared" ca="1" si="146"/>
        <v>#VALUE!</v>
      </c>
      <c r="AN184" s="185" t="e">
        <f t="shared" ca="1" si="146"/>
        <v>#VALUE!</v>
      </c>
      <c r="AO184" s="185" t="e">
        <f t="shared" ca="1" si="146"/>
        <v>#VALUE!</v>
      </c>
      <c r="AP184" s="185" t="e">
        <f t="shared" ca="1" si="146"/>
        <v>#VALUE!</v>
      </c>
    </row>
    <row r="185" spans="1:42">
      <c r="A185" s="57" t="str">
        <f>'[4]TS BYDem'!A115</f>
        <v>*</v>
      </c>
      <c r="B185" s="185" t="s">
        <v>288</v>
      </c>
      <c r="C185" s="185" t="s">
        <v>137</v>
      </c>
      <c r="D185" s="186" t="str">
        <f>'[4]TS BYDem'!D115</f>
        <v>INML</v>
      </c>
      <c r="E185" s="185" t="s">
        <v>137</v>
      </c>
      <c r="F185" s="185" t="s">
        <v>137</v>
      </c>
      <c r="G185" s="185" t="s">
        <v>137</v>
      </c>
      <c r="H185" s="185" t="s">
        <v>137</v>
      </c>
      <c r="I185" s="185">
        <v>0</v>
      </c>
      <c r="J185" s="185" t="str">
        <f>INDEX('[4]TS BYDem'!$J$10:$J$203,MATCH(D185,'[4]TS BYDem'!$D$10:$D$203,0))</f>
        <v/>
      </c>
      <c r="K185" s="185" t="e">
        <f t="shared" ca="1" si="145"/>
        <v>#VALUE!</v>
      </c>
      <c r="L185" s="185" t="e">
        <f t="shared" ca="1" si="145"/>
        <v>#VALUE!</v>
      </c>
      <c r="M185" s="185" t="e">
        <f t="shared" ca="1" si="145"/>
        <v>#VALUE!</v>
      </c>
      <c r="N185" s="185" t="e">
        <f t="shared" ca="1" si="145"/>
        <v>#VALUE!</v>
      </c>
      <c r="O185" s="185" t="e">
        <f t="shared" ca="1" si="145"/>
        <v>#VALUE!</v>
      </c>
      <c r="P185" s="185" t="e">
        <f t="shared" ca="1" si="145"/>
        <v>#VALUE!</v>
      </c>
      <c r="Q185" s="185" t="e">
        <f t="shared" ca="1" si="145"/>
        <v>#VALUE!</v>
      </c>
      <c r="R185" s="185" t="e">
        <f t="shared" ca="1" si="145"/>
        <v>#VALUE!</v>
      </c>
      <c r="S185" s="185" t="e">
        <f t="shared" ca="1" si="145"/>
        <v>#VALUE!</v>
      </c>
      <c r="T185" s="185" t="e">
        <f t="shared" ca="1" si="145"/>
        <v>#VALUE!</v>
      </c>
      <c r="U185" s="185" t="e">
        <f t="shared" ca="1" si="145"/>
        <v>#VALUE!</v>
      </c>
      <c r="V185" s="185" t="e">
        <f t="shared" ca="1" si="145"/>
        <v>#VALUE!</v>
      </c>
      <c r="W185" s="185" t="e">
        <f t="shared" ca="1" si="145"/>
        <v>#VALUE!</v>
      </c>
      <c r="X185" s="185" t="e">
        <f t="shared" ca="1" si="145"/>
        <v>#VALUE!</v>
      </c>
      <c r="Y185" s="185" t="e">
        <f t="shared" ca="1" si="145"/>
        <v>#VALUE!</v>
      </c>
      <c r="Z185" s="185" t="e">
        <f t="shared" ca="1" si="145"/>
        <v>#VALUE!</v>
      </c>
      <c r="AA185" s="185" t="e">
        <f t="shared" ca="1" si="146"/>
        <v>#VALUE!</v>
      </c>
      <c r="AB185" s="185" t="e">
        <f t="shared" ca="1" si="146"/>
        <v>#VALUE!</v>
      </c>
      <c r="AC185" s="185" t="e">
        <f t="shared" ca="1" si="146"/>
        <v>#VALUE!</v>
      </c>
      <c r="AD185" s="185" t="e">
        <f t="shared" ca="1" si="146"/>
        <v>#VALUE!</v>
      </c>
      <c r="AE185" s="185" t="e">
        <f t="shared" ca="1" si="146"/>
        <v>#VALUE!</v>
      </c>
      <c r="AF185" s="185" t="e">
        <f t="shared" ca="1" si="146"/>
        <v>#VALUE!</v>
      </c>
      <c r="AG185" s="185" t="e">
        <f t="shared" ca="1" si="146"/>
        <v>#VALUE!</v>
      </c>
      <c r="AH185" s="185" t="e">
        <f t="shared" ca="1" si="146"/>
        <v>#VALUE!</v>
      </c>
      <c r="AI185" s="185" t="e">
        <f t="shared" ca="1" si="146"/>
        <v>#VALUE!</v>
      </c>
      <c r="AJ185" s="185" t="e">
        <f t="shared" ca="1" si="146"/>
        <v>#VALUE!</v>
      </c>
      <c r="AK185" s="185" t="e">
        <f t="shared" ca="1" si="146"/>
        <v>#VALUE!</v>
      </c>
      <c r="AL185" s="185" t="e">
        <f t="shared" ca="1" si="146"/>
        <v>#VALUE!</v>
      </c>
      <c r="AM185" s="185" t="e">
        <f t="shared" ca="1" si="146"/>
        <v>#VALUE!</v>
      </c>
      <c r="AN185" s="185" t="e">
        <f t="shared" ca="1" si="146"/>
        <v>#VALUE!</v>
      </c>
      <c r="AO185" s="185" t="e">
        <f t="shared" ca="1" si="146"/>
        <v>#VALUE!</v>
      </c>
      <c r="AP185" s="185" t="e">
        <f t="shared" ca="1" si="146"/>
        <v>#VALUE!</v>
      </c>
    </row>
    <row r="186" spans="1:42">
      <c r="A186" s="57" t="str">
        <f>'[4]TS BYDem'!A116</f>
        <v>*</v>
      </c>
      <c r="B186" s="185" t="s">
        <v>288</v>
      </c>
      <c r="C186" s="185" t="s">
        <v>137</v>
      </c>
      <c r="D186" s="186" t="str">
        <f>'[4]TS BYDem'!D116</f>
        <v>INMC</v>
      </c>
      <c r="E186" s="185" t="s">
        <v>137</v>
      </c>
      <c r="F186" s="185" t="s">
        <v>137</v>
      </c>
      <c r="G186" s="185" t="s">
        <v>137</v>
      </c>
      <c r="H186" s="185" t="s">
        <v>137</v>
      </c>
      <c r="I186" s="185">
        <v>0</v>
      </c>
      <c r="J186" s="185" t="str">
        <f>INDEX('[4]TS BYDem'!$J$10:$J$203,MATCH(D186,'[4]TS BYDem'!$D$10:$D$203,0))</f>
        <v/>
      </c>
      <c r="K186" s="185" t="e">
        <f t="shared" ca="1" si="145"/>
        <v>#VALUE!</v>
      </c>
      <c r="L186" s="185" t="e">
        <f t="shared" ca="1" si="145"/>
        <v>#VALUE!</v>
      </c>
      <c r="M186" s="185" t="e">
        <f t="shared" ca="1" si="145"/>
        <v>#VALUE!</v>
      </c>
      <c r="N186" s="185" t="e">
        <f t="shared" ca="1" si="145"/>
        <v>#VALUE!</v>
      </c>
      <c r="O186" s="185" t="e">
        <f t="shared" ca="1" si="145"/>
        <v>#VALUE!</v>
      </c>
      <c r="P186" s="185" t="e">
        <f t="shared" ca="1" si="145"/>
        <v>#VALUE!</v>
      </c>
      <c r="Q186" s="185" t="e">
        <f t="shared" ca="1" si="145"/>
        <v>#VALUE!</v>
      </c>
      <c r="R186" s="185" t="e">
        <f t="shared" ca="1" si="145"/>
        <v>#VALUE!</v>
      </c>
      <c r="S186" s="185" t="e">
        <f t="shared" ca="1" si="145"/>
        <v>#VALUE!</v>
      </c>
      <c r="T186" s="185" t="e">
        <f t="shared" ca="1" si="145"/>
        <v>#VALUE!</v>
      </c>
      <c r="U186" s="185" t="e">
        <f t="shared" ca="1" si="145"/>
        <v>#VALUE!</v>
      </c>
      <c r="V186" s="185" t="e">
        <f t="shared" ca="1" si="145"/>
        <v>#VALUE!</v>
      </c>
      <c r="W186" s="185" t="e">
        <f t="shared" ca="1" si="145"/>
        <v>#VALUE!</v>
      </c>
      <c r="X186" s="185" t="e">
        <f t="shared" ca="1" si="145"/>
        <v>#VALUE!</v>
      </c>
      <c r="Y186" s="185" t="e">
        <f t="shared" ca="1" si="145"/>
        <v>#VALUE!</v>
      </c>
      <c r="Z186" s="185" t="e">
        <f t="shared" ca="1" si="145"/>
        <v>#VALUE!</v>
      </c>
      <c r="AA186" s="185" t="e">
        <f t="shared" ca="1" si="146"/>
        <v>#VALUE!</v>
      </c>
      <c r="AB186" s="185" t="e">
        <f t="shared" ca="1" si="146"/>
        <v>#VALUE!</v>
      </c>
      <c r="AC186" s="185" t="e">
        <f t="shared" ca="1" si="146"/>
        <v>#VALUE!</v>
      </c>
      <c r="AD186" s="185" t="e">
        <f t="shared" ca="1" si="146"/>
        <v>#VALUE!</v>
      </c>
      <c r="AE186" s="185" t="e">
        <f t="shared" ca="1" si="146"/>
        <v>#VALUE!</v>
      </c>
      <c r="AF186" s="185" t="e">
        <f t="shared" ca="1" si="146"/>
        <v>#VALUE!</v>
      </c>
      <c r="AG186" s="185" t="e">
        <f t="shared" ca="1" si="146"/>
        <v>#VALUE!</v>
      </c>
      <c r="AH186" s="185" t="e">
        <f t="shared" ca="1" si="146"/>
        <v>#VALUE!</v>
      </c>
      <c r="AI186" s="185" t="e">
        <f t="shared" ca="1" si="146"/>
        <v>#VALUE!</v>
      </c>
      <c r="AJ186" s="185" t="e">
        <f t="shared" ca="1" si="146"/>
        <v>#VALUE!</v>
      </c>
      <c r="AK186" s="185" t="e">
        <f t="shared" ca="1" si="146"/>
        <v>#VALUE!</v>
      </c>
      <c r="AL186" s="185" t="e">
        <f t="shared" ca="1" si="146"/>
        <v>#VALUE!</v>
      </c>
      <c r="AM186" s="185" t="e">
        <f t="shared" ca="1" si="146"/>
        <v>#VALUE!</v>
      </c>
      <c r="AN186" s="185" t="e">
        <f t="shared" ca="1" si="146"/>
        <v>#VALUE!</v>
      </c>
      <c r="AO186" s="185" t="e">
        <f t="shared" ca="1" si="146"/>
        <v>#VALUE!</v>
      </c>
      <c r="AP186" s="185" t="e">
        <f t="shared" ca="1" si="146"/>
        <v>#VALUE!</v>
      </c>
    </row>
    <row r="187" spans="1:42">
      <c r="A187" s="57" t="str">
        <f>'[4]TS BYDem'!A117</f>
        <v>*</v>
      </c>
      <c r="B187" s="185" t="s">
        <v>288</v>
      </c>
      <c r="C187" s="185" t="s">
        <v>137</v>
      </c>
      <c r="D187" s="186" t="str">
        <f>'[4]TS BYDem'!D117</f>
        <v>INMH</v>
      </c>
      <c r="E187" s="185" t="s">
        <v>137</v>
      </c>
      <c r="F187" s="185" t="s">
        <v>137</v>
      </c>
      <c r="G187" s="185" t="s">
        <v>137</v>
      </c>
      <c r="H187" s="185" t="s">
        <v>137</v>
      </c>
      <c r="I187" s="185">
        <v>0</v>
      </c>
      <c r="J187" s="185" t="str">
        <f>INDEX('[4]TS BYDem'!$J$10:$J$203,MATCH(D187,'[4]TS BYDem'!$D$10:$D$203,0))</f>
        <v/>
      </c>
      <c r="K187" s="185" t="e">
        <f t="shared" ca="1" si="145"/>
        <v>#VALUE!</v>
      </c>
      <c r="L187" s="185" t="e">
        <f t="shared" ca="1" si="145"/>
        <v>#VALUE!</v>
      </c>
      <c r="M187" s="185" t="e">
        <f t="shared" ca="1" si="145"/>
        <v>#VALUE!</v>
      </c>
      <c r="N187" s="185" t="e">
        <f t="shared" ca="1" si="145"/>
        <v>#VALUE!</v>
      </c>
      <c r="O187" s="185" t="e">
        <f t="shared" ca="1" si="145"/>
        <v>#VALUE!</v>
      </c>
      <c r="P187" s="185" t="e">
        <f t="shared" ca="1" si="145"/>
        <v>#VALUE!</v>
      </c>
      <c r="Q187" s="185" t="e">
        <f t="shared" ca="1" si="145"/>
        <v>#VALUE!</v>
      </c>
      <c r="R187" s="185" t="e">
        <f t="shared" ca="1" si="145"/>
        <v>#VALUE!</v>
      </c>
      <c r="S187" s="185" t="e">
        <f t="shared" ca="1" si="145"/>
        <v>#VALUE!</v>
      </c>
      <c r="T187" s="185" t="e">
        <f t="shared" ca="1" si="145"/>
        <v>#VALUE!</v>
      </c>
      <c r="U187" s="185" t="e">
        <f t="shared" ca="1" si="145"/>
        <v>#VALUE!</v>
      </c>
      <c r="V187" s="185" t="e">
        <f t="shared" ca="1" si="145"/>
        <v>#VALUE!</v>
      </c>
      <c r="W187" s="185" t="e">
        <f t="shared" ca="1" si="145"/>
        <v>#VALUE!</v>
      </c>
      <c r="X187" s="185" t="e">
        <f t="shared" ca="1" si="145"/>
        <v>#VALUE!</v>
      </c>
      <c r="Y187" s="185" t="e">
        <f t="shared" ca="1" si="145"/>
        <v>#VALUE!</v>
      </c>
      <c r="Z187" s="185" t="e">
        <f t="shared" ca="1" si="145"/>
        <v>#VALUE!</v>
      </c>
      <c r="AA187" s="185" t="e">
        <f t="shared" ca="1" si="146"/>
        <v>#VALUE!</v>
      </c>
      <c r="AB187" s="185" t="e">
        <f t="shared" ca="1" si="146"/>
        <v>#VALUE!</v>
      </c>
      <c r="AC187" s="185" t="e">
        <f t="shared" ca="1" si="146"/>
        <v>#VALUE!</v>
      </c>
      <c r="AD187" s="185" t="e">
        <f t="shared" ca="1" si="146"/>
        <v>#VALUE!</v>
      </c>
      <c r="AE187" s="185" t="e">
        <f t="shared" ca="1" si="146"/>
        <v>#VALUE!</v>
      </c>
      <c r="AF187" s="185" t="e">
        <f t="shared" ca="1" si="146"/>
        <v>#VALUE!</v>
      </c>
      <c r="AG187" s="185" t="e">
        <f t="shared" ca="1" si="146"/>
        <v>#VALUE!</v>
      </c>
      <c r="AH187" s="185" t="e">
        <f t="shared" ca="1" si="146"/>
        <v>#VALUE!</v>
      </c>
      <c r="AI187" s="185" t="e">
        <f t="shared" ca="1" si="146"/>
        <v>#VALUE!</v>
      </c>
      <c r="AJ187" s="185" t="e">
        <f t="shared" ca="1" si="146"/>
        <v>#VALUE!</v>
      </c>
      <c r="AK187" s="185" t="e">
        <f t="shared" ca="1" si="146"/>
        <v>#VALUE!</v>
      </c>
      <c r="AL187" s="185" t="e">
        <f t="shared" ca="1" si="146"/>
        <v>#VALUE!</v>
      </c>
      <c r="AM187" s="185" t="e">
        <f t="shared" ca="1" si="146"/>
        <v>#VALUE!</v>
      </c>
      <c r="AN187" s="185" t="e">
        <f t="shared" ca="1" si="146"/>
        <v>#VALUE!</v>
      </c>
      <c r="AO187" s="185" t="e">
        <f t="shared" ca="1" si="146"/>
        <v>#VALUE!</v>
      </c>
      <c r="AP187" s="185" t="e">
        <f t="shared" ca="1" si="146"/>
        <v>#VALUE!</v>
      </c>
    </row>
    <row r="188" spans="1:42">
      <c r="A188" s="57" t="str">
        <f>'[4]TS BYDem'!A118</f>
        <v>*</v>
      </c>
      <c r="B188" s="185" t="s">
        <v>288</v>
      </c>
      <c r="C188" s="185" t="s">
        <v>137</v>
      </c>
      <c r="D188" s="186" t="str">
        <f>'[4]TS BYDem'!D118</f>
        <v>INMP</v>
      </c>
      <c r="E188" s="185" t="s">
        <v>137</v>
      </c>
      <c r="F188" s="185" t="s">
        <v>137</v>
      </c>
      <c r="G188" s="185" t="s">
        <v>137</v>
      </c>
      <c r="H188" s="185" t="s">
        <v>137</v>
      </c>
      <c r="I188" s="185">
        <v>0</v>
      </c>
      <c r="J188" s="185" t="str">
        <f>INDEX('[4]TS BYDem'!$J$10:$J$203,MATCH(D188,'[4]TS BYDem'!$D$10:$D$203,0))</f>
        <v/>
      </c>
      <c r="K188" s="185" t="e">
        <f t="shared" ca="1" si="145"/>
        <v>#VALUE!</v>
      </c>
      <c r="L188" s="185" t="e">
        <f t="shared" ca="1" si="145"/>
        <v>#VALUE!</v>
      </c>
      <c r="M188" s="185" t="e">
        <f t="shared" ca="1" si="145"/>
        <v>#VALUE!</v>
      </c>
      <c r="N188" s="185" t="e">
        <f t="shared" ca="1" si="145"/>
        <v>#VALUE!</v>
      </c>
      <c r="O188" s="185" t="e">
        <f t="shared" ca="1" si="145"/>
        <v>#VALUE!</v>
      </c>
      <c r="P188" s="185" t="e">
        <f t="shared" ca="1" si="145"/>
        <v>#VALUE!</v>
      </c>
      <c r="Q188" s="185" t="e">
        <f t="shared" ca="1" si="145"/>
        <v>#VALUE!</v>
      </c>
      <c r="R188" s="185" t="e">
        <f t="shared" ca="1" si="145"/>
        <v>#VALUE!</v>
      </c>
      <c r="S188" s="185" t="e">
        <f t="shared" ca="1" si="145"/>
        <v>#VALUE!</v>
      </c>
      <c r="T188" s="185" t="e">
        <f t="shared" ca="1" si="145"/>
        <v>#VALUE!</v>
      </c>
      <c r="U188" s="185" t="e">
        <f t="shared" ca="1" si="145"/>
        <v>#VALUE!</v>
      </c>
      <c r="V188" s="185" t="e">
        <f t="shared" ca="1" si="145"/>
        <v>#VALUE!</v>
      </c>
      <c r="W188" s="185" t="e">
        <f t="shared" ca="1" si="145"/>
        <v>#VALUE!</v>
      </c>
      <c r="X188" s="185" t="e">
        <f t="shared" ca="1" si="145"/>
        <v>#VALUE!</v>
      </c>
      <c r="Y188" s="185" t="e">
        <f t="shared" ca="1" si="145"/>
        <v>#VALUE!</v>
      </c>
      <c r="Z188" s="185" t="e">
        <f t="shared" ca="1" si="145"/>
        <v>#VALUE!</v>
      </c>
      <c r="AA188" s="185" t="e">
        <f t="shared" ca="1" si="146"/>
        <v>#VALUE!</v>
      </c>
      <c r="AB188" s="185" t="e">
        <f t="shared" ca="1" si="146"/>
        <v>#VALUE!</v>
      </c>
      <c r="AC188" s="185" t="e">
        <f t="shared" ca="1" si="146"/>
        <v>#VALUE!</v>
      </c>
      <c r="AD188" s="185" t="e">
        <f t="shared" ca="1" si="146"/>
        <v>#VALUE!</v>
      </c>
      <c r="AE188" s="185" t="e">
        <f t="shared" ca="1" si="146"/>
        <v>#VALUE!</v>
      </c>
      <c r="AF188" s="185" t="e">
        <f t="shared" ca="1" si="146"/>
        <v>#VALUE!</v>
      </c>
      <c r="AG188" s="185" t="e">
        <f t="shared" ca="1" si="146"/>
        <v>#VALUE!</v>
      </c>
      <c r="AH188" s="185" t="e">
        <f t="shared" ca="1" si="146"/>
        <v>#VALUE!</v>
      </c>
      <c r="AI188" s="185" t="e">
        <f t="shared" ca="1" si="146"/>
        <v>#VALUE!</v>
      </c>
      <c r="AJ188" s="185" t="e">
        <f t="shared" ca="1" si="146"/>
        <v>#VALUE!</v>
      </c>
      <c r="AK188" s="185" t="e">
        <f t="shared" ca="1" si="146"/>
        <v>#VALUE!</v>
      </c>
      <c r="AL188" s="185" t="e">
        <f t="shared" ca="1" si="146"/>
        <v>#VALUE!</v>
      </c>
      <c r="AM188" s="185" t="e">
        <f t="shared" ca="1" si="146"/>
        <v>#VALUE!</v>
      </c>
      <c r="AN188" s="185" t="e">
        <f t="shared" ca="1" si="146"/>
        <v>#VALUE!</v>
      </c>
      <c r="AO188" s="185" t="e">
        <f t="shared" ca="1" si="146"/>
        <v>#VALUE!</v>
      </c>
      <c r="AP188" s="185" t="e">
        <f t="shared" ca="1" si="146"/>
        <v>#VALUE!</v>
      </c>
    </row>
    <row r="189" spans="1:42">
      <c r="A189" s="57" t="str">
        <f>'[4]TS BYDem'!A119</f>
        <v>*</v>
      </c>
      <c r="B189" s="185" t="s">
        <v>288</v>
      </c>
      <c r="C189" s="185" t="s">
        <v>137</v>
      </c>
      <c r="D189" s="186" t="str">
        <f>'[4]TS BYDem'!D119</f>
        <v>INMF</v>
      </c>
      <c r="E189" s="185" t="s">
        <v>137</v>
      </c>
      <c r="F189" s="185" t="s">
        <v>137</v>
      </c>
      <c r="G189" s="185" t="s">
        <v>137</v>
      </c>
      <c r="H189" s="185" t="s">
        <v>137</v>
      </c>
      <c r="I189" s="185">
        <v>0</v>
      </c>
      <c r="J189" s="185" t="str">
        <f>INDEX('[4]TS BYDem'!$J$10:$J$203,MATCH(D189,'[4]TS BYDem'!$D$10:$D$203,0))</f>
        <v/>
      </c>
      <c r="K189" s="185" t="e">
        <f t="shared" ca="1" si="145"/>
        <v>#VALUE!</v>
      </c>
      <c r="L189" s="185" t="e">
        <f t="shared" ca="1" si="145"/>
        <v>#VALUE!</v>
      </c>
      <c r="M189" s="185" t="e">
        <f t="shared" ca="1" si="145"/>
        <v>#VALUE!</v>
      </c>
      <c r="N189" s="185" t="e">
        <f t="shared" ca="1" si="145"/>
        <v>#VALUE!</v>
      </c>
      <c r="O189" s="185" t="e">
        <f t="shared" ca="1" si="145"/>
        <v>#VALUE!</v>
      </c>
      <c r="P189" s="185" t="e">
        <f t="shared" ca="1" si="145"/>
        <v>#VALUE!</v>
      </c>
      <c r="Q189" s="185" t="e">
        <f t="shared" ca="1" si="145"/>
        <v>#VALUE!</v>
      </c>
      <c r="R189" s="185" t="e">
        <f t="shared" ca="1" si="145"/>
        <v>#VALUE!</v>
      </c>
      <c r="S189" s="185" t="e">
        <f t="shared" ca="1" si="145"/>
        <v>#VALUE!</v>
      </c>
      <c r="T189" s="185" t="e">
        <f t="shared" ca="1" si="145"/>
        <v>#VALUE!</v>
      </c>
      <c r="U189" s="185" t="e">
        <f t="shared" ca="1" si="145"/>
        <v>#VALUE!</v>
      </c>
      <c r="V189" s="185" t="e">
        <f t="shared" ca="1" si="145"/>
        <v>#VALUE!</v>
      </c>
      <c r="W189" s="185" t="e">
        <f t="shared" ca="1" si="145"/>
        <v>#VALUE!</v>
      </c>
      <c r="X189" s="185" t="e">
        <f t="shared" ca="1" si="145"/>
        <v>#VALUE!</v>
      </c>
      <c r="Y189" s="185" t="e">
        <f t="shared" ca="1" si="145"/>
        <v>#VALUE!</v>
      </c>
      <c r="Z189" s="185" t="e">
        <f t="shared" ca="1" si="145"/>
        <v>#VALUE!</v>
      </c>
      <c r="AA189" s="185" t="e">
        <f t="shared" ca="1" si="146"/>
        <v>#VALUE!</v>
      </c>
      <c r="AB189" s="185" t="e">
        <f t="shared" ca="1" si="146"/>
        <v>#VALUE!</v>
      </c>
      <c r="AC189" s="185" t="e">
        <f t="shared" ca="1" si="146"/>
        <v>#VALUE!</v>
      </c>
      <c r="AD189" s="185" t="e">
        <f t="shared" ca="1" si="146"/>
        <v>#VALUE!</v>
      </c>
      <c r="AE189" s="185" t="e">
        <f t="shared" ca="1" si="146"/>
        <v>#VALUE!</v>
      </c>
      <c r="AF189" s="185" t="e">
        <f t="shared" ca="1" si="146"/>
        <v>#VALUE!</v>
      </c>
      <c r="AG189" s="185" t="e">
        <f t="shared" ca="1" si="146"/>
        <v>#VALUE!</v>
      </c>
      <c r="AH189" s="185" t="e">
        <f t="shared" ca="1" si="146"/>
        <v>#VALUE!</v>
      </c>
      <c r="AI189" s="185" t="e">
        <f t="shared" ca="1" si="146"/>
        <v>#VALUE!</v>
      </c>
      <c r="AJ189" s="185" t="e">
        <f t="shared" ca="1" si="146"/>
        <v>#VALUE!</v>
      </c>
      <c r="AK189" s="185" t="e">
        <f t="shared" ca="1" si="146"/>
        <v>#VALUE!</v>
      </c>
      <c r="AL189" s="185" t="e">
        <f t="shared" ca="1" si="146"/>
        <v>#VALUE!</v>
      </c>
      <c r="AM189" s="185" t="e">
        <f t="shared" ca="1" si="146"/>
        <v>#VALUE!</v>
      </c>
      <c r="AN189" s="185" t="e">
        <f t="shared" ca="1" si="146"/>
        <v>#VALUE!</v>
      </c>
      <c r="AO189" s="185" t="e">
        <f t="shared" ca="1" si="146"/>
        <v>#VALUE!</v>
      </c>
      <c r="AP189" s="185" t="e">
        <f t="shared" ca="1" si="146"/>
        <v>#VALUE!</v>
      </c>
    </row>
    <row r="190" spans="1:42">
      <c r="A190" s="57" t="str">
        <f>'[4]TS BYDem'!A120</f>
        <v>*</v>
      </c>
      <c r="B190" s="185" t="s">
        <v>288</v>
      </c>
      <c r="C190" s="185" t="s">
        <v>137</v>
      </c>
      <c r="D190" s="186" t="str">
        <f>'[4]TS BYDem'!D120</f>
        <v>INMO</v>
      </c>
      <c r="E190" s="185" t="s">
        <v>137</v>
      </c>
      <c r="F190" s="185" t="s">
        <v>137</v>
      </c>
      <c r="G190" s="185" t="s">
        <v>137</v>
      </c>
      <c r="H190" s="185" t="s">
        <v>137</v>
      </c>
      <c r="I190" s="185">
        <v>0</v>
      </c>
      <c r="J190" s="185" t="str">
        <f>INDEX('[4]TS BYDem'!$J$10:$J$203,MATCH(D190,'[4]TS BYDem'!$D$10:$D$203,0))</f>
        <v/>
      </c>
      <c r="K190" s="185" t="e">
        <f t="shared" ca="1" si="145"/>
        <v>#VALUE!</v>
      </c>
      <c r="L190" s="185" t="e">
        <f t="shared" ca="1" si="145"/>
        <v>#VALUE!</v>
      </c>
      <c r="M190" s="185" t="e">
        <f t="shared" ca="1" si="145"/>
        <v>#VALUE!</v>
      </c>
      <c r="N190" s="185" t="e">
        <f t="shared" ca="1" si="145"/>
        <v>#VALUE!</v>
      </c>
      <c r="O190" s="185" t="e">
        <f t="shared" ca="1" si="145"/>
        <v>#VALUE!</v>
      </c>
      <c r="P190" s="185" t="e">
        <f t="shared" ca="1" si="145"/>
        <v>#VALUE!</v>
      </c>
      <c r="Q190" s="185" t="e">
        <f t="shared" ca="1" si="145"/>
        <v>#VALUE!</v>
      </c>
      <c r="R190" s="185" t="e">
        <f t="shared" ca="1" si="145"/>
        <v>#VALUE!</v>
      </c>
      <c r="S190" s="185" t="e">
        <f t="shared" ca="1" si="145"/>
        <v>#VALUE!</v>
      </c>
      <c r="T190" s="185" t="e">
        <f t="shared" ca="1" si="145"/>
        <v>#VALUE!</v>
      </c>
      <c r="U190" s="185" t="e">
        <f t="shared" ca="1" si="145"/>
        <v>#VALUE!</v>
      </c>
      <c r="V190" s="185" t="e">
        <f t="shared" ca="1" si="145"/>
        <v>#VALUE!</v>
      </c>
      <c r="W190" s="185" t="e">
        <f t="shared" ca="1" si="145"/>
        <v>#VALUE!</v>
      </c>
      <c r="X190" s="185" t="e">
        <f t="shared" ca="1" si="145"/>
        <v>#VALUE!</v>
      </c>
      <c r="Y190" s="185" t="e">
        <f t="shared" ca="1" si="145"/>
        <v>#VALUE!</v>
      </c>
      <c r="Z190" s="185" t="e">
        <f t="shared" ca="1" si="145"/>
        <v>#VALUE!</v>
      </c>
      <c r="AA190" s="185" t="e">
        <f t="shared" ca="1" si="146"/>
        <v>#VALUE!</v>
      </c>
      <c r="AB190" s="185" t="e">
        <f t="shared" ca="1" si="146"/>
        <v>#VALUE!</v>
      </c>
      <c r="AC190" s="185" t="e">
        <f t="shared" ca="1" si="146"/>
        <v>#VALUE!</v>
      </c>
      <c r="AD190" s="185" t="e">
        <f t="shared" ca="1" si="146"/>
        <v>#VALUE!</v>
      </c>
      <c r="AE190" s="185" t="e">
        <f t="shared" ca="1" si="146"/>
        <v>#VALUE!</v>
      </c>
      <c r="AF190" s="185" t="e">
        <f t="shared" ca="1" si="146"/>
        <v>#VALUE!</v>
      </c>
      <c r="AG190" s="185" t="e">
        <f t="shared" ca="1" si="146"/>
        <v>#VALUE!</v>
      </c>
      <c r="AH190" s="185" t="e">
        <f t="shared" ca="1" si="146"/>
        <v>#VALUE!</v>
      </c>
      <c r="AI190" s="185" t="e">
        <f t="shared" ca="1" si="146"/>
        <v>#VALUE!</v>
      </c>
      <c r="AJ190" s="185" t="e">
        <f t="shared" ca="1" si="146"/>
        <v>#VALUE!</v>
      </c>
      <c r="AK190" s="185" t="e">
        <f t="shared" ca="1" si="146"/>
        <v>#VALUE!</v>
      </c>
      <c r="AL190" s="185" t="e">
        <f t="shared" ca="1" si="146"/>
        <v>#VALUE!</v>
      </c>
      <c r="AM190" s="185" t="e">
        <f t="shared" ca="1" si="146"/>
        <v>#VALUE!</v>
      </c>
      <c r="AN190" s="185" t="e">
        <f t="shared" ca="1" si="146"/>
        <v>#VALUE!</v>
      </c>
      <c r="AO190" s="185" t="e">
        <f t="shared" ca="1" si="146"/>
        <v>#VALUE!</v>
      </c>
      <c r="AP190" s="185" t="e">
        <f t="shared" ca="1" si="146"/>
        <v>#VALUE!</v>
      </c>
    </row>
    <row r="191" spans="1:42">
      <c r="A191" s="57" t="str">
        <f>'[4]TS BYDem'!A121</f>
        <v>*</v>
      </c>
      <c r="B191" s="185" t="s">
        <v>288</v>
      </c>
      <c r="C191" s="185" t="s">
        <v>137</v>
      </c>
      <c r="D191" s="186" t="str">
        <f>'[4]TS BYDem'!D121</f>
        <v>INME</v>
      </c>
      <c r="E191" s="185" t="s">
        <v>137</v>
      </c>
      <c r="F191" s="185" t="s">
        <v>137</v>
      </c>
      <c r="G191" s="185" t="s">
        <v>137</v>
      </c>
      <c r="H191" s="185" t="s">
        <v>137</v>
      </c>
      <c r="I191" s="185">
        <v>0</v>
      </c>
      <c r="J191" s="185" t="str">
        <f>INDEX('[4]TS BYDem'!$J$10:$J$203,MATCH(D191,'[4]TS BYDem'!$D$10:$D$203,0))</f>
        <v/>
      </c>
      <c r="K191" s="185" t="e">
        <f t="shared" ca="1" si="145"/>
        <v>#VALUE!</v>
      </c>
      <c r="L191" s="185" t="e">
        <f t="shared" ca="1" si="145"/>
        <v>#VALUE!</v>
      </c>
      <c r="M191" s="185" t="e">
        <f t="shared" ca="1" si="145"/>
        <v>#VALUE!</v>
      </c>
      <c r="N191" s="185" t="e">
        <f t="shared" ca="1" si="145"/>
        <v>#VALUE!</v>
      </c>
      <c r="O191" s="185" t="e">
        <f t="shared" ca="1" si="145"/>
        <v>#VALUE!</v>
      </c>
      <c r="P191" s="185" t="e">
        <f t="shared" ca="1" si="145"/>
        <v>#VALUE!</v>
      </c>
      <c r="Q191" s="185" t="e">
        <f t="shared" ca="1" si="145"/>
        <v>#VALUE!</v>
      </c>
      <c r="R191" s="185" t="e">
        <f t="shared" ca="1" si="145"/>
        <v>#VALUE!</v>
      </c>
      <c r="S191" s="185" t="e">
        <f t="shared" ca="1" si="145"/>
        <v>#VALUE!</v>
      </c>
      <c r="T191" s="185" t="e">
        <f t="shared" ca="1" si="145"/>
        <v>#VALUE!</v>
      </c>
      <c r="U191" s="185" t="e">
        <f t="shared" ca="1" si="145"/>
        <v>#VALUE!</v>
      </c>
      <c r="V191" s="185" t="e">
        <f t="shared" ca="1" si="145"/>
        <v>#VALUE!</v>
      </c>
      <c r="W191" s="185" t="e">
        <f t="shared" ca="1" si="145"/>
        <v>#VALUE!</v>
      </c>
      <c r="X191" s="185" t="e">
        <f t="shared" ca="1" si="145"/>
        <v>#VALUE!</v>
      </c>
      <c r="Y191" s="185" t="e">
        <f t="shared" ca="1" si="145"/>
        <v>#VALUE!</v>
      </c>
      <c r="Z191" s="185" t="e">
        <f t="shared" ca="1" si="145"/>
        <v>#VALUE!</v>
      </c>
      <c r="AA191" s="185" t="e">
        <f t="shared" ca="1" si="146"/>
        <v>#VALUE!</v>
      </c>
      <c r="AB191" s="185" t="e">
        <f t="shared" ca="1" si="146"/>
        <v>#VALUE!</v>
      </c>
      <c r="AC191" s="185" t="e">
        <f t="shared" ca="1" si="146"/>
        <v>#VALUE!</v>
      </c>
      <c r="AD191" s="185" t="e">
        <f t="shared" ca="1" si="146"/>
        <v>#VALUE!</v>
      </c>
      <c r="AE191" s="185" t="e">
        <f t="shared" ca="1" si="146"/>
        <v>#VALUE!</v>
      </c>
      <c r="AF191" s="185" t="e">
        <f t="shared" ca="1" si="146"/>
        <v>#VALUE!</v>
      </c>
      <c r="AG191" s="185" t="e">
        <f t="shared" ca="1" si="146"/>
        <v>#VALUE!</v>
      </c>
      <c r="AH191" s="185" t="e">
        <f t="shared" ca="1" si="146"/>
        <v>#VALUE!</v>
      </c>
      <c r="AI191" s="185" t="e">
        <f t="shared" ca="1" si="146"/>
        <v>#VALUE!</v>
      </c>
      <c r="AJ191" s="185" t="e">
        <f t="shared" ca="1" si="146"/>
        <v>#VALUE!</v>
      </c>
      <c r="AK191" s="185" t="e">
        <f t="shared" ca="1" si="146"/>
        <v>#VALUE!</v>
      </c>
      <c r="AL191" s="185" t="e">
        <f t="shared" ca="1" si="146"/>
        <v>#VALUE!</v>
      </c>
      <c r="AM191" s="185" t="e">
        <f t="shared" ca="1" si="146"/>
        <v>#VALUE!</v>
      </c>
      <c r="AN191" s="185" t="e">
        <f t="shared" ca="1" si="146"/>
        <v>#VALUE!</v>
      </c>
      <c r="AO191" s="185" t="e">
        <f t="shared" ca="1" si="146"/>
        <v>#VALUE!</v>
      </c>
      <c r="AP191" s="185" t="e">
        <f t="shared" ca="1" si="146"/>
        <v>#VALUE!</v>
      </c>
    </row>
    <row r="192" spans="1:42">
      <c r="A192" s="57" t="str">
        <f>'[4]TS BYDem'!A122</f>
        <v>*</v>
      </c>
      <c r="B192" s="185" t="s">
        <v>288</v>
      </c>
      <c r="C192" s="185" t="s">
        <v>137</v>
      </c>
      <c r="D192" s="186" t="str">
        <f>'[4]TS BYDem'!D122</f>
        <v xml:space="preserve"> </v>
      </c>
      <c r="E192" s="185" t="s">
        <v>137</v>
      </c>
      <c r="F192" s="185" t="s">
        <v>137</v>
      </c>
      <c r="G192" s="185" t="s">
        <v>137</v>
      </c>
      <c r="H192" s="185" t="s">
        <v>137</v>
      </c>
      <c r="I192" s="185">
        <v>0</v>
      </c>
      <c r="J192" s="185" t="str">
        <f>INDEX('[4]TS BYDem'!$J$10:$J$203,MATCH(D192,'[4]TS BYDem'!$D$10:$D$203,0))</f>
        <v/>
      </c>
      <c r="K192" s="185" t="e">
        <f t="shared" ca="1" si="145"/>
        <v>#VALUE!</v>
      </c>
      <c r="L192" s="185" t="e">
        <f t="shared" ca="1" si="145"/>
        <v>#VALUE!</v>
      </c>
      <c r="M192" s="185" t="e">
        <f t="shared" ca="1" si="145"/>
        <v>#VALUE!</v>
      </c>
      <c r="N192" s="185" t="e">
        <f t="shared" ca="1" si="145"/>
        <v>#VALUE!</v>
      </c>
      <c r="O192" s="185" t="e">
        <f t="shared" ca="1" si="145"/>
        <v>#VALUE!</v>
      </c>
      <c r="P192" s="185" t="e">
        <f t="shared" ca="1" si="145"/>
        <v>#VALUE!</v>
      </c>
      <c r="Q192" s="185" t="e">
        <f t="shared" ca="1" si="145"/>
        <v>#VALUE!</v>
      </c>
      <c r="R192" s="185" t="e">
        <f t="shared" ca="1" si="145"/>
        <v>#VALUE!</v>
      </c>
      <c r="S192" s="185" t="e">
        <f t="shared" ca="1" si="145"/>
        <v>#VALUE!</v>
      </c>
      <c r="T192" s="185" t="e">
        <f t="shared" ca="1" si="145"/>
        <v>#VALUE!</v>
      </c>
      <c r="U192" s="185" t="e">
        <f t="shared" ca="1" si="145"/>
        <v>#VALUE!</v>
      </c>
      <c r="V192" s="185" t="e">
        <f t="shared" ca="1" si="145"/>
        <v>#VALUE!</v>
      </c>
      <c r="W192" s="185" t="e">
        <f t="shared" ca="1" si="145"/>
        <v>#VALUE!</v>
      </c>
      <c r="X192" s="185" t="e">
        <f t="shared" ca="1" si="145"/>
        <v>#VALUE!</v>
      </c>
      <c r="Y192" s="185" t="e">
        <f t="shared" ca="1" si="145"/>
        <v>#VALUE!</v>
      </c>
      <c r="Z192" s="185" t="e">
        <f t="shared" ca="1" si="145"/>
        <v>#VALUE!</v>
      </c>
      <c r="AA192" s="185" t="e">
        <f t="shared" ca="1" si="146"/>
        <v>#VALUE!</v>
      </c>
      <c r="AB192" s="185" t="e">
        <f t="shared" ca="1" si="146"/>
        <v>#VALUE!</v>
      </c>
      <c r="AC192" s="185" t="e">
        <f t="shared" ca="1" si="146"/>
        <v>#VALUE!</v>
      </c>
      <c r="AD192" s="185" t="e">
        <f t="shared" ca="1" si="146"/>
        <v>#VALUE!</v>
      </c>
      <c r="AE192" s="185" t="e">
        <f t="shared" ca="1" si="146"/>
        <v>#VALUE!</v>
      </c>
      <c r="AF192" s="185" t="e">
        <f t="shared" ca="1" si="146"/>
        <v>#VALUE!</v>
      </c>
      <c r="AG192" s="185" t="e">
        <f t="shared" ca="1" si="146"/>
        <v>#VALUE!</v>
      </c>
      <c r="AH192" s="185" t="e">
        <f t="shared" ca="1" si="146"/>
        <v>#VALUE!</v>
      </c>
      <c r="AI192" s="185" t="e">
        <f t="shared" ca="1" si="146"/>
        <v>#VALUE!</v>
      </c>
      <c r="AJ192" s="185" t="e">
        <f t="shared" ca="1" si="146"/>
        <v>#VALUE!</v>
      </c>
      <c r="AK192" s="185" t="e">
        <f t="shared" ca="1" si="146"/>
        <v>#VALUE!</v>
      </c>
      <c r="AL192" s="185" t="e">
        <f t="shared" ca="1" si="146"/>
        <v>#VALUE!</v>
      </c>
      <c r="AM192" s="185" t="e">
        <f t="shared" ca="1" si="146"/>
        <v>#VALUE!</v>
      </c>
      <c r="AN192" s="185" t="e">
        <f t="shared" ca="1" si="146"/>
        <v>#VALUE!</v>
      </c>
      <c r="AO192" s="185" t="e">
        <f t="shared" ca="1" si="146"/>
        <v>#VALUE!</v>
      </c>
      <c r="AP192" s="185" t="e">
        <f t="shared" ca="1" si="146"/>
        <v>#VALUE!</v>
      </c>
    </row>
    <row r="193" spans="1:42">
      <c r="A193" s="57" t="str">
        <f>'[4]TS BYDem'!A123</f>
        <v>*</v>
      </c>
      <c r="B193" s="185" t="s">
        <v>288</v>
      </c>
      <c r="C193" s="185" t="s">
        <v>137</v>
      </c>
      <c r="D193" s="186" t="str">
        <f>'[4]TS BYDem'!D123</f>
        <v>INMS</v>
      </c>
      <c r="E193" s="185" t="s">
        <v>137</v>
      </c>
      <c r="F193" s="185" t="s">
        <v>137</v>
      </c>
      <c r="G193" s="185" t="s">
        <v>137</v>
      </c>
      <c r="H193" s="185" t="s">
        <v>137</v>
      </c>
      <c r="I193" s="185">
        <v>0</v>
      </c>
      <c r="J193" s="185" t="str">
        <f>INDEX('[4]TS BYDem'!$J$10:$J$203,MATCH(D193,'[4]TS BYDem'!$D$10:$D$203,0))</f>
        <v/>
      </c>
      <c r="K193" s="185" t="e">
        <f t="shared" ca="1" si="145"/>
        <v>#VALUE!</v>
      </c>
      <c r="L193" s="185" t="e">
        <f t="shared" ca="1" si="145"/>
        <v>#VALUE!</v>
      </c>
      <c r="M193" s="185" t="e">
        <f t="shared" ca="1" si="145"/>
        <v>#VALUE!</v>
      </c>
      <c r="N193" s="185" t="e">
        <f t="shared" ca="1" si="145"/>
        <v>#VALUE!</v>
      </c>
      <c r="O193" s="185" t="e">
        <f t="shared" ca="1" si="145"/>
        <v>#VALUE!</v>
      </c>
      <c r="P193" s="185" t="e">
        <f t="shared" ca="1" si="145"/>
        <v>#VALUE!</v>
      </c>
      <c r="Q193" s="185" t="e">
        <f t="shared" ca="1" si="145"/>
        <v>#VALUE!</v>
      </c>
      <c r="R193" s="185" t="e">
        <f t="shared" ca="1" si="145"/>
        <v>#VALUE!</v>
      </c>
      <c r="S193" s="185" t="e">
        <f t="shared" ca="1" si="145"/>
        <v>#VALUE!</v>
      </c>
      <c r="T193" s="185" t="e">
        <f t="shared" ca="1" si="145"/>
        <v>#VALUE!</v>
      </c>
      <c r="U193" s="185" t="e">
        <f t="shared" ca="1" si="145"/>
        <v>#VALUE!</v>
      </c>
      <c r="V193" s="185" t="e">
        <f t="shared" ca="1" si="145"/>
        <v>#VALUE!</v>
      </c>
      <c r="W193" s="185" t="e">
        <f t="shared" ca="1" si="145"/>
        <v>#VALUE!</v>
      </c>
      <c r="X193" s="185" t="e">
        <f t="shared" ca="1" si="145"/>
        <v>#VALUE!</v>
      </c>
      <c r="Y193" s="185" t="e">
        <f t="shared" ca="1" si="145"/>
        <v>#VALUE!</v>
      </c>
      <c r="Z193" s="185" t="e">
        <f t="shared" ca="1" si="145"/>
        <v>#VALUE!</v>
      </c>
      <c r="AA193" s="185" t="e">
        <f t="shared" ca="1" si="146"/>
        <v>#VALUE!</v>
      </c>
      <c r="AB193" s="185" t="e">
        <f t="shared" ca="1" si="146"/>
        <v>#VALUE!</v>
      </c>
      <c r="AC193" s="185" t="e">
        <f t="shared" ca="1" si="146"/>
        <v>#VALUE!</v>
      </c>
      <c r="AD193" s="185" t="e">
        <f t="shared" ca="1" si="146"/>
        <v>#VALUE!</v>
      </c>
      <c r="AE193" s="185" t="e">
        <f t="shared" ca="1" si="146"/>
        <v>#VALUE!</v>
      </c>
      <c r="AF193" s="185" t="e">
        <f t="shared" ca="1" si="146"/>
        <v>#VALUE!</v>
      </c>
      <c r="AG193" s="185" t="e">
        <f t="shared" ca="1" si="146"/>
        <v>#VALUE!</v>
      </c>
      <c r="AH193" s="185" t="e">
        <f t="shared" ca="1" si="146"/>
        <v>#VALUE!</v>
      </c>
      <c r="AI193" s="185" t="e">
        <f t="shared" ca="1" si="146"/>
        <v>#VALUE!</v>
      </c>
      <c r="AJ193" s="185" t="e">
        <f t="shared" ca="1" si="146"/>
        <v>#VALUE!</v>
      </c>
      <c r="AK193" s="185" t="e">
        <f t="shared" ca="1" si="146"/>
        <v>#VALUE!</v>
      </c>
      <c r="AL193" s="185" t="e">
        <f t="shared" ca="1" si="146"/>
        <v>#VALUE!</v>
      </c>
      <c r="AM193" s="185" t="e">
        <f t="shared" ca="1" si="146"/>
        <v>#VALUE!</v>
      </c>
      <c r="AN193" s="185" t="e">
        <f t="shared" ca="1" si="146"/>
        <v>#VALUE!</v>
      </c>
      <c r="AO193" s="185" t="e">
        <f t="shared" ca="1" si="146"/>
        <v>#VALUE!</v>
      </c>
      <c r="AP193" s="185" t="e">
        <f t="shared" ca="1" si="146"/>
        <v>#VALUE!</v>
      </c>
    </row>
    <row r="194" spans="1:42">
      <c r="A194" s="57" t="str">
        <f>'[4]TS BYDem'!A124</f>
        <v>*</v>
      </c>
      <c r="B194" s="185" t="s">
        <v>288</v>
      </c>
      <c r="C194" s="185" t="s">
        <v>137</v>
      </c>
      <c r="D194" s="186" t="str">
        <f>'[4]TS BYDem'!D124</f>
        <v>INMS</v>
      </c>
      <c r="E194" s="185" t="s">
        <v>137</v>
      </c>
      <c r="F194" s="185" t="s">
        <v>137</v>
      </c>
      <c r="G194" s="185" t="s">
        <v>137</v>
      </c>
      <c r="H194" s="185" t="s">
        <v>137</v>
      </c>
      <c r="I194" s="185">
        <v>0</v>
      </c>
      <c r="J194" s="185" t="str">
        <f>INDEX('[4]TS BYDem'!$J$10:$J$203,MATCH(D194,'[4]TS BYDem'!$D$10:$D$203,0))</f>
        <v/>
      </c>
      <c r="K194" s="185" t="e">
        <f t="shared" ca="1" si="145"/>
        <v>#VALUE!</v>
      </c>
      <c r="L194" s="185" t="e">
        <f t="shared" ca="1" si="145"/>
        <v>#VALUE!</v>
      </c>
      <c r="M194" s="185" t="e">
        <f t="shared" ca="1" si="145"/>
        <v>#VALUE!</v>
      </c>
      <c r="N194" s="185" t="e">
        <f t="shared" ca="1" si="145"/>
        <v>#VALUE!</v>
      </c>
      <c r="O194" s="185" t="e">
        <f t="shared" ca="1" si="145"/>
        <v>#VALUE!</v>
      </c>
      <c r="P194" s="185" t="e">
        <f t="shared" ca="1" si="145"/>
        <v>#VALUE!</v>
      </c>
      <c r="Q194" s="185" t="e">
        <f t="shared" ca="1" si="145"/>
        <v>#VALUE!</v>
      </c>
      <c r="R194" s="185" t="e">
        <f t="shared" ca="1" si="145"/>
        <v>#VALUE!</v>
      </c>
      <c r="S194" s="185" t="e">
        <f t="shared" ca="1" si="145"/>
        <v>#VALUE!</v>
      </c>
      <c r="T194" s="185" t="e">
        <f t="shared" ca="1" si="145"/>
        <v>#VALUE!</v>
      </c>
      <c r="U194" s="185" t="e">
        <f t="shared" ca="1" si="145"/>
        <v>#VALUE!</v>
      </c>
      <c r="V194" s="185" t="e">
        <f t="shared" ca="1" si="145"/>
        <v>#VALUE!</v>
      </c>
      <c r="W194" s="185" t="e">
        <f t="shared" ca="1" si="145"/>
        <v>#VALUE!</v>
      </c>
      <c r="X194" s="185" t="e">
        <f t="shared" ca="1" si="145"/>
        <v>#VALUE!</v>
      </c>
      <c r="Y194" s="185" t="e">
        <f t="shared" ca="1" si="145"/>
        <v>#VALUE!</v>
      </c>
      <c r="Z194" s="185" t="e">
        <f t="shared" ca="1" si="145"/>
        <v>#VALUE!</v>
      </c>
      <c r="AA194" s="185" t="e">
        <f t="shared" ca="1" si="146"/>
        <v>#VALUE!</v>
      </c>
      <c r="AB194" s="185" t="e">
        <f t="shared" ca="1" si="146"/>
        <v>#VALUE!</v>
      </c>
      <c r="AC194" s="185" t="e">
        <f t="shared" ca="1" si="146"/>
        <v>#VALUE!</v>
      </c>
      <c r="AD194" s="185" t="e">
        <f t="shared" ca="1" si="146"/>
        <v>#VALUE!</v>
      </c>
      <c r="AE194" s="185" t="e">
        <f t="shared" ca="1" si="146"/>
        <v>#VALUE!</v>
      </c>
      <c r="AF194" s="185" t="e">
        <f t="shared" ca="1" si="146"/>
        <v>#VALUE!</v>
      </c>
      <c r="AG194" s="185" t="e">
        <f t="shared" ca="1" si="146"/>
        <v>#VALUE!</v>
      </c>
      <c r="AH194" s="185" t="e">
        <f t="shared" ca="1" si="146"/>
        <v>#VALUE!</v>
      </c>
      <c r="AI194" s="185" t="e">
        <f t="shared" ca="1" si="146"/>
        <v>#VALUE!</v>
      </c>
      <c r="AJ194" s="185" t="e">
        <f t="shared" ca="1" si="146"/>
        <v>#VALUE!</v>
      </c>
      <c r="AK194" s="185" t="e">
        <f t="shared" ca="1" si="146"/>
        <v>#VALUE!</v>
      </c>
      <c r="AL194" s="185" t="e">
        <f t="shared" ca="1" si="146"/>
        <v>#VALUE!</v>
      </c>
      <c r="AM194" s="185" t="e">
        <f t="shared" ca="1" si="146"/>
        <v>#VALUE!</v>
      </c>
      <c r="AN194" s="185" t="e">
        <f t="shared" ca="1" si="146"/>
        <v>#VALUE!</v>
      </c>
      <c r="AO194" s="185" t="e">
        <f t="shared" ca="1" si="146"/>
        <v>#VALUE!</v>
      </c>
      <c r="AP194" s="185" t="e">
        <f t="shared" ca="1" si="146"/>
        <v>#VALUE!</v>
      </c>
    </row>
    <row r="195" spans="1:42">
      <c r="A195" s="57" t="str">
        <f>'[4]TS BYDem'!A125</f>
        <v>*</v>
      </c>
      <c r="B195" s="185" t="s">
        <v>288</v>
      </c>
      <c r="C195" s="185" t="s">
        <v>137</v>
      </c>
      <c r="D195" s="186" t="str">
        <f>'[4]TS BYDem'!D125</f>
        <v>INMS</v>
      </c>
      <c r="E195" s="185" t="s">
        <v>137</v>
      </c>
      <c r="F195" s="185" t="s">
        <v>137</v>
      </c>
      <c r="G195" s="185" t="s">
        <v>137</v>
      </c>
      <c r="H195" s="185" t="s">
        <v>137</v>
      </c>
      <c r="I195" s="185">
        <v>0</v>
      </c>
      <c r="J195" s="185" t="str">
        <f>INDEX('[4]TS BYDem'!$J$10:$J$203,MATCH(D195,'[4]TS BYDem'!$D$10:$D$203,0))</f>
        <v/>
      </c>
      <c r="K195" s="185" t="e">
        <f t="shared" ca="1" si="145"/>
        <v>#VALUE!</v>
      </c>
      <c r="L195" s="185" t="e">
        <f t="shared" ca="1" si="145"/>
        <v>#VALUE!</v>
      </c>
      <c r="M195" s="185" t="e">
        <f t="shared" ca="1" si="145"/>
        <v>#VALUE!</v>
      </c>
      <c r="N195" s="185" t="e">
        <f t="shared" ca="1" si="145"/>
        <v>#VALUE!</v>
      </c>
      <c r="O195" s="185" t="e">
        <f t="shared" ca="1" si="145"/>
        <v>#VALUE!</v>
      </c>
      <c r="P195" s="185" t="e">
        <f t="shared" ca="1" si="145"/>
        <v>#VALUE!</v>
      </c>
      <c r="Q195" s="185" t="e">
        <f t="shared" ca="1" si="145"/>
        <v>#VALUE!</v>
      </c>
      <c r="R195" s="185" t="e">
        <f t="shared" ca="1" si="145"/>
        <v>#VALUE!</v>
      </c>
      <c r="S195" s="185" t="e">
        <f t="shared" ca="1" si="145"/>
        <v>#VALUE!</v>
      </c>
      <c r="T195" s="185" t="e">
        <f t="shared" ca="1" si="145"/>
        <v>#VALUE!</v>
      </c>
      <c r="U195" s="185" t="e">
        <f t="shared" ca="1" si="145"/>
        <v>#VALUE!</v>
      </c>
      <c r="V195" s="185" t="e">
        <f t="shared" ca="1" si="145"/>
        <v>#VALUE!</v>
      </c>
      <c r="W195" s="185" t="e">
        <f t="shared" ca="1" si="145"/>
        <v>#VALUE!</v>
      </c>
      <c r="X195" s="185" t="e">
        <f t="shared" ca="1" si="145"/>
        <v>#VALUE!</v>
      </c>
      <c r="Y195" s="185" t="e">
        <f t="shared" ca="1" si="145"/>
        <v>#VALUE!</v>
      </c>
      <c r="Z195" s="185" t="e">
        <f t="shared" ca="1" si="145"/>
        <v>#VALUE!</v>
      </c>
      <c r="AA195" s="185" t="e">
        <f t="shared" ca="1" si="146"/>
        <v>#VALUE!</v>
      </c>
      <c r="AB195" s="185" t="e">
        <f t="shared" ca="1" si="146"/>
        <v>#VALUE!</v>
      </c>
      <c r="AC195" s="185" t="e">
        <f t="shared" ca="1" si="146"/>
        <v>#VALUE!</v>
      </c>
      <c r="AD195" s="185" t="e">
        <f t="shared" ca="1" si="146"/>
        <v>#VALUE!</v>
      </c>
      <c r="AE195" s="185" t="e">
        <f t="shared" ca="1" si="146"/>
        <v>#VALUE!</v>
      </c>
      <c r="AF195" s="185" t="e">
        <f t="shared" ca="1" si="146"/>
        <v>#VALUE!</v>
      </c>
      <c r="AG195" s="185" t="e">
        <f t="shared" ca="1" si="146"/>
        <v>#VALUE!</v>
      </c>
      <c r="AH195" s="185" t="e">
        <f t="shared" ca="1" si="146"/>
        <v>#VALUE!</v>
      </c>
      <c r="AI195" s="185" t="e">
        <f t="shared" ca="1" si="146"/>
        <v>#VALUE!</v>
      </c>
      <c r="AJ195" s="185" t="e">
        <f t="shared" ca="1" si="146"/>
        <v>#VALUE!</v>
      </c>
      <c r="AK195" s="185" t="e">
        <f t="shared" ca="1" si="146"/>
        <v>#VALUE!</v>
      </c>
      <c r="AL195" s="185" t="e">
        <f t="shared" ca="1" si="146"/>
        <v>#VALUE!</v>
      </c>
      <c r="AM195" s="185" t="e">
        <f t="shared" ca="1" si="146"/>
        <v>#VALUE!</v>
      </c>
      <c r="AN195" s="185" t="e">
        <f t="shared" ca="1" si="146"/>
        <v>#VALUE!</v>
      </c>
      <c r="AO195" s="185" t="e">
        <f t="shared" ca="1" si="146"/>
        <v>#VALUE!</v>
      </c>
      <c r="AP195" s="185" t="e">
        <f t="shared" ca="1" si="146"/>
        <v>#VALUE!</v>
      </c>
    </row>
    <row r="196" spans="1:42">
      <c r="A196" s="57" t="str">
        <f>'[4]TS BYDem'!A126</f>
        <v>*</v>
      </c>
      <c r="B196" s="185" t="s">
        <v>288</v>
      </c>
      <c r="C196" s="185" t="s">
        <v>137</v>
      </c>
      <c r="D196" s="186" t="str">
        <f>'[4]TS BYDem'!D126</f>
        <v>INMS</v>
      </c>
      <c r="E196" s="185" t="s">
        <v>137</v>
      </c>
      <c r="F196" s="185" t="s">
        <v>137</v>
      </c>
      <c r="G196" s="185" t="s">
        <v>137</v>
      </c>
      <c r="H196" s="185" t="s">
        <v>137</v>
      </c>
      <c r="I196" s="185">
        <v>0</v>
      </c>
      <c r="J196" s="185" t="str">
        <f>INDEX('[4]TS BYDem'!$J$10:$J$203,MATCH(D196,'[4]TS BYDem'!$D$10:$D$203,0))</f>
        <v/>
      </c>
      <c r="K196" s="185" t="e">
        <f t="shared" ca="1" si="145"/>
        <v>#VALUE!</v>
      </c>
      <c r="L196" s="185" t="e">
        <f t="shared" ca="1" si="145"/>
        <v>#VALUE!</v>
      </c>
      <c r="M196" s="185" t="e">
        <f t="shared" ca="1" si="145"/>
        <v>#VALUE!</v>
      </c>
      <c r="N196" s="185" t="e">
        <f t="shared" ca="1" si="145"/>
        <v>#VALUE!</v>
      </c>
      <c r="O196" s="185" t="e">
        <f t="shared" ca="1" si="145"/>
        <v>#VALUE!</v>
      </c>
      <c r="P196" s="185" t="e">
        <f t="shared" ca="1" si="145"/>
        <v>#VALUE!</v>
      </c>
      <c r="Q196" s="185" t="e">
        <f t="shared" ca="1" si="145"/>
        <v>#VALUE!</v>
      </c>
      <c r="R196" s="185" t="e">
        <f t="shared" ca="1" si="145"/>
        <v>#VALUE!</v>
      </c>
      <c r="S196" s="185" t="e">
        <f t="shared" ca="1" si="145"/>
        <v>#VALUE!</v>
      </c>
      <c r="T196" s="185" t="e">
        <f t="shared" ca="1" si="145"/>
        <v>#VALUE!</v>
      </c>
      <c r="U196" s="185" t="e">
        <f t="shared" ca="1" si="145"/>
        <v>#VALUE!</v>
      </c>
      <c r="V196" s="185" t="e">
        <f t="shared" ca="1" si="145"/>
        <v>#VALUE!</v>
      </c>
      <c r="W196" s="185" t="e">
        <f t="shared" ca="1" si="145"/>
        <v>#VALUE!</v>
      </c>
      <c r="X196" s="185" t="e">
        <f t="shared" ca="1" si="145"/>
        <v>#VALUE!</v>
      </c>
      <c r="Y196" s="185" t="e">
        <f t="shared" ca="1" si="145"/>
        <v>#VALUE!</v>
      </c>
      <c r="Z196" s="185" t="e">
        <f t="shared" ca="1" si="145"/>
        <v>#VALUE!</v>
      </c>
      <c r="AA196" s="185" t="e">
        <f t="shared" ca="1" si="146"/>
        <v>#VALUE!</v>
      </c>
      <c r="AB196" s="185" t="e">
        <f t="shared" ca="1" si="146"/>
        <v>#VALUE!</v>
      </c>
      <c r="AC196" s="185" t="e">
        <f t="shared" ca="1" si="146"/>
        <v>#VALUE!</v>
      </c>
      <c r="AD196" s="185" t="e">
        <f t="shared" ca="1" si="146"/>
        <v>#VALUE!</v>
      </c>
      <c r="AE196" s="185" t="e">
        <f t="shared" ca="1" si="146"/>
        <v>#VALUE!</v>
      </c>
      <c r="AF196" s="185" t="e">
        <f t="shared" ca="1" si="146"/>
        <v>#VALUE!</v>
      </c>
      <c r="AG196" s="185" t="e">
        <f t="shared" ca="1" si="146"/>
        <v>#VALUE!</v>
      </c>
      <c r="AH196" s="185" t="e">
        <f t="shared" ca="1" si="146"/>
        <v>#VALUE!</v>
      </c>
      <c r="AI196" s="185" t="e">
        <f t="shared" ca="1" si="146"/>
        <v>#VALUE!</v>
      </c>
      <c r="AJ196" s="185" t="e">
        <f t="shared" ca="1" si="146"/>
        <v>#VALUE!</v>
      </c>
      <c r="AK196" s="185" t="e">
        <f t="shared" ca="1" si="146"/>
        <v>#VALUE!</v>
      </c>
      <c r="AL196" s="185" t="e">
        <f t="shared" ca="1" si="146"/>
        <v>#VALUE!</v>
      </c>
      <c r="AM196" s="185" t="e">
        <f t="shared" ca="1" si="146"/>
        <v>#VALUE!</v>
      </c>
      <c r="AN196" s="185" t="e">
        <f t="shared" ca="1" si="146"/>
        <v>#VALUE!</v>
      </c>
      <c r="AO196" s="185" t="e">
        <f t="shared" ca="1" si="146"/>
        <v>#VALUE!</v>
      </c>
      <c r="AP196" s="185" t="e">
        <f t="shared" ca="1" si="146"/>
        <v>#VALUE!</v>
      </c>
    </row>
    <row r="197" spans="1:42">
      <c r="A197" s="57" t="str">
        <f>'[4]TS BYDem'!A127</f>
        <v>*</v>
      </c>
      <c r="B197" s="185" t="s">
        <v>288</v>
      </c>
      <c r="C197" s="185" t="s">
        <v>137</v>
      </c>
      <c r="D197" s="186" t="str">
        <f>'[4]TS BYDem'!D127</f>
        <v>INMS</v>
      </c>
      <c r="E197" s="185" t="s">
        <v>137</v>
      </c>
      <c r="F197" s="185" t="s">
        <v>137</v>
      </c>
      <c r="G197" s="185" t="s">
        <v>137</v>
      </c>
      <c r="H197" s="185" t="s">
        <v>137</v>
      </c>
      <c r="I197" s="185">
        <v>0</v>
      </c>
      <c r="J197" s="185" t="str">
        <f>INDEX('[4]TS BYDem'!$J$10:$J$203,MATCH(D197,'[4]TS BYDem'!$D$10:$D$203,0))</f>
        <v/>
      </c>
      <c r="K197" s="185" t="e">
        <f t="shared" ca="1" si="145"/>
        <v>#VALUE!</v>
      </c>
      <c r="L197" s="185" t="e">
        <f t="shared" ca="1" si="145"/>
        <v>#VALUE!</v>
      </c>
      <c r="M197" s="185" t="e">
        <f t="shared" ca="1" si="145"/>
        <v>#VALUE!</v>
      </c>
      <c r="N197" s="185" t="e">
        <f t="shared" ca="1" si="145"/>
        <v>#VALUE!</v>
      </c>
      <c r="O197" s="185" t="e">
        <f t="shared" ca="1" si="145"/>
        <v>#VALUE!</v>
      </c>
      <c r="P197" s="185" t="e">
        <f t="shared" ca="1" si="145"/>
        <v>#VALUE!</v>
      </c>
      <c r="Q197" s="185" t="e">
        <f t="shared" ca="1" si="145"/>
        <v>#VALUE!</v>
      </c>
      <c r="R197" s="185" t="e">
        <f t="shared" ca="1" si="145"/>
        <v>#VALUE!</v>
      </c>
      <c r="S197" s="185" t="e">
        <f t="shared" ca="1" si="145"/>
        <v>#VALUE!</v>
      </c>
      <c r="T197" s="185" t="e">
        <f t="shared" ca="1" si="145"/>
        <v>#VALUE!</v>
      </c>
      <c r="U197" s="185" t="e">
        <f t="shared" ca="1" si="145"/>
        <v>#VALUE!</v>
      </c>
      <c r="V197" s="185" t="e">
        <f t="shared" ca="1" si="145"/>
        <v>#VALUE!</v>
      </c>
      <c r="W197" s="185" t="e">
        <f t="shared" ca="1" si="145"/>
        <v>#VALUE!</v>
      </c>
      <c r="X197" s="185" t="e">
        <f t="shared" ca="1" si="145"/>
        <v>#VALUE!</v>
      </c>
      <c r="Y197" s="185" t="e">
        <f t="shared" ca="1" si="145"/>
        <v>#VALUE!</v>
      </c>
      <c r="Z197" s="185" t="e">
        <f t="shared" ca="1" si="145"/>
        <v>#VALUE!</v>
      </c>
      <c r="AA197" s="185" t="e">
        <f t="shared" ca="1" si="146"/>
        <v>#VALUE!</v>
      </c>
      <c r="AB197" s="185" t="e">
        <f t="shared" ca="1" si="146"/>
        <v>#VALUE!</v>
      </c>
      <c r="AC197" s="185" t="e">
        <f t="shared" ca="1" si="146"/>
        <v>#VALUE!</v>
      </c>
      <c r="AD197" s="185" t="e">
        <f t="shared" ca="1" si="146"/>
        <v>#VALUE!</v>
      </c>
      <c r="AE197" s="185" t="e">
        <f t="shared" ca="1" si="146"/>
        <v>#VALUE!</v>
      </c>
      <c r="AF197" s="185" t="e">
        <f t="shared" ca="1" si="146"/>
        <v>#VALUE!</v>
      </c>
      <c r="AG197" s="185" t="e">
        <f t="shared" ca="1" si="146"/>
        <v>#VALUE!</v>
      </c>
      <c r="AH197" s="185" t="e">
        <f t="shared" ca="1" si="146"/>
        <v>#VALUE!</v>
      </c>
      <c r="AI197" s="185" t="e">
        <f t="shared" ca="1" si="146"/>
        <v>#VALUE!</v>
      </c>
      <c r="AJ197" s="185" t="e">
        <f t="shared" ca="1" si="146"/>
        <v>#VALUE!</v>
      </c>
      <c r="AK197" s="185" t="e">
        <f t="shared" ca="1" si="146"/>
        <v>#VALUE!</v>
      </c>
      <c r="AL197" s="185" t="e">
        <f t="shared" ca="1" si="146"/>
        <v>#VALUE!</v>
      </c>
      <c r="AM197" s="185" t="e">
        <f t="shared" ca="1" si="146"/>
        <v>#VALUE!</v>
      </c>
      <c r="AN197" s="185" t="e">
        <f t="shared" ca="1" si="146"/>
        <v>#VALUE!</v>
      </c>
      <c r="AO197" s="185" t="e">
        <f t="shared" ca="1" si="146"/>
        <v>#VALUE!</v>
      </c>
      <c r="AP197" s="185" t="e">
        <f t="shared" ca="1" si="146"/>
        <v>#VALUE!</v>
      </c>
    </row>
    <row r="198" spans="1:42">
      <c r="A198" s="57" t="str">
        <f>'[4]TS BYDem'!A128</f>
        <v>*</v>
      </c>
      <c r="B198" s="185" t="s">
        <v>288</v>
      </c>
      <c r="C198" s="185" t="s">
        <v>137</v>
      </c>
      <c r="D198" s="186" t="str">
        <f>'[4]TS BYDem'!D128</f>
        <v>INMS</v>
      </c>
      <c r="E198" s="185" t="s">
        <v>137</v>
      </c>
      <c r="F198" s="185" t="s">
        <v>137</v>
      </c>
      <c r="G198" s="185" t="s">
        <v>137</v>
      </c>
      <c r="H198" s="185" t="s">
        <v>137</v>
      </c>
      <c r="I198" s="185">
        <v>0</v>
      </c>
      <c r="J198" s="185" t="str">
        <f>INDEX('[4]TS BYDem'!$J$10:$J$203,MATCH(D198,'[4]TS BYDem'!$D$10:$D$203,0))</f>
        <v/>
      </c>
      <c r="K198" s="185" t="e">
        <f t="shared" ca="1" si="145"/>
        <v>#VALUE!</v>
      </c>
      <c r="L198" s="185" t="e">
        <f t="shared" ca="1" si="145"/>
        <v>#VALUE!</v>
      </c>
      <c r="M198" s="185" t="e">
        <f t="shared" ca="1" si="145"/>
        <v>#VALUE!</v>
      </c>
      <c r="N198" s="185" t="e">
        <f t="shared" ca="1" si="145"/>
        <v>#VALUE!</v>
      </c>
      <c r="O198" s="185" t="e">
        <f t="shared" ca="1" si="145"/>
        <v>#VALUE!</v>
      </c>
      <c r="P198" s="185" t="e">
        <f t="shared" ca="1" si="145"/>
        <v>#VALUE!</v>
      </c>
      <c r="Q198" s="185" t="e">
        <f t="shared" ca="1" si="145"/>
        <v>#VALUE!</v>
      </c>
      <c r="R198" s="185" t="e">
        <f t="shared" ca="1" si="145"/>
        <v>#VALUE!</v>
      </c>
      <c r="S198" s="185" t="e">
        <f t="shared" ca="1" si="145"/>
        <v>#VALUE!</v>
      </c>
      <c r="T198" s="185" t="e">
        <f t="shared" ca="1" si="145"/>
        <v>#VALUE!</v>
      </c>
      <c r="U198" s="185" t="e">
        <f t="shared" ca="1" si="145"/>
        <v>#VALUE!</v>
      </c>
      <c r="V198" s="185" t="e">
        <f t="shared" ca="1" si="145"/>
        <v>#VALUE!</v>
      </c>
      <c r="W198" s="185" t="e">
        <f t="shared" ca="1" si="145"/>
        <v>#VALUE!</v>
      </c>
      <c r="X198" s="185" t="e">
        <f t="shared" ca="1" si="145"/>
        <v>#VALUE!</v>
      </c>
      <c r="Y198" s="185" t="e">
        <f t="shared" ca="1" si="145"/>
        <v>#VALUE!</v>
      </c>
      <c r="Z198" s="185" t="e">
        <f t="shared" ref="Z198:AO198" ca="1" si="147">Z$182/Y$182*Y198</f>
        <v>#VALUE!</v>
      </c>
      <c r="AA198" s="185" t="e">
        <f t="shared" ca="1" si="147"/>
        <v>#VALUE!</v>
      </c>
      <c r="AB198" s="185" t="e">
        <f t="shared" ca="1" si="147"/>
        <v>#VALUE!</v>
      </c>
      <c r="AC198" s="185" t="e">
        <f t="shared" ca="1" si="147"/>
        <v>#VALUE!</v>
      </c>
      <c r="AD198" s="185" t="e">
        <f t="shared" ca="1" si="147"/>
        <v>#VALUE!</v>
      </c>
      <c r="AE198" s="185" t="e">
        <f t="shared" ca="1" si="147"/>
        <v>#VALUE!</v>
      </c>
      <c r="AF198" s="185" t="e">
        <f t="shared" ca="1" si="147"/>
        <v>#VALUE!</v>
      </c>
      <c r="AG198" s="185" t="e">
        <f t="shared" ca="1" si="147"/>
        <v>#VALUE!</v>
      </c>
      <c r="AH198" s="185" t="e">
        <f t="shared" ca="1" si="147"/>
        <v>#VALUE!</v>
      </c>
      <c r="AI198" s="185" t="e">
        <f t="shared" ca="1" si="147"/>
        <v>#VALUE!</v>
      </c>
      <c r="AJ198" s="185" t="e">
        <f t="shared" ca="1" si="147"/>
        <v>#VALUE!</v>
      </c>
      <c r="AK198" s="185" t="e">
        <f t="shared" ca="1" si="147"/>
        <v>#VALUE!</v>
      </c>
      <c r="AL198" s="185" t="e">
        <f t="shared" ca="1" si="147"/>
        <v>#VALUE!</v>
      </c>
      <c r="AM198" s="185" t="e">
        <f t="shared" ca="1" si="147"/>
        <v>#VALUE!</v>
      </c>
      <c r="AN198" s="185" t="e">
        <f t="shared" ca="1" si="147"/>
        <v>#VALUE!</v>
      </c>
      <c r="AO198" s="185" t="e">
        <f t="shared" ca="1" si="147"/>
        <v>#VALUE!</v>
      </c>
      <c r="AP198" s="185" t="e">
        <f t="shared" ca="1" si="146"/>
        <v>#VALUE!</v>
      </c>
    </row>
    <row r="199" spans="1:42">
      <c r="A199" s="57" t="str">
        <f>'[4]TS BYDem'!A129</f>
        <v>*</v>
      </c>
      <c r="B199" s="185" t="s">
        <v>288</v>
      </c>
      <c r="C199" s="185" t="s">
        <v>137</v>
      </c>
      <c r="D199" s="186" t="str">
        <f>'[4]TS BYDem'!D129</f>
        <v>Useful Energy Service</v>
      </c>
      <c r="E199" s="185" t="s">
        <v>137</v>
      </c>
      <c r="F199" s="185" t="s">
        <v>137</v>
      </c>
      <c r="G199" s="185" t="s">
        <v>137</v>
      </c>
      <c r="H199" s="185" t="s">
        <v>137</v>
      </c>
      <c r="I199" s="185">
        <v>0</v>
      </c>
      <c r="J199" s="185" t="str">
        <f>INDEX('[4]TS BYDem'!$J$10:$J$203,MATCH(D199,'[4]TS BYDem'!$D$10:$D$203,0))</f>
        <v/>
      </c>
    </row>
    <row r="200" spans="1:42">
      <c r="A200" s="57" t="str">
        <f>'[4]TS BYDem'!A130</f>
        <v>*</v>
      </c>
      <c r="B200" s="185" t="s">
        <v>288</v>
      </c>
      <c r="C200" s="185" t="s">
        <v>137</v>
      </c>
      <c r="D200" s="186">
        <f>'[4]TS BYDem'!D130</f>
        <v>0</v>
      </c>
      <c r="E200" s="185" t="s">
        <v>137</v>
      </c>
      <c r="F200" s="185" t="s">
        <v>137</v>
      </c>
      <c r="G200" s="185" t="s">
        <v>137</v>
      </c>
      <c r="H200" s="185" t="s">
        <v>137</v>
      </c>
      <c r="I200" s="185">
        <v>0</v>
      </c>
      <c r="J200" s="185" t="str">
        <f>INDEX('[4]TS BYDem'!$J$10:$J$203,MATCH(D200,'[4]TS BYDem'!$D$10:$D$203,0))</f>
        <v/>
      </c>
    </row>
    <row r="201" spans="1:42" s="5" customFormat="1">
      <c r="A201" s="57" t="str">
        <f>'[4]TS BYDem'!A127</f>
        <v>*</v>
      </c>
      <c r="B201" s="365">
        <f>B182+4</f>
        <v>13</v>
      </c>
      <c r="C201" s="3" t="str">
        <f ca="1">OFFSET($C$9,$B201,0)</f>
        <v>Food, Beverage &amp; Tabacco</v>
      </c>
      <c r="D201" s="3" t="str">
        <f ca="1">OFFSET($B$9,$B201,0)</f>
        <v>FB</v>
      </c>
      <c r="J201" s="5">
        <f t="shared" ref="J201:AA201" ca="1" si="148">SUMIF($B$10:$B$25,$D201,J$10:J$25)*SUMIF($B$10:$B$25,$D201,J$47:J$62)</f>
        <v>93.09690942833015</v>
      </c>
      <c r="K201" s="5">
        <f t="shared" ca="1" si="148"/>
        <v>96.522000000000006</v>
      </c>
      <c r="L201" s="5">
        <f t="shared" ca="1" si="148"/>
        <v>99.097999999999999</v>
      </c>
      <c r="M201" s="5">
        <f t="shared" ca="1" si="148"/>
        <v>100.31</v>
      </c>
      <c r="N201" s="5">
        <f t="shared" ca="1" si="148"/>
        <v>102.387</v>
      </c>
      <c r="O201" s="5">
        <f t="shared" ca="1" si="148"/>
        <v>103.53100000000001</v>
      </c>
      <c r="P201" s="5">
        <f t="shared" ca="1" si="148"/>
        <v>105.003</v>
      </c>
      <c r="Q201" s="5">
        <f t="shared" ca="1" si="148"/>
        <v>104.664</v>
      </c>
      <c r="R201" s="5">
        <f t="shared" ca="1" si="148"/>
        <v>99.796999999999997</v>
      </c>
      <c r="S201" s="5">
        <f t="shared" ca="1" si="148"/>
        <v>104.91485669714214</v>
      </c>
      <c r="T201" s="5">
        <f t="shared" ca="1" si="148"/>
        <v>106.6235824951503</v>
      </c>
      <c r="U201" s="5">
        <f t="shared" ca="1" si="148"/>
        <v>108.44002143808898</v>
      </c>
      <c r="V201" s="5">
        <f t="shared" ca="1" si="148"/>
        <v>110.32275644095105</v>
      </c>
      <c r="W201" s="5">
        <f t="shared" ca="1" si="148"/>
        <v>112.21441739801405</v>
      </c>
      <c r="X201" s="5">
        <f t="shared" ca="1" si="148"/>
        <v>114.7899433910857</v>
      </c>
      <c r="Y201" s="5">
        <f t="shared" ca="1" si="148"/>
        <v>117.18181991335399</v>
      </c>
      <c r="Z201" s="5">
        <f t="shared" ca="1" si="148"/>
        <v>121.00582044154982</v>
      </c>
      <c r="AA201" s="5">
        <f t="shared" ca="1" si="148"/>
        <v>123.61116410626434</v>
      </c>
      <c r="AB201" s="5">
        <f ca="1">SUMIF($B$10:$B$25,$D201,AB$10:AB$25)*SUMIF($B$10:$B$25,$D201,AB$46:AB$62)</f>
        <v>125.67521278939137</v>
      </c>
      <c r="AC201" s="5">
        <f t="shared" ref="AC201:AP201" ca="1" si="149">SUMIF($B$10:$B$25,$D201,AC$10:AC$25)*SUMIF($B$10:$B$25,$D201,AC$47:AC$62)</f>
        <v>127.65353478745406</v>
      </c>
      <c r="AD201" s="5">
        <f t="shared" ca="1" si="149"/>
        <v>130.07921350994354</v>
      </c>
      <c r="AE201" s="5">
        <f t="shared" ca="1" si="149"/>
        <v>132.74420770521346</v>
      </c>
      <c r="AF201" s="5">
        <f t="shared" ca="1" si="149"/>
        <v>136.02364732505507</v>
      </c>
      <c r="AG201" s="5">
        <f t="shared" ca="1" si="149"/>
        <v>141.60811671254143</v>
      </c>
      <c r="AH201" s="5">
        <f t="shared" ca="1" si="149"/>
        <v>146.69854883647392</v>
      </c>
      <c r="AI201" s="5">
        <f t="shared" ca="1" si="149"/>
        <v>149.99011689561056</v>
      </c>
      <c r="AJ201" s="5">
        <f t="shared" ca="1" si="149"/>
        <v>152.90788369267153</v>
      </c>
      <c r="AK201" s="5">
        <f t="shared" ca="1" si="149"/>
        <v>155.96962437153979</v>
      </c>
      <c r="AL201" s="5">
        <f t="shared" ca="1" si="149"/>
        <v>159.25142265314042</v>
      </c>
      <c r="AM201" s="5">
        <f t="shared" ca="1" si="149"/>
        <v>178.18493933931671</v>
      </c>
      <c r="AN201" s="5">
        <f t="shared" ca="1" si="149"/>
        <v>180.87478775739928</v>
      </c>
      <c r="AO201" s="5">
        <f t="shared" ca="1" si="149"/>
        <v>205.20543090634055</v>
      </c>
      <c r="AP201" s="5">
        <f t="shared" ca="1" si="149"/>
        <v>226.82879601059904</v>
      </c>
    </row>
    <row r="202" spans="1:42">
      <c r="A202" s="57" t="str">
        <f>'[4]TS BYDem'!A132</f>
        <v/>
      </c>
      <c r="B202" s="185" t="s">
        <v>288</v>
      </c>
      <c r="C202" s="185" t="s">
        <v>137</v>
      </c>
      <c r="D202" s="186" t="str">
        <f>'[4]TS BYDem'!D132</f>
        <v>IFBK</v>
      </c>
      <c r="E202" s="185" t="s">
        <v>137</v>
      </c>
      <c r="F202" s="185" t="s">
        <v>137</v>
      </c>
      <c r="G202" s="185" t="s">
        <v>137</v>
      </c>
      <c r="H202" s="185" t="s">
        <v>137</v>
      </c>
      <c r="I202" s="185">
        <v>0</v>
      </c>
      <c r="J202" s="185">
        <f>INDEX('[4]TS BYDem'!$J$10:$J$203,MATCH(D202,'[4]TS BYDem'!$D$10:$D$203,0))</f>
        <v>1.1176071642017353</v>
      </c>
      <c r="K202" s="185">
        <f t="shared" ref="K202:Z217" ca="1" si="150">K$201/J$201*J202</f>
        <v>1.1587245953220986</v>
      </c>
      <c r="L202" s="185">
        <f t="shared" ca="1" si="150"/>
        <v>1.1896488877896161</v>
      </c>
      <c r="M202" s="192">
        <f t="shared" ref="M202:M210" si="151">O202</f>
        <v>1.04664</v>
      </c>
      <c r="N202" s="192">
        <f t="shared" ref="N202:N210" si="152">O202</f>
        <v>1.04664</v>
      </c>
      <c r="O202" s="192">
        <f>INDEX('[4]TS BYDem'!$O$10:$O$203,MATCH(D202,'[4]TS BYDem'!$D$10:$D$203,0))</f>
        <v>1.04664</v>
      </c>
      <c r="P202" s="185">
        <f t="shared" ca="1" si="150"/>
        <v>1.0615210895287404</v>
      </c>
      <c r="Q202" s="185">
        <f t="shared" ca="1" si="150"/>
        <v>1.0580939907853688</v>
      </c>
      <c r="R202" s="185">
        <f t="shared" ca="1" si="150"/>
        <v>1.0088913666438073</v>
      </c>
      <c r="S202" s="185">
        <f t="shared" ca="1" si="150"/>
        <v>1.0606300104654343</v>
      </c>
      <c r="T202" s="185">
        <f t="shared" ca="1" si="150"/>
        <v>1.0779042642563497</v>
      </c>
      <c r="U202" s="185">
        <f t="shared" ca="1" si="150"/>
        <v>1.096267437173035</v>
      </c>
      <c r="V202" s="185">
        <f t="shared" ca="1" si="150"/>
        <v>1.1153008258527113</v>
      </c>
      <c r="W202" s="185">
        <f t="shared" ca="1" si="150"/>
        <v>1.1344244508935244</v>
      </c>
      <c r="X202" s="185">
        <f t="shared" ca="1" si="150"/>
        <v>1.1604615656261987</v>
      </c>
      <c r="Y202" s="185">
        <f t="shared" ca="1" si="150"/>
        <v>1.1846420878201975</v>
      </c>
      <c r="Z202" s="185">
        <f t="shared" ca="1" si="150"/>
        <v>1.2233005757400561</v>
      </c>
      <c r="AA202" s="185">
        <f t="shared" ref="AA202:AP217" ca="1" si="153">AA$201/Z$201*Z202</f>
        <v>1.2496391303105405</v>
      </c>
      <c r="AB202" s="185">
        <f t="shared" ca="1" si="153"/>
        <v>1.2705054980043526</v>
      </c>
      <c r="AC202" s="185">
        <f t="shared" ca="1" si="153"/>
        <v>1.2905052172773466</v>
      </c>
      <c r="AD202" s="185">
        <f t="shared" ca="1" si="153"/>
        <v>1.3150274606450951</v>
      </c>
      <c r="AE202" s="185">
        <f t="shared" ca="1" si="153"/>
        <v>1.341969048425927</v>
      </c>
      <c r="AF202" s="185">
        <f t="shared" ca="1" si="153"/>
        <v>1.3751223327920687</v>
      </c>
      <c r="AG202" s="185">
        <f t="shared" ca="1" si="153"/>
        <v>1.431578167660067</v>
      </c>
      <c r="AH202" s="185">
        <f t="shared" ca="1" si="153"/>
        <v>1.4830395645189083</v>
      </c>
      <c r="AI202" s="185">
        <f t="shared" ca="1" si="153"/>
        <v>1.5163154605637139</v>
      </c>
      <c r="AJ202" s="185">
        <f t="shared" ca="1" si="153"/>
        <v>1.545812436739699</v>
      </c>
      <c r="AK202" s="185">
        <f t="shared" ca="1" si="153"/>
        <v>1.5767649076337376</v>
      </c>
      <c r="AL202" s="185">
        <f t="shared" ca="1" si="153"/>
        <v>1.609942036739556</v>
      </c>
      <c r="AM202" s="185">
        <f t="shared" ca="1" si="153"/>
        <v>1.8013492085472231</v>
      </c>
      <c r="AN202" s="185">
        <f t="shared" ca="1" si="153"/>
        <v>1.828542058498464</v>
      </c>
      <c r="AO202" s="185">
        <f t="shared" ca="1" si="153"/>
        <v>2.0745111339001112</v>
      </c>
      <c r="AP202" s="185">
        <f t="shared" ca="1" si="153"/>
        <v>2.2931111556590156</v>
      </c>
    </row>
    <row r="203" spans="1:42">
      <c r="A203" s="57" t="str">
        <f>'[4]TS BYDem'!A133</f>
        <v/>
      </c>
      <c r="B203" s="185" t="s">
        <v>288</v>
      </c>
      <c r="C203" s="185" t="s">
        <v>137</v>
      </c>
      <c r="D203" s="186" t="str">
        <f>'[4]TS BYDem'!D133</f>
        <v>IFBA</v>
      </c>
      <c r="E203" s="185" t="s">
        <v>137</v>
      </c>
      <c r="F203" s="185" t="s">
        <v>137</v>
      </c>
      <c r="G203" s="185" t="s">
        <v>137</v>
      </c>
      <c r="H203" s="185" t="s">
        <v>137</v>
      </c>
      <c r="I203" s="185">
        <v>0</v>
      </c>
      <c r="J203" s="185">
        <f>INDEX('[4]TS BYDem'!$J$10:$J$203,MATCH(D203,'[4]TS BYDem'!$D$10:$D$203,0))</f>
        <v>3.1931633262906718E-2</v>
      </c>
      <c r="K203" s="185">
        <f t="shared" ca="1" si="150"/>
        <v>3.3106417009202811E-2</v>
      </c>
      <c r="L203" s="185">
        <f t="shared" ca="1" si="150"/>
        <v>3.3989968222560452E-2</v>
      </c>
      <c r="M203" s="192">
        <f t="shared" si="151"/>
        <v>2.9904000000000003E-2</v>
      </c>
      <c r="N203" s="192">
        <f t="shared" si="152"/>
        <v>2.9904000000000003E-2</v>
      </c>
      <c r="O203" s="192">
        <f>INDEX('[4]TS BYDem'!$O$10:$O$203,MATCH(D203,'[4]TS BYDem'!$D$10:$D$203,0))</f>
        <v>2.9904000000000003E-2</v>
      </c>
      <c r="P203" s="185">
        <f t="shared" ca="1" si="150"/>
        <v>3.0329173986535438E-2</v>
      </c>
      <c r="Q203" s="185">
        <f t="shared" ca="1" si="150"/>
        <v>3.0231256879581964E-2</v>
      </c>
      <c r="R203" s="185">
        <f t="shared" ca="1" si="150"/>
        <v>2.8825467618394492E-2</v>
      </c>
      <c r="S203" s="185">
        <f t="shared" ca="1" si="150"/>
        <v>3.030371458472669E-2</v>
      </c>
      <c r="T203" s="185">
        <f t="shared" ca="1" si="150"/>
        <v>3.0797264693038558E-2</v>
      </c>
      <c r="U203" s="185">
        <f t="shared" ca="1" si="150"/>
        <v>3.1321926776372425E-2</v>
      </c>
      <c r="V203" s="185">
        <f t="shared" ca="1" si="150"/>
        <v>3.1865737881506033E-2</v>
      </c>
      <c r="W203" s="185">
        <f t="shared" ca="1" si="150"/>
        <v>3.2412127168386408E-2</v>
      </c>
      <c r="X203" s="185">
        <f t="shared" ca="1" si="150"/>
        <v>3.3156044732177106E-2</v>
      </c>
      <c r="Y203" s="185">
        <f t="shared" ca="1" si="150"/>
        <v>3.3846916794862784E-2</v>
      </c>
      <c r="Z203" s="185">
        <f t="shared" ca="1" si="150"/>
        <v>3.4951445021144459E-2</v>
      </c>
      <c r="AA203" s="185">
        <f t="shared" ca="1" si="153"/>
        <v>3.5703975151729725E-2</v>
      </c>
      <c r="AB203" s="185">
        <f t="shared" ca="1" si="153"/>
        <v>3.6300157085838641E-2</v>
      </c>
      <c r="AC203" s="185">
        <f t="shared" ca="1" si="153"/>
        <v>3.6871577636495609E-2</v>
      </c>
      <c r="AD203" s="185">
        <f t="shared" ca="1" si="153"/>
        <v>3.7572213161288427E-2</v>
      </c>
      <c r="AE203" s="185">
        <f t="shared" ca="1" si="153"/>
        <v>3.8341972812169334E-2</v>
      </c>
      <c r="AF203" s="185">
        <f t="shared" ca="1" si="153"/>
        <v>3.9289209508344816E-2</v>
      </c>
      <c r="AG203" s="185">
        <f t="shared" ca="1" si="153"/>
        <v>4.0902233361716195E-2</v>
      </c>
      <c r="AH203" s="185">
        <f t="shared" ca="1" si="153"/>
        <v>4.237255898625452E-2</v>
      </c>
      <c r="AI203" s="185">
        <f t="shared" ca="1" si="153"/>
        <v>4.3323298873248969E-2</v>
      </c>
      <c r="AJ203" s="185">
        <f t="shared" ca="1" si="153"/>
        <v>4.4166069621134257E-2</v>
      </c>
      <c r="AK203" s="185">
        <f t="shared" ca="1" si="153"/>
        <v>4.5050425932392495E-2</v>
      </c>
      <c r="AL203" s="185">
        <f t="shared" ca="1" si="153"/>
        <v>4.5998343906844451E-2</v>
      </c>
      <c r="AM203" s="185">
        <f t="shared" ca="1" si="153"/>
        <v>5.1467120244206362E-2</v>
      </c>
      <c r="AN203" s="185">
        <f t="shared" ca="1" si="153"/>
        <v>5.2244058814241816E-2</v>
      </c>
      <c r="AO203" s="185">
        <f t="shared" ca="1" si="153"/>
        <v>5.9271746682860303E-2</v>
      </c>
      <c r="AP203" s="185">
        <f t="shared" ca="1" si="153"/>
        <v>6.5517461590257564E-2</v>
      </c>
    </row>
    <row r="204" spans="1:42">
      <c r="A204" s="57" t="str">
        <f>'[4]TS BYDem'!A134</f>
        <v/>
      </c>
      <c r="B204" s="185" t="s">
        <v>288</v>
      </c>
      <c r="C204" s="185" t="s">
        <v>137</v>
      </c>
      <c r="D204" s="186" t="str">
        <f>'[4]TS BYDem'!D134</f>
        <v>IFBL</v>
      </c>
      <c r="E204" s="185" t="s">
        <v>137</v>
      </c>
      <c r="F204" s="185" t="s">
        <v>137</v>
      </c>
      <c r="G204" s="185" t="s">
        <v>137</v>
      </c>
      <c r="H204" s="185" t="s">
        <v>137</v>
      </c>
      <c r="I204" s="185">
        <v>0</v>
      </c>
      <c r="J204" s="185">
        <f>INDEX('[4]TS BYDem'!$J$10:$J$203,MATCH(D204,'[4]TS BYDem'!$D$10:$D$203,0))</f>
        <v>0.23948724947180039</v>
      </c>
      <c r="K204" s="185">
        <f t="shared" ca="1" si="150"/>
        <v>0.24829812756902106</v>
      </c>
      <c r="L204" s="185">
        <f t="shared" ca="1" si="150"/>
        <v>0.25492476166920336</v>
      </c>
      <c r="M204" s="192">
        <f t="shared" si="151"/>
        <v>0.22428000000000001</v>
      </c>
      <c r="N204" s="192">
        <f t="shared" si="152"/>
        <v>0.22428000000000001</v>
      </c>
      <c r="O204" s="192">
        <f>INDEX('[4]TS BYDem'!$O$10:$O$203,MATCH(D204,'[4]TS BYDem'!$D$10:$D$203,0))</f>
        <v>0.22428000000000001</v>
      </c>
      <c r="P204" s="185">
        <f t="shared" ca="1" si="150"/>
        <v>0.22746880489901578</v>
      </c>
      <c r="Q204" s="185">
        <f t="shared" ca="1" si="150"/>
        <v>0.22673442659686471</v>
      </c>
      <c r="R204" s="185">
        <f t="shared" ca="1" si="150"/>
        <v>0.21619100713795869</v>
      </c>
      <c r="S204" s="185">
        <f t="shared" ca="1" si="150"/>
        <v>0.22727785938545017</v>
      </c>
      <c r="T204" s="185">
        <f t="shared" ca="1" si="150"/>
        <v>0.23097948519778919</v>
      </c>
      <c r="U204" s="185">
        <f t="shared" ca="1" si="150"/>
        <v>0.23491445082279316</v>
      </c>
      <c r="V204" s="185">
        <f t="shared" ca="1" si="150"/>
        <v>0.23899303411129522</v>
      </c>
      <c r="W204" s="185">
        <f t="shared" ca="1" si="150"/>
        <v>0.24309095376289802</v>
      </c>
      <c r="X204" s="185">
        <f t="shared" ca="1" si="150"/>
        <v>0.24867033549132825</v>
      </c>
      <c r="Y204" s="185">
        <f t="shared" ca="1" si="150"/>
        <v>0.25385187596147085</v>
      </c>
      <c r="Z204" s="185">
        <f t="shared" ca="1" si="150"/>
        <v>0.26213583765858339</v>
      </c>
      <c r="AA204" s="185">
        <f t="shared" ca="1" si="153"/>
        <v>0.26777981363797287</v>
      </c>
      <c r="AB204" s="185">
        <f t="shared" ca="1" si="153"/>
        <v>0.27225117814378974</v>
      </c>
      <c r="AC204" s="185">
        <f t="shared" ca="1" si="153"/>
        <v>0.276536832273717</v>
      </c>
      <c r="AD204" s="185">
        <f t="shared" ca="1" si="153"/>
        <v>0.28179159870966314</v>
      </c>
      <c r="AE204" s="185">
        <f t="shared" ca="1" si="153"/>
        <v>0.28756479609126995</v>
      </c>
      <c r="AF204" s="185">
        <f t="shared" ca="1" si="153"/>
        <v>0.29466907131258602</v>
      </c>
      <c r="AG204" s="185">
        <f t="shared" ca="1" si="153"/>
        <v>0.30676675021287136</v>
      </c>
      <c r="AH204" s="185">
        <f t="shared" ca="1" si="153"/>
        <v>0.31779419239690881</v>
      </c>
      <c r="AI204" s="185">
        <f t="shared" ca="1" si="153"/>
        <v>0.32492474154936718</v>
      </c>
      <c r="AJ204" s="185">
        <f t="shared" ca="1" si="153"/>
        <v>0.33124552215850683</v>
      </c>
      <c r="AK204" s="185">
        <f t="shared" ca="1" si="153"/>
        <v>0.33787819449294365</v>
      </c>
      <c r="AL204" s="185">
        <f t="shared" ca="1" si="153"/>
        <v>0.34498757930133334</v>
      </c>
      <c r="AM204" s="185">
        <f t="shared" ca="1" si="153"/>
        <v>0.38600340183154769</v>
      </c>
      <c r="AN204" s="185">
        <f t="shared" ca="1" si="153"/>
        <v>0.39183044110681359</v>
      </c>
      <c r="AO204" s="185">
        <f t="shared" ca="1" si="153"/>
        <v>0.44453810012145223</v>
      </c>
      <c r="AP204" s="185">
        <f t="shared" ca="1" si="153"/>
        <v>0.4913809619269317</v>
      </c>
    </row>
    <row r="205" spans="1:42">
      <c r="A205" s="57" t="str">
        <f>'[4]TS BYDem'!A135</f>
        <v/>
      </c>
      <c r="B205" s="185" t="s">
        <v>288</v>
      </c>
      <c r="C205" s="185" t="s">
        <v>137</v>
      </c>
      <c r="D205" s="186" t="str">
        <f>'[4]TS BYDem'!D135</f>
        <v>IFBC</v>
      </c>
      <c r="E205" s="185" t="s">
        <v>137</v>
      </c>
      <c r="F205" s="185" t="s">
        <v>137</v>
      </c>
      <c r="G205" s="185" t="s">
        <v>137</v>
      </c>
      <c r="H205" s="185" t="s">
        <v>137</v>
      </c>
      <c r="I205" s="185">
        <v>0</v>
      </c>
      <c r="J205" s="185">
        <f>INDEX('[4]TS BYDem'!$J$10:$J$203,MATCH(D205,'[4]TS BYDem'!$D$10:$D$203,0))</f>
        <v>7.3442756504685454</v>
      </c>
      <c r="K205" s="185">
        <f t="shared" ca="1" si="150"/>
        <v>7.6144759121166459</v>
      </c>
      <c r="L205" s="185">
        <f t="shared" ca="1" si="150"/>
        <v>7.8176926911889026</v>
      </c>
      <c r="M205" s="192">
        <f t="shared" si="151"/>
        <v>6.8779200000000005</v>
      </c>
      <c r="N205" s="192">
        <f t="shared" si="152"/>
        <v>6.8779200000000005</v>
      </c>
      <c r="O205" s="192">
        <f>INDEX('[4]TS BYDem'!$O$10:$O$203,MATCH(D205,'[4]TS BYDem'!$D$10:$D$203,0))</f>
        <v>6.8779200000000005</v>
      </c>
      <c r="P205" s="185">
        <f t="shared" ca="1" si="150"/>
        <v>6.9757100169031503</v>
      </c>
      <c r="Q205" s="185">
        <f t="shared" ca="1" si="150"/>
        <v>6.9531890823038518</v>
      </c>
      <c r="R205" s="185">
        <f t="shared" ca="1" si="150"/>
        <v>6.6298575522307335</v>
      </c>
      <c r="S205" s="185">
        <f t="shared" ca="1" si="150"/>
        <v>6.969854354487139</v>
      </c>
      <c r="T205" s="185">
        <f t="shared" ca="1" si="150"/>
        <v>7.0833708793988688</v>
      </c>
      <c r="U205" s="185">
        <f t="shared" ca="1" si="150"/>
        <v>7.204043158565657</v>
      </c>
      <c r="V205" s="185">
        <f t="shared" ca="1" si="150"/>
        <v>7.3291197127463867</v>
      </c>
      <c r="W205" s="185">
        <f t="shared" ca="1" si="150"/>
        <v>7.4547892487288729</v>
      </c>
      <c r="X205" s="185">
        <f t="shared" ca="1" si="150"/>
        <v>7.6258902884007336</v>
      </c>
      <c r="Y205" s="185">
        <f t="shared" ca="1" si="150"/>
        <v>7.7847908628184399</v>
      </c>
      <c r="Z205" s="185">
        <f t="shared" ca="1" si="150"/>
        <v>8.0388323548632243</v>
      </c>
      <c r="AA205" s="185">
        <f t="shared" ca="1" si="153"/>
        <v>8.2119142848978353</v>
      </c>
      <c r="AB205" s="185">
        <f t="shared" ca="1" si="153"/>
        <v>8.3490361297428866</v>
      </c>
      <c r="AC205" s="185">
        <f t="shared" ca="1" si="153"/>
        <v>8.4804628563939897</v>
      </c>
      <c r="AD205" s="185">
        <f t="shared" ca="1" si="153"/>
        <v>8.6416090270963384</v>
      </c>
      <c r="AE205" s="185">
        <f t="shared" ca="1" si="153"/>
        <v>8.8186537467989474</v>
      </c>
      <c r="AF205" s="185">
        <f t="shared" ca="1" si="153"/>
        <v>9.0365181869193076</v>
      </c>
      <c r="AG205" s="185">
        <f t="shared" ca="1" si="153"/>
        <v>9.4075136731947246</v>
      </c>
      <c r="AH205" s="185">
        <f t="shared" ca="1" si="153"/>
        <v>9.74568856683854</v>
      </c>
      <c r="AI205" s="185">
        <f t="shared" ca="1" si="153"/>
        <v>9.9643587408472634</v>
      </c>
      <c r="AJ205" s="185">
        <f t="shared" ca="1" si="153"/>
        <v>10.158196012860879</v>
      </c>
      <c r="AK205" s="185">
        <f t="shared" ca="1" si="153"/>
        <v>10.361597964450274</v>
      </c>
      <c r="AL205" s="185">
        <f t="shared" ca="1" si="153"/>
        <v>10.579619098574224</v>
      </c>
      <c r="AM205" s="185">
        <f t="shared" ca="1" si="153"/>
        <v>11.837437656167463</v>
      </c>
      <c r="AN205" s="185">
        <f t="shared" ca="1" si="153"/>
        <v>12.016133527275617</v>
      </c>
      <c r="AO205" s="185">
        <f t="shared" ca="1" si="153"/>
        <v>13.632501737057868</v>
      </c>
      <c r="AP205" s="185">
        <f t="shared" ca="1" si="153"/>
        <v>15.069016165759239</v>
      </c>
    </row>
    <row r="206" spans="1:42">
      <c r="A206" s="57" t="str">
        <f>'[4]TS BYDem'!A136</f>
        <v/>
      </c>
      <c r="B206" s="185" t="s">
        <v>288</v>
      </c>
      <c r="C206" s="185" t="s">
        <v>137</v>
      </c>
      <c r="D206" s="186" t="str">
        <f>'[4]TS BYDem'!D136</f>
        <v>IFBH</v>
      </c>
      <c r="E206" s="185" t="s">
        <v>137</v>
      </c>
      <c r="F206" s="185" t="s">
        <v>137</v>
      </c>
      <c r="G206" s="185" t="s">
        <v>137</v>
      </c>
      <c r="H206" s="185" t="s">
        <v>137</v>
      </c>
      <c r="I206" s="185">
        <v>0</v>
      </c>
      <c r="J206" s="185">
        <f>INDEX('[4]TS BYDem'!$J$10:$J$203,MATCH(D206,'[4]TS BYDem'!$D$10:$D$203,0))</f>
        <v>0.86215409809848131</v>
      </c>
      <c r="K206" s="185">
        <f t="shared" ca="1" si="150"/>
        <v>0.89387325924847572</v>
      </c>
      <c r="L206" s="185">
        <f t="shared" ca="1" si="150"/>
        <v>0.91772914200913203</v>
      </c>
      <c r="M206" s="192">
        <f t="shared" si="151"/>
        <v>0.8074079999999999</v>
      </c>
      <c r="N206" s="192">
        <f t="shared" si="152"/>
        <v>0.8074079999999999</v>
      </c>
      <c r="O206" s="192">
        <f>INDEX('[4]TS BYDem'!$O$10:$O$203,MATCH(D206,'[4]TS BYDem'!$D$10:$D$203,0))</f>
        <v>0.8074079999999999</v>
      </c>
      <c r="P206" s="185">
        <f t="shared" ca="1" si="150"/>
        <v>0.81888769763645664</v>
      </c>
      <c r="Q206" s="185">
        <f t="shared" ca="1" si="150"/>
        <v>0.8162439357487129</v>
      </c>
      <c r="R206" s="185">
        <f t="shared" ca="1" si="150"/>
        <v>0.77828762569665122</v>
      </c>
      <c r="S206" s="185">
        <f t="shared" ca="1" si="150"/>
        <v>0.8182002937876206</v>
      </c>
      <c r="T206" s="185">
        <f t="shared" ca="1" si="150"/>
        <v>0.83152614671204106</v>
      </c>
      <c r="U206" s="185">
        <f t="shared" ca="1" si="150"/>
        <v>0.84569202296205537</v>
      </c>
      <c r="V206" s="185">
        <f t="shared" ca="1" si="150"/>
        <v>0.86037492280066274</v>
      </c>
      <c r="W206" s="185">
        <f t="shared" ca="1" si="150"/>
        <v>0.87512743354643285</v>
      </c>
      <c r="X206" s="185">
        <f t="shared" ca="1" si="150"/>
        <v>0.89521320776878166</v>
      </c>
      <c r="Y206" s="185">
        <f t="shared" ca="1" si="150"/>
        <v>0.91386675346129498</v>
      </c>
      <c r="Z206" s="185">
        <f t="shared" ca="1" si="150"/>
        <v>0.94368901557090024</v>
      </c>
      <c r="AA206" s="185">
        <f t="shared" ca="1" si="153"/>
        <v>0.96400732909670239</v>
      </c>
      <c r="AB206" s="185">
        <f t="shared" ca="1" si="153"/>
        <v>0.98010424131764318</v>
      </c>
      <c r="AC206" s="185">
        <f t="shared" ca="1" si="153"/>
        <v>0.99553259618538137</v>
      </c>
      <c r="AD206" s="185">
        <f t="shared" ca="1" si="153"/>
        <v>1.0144497553547873</v>
      </c>
      <c r="AE206" s="185">
        <f t="shared" ca="1" si="153"/>
        <v>1.0352332659285719</v>
      </c>
      <c r="AF206" s="185">
        <f t="shared" ca="1" si="153"/>
        <v>1.0608086567253099</v>
      </c>
      <c r="AG206" s="185">
        <f t="shared" ca="1" si="153"/>
        <v>1.1043603007663372</v>
      </c>
      <c r="AH206" s="185">
        <f t="shared" ca="1" si="153"/>
        <v>1.1440590926288718</v>
      </c>
      <c r="AI206" s="185">
        <f t="shared" ca="1" si="153"/>
        <v>1.169729069577722</v>
      </c>
      <c r="AJ206" s="185">
        <f t="shared" ca="1" si="153"/>
        <v>1.1924838797706248</v>
      </c>
      <c r="AK206" s="185">
        <f t="shared" ca="1" si="153"/>
        <v>1.2163615001745973</v>
      </c>
      <c r="AL206" s="185">
        <f t="shared" ca="1" si="153"/>
        <v>1.2419552854848002</v>
      </c>
      <c r="AM206" s="185">
        <f t="shared" ca="1" si="153"/>
        <v>1.3896122465935719</v>
      </c>
      <c r="AN206" s="185">
        <f t="shared" ca="1" si="153"/>
        <v>1.4105895879845292</v>
      </c>
      <c r="AO206" s="185">
        <f t="shared" ca="1" si="153"/>
        <v>1.6003371604372283</v>
      </c>
      <c r="AP206" s="185">
        <f t="shared" ca="1" si="153"/>
        <v>1.7689714629369544</v>
      </c>
    </row>
    <row r="207" spans="1:42">
      <c r="A207" s="57" t="str">
        <f>'[4]TS BYDem'!A137</f>
        <v/>
      </c>
      <c r="B207" s="185" t="s">
        <v>288</v>
      </c>
      <c r="C207" s="185" t="s">
        <v>137</v>
      </c>
      <c r="D207" s="186" t="str">
        <f>'[4]TS BYDem'!D137</f>
        <v>IFBP</v>
      </c>
      <c r="E207" s="185" t="s">
        <v>137</v>
      </c>
      <c r="F207" s="185" t="s">
        <v>137</v>
      </c>
      <c r="G207" s="185" t="s">
        <v>137</v>
      </c>
      <c r="H207" s="185" t="s">
        <v>137</v>
      </c>
      <c r="I207" s="185">
        <v>0</v>
      </c>
      <c r="J207" s="185">
        <f>INDEX('[4]TS BYDem'!$J$10:$J$203,MATCH(D207,'[4]TS BYDem'!$D$10:$D$203,0))</f>
        <v>3.576342925445553</v>
      </c>
      <c r="K207" s="185">
        <f t="shared" ca="1" si="150"/>
        <v>3.707918705030715</v>
      </c>
      <c r="L207" s="185">
        <f t="shared" ca="1" si="150"/>
        <v>3.8068764409267706</v>
      </c>
      <c r="M207" s="192">
        <f t="shared" si="151"/>
        <v>3.3492480000000002</v>
      </c>
      <c r="N207" s="192">
        <f t="shared" si="152"/>
        <v>3.3492480000000002</v>
      </c>
      <c r="O207" s="192">
        <f>INDEX('[4]TS BYDem'!$O$10:$O$203,MATCH(D207,'[4]TS BYDem'!$D$10:$D$203,0))</f>
        <v>3.3492480000000002</v>
      </c>
      <c r="P207" s="185">
        <f t="shared" ca="1" si="150"/>
        <v>3.3968674864919688</v>
      </c>
      <c r="Q207" s="185">
        <f t="shared" ca="1" si="150"/>
        <v>3.3859007705131798</v>
      </c>
      <c r="R207" s="185">
        <f t="shared" ca="1" si="150"/>
        <v>3.2284523732601831</v>
      </c>
      <c r="S207" s="185">
        <f t="shared" ca="1" si="150"/>
        <v>3.3940160334893892</v>
      </c>
      <c r="T207" s="185">
        <f t="shared" ca="1" si="150"/>
        <v>3.4492936456203185</v>
      </c>
      <c r="U207" s="185">
        <f t="shared" ca="1" si="150"/>
        <v>3.5080557989537113</v>
      </c>
      <c r="V207" s="185">
        <f t="shared" ca="1" si="150"/>
        <v>3.5689626427286756</v>
      </c>
      <c r="W207" s="185">
        <f t="shared" ca="1" si="150"/>
        <v>3.6301582428592778</v>
      </c>
      <c r="X207" s="185">
        <f t="shared" ca="1" si="150"/>
        <v>3.7134770100038361</v>
      </c>
      <c r="Y207" s="185">
        <f t="shared" ca="1" si="150"/>
        <v>3.7908546810246322</v>
      </c>
      <c r="Z207" s="185">
        <f t="shared" ca="1" si="150"/>
        <v>3.9145618423681796</v>
      </c>
      <c r="AA207" s="185">
        <f t="shared" ca="1" si="153"/>
        <v>3.9988452169937294</v>
      </c>
      <c r="AB207" s="185">
        <f t="shared" ca="1" si="153"/>
        <v>4.0656175936139283</v>
      </c>
      <c r="AC207" s="185">
        <f t="shared" ca="1" si="153"/>
        <v>4.1296166952875089</v>
      </c>
      <c r="AD207" s="185">
        <f t="shared" ca="1" si="153"/>
        <v>4.2080878740643044</v>
      </c>
      <c r="AE207" s="185">
        <f t="shared" ca="1" si="153"/>
        <v>4.2943009549629663</v>
      </c>
      <c r="AF207" s="185">
        <f t="shared" ca="1" si="153"/>
        <v>4.4003914649346196</v>
      </c>
      <c r="AG207" s="185">
        <f t="shared" ca="1" si="153"/>
        <v>4.5810501365122143</v>
      </c>
      <c r="AH207" s="185">
        <f t="shared" ca="1" si="153"/>
        <v>4.7457266064605061</v>
      </c>
      <c r="AI207" s="185">
        <f t="shared" ca="1" si="153"/>
        <v>4.8522094738038843</v>
      </c>
      <c r="AJ207" s="185">
        <f t="shared" ca="1" si="153"/>
        <v>4.9465997975670364</v>
      </c>
      <c r="AK207" s="185">
        <f t="shared" ca="1" si="153"/>
        <v>5.0456477044279593</v>
      </c>
      <c r="AL207" s="185">
        <f t="shared" ca="1" si="153"/>
        <v>5.1518145175665779</v>
      </c>
      <c r="AM207" s="185">
        <f t="shared" ca="1" si="153"/>
        <v>5.7643174673511126</v>
      </c>
      <c r="AN207" s="185">
        <f t="shared" ca="1" si="153"/>
        <v>5.8513345871950833</v>
      </c>
      <c r="AO207" s="185">
        <f t="shared" ca="1" si="153"/>
        <v>6.6384356284803534</v>
      </c>
      <c r="AP207" s="185">
        <f t="shared" ca="1" si="153"/>
        <v>7.3379556981088472</v>
      </c>
    </row>
    <row r="208" spans="1:42">
      <c r="A208" s="57" t="str">
        <f>'[4]TS BYDem'!A138</f>
        <v/>
      </c>
      <c r="B208" s="185" t="s">
        <v>288</v>
      </c>
      <c r="C208" s="185" t="s">
        <v>137</v>
      </c>
      <c r="D208" s="186" t="str">
        <f>'[4]TS BYDem'!D138</f>
        <v>IFBF</v>
      </c>
      <c r="E208" s="185" t="s">
        <v>137</v>
      </c>
      <c r="F208" s="185" t="s">
        <v>137</v>
      </c>
      <c r="G208" s="185" t="s">
        <v>137</v>
      </c>
      <c r="H208" s="185" t="s">
        <v>137</v>
      </c>
      <c r="I208" s="185">
        <v>0</v>
      </c>
      <c r="J208" s="185">
        <f>INDEX('[4]TS BYDem'!$J$10:$J$203,MATCH(D208,'[4]TS BYDem'!$D$10:$D$203,0))</f>
        <v>0.51090613220650749</v>
      </c>
      <c r="K208" s="185">
        <f t="shared" ca="1" si="150"/>
        <v>0.52970267214724498</v>
      </c>
      <c r="L208" s="185">
        <f t="shared" ca="1" si="150"/>
        <v>0.54383949156096723</v>
      </c>
      <c r="M208" s="192">
        <f t="shared" si="151"/>
        <v>0.47846400000000006</v>
      </c>
      <c r="N208" s="192">
        <f t="shared" si="152"/>
        <v>0.47846400000000006</v>
      </c>
      <c r="O208" s="192">
        <f>INDEX('[4]TS BYDem'!$O$10:$O$203,MATCH(D208,'[4]TS BYDem'!$D$10:$D$203,0))</f>
        <v>0.47846400000000006</v>
      </c>
      <c r="P208" s="185">
        <f t="shared" ca="1" si="150"/>
        <v>0.485266783784567</v>
      </c>
      <c r="Q208" s="185">
        <f t="shared" ca="1" si="150"/>
        <v>0.48370011007331143</v>
      </c>
      <c r="R208" s="185">
        <f t="shared" ca="1" si="150"/>
        <v>0.46120748189431188</v>
      </c>
      <c r="S208" s="185">
        <f t="shared" ca="1" si="150"/>
        <v>0.48485943335562703</v>
      </c>
      <c r="T208" s="185">
        <f t="shared" ca="1" si="150"/>
        <v>0.49275623508861693</v>
      </c>
      <c r="U208" s="185">
        <f t="shared" ca="1" si="150"/>
        <v>0.50115082842195879</v>
      </c>
      <c r="V208" s="185">
        <f t="shared" ca="1" si="150"/>
        <v>0.50985180610409653</v>
      </c>
      <c r="W208" s="185">
        <f t="shared" ca="1" si="150"/>
        <v>0.51859403469418253</v>
      </c>
      <c r="X208" s="185">
        <f t="shared" ca="1" si="150"/>
        <v>0.5304967157148337</v>
      </c>
      <c r="Y208" s="185">
        <f t="shared" ca="1" si="150"/>
        <v>0.54155066871780455</v>
      </c>
      <c r="Z208" s="185">
        <f t="shared" ca="1" si="150"/>
        <v>0.55922312033831134</v>
      </c>
      <c r="AA208" s="185">
        <f t="shared" ca="1" si="153"/>
        <v>0.5712636024276756</v>
      </c>
      <c r="AB208" s="185">
        <f t="shared" ca="1" si="153"/>
        <v>0.58080251337341826</v>
      </c>
      <c r="AC208" s="185">
        <f t="shared" ca="1" si="153"/>
        <v>0.58994524218392974</v>
      </c>
      <c r="AD208" s="185">
        <f t="shared" ca="1" si="153"/>
        <v>0.60115541058061484</v>
      </c>
      <c r="AE208" s="185">
        <f t="shared" ca="1" si="153"/>
        <v>0.61347156499470934</v>
      </c>
      <c r="AF208" s="185">
        <f t="shared" ca="1" si="153"/>
        <v>0.62862735213351706</v>
      </c>
      <c r="AG208" s="185">
        <f t="shared" ca="1" si="153"/>
        <v>0.65443573378745912</v>
      </c>
      <c r="AH208" s="185">
        <f t="shared" ca="1" si="153"/>
        <v>0.67796094378007232</v>
      </c>
      <c r="AI208" s="185">
        <f t="shared" ca="1" si="153"/>
        <v>0.69317278197198351</v>
      </c>
      <c r="AJ208" s="185">
        <f t="shared" ca="1" si="153"/>
        <v>0.70665711393814812</v>
      </c>
      <c r="AK208" s="185">
        <f t="shared" ca="1" si="153"/>
        <v>0.72080681491827991</v>
      </c>
      <c r="AL208" s="185">
        <f t="shared" ca="1" si="153"/>
        <v>0.73597350250951121</v>
      </c>
      <c r="AM208" s="185">
        <f t="shared" ca="1" si="153"/>
        <v>0.82347392390730179</v>
      </c>
      <c r="AN208" s="185">
        <f t="shared" ca="1" si="153"/>
        <v>0.83590494102786905</v>
      </c>
      <c r="AO208" s="185">
        <f t="shared" ca="1" si="153"/>
        <v>0.94834794692576485</v>
      </c>
      <c r="AP208" s="185">
        <f t="shared" ca="1" si="153"/>
        <v>1.048279385444121</v>
      </c>
    </row>
    <row r="209" spans="1:42">
      <c r="A209" s="57" t="str">
        <f>'[4]TS BYDem'!A139</f>
        <v/>
      </c>
      <c r="B209" s="185" t="s">
        <v>288</v>
      </c>
      <c r="C209" s="185" t="s">
        <v>137</v>
      </c>
      <c r="D209" s="186" t="str">
        <f>'[4]TS BYDem'!D139</f>
        <v>IFBO</v>
      </c>
      <c r="E209" s="185" t="s">
        <v>137</v>
      </c>
      <c r="F209" s="185" t="s">
        <v>137</v>
      </c>
      <c r="G209" s="185" t="s">
        <v>137</v>
      </c>
      <c r="H209" s="185" t="s">
        <v>137</v>
      </c>
      <c r="I209" s="185">
        <v>0</v>
      </c>
      <c r="J209" s="185">
        <f>INDEX('[4]TS BYDem'!$J$10:$J$203,MATCH(D209,'[4]TS BYDem'!$D$10:$D$203,0))</f>
        <v>2.6822571940841642</v>
      </c>
      <c r="K209" s="185">
        <f t="shared" ca="1" si="150"/>
        <v>2.7809390287730356</v>
      </c>
      <c r="L209" s="185">
        <f t="shared" ca="1" si="150"/>
        <v>2.8551573306950773</v>
      </c>
      <c r="M209" s="192">
        <f t="shared" si="151"/>
        <v>2.5119360000000004</v>
      </c>
      <c r="N209" s="192">
        <f t="shared" si="152"/>
        <v>2.5119360000000004</v>
      </c>
      <c r="O209" s="192">
        <f>INDEX('[4]TS BYDem'!$O$10:$O$203,MATCH(D209,'[4]TS BYDem'!$D$10:$D$203,0))</f>
        <v>2.5119360000000004</v>
      </c>
      <c r="P209" s="185">
        <f t="shared" ca="1" si="150"/>
        <v>2.547650614868977</v>
      </c>
      <c r="Q209" s="185">
        <f t="shared" ca="1" si="150"/>
        <v>2.5394255778848853</v>
      </c>
      <c r="R209" s="185">
        <f t="shared" ca="1" si="150"/>
        <v>2.4213392799451379</v>
      </c>
      <c r="S209" s="185">
        <f t="shared" ca="1" si="150"/>
        <v>2.5455120251170427</v>
      </c>
      <c r="T209" s="185">
        <f t="shared" ca="1" si="150"/>
        <v>2.5869702342152396</v>
      </c>
      <c r="U209" s="185">
        <f t="shared" ca="1" si="150"/>
        <v>2.6310418492152841</v>
      </c>
      <c r="V209" s="185">
        <f t="shared" ca="1" si="150"/>
        <v>2.6767219820465074</v>
      </c>
      <c r="W209" s="185">
        <f t="shared" ca="1" si="150"/>
        <v>2.7226186821444589</v>
      </c>
      <c r="X209" s="185">
        <f t="shared" ca="1" si="150"/>
        <v>2.7851077575028773</v>
      </c>
      <c r="Y209" s="185">
        <f t="shared" ca="1" si="150"/>
        <v>2.8431410107684743</v>
      </c>
      <c r="Z209" s="185">
        <f t="shared" ca="1" si="150"/>
        <v>2.9359213817761352</v>
      </c>
      <c r="AA209" s="185">
        <f t="shared" ca="1" si="153"/>
        <v>2.9991339127452976</v>
      </c>
      <c r="AB209" s="185">
        <f t="shared" ca="1" si="153"/>
        <v>3.0492131952104469</v>
      </c>
      <c r="AC209" s="185">
        <f t="shared" ca="1" si="153"/>
        <v>3.0972125214656323</v>
      </c>
      <c r="AD209" s="185">
        <f t="shared" ca="1" si="153"/>
        <v>3.1560659055482287</v>
      </c>
      <c r="AE209" s="185">
        <f t="shared" ca="1" si="153"/>
        <v>3.2207257162222249</v>
      </c>
      <c r="AF209" s="185">
        <f t="shared" ca="1" si="153"/>
        <v>3.3002935987009652</v>
      </c>
      <c r="AG209" s="185">
        <f t="shared" ca="1" si="153"/>
        <v>3.4357876023841611</v>
      </c>
      <c r="AH209" s="185">
        <f t="shared" ca="1" si="153"/>
        <v>3.5592949548453805</v>
      </c>
      <c r="AI209" s="185">
        <f t="shared" ca="1" si="153"/>
        <v>3.6391571053529144</v>
      </c>
      <c r="AJ209" s="185">
        <f t="shared" ca="1" si="153"/>
        <v>3.7099498481752784</v>
      </c>
      <c r="AK209" s="185">
        <f t="shared" ca="1" si="153"/>
        <v>3.7842357783209706</v>
      </c>
      <c r="AL209" s="185">
        <f t="shared" ca="1" si="153"/>
        <v>3.8638608881749348</v>
      </c>
      <c r="AM209" s="185">
        <f t="shared" ca="1" si="153"/>
        <v>4.3232381005133353</v>
      </c>
      <c r="AN209" s="185">
        <f t="shared" ca="1" si="153"/>
        <v>4.3885009403963133</v>
      </c>
      <c r="AO209" s="185">
        <f t="shared" ca="1" si="153"/>
        <v>4.9788267213602664</v>
      </c>
      <c r="AP209" s="185">
        <f t="shared" ca="1" si="153"/>
        <v>5.5034667735816365</v>
      </c>
    </row>
    <row r="210" spans="1:42">
      <c r="A210" s="57" t="str">
        <f>'[4]TS BYDem'!A140</f>
        <v/>
      </c>
      <c r="B210" s="185" t="s">
        <v>288</v>
      </c>
      <c r="C210" s="185" t="s">
        <v>137</v>
      </c>
      <c r="D210" s="186" t="str">
        <f>'[4]TS BYDem'!D140</f>
        <v>IFBE</v>
      </c>
      <c r="E210" s="185" t="s">
        <v>137</v>
      </c>
      <c r="F210" s="185" t="s">
        <v>137</v>
      </c>
      <c r="G210" s="185" t="s">
        <v>137</v>
      </c>
      <c r="H210" s="185" t="s">
        <v>137</v>
      </c>
      <c r="I210" s="185">
        <v>0</v>
      </c>
      <c r="J210" s="185">
        <f>INDEX('[4]TS BYDem'!$J$10:$J$203,MATCH(D210,'[4]TS BYDem'!$D$10:$D$203,0))</f>
        <v>0</v>
      </c>
      <c r="K210" s="185">
        <f t="shared" ca="1" si="150"/>
        <v>0</v>
      </c>
      <c r="L210" s="185">
        <f t="shared" ca="1" si="150"/>
        <v>0</v>
      </c>
      <c r="M210" s="192">
        <f t="shared" si="151"/>
        <v>0</v>
      </c>
      <c r="N210" s="192">
        <f t="shared" si="152"/>
        <v>0</v>
      </c>
      <c r="O210" s="192">
        <f>INDEX('[4]TS BYDem'!$O$10:$O$203,MATCH(D210,'[4]TS BYDem'!$D$10:$D$203,0))</f>
        <v>0</v>
      </c>
      <c r="P210" s="185">
        <f t="shared" ca="1" si="150"/>
        <v>0</v>
      </c>
      <c r="Q210" s="185">
        <f t="shared" ca="1" si="150"/>
        <v>0</v>
      </c>
      <c r="R210" s="185">
        <f t="shared" ca="1" si="150"/>
        <v>0</v>
      </c>
      <c r="S210" s="185">
        <f t="shared" ca="1" si="150"/>
        <v>0</v>
      </c>
      <c r="T210" s="185">
        <f t="shared" ca="1" si="150"/>
        <v>0</v>
      </c>
      <c r="U210" s="185">
        <f t="shared" ca="1" si="150"/>
        <v>0</v>
      </c>
      <c r="V210" s="185">
        <f t="shared" ca="1" si="150"/>
        <v>0</v>
      </c>
      <c r="W210" s="185">
        <f t="shared" ca="1" si="150"/>
        <v>0</v>
      </c>
      <c r="X210" s="185">
        <f t="shared" ca="1" si="150"/>
        <v>0</v>
      </c>
      <c r="Y210" s="185">
        <f t="shared" ca="1" si="150"/>
        <v>0</v>
      </c>
      <c r="Z210" s="185">
        <f t="shared" ca="1" si="150"/>
        <v>0</v>
      </c>
      <c r="AA210" s="185">
        <f t="shared" ca="1" si="153"/>
        <v>0</v>
      </c>
      <c r="AB210" s="185">
        <f t="shared" ca="1" si="153"/>
        <v>0</v>
      </c>
      <c r="AC210" s="185">
        <f t="shared" ca="1" si="153"/>
        <v>0</v>
      </c>
      <c r="AD210" s="185">
        <f t="shared" ca="1" si="153"/>
        <v>0</v>
      </c>
      <c r="AE210" s="185">
        <f t="shared" ca="1" si="153"/>
        <v>0</v>
      </c>
      <c r="AF210" s="185">
        <f t="shared" ca="1" si="153"/>
        <v>0</v>
      </c>
      <c r="AG210" s="185">
        <f t="shared" ca="1" si="153"/>
        <v>0</v>
      </c>
      <c r="AH210" s="185">
        <f t="shared" ca="1" si="153"/>
        <v>0</v>
      </c>
      <c r="AI210" s="185">
        <f t="shared" ca="1" si="153"/>
        <v>0</v>
      </c>
      <c r="AJ210" s="185">
        <f t="shared" ca="1" si="153"/>
        <v>0</v>
      </c>
      <c r="AK210" s="185">
        <f t="shared" ca="1" si="153"/>
        <v>0</v>
      </c>
      <c r="AL210" s="185">
        <f t="shared" ca="1" si="153"/>
        <v>0</v>
      </c>
      <c r="AM210" s="185">
        <f t="shared" ca="1" si="153"/>
        <v>0</v>
      </c>
      <c r="AN210" s="185">
        <f t="shared" ca="1" si="153"/>
        <v>0</v>
      </c>
      <c r="AO210" s="185">
        <f t="shared" ca="1" si="153"/>
        <v>0</v>
      </c>
      <c r="AP210" s="185">
        <f t="shared" ca="1" si="153"/>
        <v>0</v>
      </c>
    </row>
    <row r="211" spans="1:42">
      <c r="A211" s="57" t="str">
        <f>'[4]TS BYDem'!A141</f>
        <v>*</v>
      </c>
      <c r="B211" s="185" t="s">
        <v>288</v>
      </c>
      <c r="C211" s="185" t="s">
        <v>137</v>
      </c>
      <c r="D211" s="186" t="str">
        <f>'[4]TS BYDem'!D141</f>
        <v xml:space="preserve"> </v>
      </c>
      <c r="E211" s="185" t="s">
        <v>137</v>
      </c>
      <c r="F211" s="185" t="s">
        <v>137</v>
      </c>
      <c r="G211" s="185" t="s">
        <v>137</v>
      </c>
      <c r="H211" s="185" t="s">
        <v>137</v>
      </c>
      <c r="I211" s="185">
        <v>0</v>
      </c>
      <c r="J211" s="185" t="str">
        <f>INDEX('[4]TS BYDem'!$J$10:$J$203,MATCH(D211,'[4]TS BYDem'!$D$10:$D$203,0))</f>
        <v/>
      </c>
      <c r="K211" s="185" t="e">
        <f t="shared" ca="1" si="150"/>
        <v>#VALUE!</v>
      </c>
      <c r="L211" s="185" t="e">
        <f t="shared" ca="1" si="150"/>
        <v>#VALUE!</v>
      </c>
      <c r="M211" s="185" t="e">
        <f t="shared" ca="1" si="150"/>
        <v>#VALUE!</v>
      </c>
      <c r="N211" s="185" t="e">
        <f t="shared" ca="1" si="150"/>
        <v>#VALUE!</v>
      </c>
      <c r="O211" s="185" t="e">
        <f t="shared" ca="1" si="150"/>
        <v>#VALUE!</v>
      </c>
      <c r="P211" s="185" t="e">
        <f t="shared" ca="1" si="150"/>
        <v>#VALUE!</v>
      </c>
      <c r="Q211" s="185" t="e">
        <f t="shared" ca="1" si="150"/>
        <v>#VALUE!</v>
      </c>
      <c r="R211" s="185" t="e">
        <f t="shared" ca="1" si="150"/>
        <v>#VALUE!</v>
      </c>
      <c r="S211" s="185" t="e">
        <f t="shared" ca="1" si="150"/>
        <v>#VALUE!</v>
      </c>
      <c r="T211" s="185" t="e">
        <f t="shared" ca="1" si="150"/>
        <v>#VALUE!</v>
      </c>
      <c r="U211" s="185" t="e">
        <f t="shared" ca="1" si="150"/>
        <v>#VALUE!</v>
      </c>
      <c r="V211" s="185" t="e">
        <f t="shared" ca="1" si="150"/>
        <v>#VALUE!</v>
      </c>
      <c r="W211" s="185" t="e">
        <f t="shared" ca="1" si="150"/>
        <v>#VALUE!</v>
      </c>
      <c r="X211" s="185" t="e">
        <f t="shared" ca="1" si="150"/>
        <v>#VALUE!</v>
      </c>
      <c r="Y211" s="185" t="e">
        <f t="shared" ca="1" si="150"/>
        <v>#VALUE!</v>
      </c>
      <c r="Z211" s="185" t="e">
        <f t="shared" ca="1" si="150"/>
        <v>#VALUE!</v>
      </c>
      <c r="AA211" s="185" t="e">
        <f t="shared" ca="1" si="153"/>
        <v>#VALUE!</v>
      </c>
      <c r="AB211" s="185" t="e">
        <f t="shared" ca="1" si="153"/>
        <v>#VALUE!</v>
      </c>
      <c r="AC211" s="185" t="e">
        <f t="shared" ca="1" si="153"/>
        <v>#VALUE!</v>
      </c>
      <c r="AD211" s="185" t="e">
        <f t="shared" ca="1" si="153"/>
        <v>#VALUE!</v>
      </c>
      <c r="AE211" s="185" t="e">
        <f t="shared" ca="1" si="153"/>
        <v>#VALUE!</v>
      </c>
      <c r="AF211" s="185" t="e">
        <f t="shared" ca="1" si="153"/>
        <v>#VALUE!</v>
      </c>
      <c r="AG211" s="185" t="e">
        <f t="shared" ca="1" si="153"/>
        <v>#VALUE!</v>
      </c>
      <c r="AH211" s="185" t="e">
        <f t="shared" ca="1" si="153"/>
        <v>#VALUE!</v>
      </c>
      <c r="AI211" s="185" t="e">
        <f t="shared" ca="1" si="153"/>
        <v>#VALUE!</v>
      </c>
      <c r="AJ211" s="185" t="e">
        <f t="shared" ca="1" si="153"/>
        <v>#VALUE!</v>
      </c>
      <c r="AK211" s="185" t="e">
        <f t="shared" ca="1" si="153"/>
        <v>#VALUE!</v>
      </c>
      <c r="AL211" s="185" t="e">
        <f t="shared" ca="1" si="153"/>
        <v>#VALUE!</v>
      </c>
      <c r="AM211" s="185" t="e">
        <f t="shared" ca="1" si="153"/>
        <v>#VALUE!</v>
      </c>
      <c r="AN211" s="185" t="e">
        <f t="shared" ca="1" si="153"/>
        <v>#VALUE!</v>
      </c>
      <c r="AO211" s="185" t="e">
        <f t="shared" ca="1" si="153"/>
        <v>#VALUE!</v>
      </c>
      <c r="AP211" s="185" t="e">
        <f t="shared" ca="1" si="153"/>
        <v>#VALUE!</v>
      </c>
    </row>
    <row r="212" spans="1:42">
      <c r="A212" s="57" t="str">
        <f>'[4]TS BYDem'!A142</f>
        <v/>
      </c>
      <c r="B212" s="185" t="s">
        <v>288</v>
      </c>
      <c r="C212" s="185" t="s">
        <v>137</v>
      </c>
      <c r="D212" s="186" t="str">
        <f>'[4]TS BYDem'!D142</f>
        <v>IFBS</v>
      </c>
      <c r="E212" s="185" t="s">
        <v>137</v>
      </c>
      <c r="F212" s="185" t="s">
        <v>137</v>
      </c>
      <c r="G212" s="185" t="s">
        <v>137</v>
      </c>
      <c r="H212" s="185" t="s">
        <v>137</v>
      </c>
      <c r="I212" s="185">
        <v>0</v>
      </c>
      <c r="J212" s="185">
        <f>INDEX('[4]TS BYDem'!$J$10:$J$203,MATCH(D212,'[4]TS BYDem'!$D$10:$D$203,0))</f>
        <v>20.421862032418336</v>
      </c>
      <c r="K212" s="185">
        <f t="shared" ca="1" si="150"/>
        <v>21.173194461525735</v>
      </c>
      <c r="L212" s="185">
        <f t="shared" ca="1" si="150"/>
        <v>21.738269252069756</v>
      </c>
      <c r="M212" s="192">
        <f t="shared" ref="M212" si="154">O212</f>
        <v>13.394630400000002</v>
      </c>
      <c r="N212" s="192">
        <f t="shared" ref="N212" si="155">O212</f>
        <v>13.394630400000002</v>
      </c>
      <c r="O212" s="192">
        <f>INDEX('[4]TS BYDem'!$O$10:$O$203,MATCH(D212,'[4]TS BYDem'!$D$10:$D$203,0))</f>
        <v>13.394630400000002</v>
      </c>
      <c r="P212" s="185">
        <f t="shared" ca="1" si="150"/>
        <v>13.5850747688248</v>
      </c>
      <c r="Q212" s="185">
        <f t="shared" ca="1" si="150"/>
        <v>13.541215637689199</v>
      </c>
      <c r="R212" s="185">
        <f t="shared" ca="1" si="150"/>
        <v>12.911533067668625</v>
      </c>
      <c r="S212" s="185">
        <f t="shared" ca="1" si="150"/>
        <v>13.573670967412507</v>
      </c>
      <c r="T212" s="185">
        <f t="shared" ca="1" si="150"/>
        <v>13.794742438945327</v>
      </c>
      <c r="U212" s="185">
        <f t="shared" ca="1" si="150"/>
        <v>14.029749618290937</v>
      </c>
      <c r="V212" s="185">
        <f t="shared" ca="1" si="150"/>
        <v>14.273334047152636</v>
      </c>
      <c r="W212" s="185">
        <f t="shared" ca="1" si="150"/>
        <v>14.518073297830879</v>
      </c>
      <c r="X212" s="185">
        <f t="shared" ca="1" si="150"/>
        <v>14.851289617221088</v>
      </c>
      <c r="Y212" s="185">
        <f t="shared" ca="1" si="150"/>
        <v>15.160745741263367</v>
      </c>
      <c r="Z212" s="185">
        <f t="shared" ca="1" si="150"/>
        <v>15.655487159047297</v>
      </c>
      <c r="AA212" s="185">
        <f t="shared" ca="1" si="153"/>
        <v>15.99256122820371</v>
      </c>
      <c r="AB212" s="185">
        <f t="shared" ca="1" si="153"/>
        <v>16.259603652579919</v>
      </c>
      <c r="AC212" s="185">
        <f t="shared" ca="1" si="153"/>
        <v>16.515554932643276</v>
      </c>
      <c r="AD212" s="185">
        <f t="shared" ca="1" si="153"/>
        <v>16.829384316662466</v>
      </c>
      <c r="AE212" s="185">
        <f t="shared" ca="1" si="153"/>
        <v>17.17417585024937</v>
      </c>
      <c r="AF212" s="185">
        <f t="shared" ca="1" si="153"/>
        <v>17.598463084284536</v>
      </c>
      <c r="AG212" s="185">
        <f t="shared" ca="1" si="153"/>
        <v>18.320970385725595</v>
      </c>
      <c r="AH212" s="185">
        <f t="shared" ca="1" si="153"/>
        <v>18.97956014991567</v>
      </c>
      <c r="AI212" s="185">
        <f t="shared" ca="1" si="153"/>
        <v>19.405416536781253</v>
      </c>
      <c r="AJ212" s="185">
        <f t="shared" ca="1" si="153"/>
        <v>19.782911275941732</v>
      </c>
      <c r="AK212" s="185">
        <f t="shared" ca="1" si="153"/>
        <v>20.179033063368546</v>
      </c>
      <c r="AL212" s="185">
        <f t="shared" ca="1" si="153"/>
        <v>20.603625456269182</v>
      </c>
      <c r="AM212" s="185">
        <f t="shared" ca="1" si="153"/>
        <v>23.053205371304916</v>
      </c>
      <c r="AN212" s="185">
        <f t="shared" ca="1" si="153"/>
        <v>23.401212493734338</v>
      </c>
      <c r="AO212" s="185">
        <f t="shared" ca="1" si="153"/>
        <v>26.549061663300563</v>
      </c>
      <c r="AP212" s="185">
        <f t="shared" ca="1" si="153"/>
        <v>29.34664870076567</v>
      </c>
    </row>
    <row r="213" spans="1:42">
      <c r="A213" s="57" t="str">
        <f>'[4]TS BYDem'!A143</f>
        <v>*</v>
      </c>
      <c r="B213" s="185" t="s">
        <v>288</v>
      </c>
      <c r="C213" s="185" t="s">
        <v>137</v>
      </c>
      <c r="D213" s="186" t="str">
        <f>'[4]TS BYDem'!D143</f>
        <v>IFBS</v>
      </c>
      <c r="E213" s="185" t="s">
        <v>137</v>
      </c>
      <c r="F213" s="185" t="s">
        <v>137</v>
      </c>
      <c r="G213" s="185" t="s">
        <v>137</v>
      </c>
      <c r="H213" s="185" t="s">
        <v>137</v>
      </c>
      <c r="I213" s="185">
        <v>0</v>
      </c>
      <c r="J213" s="185">
        <f>INDEX('[4]TS BYDem'!$J$10:$J$203,MATCH(D213,'[4]TS BYDem'!$D$10:$D$203,0))</f>
        <v>20.421862032418336</v>
      </c>
      <c r="K213" s="185">
        <f t="shared" ca="1" si="150"/>
        <v>21.173194461525735</v>
      </c>
      <c r="L213" s="185">
        <f t="shared" ca="1" si="150"/>
        <v>21.738269252069756</v>
      </c>
      <c r="M213" s="185">
        <f t="shared" ca="1" si="150"/>
        <v>22.004135186130068</v>
      </c>
      <c r="N213" s="185">
        <f t="shared" ca="1" si="150"/>
        <v>22.459748672139359</v>
      </c>
      <c r="O213" s="185">
        <f t="shared" ca="1" si="150"/>
        <v>22.710698035641833</v>
      </c>
      <c r="P213" s="185">
        <f t="shared" ca="1" si="150"/>
        <v>23.033597915952704</v>
      </c>
      <c r="Q213" s="185">
        <f t="shared" ca="1" si="150"/>
        <v>22.959234424495243</v>
      </c>
      <c r="R213" s="185">
        <f t="shared" ca="1" si="150"/>
        <v>21.891602822951079</v>
      </c>
      <c r="S213" s="185">
        <f t="shared" ca="1" si="150"/>
        <v>23.014262683654469</v>
      </c>
      <c r="T213" s="185">
        <f t="shared" ca="1" si="150"/>
        <v>23.389091050271951</v>
      </c>
      <c r="U213" s="185">
        <f t="shared" ca="1" si="150"/>
        <v>23.787547515806533</v>
      </c>
      <c r="V213" s="185">
        <f t="shared" ca="1" si="150"/>
        <v>24.200546773334558</v>
      </c>
      <c r="W213" s="185">
        <f t="shared" ca="1" si="150"/>
        <v>24.615504040063087</v>
      </c>
      <c r="X213" s="185">
        <f t="shared" ca="1" si="150"/>
        <v>25.180474851816058</v>
      </c>
      <c r="Y213" s="185">
        <f t="shared" ca="1" si="150"/>
        <v>25.705160071081558</v>
      </c>
      <c r="Z213" s="185">
        <f t="shared" ca="1" si="150"/>
        <v>26.543997919494018</v>
      </c>
      <c r="AA213" s="185">
        <f t="shared" ca="1" si="153"/>
        <v>27.115509575407746</v>
      </c>
      <c r="AB213" s="185">
        <f t="shared" ca="1" si="153"/>
        <v>27.568282043300087</v>
      </c>
      <c r="AC213" s="185">
        <f t="shared" ca="1" si="153"/>
        <v>28.002249391391668</v>
      </c>
      <c r="AD213" s="185">
        <f t="shared" ca="1" si="153"/>
        <v>28.534349506313188</v>
      </c>
      <c r="AE213" s="185">
        <f t="shared" ca="1" si="153"/>
        <v>29.11894618204812</v>
      </c>
      <c r="AF213" s="185">
        <f t="shared" ca="1" si="153"/>
        <v>29.838328424394305</v>
      </c>
      <c r="AG213" s="185">
        <f t="shared" ca="1" si="153"/>
        <v>31.063345066255089</v>
      </c>
      <c r="AH213" s="185">
        <f t="shared" ca="1" si="153"/>
        <v>32.179989036057002</v>
      </c>
      <c r="AI213" s="185">
        <f t="shared" ca="1" si="153"/>
        <v>32.902031788998791</v>
      </c>
      <c r="AJ213" s="185">
        <f t="shared" ca="1" si="153"/>
        <v>33.542076999288213</v>
      </c>
      <c r="AK213" s="185">
        <f t="shared" ca="1" si="153"/>
        <v>34.213704512025636</v>
      </c>
      <c r="AL213" s="185">
        <f t="shared" ca="1" si="153"/>
        <v>34.933604153556388</v>
      </c>
      <c r="AM213" s="185">
        <f t="shared" ca="1" si="153"/>
        <v>39.086885588223652</v>
      </c>
      <c r="AN213" s="185">
        <f t="shared" ca="1" si="153"/>
        <v>39.676934319373949</v>
      </c>
      <c r="AO213" s="185">
        <f t="shared" ca="1" si="153"/>
        <v>45.014136602444367</v>
      </c>
      <c r="AP213" s="185">
        <f t="shared" ca="1" si="153"/>
        <v>49.75746676826185</v>
      </c>
    </row>
    <row r="214" spans="1:42">
      <c r="A214" s="57" t="str">
        <f>'[4]TS BYDem'!A144</f>
        <v>*</v>
      </c>
      <c r="B214" s="185" t="s">
        <v>288</v>
      </c>
      <c r="C214" s="185" t="s">
        <v>137</v>
      </c>
      <c r="D214" s="186" t="str">
        <f>'[4]TS BYDem'!D144</f>
        <v>IFBS</v>
      </c>
      <c r="E214" s="185" t="s">
        <v>137</v>
      </c>
      <c r="F214" s="185" t="s">
        <v>137</v>
      </c>
      <c r="G214" s="185" t="s">
        <v>137</v>
      </c>
      <c r="H214" s="185" t="s">
        <v>137</v>
      </c>
      <c r="I214" s="185">
        <v>0</v>
      </c>
      <c r="J214" s="185">
        <f>INDEX('[4]TS BYDem'!$J$10:$J$203,MATCH(D214,'[4]TS BYDem'!$D$10:$D$203,0))</f>
        <v>20.421862032418336</v>
      </c>
      <c r="K214" s="185">
        <f t="shared" ca="1" si="150"/>
        <v>21.173194461525735</v>
      </c>
      <c r="L214" s="185">
        <f t="shared" ca="1" si="150"/>
        <v>21.738269252069756</v>
      </c>
      <c r="M214" s="185">
        <f t="shared" ca="1" si="150"/>
        <v>22.004135186130068</v>
      </c>
      <c r="N214" s="185">
        <f t="shared" ca="1" si="150"/>
        <v>22.459748672139359</v>
      </c>
      <c r="O214" s="185">
        <f t="shared" ca="1" si="150"/>
        <v>22.710698035641833</v>
      </c>
      <c r="P214" s="185">
        <f t="shared" ca="1" si="150"/>
        <v>23.033597915952704</v>
      </c>
      <c r="Q214" s="185">
        <f t="shared" ca="1" si="150"/>
        <v>22.959234424495243</v>
      </c>
      <c r="R214" s="185">
        <f t="shared" ca="1" si="150"/>
        <v>21.891602822951079</v>
      </c>
      <c r="S214" s="185">
        <f t="shared" ca="1" si="150"/>
        <v>23.014262683654469</v>
      </c>
      <c r="T214" s="185">
        <f t="shared" ca="1" si="150"/>
        <v>23.389091050271951</v>
      </c>
      <c r="U214" s="185">
        <f t="shared" ca="1" si="150"/>
        <v>23.787547515806533</v>
      </c>
      <c r="V214" s="185">
        <f t="shared" ca="1" si="150"/>
        <v>24.200546773334558</v>
      </c>
      <c r="W214" s="185">
        <f t="shared" ca="1" si="150"/>
        <v>24.615504040063087</v>
      </c>
      <c r="X214" s="185">
        <f t="shared" ca="1" si="150"/>
        <v>25.180474851816058</v>
      </c>
      <c r="Y214" s="185">
        <f t="shared" ca="1" si="150"/>
        <v>25.705160071081558</v>
      </c>
      <c r="Z214" s="185">
        <f t="shared" ca="1" si="150"/>
        <v>26.543997919494018</v>
      </c>
      <c r="AA214" s="185">
        <f t="shared" ca="1" si="153"/>
        <v>27.115509575407746</v>
      </c>
      <c r="AB214" s="185">
        <f t="shared" ca="1" si="153"/>
        <v>27.568282043300087</v>
      </c>
      <c r="AC214" s="185">
        <f t="shared" ca="1" si="153"/>
        <v>28.002249391391668</v>
      </c>
      <c r="AD214" s="185">
        <f t="shared" ca="1" si="153"/>
        <v>28.534349506313188</v>
      </c>
      <c r="AE214" s="185">
        <f t="shared" ca="1" si="153"/>
        <v>29.11894618204812</v>
      </c>
      <c r="AF214" s="185">
        <f t="shared" ca="1" si="153"/>
        <v>29.838328424394305</v>
      </c>
      <c r="AG214" s="185">
        <f t="shared" ca="1" si="153"/>
        <v>31.063345066255089</v>
      </c>
      <c r="AH214" s="185">
        <f t="shared" ca="1" si="153"/>
        <v>32.179989036057002</v>
      </c>
      <c r="AI214" s="185">
        <f t="shared" ca="1" si="153"/>
        <v>32.902031788998791</v>
      </c>
      <c r="AJ214" s="185">
        <f t="shared" ca="1" si="153"/>
        <v>33.542076999288213</v>
      </c>
      <c r="AK214" s="185">
        <f t="shared" ca="1" si="153"/>
        <v>34.213704512025636</v>
      </c>
      <c r="AL214" s="185">
        <f t="shared" ca="1" si="153"/>
        <v>34.933604153556388</v>
      </c>
      <c r="AM214" s="185">
        <f t="shared" ca="1" si="153"/>
        <v>39.086885588223652</v>
      </c>
      <c r="AN214" s="185">
        <f t="shared" ca="1" si="153"/>
        <v>39.676934319373949</v>
      </c>
      <c r="AO214" s="185">
        <f t="shared" ca="1" si="153"/>
        <v>45.014136602444367</v>
      </c>
      <c r="AP214" s="185">
        <f t="shared" ca="1" si="153"/>
        <v>49.75746676826185</v>
      </c>
    </row>
    <row r="215" spans="1:42">
      <c r="A215" s="57" t="str">
        <f>'[4]TS BYDem'!A145</f>
        <v>*</v>
      </c>
      <c r="B215" s="185" t="s">
        <v>288</v>
      </c>
      <c r="C215" s="185" t="s">
        <v>137</v>
      </c>
      <c r="D215" s="186" t="str">
        <f>'[4]TS BYDem'!D145</f>
        <v>IFBS</v>
      </c>
      <c r="E215" s="185" t="s">
        <v>137</v>
      </c>
      <c r="F215" s="185" t="s">
        <v>137</v>
      </c>
      <c r="G215" s="185" t="s">
        <v>137</v>
      </c>
      <c r="H215" s="185" t="s">
        <v>137</v>
      </c>
      <c r="I215" s="185">
        <v>0</v>
      </c>
      <c r="J215" s="185">
        <f>INDEX('[4]TS BYDem'!$J$10:$J$203,MATCH(D215,'[4]TS BYDem'!$D$10:$D$203,0))</f>
        <v>20.421862032418336</v>
      </c>
      <c r="K215" s="185">
        <f t="shared" ca="1" si="150"/>
        <v>21.173194461525735</v>
      </c>
      <c r="L215" s="185">
        <f t="shared" ca="1" si="150"/>
        <v>21.738269252069756</v>
      </c>
      <c r="M215" s="185">
        <f t="shared" ca="1" si="150"/>
        <v>22.004135186130068</v>
      </c>
      <c r="N215" s="185">
        <f t="shared" ca="1" si="150"/>
        <v>22.459748672139359</v>
      </c>
      <c r="O215" s="185">
        <f t="shared" ca="1" si="150"/>
        <v>22.710698035641833</v>
      </c>
      <c r="P215" s="185">
        <f t="shared" ca="1" si="150"/>
        <v>23.033597915952704</v>
      </c>
      <c r="Q215" s="185">
        <f t="shared" ca="1" si="150"/>
        <v>22.959234424495243</v>
      </c>
      <c r="R215" s="185">
        <f t="shared" ca="1" si="150"/>
        <v>21.891602822951079</v>
      </c>
      <c r="S215" s="185">
        <f t="shared" ca="1" si="150"/>
        <v>23.014262683654469</v>
      </c>
      <c r="T215" s="185">
        <f t="shared" ca="1" si="150"/>
        <v>23.389091050271951</v>
      </c>
      <c r="U215" s="185">
        <f t="shared" ca="1" si="150"/>
        <v>23.787547515806533</v>
      </c>
      <c r="V215" s="185">
        <f t="shared" ca="1" si="150"/>
        <v>24.200546773334558</v>
      </c>
      <c r="W215" s="185">
        <f t="shared" ca="1" si="150"/>
        <v>24.615504040063087</v>
      </c>
      <c r="X215" s="185">
        <f t="shared" ca="1" si="150"/>
        <v>25.180474851816058</v>
      </c>
      <c r="Y215" s="185">
        <f t="shared" ca="1" si="150"/>
        <v>25.705160071081558</v>
      </c>
      <c r="Z215" s="185">
        <f t="shared" ca="1" si="150"/>
        <v>26.543997919494018</v>
      </c>
      <c r="AA215" s="185">
        <f t="shared" ca="1" si="153"/>
        <v>27.115509575407746</v>
      </c>
      <c r="AB215" s="185">
        <f t="shared" ca="1" si="153"/>
        <v>27.568282043300087</v>
      </c>
      <c r="AC215" s="185">
        <f t="shared" ca="1" si="153"/>
        <v>28.002249391391668</v>
      </c>
      <c r="AD215" s="185">
        <f t="shared" ca="1" si="153"/>
        <v>28.534349506313188</v>
      </c>
      <c r="AE215" s="185">
        <f t="shared" ca="1" si="153"/>
        <v>29.11894618204812</v>
      </c>
      <c r="AF215" s="185">
        <f t="shared" ca="1" si="153"/>
        <v>29.838328424394305</v>
      </c>
      <c r="AG215" s="185">
        <f t="shared" ca="1" si="153"/>
        <v>31.063345066255089</v>
      </c>
      <c r="AH215" s="185">
        <f t="shared" ca="1" si="153"/>
        <v>32.179989036057002</v>
      </c>
      <c r="AI215" s="185">
        <f t="shared" ca="1" si="153"/>
        <v>32.902031788998791</v>
      </c>
      <c r="AJ215" s="185">
        <f t="shared" ca="1" si="153"/>
        <v>33.542076999288213</v>
      </c>
      <c r="AK215" s="185">
        <f t="shared" ca="1" si="153"/>
        <v>34.213704512025636</v>
      </c>
      <c r="AL215" s="185">
        <f t="shared" ca="1" si="153"/>
        <v>34.933604153556388</v>
      </c>
      <c r="AM215" s="185">
        <f t="shared" ca="1" si="153"/>
        <v>39.086885588223652</v>
      </c>
      <c r="AN215" s="185">
        <f t="shared" ca="1" si="153"/>
        <v>39.676934319373949</v>
      </c>
      <c r="AO215" s="185">
        <f t="shared" ca="1" si="153"/>
        <v>45.014136602444367</v>
      </c>
      <c r="AP215" s="185">
        <f t="shared" ca="1" si="153"/>
        <v>49.75746676826185</v>
      </c>
    </row>
    <row r="216" spans="1:42">
      <c r="A216" s="57" t="str">
        <f>'[4]TS BYDem'!A146</f>
        <v>*</v>
      </c>
      <c r="B216" s="185" t="s">
        <v>288</v>
      </c>
      <c r="C216" s="185" t="s">
        <v>137</v>
      </c>
      <c r="D216" s="186" t="str">
        <f>'[4]TS BYDem'!D146</f>
        <v>IFBS</v>
      </c>
      <c r="E216" s="185" t="s">
        <v>137</v>
      </c>
      <c r="F216" s="185" t="s">
        <v>137</v>
      </c>
      <c r="G216" s="185" t="s">
        <v>137</v>
      </c>
      <c r="H216" s="185" t="s">
        <v>137</v>
      </c>
      <c r="I216" s="185">
        <v>0</v>
      </c>
      <c r="J216" s="185">
        <f>INDEX('[4]TS BYDem'!$J$10:$J$203,MATCH(D216,'[4]TS BYDem'!$D$10:$D$203,0))</f>
        <v>20.421862032418336</v>
      </c>
      <c r="K216" s="185">
        <f t="shared" ca="1" si="150"/>
        <v>21.173194461525735</v>
      </c>
      <c r="L216" s="185">
        <f t="shared" ca="1" si="150"/>
        <v>21.738269252069756</v>
      </c>
      <c r="M216" s="185">
        <f t="shared" ca="1" si="150"/>
        <v>22.004135186130068</v>
      </c>
      <c r="N216" s="185">
        <f t="shared" ca="1" si="150"/>
        <v>22.459748672139359</v>
      </c>
      <c r="O216" s="185">
        <f t="shared" ca="1" si="150"/>
        <v>22.710698035641833</v>
      </c>
      <c r="P216" s="185">
        <f t="shared" ca="1" si="150"/>
        <v>23.033597915952704</v>
      </c>
      <c r="Q216" s="185">
        <f t="shared" ca="1" si="150"/>
        <v>22.959234424495243</v>
      </c>
      <c r="R216" s="185">
        <f t="shared" ca="1" si="150"/>
        <v>21.891602822951079</v>
      </c>
      <c r="S216" s="185">
        <f t="shared" ca="1" si="150"/>
        <v>23.014262683654469</v>
      </c>
      <c r="T216" s="185">
        <f t="shared" ca="1" si="150"/>
        <v>23.389091050271951</v>
      </c>
      <c r="U216" s="185">
        <f t="shared" ca="1" si="150"/>
        <v>23.787547515806533</v>
      </c>
      <c r="V216" s="185">
        <f t="shared" ca="1" si="150"/>
        <v>24.200546773334558</v>
      </c>
      <c r="W216" s="185">
        <f t="shared" ca="1" si="150"/>
        <v>24.615504040063087</v>
      </c>
      <c r="X216" s="185">
        <f t="shared" ca="1" si="150"/>
        <v>25.180474851816058</v>
      </c>
      <c r="Y216" s="185">
        <f t="shared" ca="1" si="150"/>
        <v>25.705160071081558</v>
      </c>
      <c r="Z216" s="185">
        <f t="shared" ca="1" si="150"/>
        <v>26.543997919494018</v>
      </c>
      <c r="AA216" s="185">
        <f t="shared" ca="1" si="153"/>
        <v>27.115509575407746</v>
      </c>
      <c r="AB216" s="185">
        <f t="shared" ca="1" si="153"/>
        <v>27.568282043300087</v>
      </c>
      <c r="AC216" s="185">
        <f t="shared" ca="1" si="153"/>
        <v>28.002249391391668</v>
      </c>
      <c r="AD216" s="185">
        <f t="shared" ca="1" si="153"/>
        <v>28.534349506313188</v>
      </c>
      <c r="AE216" s="185">
        <f t="shared" ca="1" si="153"/>
        <v>29.11894618204812</v>
      </c>
      <c r="AF216" s="185">
        <f t="shared" ca="1" si="153"/>
        <v>29.838328424394305</v>
      </c>
      <c r="AG216" s="185">
        <f t="shared" ca="1" si="153"/>
        <v>31.063345066255089</v>
      </c>
      <c r="AH216" s="185">
        <f t="shared" ca="1" si="153"/>
        <v>32.179989036057002</v>
      </c>
      <c r="AI216" s="185">
        <f t="shared" ca="1" si="153"/>
        <v>32.902031788998791</v>
      </c>
      <c r="AJ216" s="185">
        <f t="shared" ca="1" si="153"/>
        <v>33.542076999288213</v>
      </c>
      <c r="AK216" s="185">
        <f t="shared" ca="1" si="153"/>
        <v>34.213704512025636</v>
      </c>
      <c r="AL216" s="185">
        <f t="shared" ca="1" si="153"/>
        <v>34.933604153556388</v>
      </c>
      <c r="AM216" s="185">
        <f t="shared" ca="1" si="153"/>
        <v>39.086885588223652</v>
      </c>
      <c r="AN216" s="185">
        <f t="shared" ca="1" si="153"/>
        <v>39.676934319373949</v>
      </c>
      <c r="AO216" s="185">
        <f t="shared" ca="1" si="153"/>
        <v>45.014136602444367</v>
      </c>
      <c r="AP216" s="185">
        <f t="shared" ca="1" si="153"/>
        <v>49.75746676826185</v>
      </c>
    </row>
    <row r="217" spans="1:42">
      <c r="A217" s="57" t="str">
        <f>'[4]TS BYDem'!A147</f>
        <v>*</v>
      </c>
      <c r="B217" s="185" t="s">
        <v>288</v>
      </c>
      <c r="C217" s="185" t="s">
        <v>137</v>
      </c>
      <c r="D217" s="186" t="str">
        <f>'[4]TS BYDem'!D147</f>
        <v>IFBS</v>
      </c>
      <c r="E217" s="185" t="s">
        <v>137</v>
      </c>
      <c r="F217" s="185" t="s">
        <v>137</v>
      </c>
      <c r="G217" s="185" t="s">
        <v>137</v>
      </c>
      <c r="H217" s="185" t="s">
        <v>137</v>
      </c>
      <c r="I217" s="185">
        <v>0</v>
      </c>
      <c r="J217" s="185">
        <f>INDEX('[4]TS BYDem'!$J$10:$J$203,MATCH(D217,'[4]TS BYDem'!$D$10:$D$203,0))</f>
        <v>20.421862032418336</v>
      </c>
      <c r="K217" s="185">
        <f t="shared" ca="1" si="150"/>
        <v>21.173194461525735</v>
      </c>
      <c r="L217" s="185">
        <f t="shared" ca="1" si="150"/>
        <v>21.738269252069756</v>
      </c>
      <c r="M217" s="185">
        <f t="shared" ca="1" si="150"/>
        <v>22.004135186130068</v>
      </c>
      <c r="N217" s="185">
        <f t="shared" ca="1" si="150"/>
        <v>22.459748672139359</v>
      </c>
      <c r="O217" s="185">
        <f t="shared" ca="1" si="150"/>
        <v>22.710698035641833</v>
      </c>
      <c r="P217" s="185">
        <f t="shared" ca="1" si="150"/>
        <v>23.033597915952704</v>
      </c>
      <c r="Q217" s="185">
        <f t="shared" ca="1" si="150"/>
        <v>22.959234424495243</v>
      </c>
      <c r="R217" s="185">
        <f t="shared" ca="1" si="150"/>
        <v>21.891602822951079</v>
      </c>
      <c r="S217" s="185">
        <f t="shared" ca="1" si="150"/>
        <v>23.014262683654469</v>
      </c>
      <c r="T217" s="185">
        <f t="shared" ca="1" si="150"/>
        <v>23.389091050271951</v>
      </c>
      <c r="U217" s="185">
        <f t="shared" ca="1" si="150"/>
        <v>23.787547515806533</v>
      </c>
      <c r="V217" s="185">
        <f t="shared" ca="1" si="150"/>
        <v>24.200546773334558</v>
      </c>
      <c r="W217" s="185">
        <f t="shared" ca="1" si="150"/>
        <v>24.615504040063087</v>
      </c>
      <c r="X217" s="185">
        <f t="shared" ca="1" si="150"/>
        <v>25.180474851816058</v>
      </c>
      <c r="Y217" s="185">
        <f t="shared" ca="1" si="150"/>
        <v>25.705160071081558</v>
      </c>
      <c r="Z217" s="185">
        <f t="shared" ca="1" si="150"/>
        <v>26.543997919494018</v>
      </c>
      <c r="AA217" s="185">
        <f t="shared" ca="1" si="153"/>
        <v>27.115509575407746</v>
      </c>
      <c r="AB217" s="185">
        <f t="shared" ca="1" si="153"/>
        <v>27.568282043300087</v>
      </c>
      <c r="AC217" s="185">
        <f t="shared" ca="1" si="153"/>
        <v>28.002249391391668</v>
      </c>
      <c r="AD217" s="185">
        <f t="shared" ca="1" si="153"/>
        <v>28.534349506313188</v>
      </c>
      <c r="AE217" s="185">
        <f t="shared" ca="1" si="153"/>
        <v>29.11894618204812</v>
      </c>
      <c r="AF217" s="185">
        <f t="shared" ca="1" si="153"/>
        <v>29.838328424394305</v>
      </c>
      <c r="AG217" s="185">
        <f t="shared" ca="1" si="153"/>
        <v>31.063345066255089</v>
      </c>
      <c r="AH217" s="185">
        <f t="shared" ca="1" si="153"/>
        <v>32.179989036057002</v>
      </c>
      <c r="AI217" s="185">
        <f t="shared" ca="1" si="153"/>
        <v>32.902031788998791</v>
      </c>
      <c r="AJ217" s="185">
        <f t="shared" ca="1" si="153"/>
        <v>33.542076999288213</v>
      </c>
      <c r="AK217" s="185">
        <f t="shared" ca="1" si="153"/>
        <v>34.213704512025636</v>
      </c>
      <c r="AL217" s="185">
        <f t="shared" ca="1" si="153"/>
        <v>34.933604153556388</v>
      </c>
      <c r="AM217" s="185">
        <f t="shared" ca="1" si="153"/>
        <v>39.086885588223652</v>
      </c>
      <c r="AN217" s="185">
        <f t="shared" ca="1" si="153"/>
        <v>39.676934319373949</v>
      </c>
      <c r="AO217" s="185">
        <f t="shared" ca="1" si="153"/>
        <v>45.014136602444367</v>
      </c>
      <c r="AP217" s="185">
        <f t="shared" ref="AP217" ca="1" si="156">AP$201/AO$201*AO217</f>
        <v>49.75746676826185</v>
      </c>
    </row>
    <row r="218" spans="1:42">
      <c r="A218" s="57" t="str">
        <f>'[4]TS BYDem'!A148</f>
        <v>*</v>
      </c>
      <c r="B218" s="185" t="s">
        <v>288</v>
      </c>
      <c r="C218" s="185" t="s">
        <v>137</v>
      </c>
      <c r="D218" s="186" t="str">
        <f>'[4]TS BYDem'!D148</f>
        <v>IFBS</v>
      </c>
      <c r="E218" s="185" t="s">
        <v>137</v>
      </c>
      <c r="F218" s="185" t="s">
        <v>137</v>
      </c>
      <c r="G218" s="185" t="s">
        <v>137</v>
      </c>
      <c r="H218" s="185" t="s">
        <v>137</v>
      </c>
      <c r="I218" s="185">
        <v>0</v>
      </c>
      <c r="J218" s="185">
        <f>INDEX('[4]TS BYDem'!$J$10:$J$203,MATCH(D218,'[4]TS BYDem'!$D$10:$D$203,0))</f>
        <v>20.421862032418336</v>
      </c>
    </row>
    <row r="219" spans="1:42">
      <c r="A219" s="57" t="str">
        <f>'[4]TS BYDem'!A149</f>
        <v>*</v>
      </c>
      <c r="B219" s="185" t="s">
        <v>288</v>
      </c>
      <c r="C219" s="185" t="s">
        <v>137</v>
      </c>
      <c r="D219" s="186" t="str">
        <f>'[4]TS BYDem'!D149</f>
        <v>Useful Energy Service</v>
      </c>
      <c r="E219" s="185" t="s">
        <v>137</v>
      </c>
      <c r="F219" s="185" t="s">
        <v>137</v>
      </c>
      <c r="G219" s="185" t="s">
        <v>137</v>
      </c>
      <c r="H219" s="185" t="s">
        <v>137</v>
      </c>
      <c r="I219" s="185">
        <v>0</v>
      </c>
      <c r="J219" s="185" t="str">
        <f>INDEX('[4]TS BYDem'!$J$10:$J$203,MATCH(D219,'[4]TS BYDem'!$D$10:$D$203,0))</f>
        <v/>
      </c>
    </row>
    <row r="220" spans="1:42" s="5" customFormat="1">
      <c r="A220" s="57" t="str">
        <f>'[4]TS BYDem'!A146</f>
        <v>*</v>
      </c>
      <c r="B220" s="5">
        <f>B201+1</f>
        <v>14</v>
      </c>
      <c r="C220" s="3" t="str">
        <f ca="1">OFFSET($C$9,$B220,0)</f>
        <v>Pulp &amp; Paper Products</v>
      </c>
      <c r="D220" s="3" t="str">
        <f ca="1">OFFSET($B$9,$B220,0)</f>
        <v>PP</v>
      </c>
      <c r="J220" s="5">
        <f t="shared" ref="J220:AA220" ca="1" si="157">SUMIF($B$10:$B$25,$D220,J$10:J$25)*SUMIF($B$10:$B$25,$D220,J$47:J$62)</f>
        <v>71.126003050028061</v>
      </c>
      <c r="K220" s="5">
        <f t="shared" ca="1" si="157"/>
        <v>72.924000000000007</v>
      </c>
      <c r="L220" s="5">
        <f t="shared" ca="1" si="157"/>
        <v>74.483999999999995</v>
      </c>
      <c r="M220" s="5">
        <f t="shared" ca="1" si="157"/>
        <v>75.34</v>
      </c>
      <c r="N220" s="5">
        <f t="shared" ca="1" si="157"/>
        <v>76.748000000000005</v>
      </c>
      <c r="O220" s="5">
        <f t="shared" ca="1" si="157"/>
        <v>77.260000000000005</v>
      </c>
      <c r="P220" s="5">
        <f t="shared" ca="1" si="157"/>
        <v>78.555999999999997</v>
      </c>
      <c r="Q220" s="5">
        <f t="shared" ca="1" si="157"/>
        <v>78.504000000000005</v>
      </c>
      <c r="R220" s="5">
        <f t="shared" ca="1" si="157"/>
        <v>72.959999999999994</v>
      </c>
      <c r="S220" s="5">
        <f t="shared" ca="1" si="157"/>
        <v>74.816926616100147</v>
      </c>
      <c r="T220" s="5">
        <f t="shared" ca="1" si="157"/>
        <v>76.408268475306315</v>
      </c>
      <c r="U220" s="5">
        <f t="shared" ca="1" si="157"/>
        <v>78.092088089220084</v>
      </c>
      <c r="V220" s="5">
        <f t="shared" ca="1" si="157"/>
        <v>79.832000993606599</v>
      </c>
      <c r="W220" s="5">
        <f t="shared" ca="1" si="157"/>
        <v>81.628408633706655</v>
      </c>
      <c r="X220" s="5">
        <f t="shared" ca="1" si="157"/>
        <v>83.531202470861473</v>
      </c>
      <c r="Y220" s="5">
        <f t="shared" ca="1" si="157"/>
        <v>85.353770818500607</v>
      </c>
      <c r="Z220" s="5">
        <f t="shared" ca="1" si="157"/>
        <v>87.201763144027737</v>
      </c>
      <c r="AA220" s="5">
        <f t="shared" ca="1" si="157"/>
        <v>88.585789348765985</v>
      </c>
      <c r="AB220" s="5">
        <f ca="1">SUMIF($B$10:$B$25,$D220,AB$10:AB$25)*SUMIF($B$10:$B$25,$D220,AB$46:AB$62)</f>
        <v>89.929973838012245</v>
      </c>
      <c r="AC220" s="5">
        <f t="shared" ref="AC220:AP220" ca="1" si="158">SUMIF($B$10:$B$25,$D220,AC$10:AC$25)*SUMIF($B$10:$B$25,$D220,AC$47:AC$62)</f>
        <v>91.551077296102221</v>
      </c>
      <c r="AD220" s="5">
        <f t="shared" ca="1" si="158"/>
        <v>93.395346016727188</v>
      </c>
      <c r="AE220" s="5">
        <f t="shared" ca="1" si="158"/>
        <v>95.499879184525156</v>
      </c>
      <c r="AF220" s="5">
        <f t="shared" ca="1" si="158"/>
        <v>98.161401969551505</v>
      </c>
      <c r="AG220" s="5">
        <f t="shared" ca="1" si="158"/>
        <v>100.94915998081585</v>
      </c>
      <c r="AH220" s="5">
        <f t="shared" ca="1" si="158"/>
        <v>103.13402451059373</v>
      </c>
      <c r="AI220" s="5">
        <f t="shared" ca="1" si="158"/>
        <v>105.18487397962342</v>
      </c>
      <c r="AJ220" s="5">
        <f t="shared" ca="1" si="158"/>
        <v>107.46106893600869</v>
      </c>
      <c r="AK220" s="5">
        <f t="shared" ca="1" si="158"/>
        <v>110.08182752374481</v>
      </c>
      <c r="AL220" s="5">
        <f t="shared" ca="1" si="158"/>
        <v>113.01833185926542</v>
      </c>
      <c r="AM220" s="5">
        <f t="shared" ca="1" si="158"/>
        <v>130.84566040435976</v>
      </c>
      <c r="AN220" s="5">
        <f t="shared" ca="1" si="158"/>
        <v>134.11861031444931</v>
      </c>
      <c r="AO220" s="5">
        <f t="shared" ca="1" si="158"/>
        <v>157.64461854213368</v>
      </c>
      <c r="AP220" s="5">
        <f t="shared" ca="1" si="158"/>
        <v>178.74489699731748</v>
      </c>
    </row>
    <row r="221" spans="1:42">
      <c r="A221" s="57" t="str">
        <f>'[4]TS BYDem'!A151</f>
        <v>*</v>
      </c>
      <c r="B221" s="185" t="s">
        <v>288</v>
      </c>
      <c r="C221" s="185" t="s">
        <v>137</v>
      </c>
      <c r="D221" s="186">
        <f>'[4]TS BYDem'!D151</f>
        <v>2</v>
      </c>
      <c r="E221" s="185" t="s">
        <v>137</v>
      </c>
      <c r="F221" s="185" t="s">
        <v>137</v>
      </c>
      <c r="G221" s="185" t="s">
        <v>137</v>
      </c>
      <c r="H221" s="185" t="s">
        <v>137</v>
      </c>
      <c r="I221" s="185">
        <v>0</v>
      </c>
      <c r="J221" s="185" t="str">
        <f>INDEX('[4]TS BYDem'!$J$10:$J$203,MATCH(D221,'[4]TS BYDem'!$D$10:$D$203,0))</f>
        <v/>
      </c>
      <c r="K221" s="185" t="e">
        <f t="shared" ref="K221:Z236" ca="1" si="159">K$220/J$220*J221</f>
        <v>#VALUE!</v>
      </c>
      <c r="L221" s="185" t="e">
        <f t="shared" ca="1" si="159"/>
        <v>#VALUE!</v>
      </c>
      <c r="M221" s="185" t="e">
        <f t="shared" ca="1" si="159"/>
        <v>#VALUE!</v>
      </c>
      <c r="N221" s="185" t="e">
        <f t="shared" ca="1" si="159"/>
        <v>#VALUE!</v>
      </c>
      <c r="O221" s="185" t="e">
        <f t="shared" ca="1" si="159"/>
        <v>#VALUE!</v>
      </c>
      <c r="P221" s="185" t="e">
        <f t="shared" ca="1" si="159"/>
        <v>#VALUE!</v>
      </c>
      <c r="Q221" s="185" t="e">
        <f t="shared" ca="1" si="159"/>
        <v>#VALUE!</v>
      </c>
      <c r="R221" s="185" t="e">
        <f t="shared" ca="1" si="159"/>
        <v>#VALUE!</v>
      </c>
      <c r="S221" s="185" t="e">
        <f t="shared" ca="1" si="159"/>
        <v>#VALUE!</v>
      </c>
      <c r="T221" s="185" t="e">
        <f t="shared" ca="1" si="159"/>
        <v>#VALUE!</v>
      </c>
      <c r="U221" s="185" t="e">
        <f t="shared" ca="1" si="159"/>
        <v>#VALUE!</v>
      </c>
      <c r="V221" s="185" t="e">
        <f t="shared" ca="1" si="159"/>
        <v>#VALUE!</v>
      </c>
      <c r="W221" s="185" t="e">
        <f t="shared" ca="1" si="159"/>
        <v>#VALUE!</v>
      </c>
      <c r="X221" s="185" t="e">
        <f t="shared" ca="1" si="159"/>
        <v>#VALUE!</v>
      </c>
      <c r="Y221" s="185" t="e">
        <f t="shared" ca="1" si="159"/>
        <v>#VALUE!</v>
      </c>
      <c r="Z221" s="185" t="e">
        <f t="shared" ca="1" si="159"/>
        <v>#VALUE!</v>
      </c>
      <c r="AA221" s="185" t="e">
        <f t="shared" ref="AA221:AP236" ca="1" si="160">AA$220/Z$220*Z221</f>
        <v>#VALUE!</v>
      </c>
      <c r="AB221" s="185" t="e">
        <f t="shared" ca="1" si="160"/>
        <v>#VALUE!</v>
      </c>
      <c r="AC221" s="185" t="e">
        <f t="shared" ca="1" si="160"/>
        <v>#VALUE!</v>
      </c>
      <c r="AD221" s="185" t="e">
        <f t="shared" ca="1" si="160"/>
        <v>#VALUE!</v>
      </c>
      <c r="AE221" s="185" t="e">
        <f t="shared" ca="1" si="160"/>
        <v>#VALUE!</v>
      </c>
      <c r="AF221" s="185" t="e">
        <f t="shared" ca="1" si="160"/>
        <v>#VALUE!</v>
      </c>
      <c r="AG221" s="185" t="e">
        <f t="shared" ca="1" si="160"/>
        <v>#VALUE!</v>
      </c>
      <c r="AH221" s="185" t="e">
        <f t="shared" ca="1" si="160"/>
        <v>#VALUE!</v>
      </c>
      <c r="AI221" s="185" t="e">
        <f t="shared" ca="1" si="160"/>
        <v>#VALUE!</v>
      </c>
      <c r="AJ221" s="185" t="e">
        <f t="shared" ca="1" si="160"/>
        <v>#VALUE!</v>
      </c>
      <c r="AK221" s="185" t="e">
        <f t="shared" ca="1" si="160"/>
        <v>#VALUE!</v>
      </c>
      <c r="AL221" s="185" t="e">
        <f t="shared" ca="1" si="160"/>
        <v>#VALUE!</v>
      </c>
      <c r="AM221" s="185" t="e">
        <f t="shared" ca="1" si="160"/>
        <v>#VALUE!</v>
      </c>
      <c r="AN221" s="185" t="e">
        <f t="shared" ca="1" si="160"/>
        <v>#VALUE!</v>
      </c>
      <c r="AO221" s="185" t="e">
        <f t="shared" ca="1" si="160"/>
        <v>#VALUE!</v>
      </c>
      <c r="AP221" s="185" t="e">
        <f t="shared" ca="1" si="160"/>
        <v>#VALUE!</v>
      </c>
    </row>
    <row r="222" spans="1:42">
      <c r="A222" s="57" t="str">
        <f>'[4]TS BYDem'!A152</f>
        <v>*</v>
      </c>
      <c r="B222" s="185" t="s">
        <v>288</v>
      </c>
      <c r="C222" s="185" t="s">
        <v>137</v>
      </c>
      <c r="D222" s="186" t="str">
        <f>'[4]TS BYDem'!D152</f>
        <v>IPPK</v>
      </c>
      <c r="E222" s="185" t="s">
        <v>137</v>
      </c>
      <c r="F222" s="185" t="s">
        <v>137</v>
      </c>
      <c r="G222" s="185" t="s">
        <v>137</v>
      </c>
      <c r="H222" s="185" t="s">
        <v>137</v>
      </c>
      <c r="I222" s="185">
        <v>0</v>
      </c>
      <c r="J222" s="185" t="str">
        <f>INDEX('[4]TS BYDem'!$J$10:$J$203,MATCH(D222,'[4]TS BYDem'!$D$10:$D$203,0))</f>
        <v/>
      </c>
      <c r="K222" s="185" t="e">
        <f t="shared" ca="1" si="159"/>
        <v>#VALUE!</v>
      </c>
      <c r="L222" s="185" t="e">
        <f t="shared" ca="1" si="159"/>
        <v>#VALUE!</v>
      </c>
      <c r="M222" s="185" t="e">
        <f t="shared" ca="1" si="159"/>
        <v>#VALUE!</v>
      </c>
      <c r="N222" s="185" t="e">
        <f t="shared" ca="1" si="159"/>
        <v>#VALUE!</v>
      </c>
      <c r="O222" s="185" t="e">
        <f t="shared" ca="1" si="159"/>
        <v>#VALUE!</v>
      </c>
      <c r="P222" s="185" t="e">
        <f t="shared" ca="1" si="159"/>
        <v>#VALUE!</v>
      </c>
      <c r="Q222" s="185" t="e">
        <f t="shared" ca="1" si="159"/>
        <v>#VALUE!</v>
      </c>
      <c r="R222" s="185" t="e">
        <f t="shared" ca="1" si="159"/>
        <v>#VALUE!</v>
      </c>
      <c r="S222" s="185" t="e">
        <f t="shared" ca="1" si="159"/>
        <v>#VALUE!</v>
      </c>
      <c r="T222" s="185" t="e">
        <f t="shared" ca="1" si="159"/>
        <v>#VALUE!</v>
      </c>
      <c r="U222" s="185" t="e">
        <f t="shared" ca="1" si="159"/>
        <v>#VALUE!</v>
      </c>
      <c r="V222" s="185" t="e">
        <f t="shared" ca="1" si="159"/>
        <v>#VALUE!</v>
      </c>
      <c r="W222" s="185" t="e">
        <f t="shared" ca="1" si="159"/>
        <v>#VALUE!</v>
      </c>
      <c r="X222" s="185" t="e">
        <f t="shared" ca="1" si="159"/>
        <v>#VALUE!</v>
      </c>
      <c r="Y222" s="185" t="e">
        <f t="shared" ca="1" si="159"/>
        <v>#VALUE!</v>
      </c>
      <c r="Z222" s="185" t="e">
        <f t="shared" ca="1" si="159"/>
        <v>#VALUE!</v>
      </c>
      <c r="AA222" s="185" t="e">
        <f t="shared" ca="1" si="160"/>
        <v>#VALUE!</v>
      </c>
      <c r="AB222" s="185" t="e">
        <f t="shared" ca="1" si="160"/>
        <v>#VALUE!</v>
      </c>
      <c r="AC222" s="185" t="e">
        <f t="shared" ca="1" si="160"/>
        <v>#VALUE!</v>
      </c>
      <c r="AD222" s="185" t="e">
        <f t="shared" ca="1" si="160"/>
        <v>#VALUE!</v>
      </c>
      <c r="AE222" s="185" t="e">
        <f t="shared" ca="1" si="160"/>
        <v>#VALUE!</v>
      </c>
      <c r="AF222" s="185" t="e">
        <f t="shared" ca="1" si="160"/>
        <v>#VALUE!</v>
      </c>
      <c r="AG222" s="185" t="e">
        <f t="shared" ca="1" si="160"/>
        <v>#VALUE!</v>
      </c>
      <c r="AH222" s="185" t="e">
        <f t="shared" ca="1" si="160"/>
        <v>#VALUE!</v>
      </c>
      <c r="AI222" s="185" t="e">
        <f t="shared" ca="1" si="160"/>
        <v>#VALUE!</v>
      </c>
      <c r="AJ222" s="185" t="e">
        <f t="shared" ca="1" si="160"/>
        <v>#VALUE!</v>
      </c>
      <c r="AK222" s="185" t="e">
        <f t="shared" ca="1" si="160"/>
        <v>#VALUE!</v>
      </c>
      <c r="AL222" s="185" t="e">
        <f t="shared" ca="1" si="160"/>
        <v>#VALUE!</v>
      </c>
      <c r="AM222" s="185" t="e">
        <f t="shared" ca="1" si="160"/>
        <v>#VALUE!</v>
      </c>
      <c r="AN222" s="185" t="e">
        <f t="shared" ca="1" si="160"/>
        <v>#VALUE!</v>
      </c>
      <c r="AO222" s="185" t="e">
        <f t="shared" ca="1" si="160"/>
        <v>#VALUE!</v>
      </c>
      <c r="AP222" s="185" t="e">
        <f t="shared" ca="1" si="160"/>
        <v>#VALUE!</v>
      </c>
    </row>
    <row r="223" spans="1:42">
      <c r="A223" s="57" t="str">
        <f>'[4]TS BYDem'!A153</f>
        <v>*</v>
      </c>
      <c r="B223" s="185" t="s">
        <v>288</v>
      </c>
      <c r="C223" s="185" t="s">
        <v>137</v>
      </c>
      <c r="D223" s="186" t="str">
        <f>'[4]TS BYDem'!D153</f>
        <v>IPPA</v>
      </c>
      <c r="E223" s="185" t="s">
        <v>137</v>
      </c>
      <c r="F223" s="185" t="s">
        <v>137</v>
      </c>
      <c r="G223" s="185" t="s">
        <v>137</v>
      </c>
      <c r="H223" s="185" t="s">
        <v>137</v>
      </c>
      <c r="I223" s="185">
        <v>0</v>
      </c>
      <c r="J223" s="185" t="str">
        <f>INDEX('[4]TS BYDem'!$J$10:$J$203,MATCH(D223,'[4]TS BYDem'!$D$10:$D$203,0))</f>
        <v/>
      </c>
      <c r="K223" s="185" t="e">
        <f t="shared" ca="1" si="159"/>
        <v>#VALUE!</v>
      </c>
      <c r="L223" s="185" t="e">
        <f t="shared" ca="1" si="159"/>
        <v>#VALUE!</v>
      </c>
      <c r="M223" s="185" t="e">
        <f t="shared" ca="1" si="159"/>
        <v>#VALUE!</v>
      </c>
      <c r="N223" s="185" t="e">
        <f t="shared" ca="1" si="159"/>
        <v>#VALUE!</v>
      </c>
      <c r="O223" s="185" t="e">
        <f t="shared" ca="1" si="159"/>
        <v>#VALUE!</v>
      </c>
      <c r="P223" s="185" t="e">
        <f t="shared" ca="1" si="159"/>
        <v>#VALUE!</v>
      </c>
      <c r="Q223" s="185" t="e">
        <f t="shared" ca="1" si="159"/>
        <v>#VALUE!</v>
      </c>
      <c r="R223" s="185" t="e">
        <f t="shared" ca="1" si="159"/>
        <v>#VALUE!</v>
      </c>
      <c r="S223" s="185" t="e">
        <f t="shared" ca="1" si="159"/>
        <v>#VALUE!</v>
      </c>
      <c r="T223" s="185" t="e">
        <f t="shared" ca="1" si="159"/>
        <v>#VALUE!</v>
      </c>
      <c r="U223" s="185" t="e">
        <f t="shared" ca="1" si="159"/>
        <v>#VALUE!</v>
      </c>
      <c r="V223" s="185" t="e">
        <f t="shared" ca="1" si="159"/>
        <v>#VALUE!</v>
      </c>
      <c r="W223" s="185" t="e">
        <f t="shared" ca="1" si="159"/>
        <v>#VALUE!</v>
      </c>
      <c r="X223" s="185" t="e">
        <f t="shared" ca="1" si="159"/>
        <v>#VALUE!</v>
      </c>
      <c r="Y223" s="185" t="e">
        <f t="shared" ca="1" si="159"/>
        <v>#VALUE!</v>
      </c>
      <c r="Z223" s="185" t="e">
        <f t="shared" ca="1" si="159"/>
        <v>#VALUE!</v>
      </c>
      <c r="AA223" s="185" t="e">
        <f t="shared" ca="1" si="160"/>
        <v>#VALUE!</v>
      </c>
      <c r="AB223" s="185" t="e">
        <f t="shared" ca="1" si="160"/>
        <v>#VALUE!</v>
      </c>
      <c r="AC223" s="185" t="e">
        <f t="shared" ca="1" si="160"/>
        <v>#VALUE!</v>
      </c>
      <c r="AD223" s="185" t="e">
        <f t="shared" ca="1" si="160"/>
        <v>#VALUE!</v>
      </c>
      <c r="AE223" s="185" t="e">
        <f t="shared" ca="1" si="160"/>
        <v>#VALUE!</v>
      </c>
      <c r="AF223" s="185" t="e">
        <f t="shared" ca="1" si="160"/>
        <v>#VALUE!</v>
      </c>
      <c r="AG223" s="185" t="e">
        <f t="shared" ca="1" si="160"/>
        <v>#VALUE!</v>
      </c>
      <c r="AH223" s="185" t="e">
        <f t="shared" ca="1" si="160"/>
        <v>#VALUE!</v>
      </c>
      <c r="AI223" s="185" t="e">
        <f t="shared" ca="1" si="160"/>
        <v>#VALUE!</v>
      </c>
      <c r="AJ223" s="185" t="e">
        <f t="shared" ca="1" si="160"/>
        <v>#VALUE!</v>
      </c>
      <c r="AK223" s="185" t="e">
        <f t="shared" ca="1" si="160"/>
        <v>#VALUE!</v>
      </c>
      <c r="AL223" s="185" t="e">
        <f t="shared" ca="1" si="160"/>
        <v>#VALUE!</v>
      </c>
      <c r="AM223" s="185" t="e">
        <f t="shared" ca="1" si="160"/>
        <v>#VALUE!</v>
      </c>
      <c r="AN223" s="185" t="e">
        <f t="shared" ca="1" si="160"/>
        <v>#VALUE!</v>
      </c>
      <c r="AO223" s="185" t="e">
        <f t="shared" ca="1" si="160"/>
        <v>#VALUE!</v>
      </c>
      <c r="AP223" s="185" t="e">
        <f t="shared" ca="1" si="160"/>
        <v>#VALUE!</v>
      </c>
    </row>
    <row r="224" spans="1:42">
      <c r="A224" s="57" t="str">
        <f>'[4]TS BYDem'!A154</f>
        <v>*</v>
      </c>
      <c r="B224" s="185" t="s">
        <v>288</v>
      </c>
      <c r="C224" s="185" t="s">
        <v>137</v>
      </c>
      <c r="D224" s="186" t="str">
        <f>'[4]TS BYDem'!D154</f>
        <v>IPPL</v>
      </c>
      <c r="E224" s="185" t="s">
        <v>137</v>
      </c>
      <c r="F224" s="185" t="s">
        <v>137</v>
      </c>
      <c r="G224" s="185" t="s">
        <v>137</v>
      </c>
      <c r="H224" s="185" t="s">
        <v>137</v>
      </c>
      <c r="I224" s="185">
        <v>0</v>
      </c>
      <c r="J224" s="185" t="str">
        <f>INDEX('[4]TS BYDem'!$J$10:$J$203,MATCH(D224,'[4]TS BYDem'!$D$10:$D$203,0))</f>
        <v/>
      </c>
      <c r="K224" s="185" t="e">
        <f t="shared" ca="1" si="159"/>
        <v>#VALUE!</v>
      </c>
      <c r="L224" s="185" t="e">
        <f t="shared" ca="1" si="159"/>
        <v>#VALUE!</v>
      </c>
      <c r="M224" s="185" t="e">
        <f t="shared" ca="1" si="159"/>
        <v>#VALUE!</v>
      </c>
      <c r="N224" s="185" t="e">
        <f t="shared" ca="1" si="159"/>
        <v>#VALUE!</v>
      </c>
      <c r="O224" s="185" t="e">
        <f t="shared" ca="1" si="159"/>
        <v>#VALUE!</v>
      </c>
      <c r="P224" s="185" t="e">
        <f t="shared" ca="1" si="159"/>
        <v>#VALUE!</v>
      </c>
      <c r="Q224" s="185" t="e">
        <f t="shared" ca="1" si="159"/>
        <v>#VALUE!</v>
      </c>
      <c r="R224" s="185" t="e">
        <f t="shared" ca="1" si="159"/>
        <v>#VALUE!</v>
      </c>
      <c r="S224" s="185" t="e">
        <f t="shared" ca="1" si="159"/>
        <v>#VALUE!</v>
      </c>
      <c r="T224" s="185" t="e">
        <f t="shared" ca="1" si="159"/>
        <v>#VALUE!</v>
      </c>
      <c r="U224" s="185" t="e">
        <f t="shared" ca="1" si="159"/>
        <v>#VALUE!</v>
      </c>
      <c r="V224" s="185" t="e">
        <f t="shared" ca="1" si="159"/>
        <v>#VALUE!</v>
      </c>
      <c r="W224" s="185" t="e">
        <f t="shared" ca="1" si="159"/>
        <v>#VALUE!</v>
      </c>
      <c r="X224" s="185" t="e">
        <f t="shared" ca="1" si="159"/>
        <v>#VALUE!</v>
      </c>
      <c r="Y224" s="185" t="e">
        <f t="shared" ca="1" si="159"/>
        <v>#VALUE!</v>
      </c>
      <c r="Z224" s="185" t="e">
        <f t="shared" ca="1" si="159"/>
        <v>#VALUE!</v>
      </c>
      <c r="AA224" s="185" t="e">
        <f t="shared" ca="1" si="160"/>
        <v>#VALUE!</v>
      </c>
      <c r="AB224" s="185" t="e">
        <f t="shared" ca="1" si="160"/>
        <v>#VALUE!</v>
      </c>
      <c r="AC224" s="185" t="e">
        <f t="shared" ca="1" si="160"/>
        <v>#VALUE!</v>
      </c>
      <c r="AD224" s="185" t="e">
        <f t="shared" ca="1" si="160"/>
        <v>#VALUE!</v>
      </c>
      <c r="AE224" s="185" t="e">
        <f t="shared" ca="1" si="160"/>
        <v>#VALUE!</v>
      </c>
      <c r="AF224" s="185" t="e">
        <f t="shared" ca="1" si="160"/>
        <v>#VALUE!</v>
      </c>
      <c r="AG224" s="185" t="e">
        <f t="shared" ca="1" si="160"/>
        <v>#VALUE!</v>
      </c>
      <c r="AH224" s="185" t="e">
        <f t="shared" ca="1" si="160"/>
        <v>#VALUE!</v>
      </c>
      <c r="AI224" s="185" t="e">
        <f t="shared" ca="1" si="160"/>
        <v>#VALUE!</v>
      </c>
      <c r="AJ224" s="185" t="e">
        <f t="shared" ca="1" si="160"/>
        <v>#VALUE!</v>
      </c>
      <c r="AK224" s="185" t="e">
        <f t="shared" ca="1" si="160"/>
        <v>#VALUE!</v>
      </c>
      <c r="AL224" s="185" t="e">
        <f t="shared" ca="1" si="160"/>
        <v>#VALUE!</v>
      </c>
      <c r="AM224" s="185" t="e">
        <f t="shared" ca="1" si="160"/>
        <v>#VALUE!</v>
      </c>
      <c r="AN224" s="185" t="e">
        <f t="shared" ca="1" si="160"/>
        <v>#VALUE!</v>
      </c>
      <c r="AO224" s="185" t="e">
        <f t="shared" ca="1" si="160"/>
        <v>#VALUE!</v>
      </c>
      <c r="AP224" s="185" t="e">
        <f t="shared" ca="1" si="160"/>
        <v>#VALUE!</v>
      </c>
    </row>
    <row r="225" spans="1:42">
      <c r="A225" s="57" t="str">
        <f>'[4]TS BYDem'!A155</f>
        <v>*</v>
      </c>
      <c r="B225" s="185" t="s">
        <v>288</v>
      </c>
      <c r="C225" s="185" t="s">
        <v>137</v>
      </c>
      <c r="D225" s="186" t="str">
        <f>'[4]TS BYDem'!D155</f>
        <v>IPPC</v>
      </c>
      <c r="E225" s="185" t="s">
        <v>137</v>
      </c>
      <c r="F225" s="185" t="s">
        <v>137</v>
      </c>
      <c r="G225" s="185" t="s">
        <v>137</v>
      </c>
      <c r="H225" s="185" t="s">
        <v>137</v>
      </c>
      <c r="I225" s="185">
        <v>0</v>
      </c>
      <c r="J225" s="185" t="str">
        <f>INDEX('[4]TS BYDem'!$J$10:$J$203,MATCH(D225,'[4]TS BYDem'!$D$10:$D$203,0))</f>
        <v/>
      </c>
      <c r="K225" s="185" t="e">
        <f t="shared" ca="1" si="159"/>
        <v>#VALUE!</v>
      </c>
      <c r="L225" s="185" t="e">
        <f t="shared" ca="1" si="159"/>
        <v>#VALUE!</v>
      </c>
      <c r="M225" s="185" t="e">
        <f t="shared" ca="1" si="159"/>
        <v>#VALUE!</v>
      </c>
      <c r="N225" s="185" t="e">
        <f t="shared" ca="1" si="159"/>
        <v>#VALUE!</v>
      </c>
      <c r="O225" s="185" t="e">
        <f t="shared" ca="1" si="159"/>
        <v>#VALUE!</v>
      </c>
      <c r="P225" s="185" t="e">
        <f t="shared" ca="1" si="159"/>
        <v>#VALUE!</v>
      </c>
      <c r="Q225" s="185" t="e">
        <f t="shared" ca="1" si="159"/>
        <v>#VALUE!</v>
      </c>
      <c r="R225" s="185" t="e">
        <f t="shared" ca="1" si="159"/>
        <v>#VALUE!</v>
      </c>
      <c r="S225" s="185" t="e">
        <f t="shared" ca="1" si="159"/>
        <v>#VALUE!</v>
      </c>
      <c r="T225" s="185" t="e">
        <f t="shared" ca="1" si="159"/>
        <v>#VALUE!</v>
      </c>
      <c r="U225" s="185" t="e">
        <f t="shared" ca="1" si="159"/>
        <v>#VALUE!</v>
      </c>
      <c r="V225" s="185" t="e">
        <f t="shared" ca="1" si="159"/>
        <v>#VALUE!</v>
      </c>
      <c r="W225" s="185" t="e">
        <f t="shared" ca="1" si="159"/>
        <v>#VALUE!</v>
      </c>
      <c r="X225" s="185" t="e">
        <f t="shared" ca="1" si="159"/>
        <v>#VALUE!</v>
      </c>
      <c r="Y225" s="185" t="e">
        <f t="shared" ca="1" si="159"/>
        <v>#VALUE!</v>
      </c>
      <c r="Z225" s="185" t="e">
        <f t="shared" ca="1" si="159"/>
        <v>#VALUE!</v>
      </c>
      <c r="AA225" s="185" t="e">
        <f t="shared" ca="1" si="160"/>
        <v>#VALUE!</v>
      </c>
      <c r="AB225" s="185" t="e">
        <f t="shared" ca="1" si="160"/>
        <v>#VALUE!</v>
      </c>
      <c r="AC225" s="185" t="e">
        <f t="shared" ca="1" si="160"/>
        <v>#VALUE!</v>
      </c>
      <c r="AD225" s="185" t="e">
        <f t="shared" ca="1" si="160"/>
        <v>#VALUE!</v>
      </c>
      <c r="AE225" s="185" t="e">
        <f t="shared" ca="1" si="160"/>
        <v>#VALUE!</v>
      </c>
      <c r="AF225" s="185" t="e">
        <f t="shared" ca="1" si="160"/>
        <v>#VALUE!</v>
      </c>
      <c r="AG225" s="185" t="e">
        <f t="shared" ca="1" si="160"/>
        <v>#VALUE!</v>
      </c>
      <c r="AH225" s="185" t="e">
        <f t="shared" ca="1" si="160"/>
        <v>#VALUE!</v>
      </c>
      <c r="AI225" s="185" t="e">
        <f t="shared" ca="1" si="160"/>
        <v>#VALUE!</v>
      </c>
      <c r="AJ225" s="185" t="e">
        <f t="shared" ca="1" si="160"/>
        <v>#VALUE!</v>
      </c>
      <c r="AK225" s="185" t="e">
        <f t="shared" ca="1" si="160"/>
        <v>#VALUE!</v>
      </c>
      <c r="AL225" s="185" t="e">
        <f t="shared" ca="1" si="160"/>
        <v>#VALUE!</v>
      </c>
      <c r="AM225" s="185" t="e">
        <f t="shared" ca="1" si="160"/>
        <v>#VALUE!</v>
      </c>
      <c r="AN225" s="185" t="e">
        <f t="shared" ca="1" si="160"/>
        <v>#VALUE!</v>
      </c>
      <c r="AO225" s="185" t="e">
        <f t="shared" ca="1" si="160"/>
        <v>#VALUE!</v>
      </c>
      <c r="AP225" s="185" t="e">
        <f t="shared" ca="1" si="160"/>
        <v>#VALUE!</v>
      </c>
    </row>
    <row r="226" spans="1:42">
      <c r="A226" s="57" t="str">
        <f>'[4]TS BYDem'!A156</f>
        <v>*</v>
      </c>
      <c r="B226" s="185" t="s">
        <v>288</v>
      </c>
      <c r="C226" s="185" t="s">
        <v>137</v>
      </c>
      <c r="D226" s="186" t="str">
        <f>'[4]TS BYDem'!D156</f>
        <v>IPPH</v>
      </c>
      <c r="E226" s="185" t="s">
        <v>137</v>
      </c>
      <c r="F226" s="185" t="s">
        <v>137</v>
      </c>
      <c r="G226" s="185" t="s">
        <v>137</v>
      </c>
      <c r="H226" s="185" t="s">
        <v>137</v>
      </c>
      <c r="I226" s="185">
        <v>0</v>
      </c>
      <c r="J226" s="185" t="str">
        <f>INDEX('[4]TS BYDem'!$J$10:$J$203,MATCH(D226,'[4]TS BYDem'!$D$10:$D$203,0))</f>
        <v/>
      </c>
      <c r="K226" s="185" t="e">
        <f t="shared" ca="1" si="159"/>
        <v>#VALUE!</v>
      </c>
      <c r="L226" s="185" t="e">
        <f t="shared" ca="1" si="159"/>
        <v>#VALUE!</v>
      </c>
      <c r="M226" s="185" t="e">
        <f t="shared" ca="1" si="159"/>
        <v>#VALUE!</v>
      </c>
      <c r="N226" s="185" t="e">
        <f t="shared" ca="1" si="159"/>
        <v>#VALUE!</v>
      </c>
      <c r="O226" s="185" t="e">
        <f t="shared" ca="1" si="159"/>
        <v>#VALUE!</v>
      </c>
      <c r="P226" s="185" t="e">
        <f t="shared" ca="1" si="159"/>
        <v>#VALUE!</v>
      </c>
      <c r="Q226" s="185" t="e">
        <f t="shared" ca="1" si="159"/>
        <v>#VALUE!</v>
      </c>
      <c r="R226" s="185" t="e">
        <f t="shared" ca="1" si="159"/>
        <v>#VALUE!</v>
      </c>
      <c r="S226" s="185" t="e">
        <f t="shared" ca="1" si="159"/>
        <v>#VALUE!</v>
      </c>
      <c r="T226" s="185" t="e">
        <f t="shared" ca="1" si="159"/>
        <v>#VALUE!</v>
      </c>
      <c r="U226" s="185" t="e">
        <f t="shared" ca="1" si="159"/>
        <v>#VALUE!</v>
      </c>
      <c r="V226" s="185" t="e">
        <f t="shared" ca="1" si="159"/>
        <v>#VALUE!</v>
      </c>
      <c r="W226" s="185" t="e">
        <f t="shared" ca="1" si="159"/>
        <v>#VALUE!</v>
      </c>
      <c r="X226" s="185" t="e">
        <f t="shared" ca="1" si="159"/>
        <v>#VALUE!</v>
      </c>
      <c r="Y226" s="185" t="e">
        <f t="shared" ca="1" si="159"/>
        <v>#VALUE!</v>
      </c>
      <c r="Z226" s="185" t="e">
        <f t="shared" ca="1" si="159"/>
        <v>#VALUE!</v>
      </c>
      <c r="AA226" s="185" t="e">
        <f t="shared" ca="1" si="160"/>
        <v>#VALUE!</v>
      </c>
      <c r="AB226" s="185" t="e">
        <f t="shared" ca="1" si="160"/>
        <v>#VALUE!</v>
      </c>
      <c r="AC226" s="185" t="e">
        <f t="shared" ca="1" si="160"/>
        <v>#VALUE!</v>
      </c>
      <c r="AD226" s="185" t="e">
        <f t="shared" ca="1" si="160"/>
        <v>#VALUE!</v>
      </c>
      <c r="AE226" s="185" t="e">
        <f t="shared" ca="1" si="160"/>
        <v>#VALUE!</v>
      </c>
      <c r="AF226" s="185" t="e">
        <f t="shared" ca="1" si="160"/>
        <v>#VALUE!</v>
      </c>
      <c r="AG226" s="185" t="e">
        <f t="shared" ca="1" si="160"/>
        <v>#VALUE!</v>
      </c>
      <c r="AH226" s="185" t="e">
        <f t="shared" ca="1" si="160"/>
        <v>#VALUE!</v>
      </c>
      <c r="AI226" s="185" t="e">
        <f t="shared" ca="1" si="160"/>
        <v>#VALUE!</v>
      </c>
      <c r="AJ226" s="185" t="e">
        <f t="shared" ca="1" si="160"/>
        <v>#VALUE!</v>
      </c>
      <c r="AK226" s="185" t="e">
        <f t="shared" ca="1" si="160"/>
        <v>#VALUE!</v>
      </c>
      <c r="AL226" s="185" t="e">
        <f t="shared" ca="1" si="160"/>
        <v>#VALUE!</v>
      </c>
      <c r="AM226" s="185" t="e">
        <f t="shared" ca="1" si="160"/>
        <v>#VALUE!</v>
      </c>
      <c r="AN226" s="185" t="e">
        <f t="shared" ca="1" si="160"/>
        <v>#VALUE!</v>
      </c>
      <c r="AO226" s="185" t="e">
        <f t="shared" ca="1" si="160"/>
        <v>#VALUE!</v>
      </c>
      <c r="AP226" s="185" t="e">
        <f t="shared" ca="1" si="160"/>
        <v>#VALUE!</v>
      </c>
    </row>
    <row r="227" spans="1:42">
      <c r="A227" s="57" t="str">
        <f>'[4]TS BYDem'!A157</f>
        <v>*</v>
      </c>
      <c r="B227" s="185" t="s">
        <v>288</v>
      </c>
      <c r="C227" s="185" t="s">
        <v>137</v>
      </c>
      <c r="D227" s="186" t="str">
        <f>'[4]TS BYDem'!D157</f>
        <v>IPPP</v>
      </c>
      <c r="E227" s="185" t="s">
        <v>137</v>
      </c>
      <c r="F227" s="185" t="s">
        <v>137</v>
      </c>
      <c r="G227" s="185" t="s">
        <v>137</v>
      </c>
      <c r="H227" s="185" t="s">
        <v>137</v>
      </c>
      <c r="I227" s="185">
        <v>0</v>
      </c>
      <c r="J227" s="185" t="str">
        <f>INDEX('[4]TS BYDem'!$J$10:$J$203,MATCH(D227,'[4]TS BYDem'!$D$10:$D$203,0))</f>
        <v/>
      </c>
      <c r="K227" s="185" t="e">
        <f t="shared" ca="1" si="159"/>
        <v>#VALUE!</v>
      </c>
      <c r="L227" s="185" t="e">
        <f t="shared" ca="1" si="159"/>
        <v>#VALUE!</v>
      </c>
      <c r="M227" s="185" t="e">
        <f t="shared" ca="1" si="159"/>
        <v>#VALUE!</v>
      </c>
      <c r="N227" s="185" t="e">
        <f t="shared" ca="1" si="159"/>
        <v>#VALUE!</v>
      </c>
      <c r="O227" s="185" t="e">
        <f t="shared" ca="1" si="159"/>
        <v>#VALUE!</v>
      </c>
      <c r="P227" s="185" t="e">
        <f t="shared" ca="1" si="159"/>
        <v>#VALUE!</v>
      </c>
      <c r="Q227" s="185" t="e">
        <f t="shared" ca="1" si="159"/>
        <v>#VALUE!</v>
      </c>
      <c r="R227" s="185" t="e">
        <f t="shared" ca="1" si="159"/>
        <v>#VALUE!</v>
      </c>
      <c r="S227" s="185" t="e">
        <f t="shared" ca="1" si="159"/>
        <v>#VALUE!</v>
      </c>
      <c r="T227" s="185" t="e">
        <f t="shared" ca="1" si="159"/>
        <v>#VALUE!</v>
      </c>
      <c r="U227" s="185" t="e">
        <f t="shared" ca="1" si="159"/>
        <v>#VALUE!</v>
      </c>
      <c r="V227" s="185" t="e">
        <f t="shared" ca="1" si="159"/>
        <v>#VALUE!</v>
      </c>
      <c r="W227" s="185" t="e">
        <f t="shared" ca="1" si="159"/>
        <v>#VALUE!</v>
      </c>
      <c r="X227" s="185" t="e">
        <f t="shared" ca="1" si="159"/>
        <v>#VALUE!</v>
      </c>
      <c r="Y227" s="185" t="e">
        <f t="shared" ca="1" si="159"/>
        <v>#VALUE!</v>
      </c>
      <c r="Z227" s="185" t="e">
        <f t="shared" ca="1" si="159"/>
        <v>#VALUE!</v>
      </c>
      <c r="AA227" s="185" t="e">
        <f t="shared" ca="1" si="160"/>
        <v>#VALUE!</v>
      </c>
      <c r="AB227" s="185" t="e">
        <f t="shared" ca="1" si="160"/>
        <v>#VALUE!</v>
      </c>
      <c r="AC227" s="185" t="e">
        <f t="shared" ca="1" si="160"/>
        <v>#VALUE!</v>
      </c>
      <c r="AD227" s="185" t="e">
        <f t="shared" ca="1" si="160"/>
        <v>#VALUE!</v>
      </c>
      <c r="AE227" s="185" t="e">
        <f t="shared" ca="1" si="160"/>
        <v>#VALUE!</v>
      </c>
      <c r="AF227" s="185" t="e">
        <f t="shared" ca="1" si="160"/>
        <v>#VALUE!</v>
      </c>
      <c r="AG227" s="185" t="e">
        <f t="shared" ca="1" si="160"/>
        <v>#VALUE!</v>
      </c>
      <c r="AH227" s="185" t="e">
        <f t="shared" ca="1" si="160"/>
        <v>#VALUE!</v>
      </c>
      <c r="AI227" s="185" t="e">
        <f t="shared" ca="1" si="160"/>
        <v>#VALUE!</v>
      </c>
      <c r="AJ227" s="185" t="e">
        <f t="shared" ca="1" si="160"/>
        <v>#VALUE!</v>
      </c>
      <c r="AK227" s="185" t="e">
        <f t="shared" ca="1" si="160"/>
        <v>#VALUE!</v>
      </c>
      <c r="AL227" s="185" t="e">
        <f t="shared" ca="1" si="160"/>
        <v>#VALUE!</v>
      </c>
      <c r="AM227" s="185" t="e">
        <f t="shared" ca="1" si="160"/>
        <v>#VALUE!</v>
      </c>
      <c r="AN227" s="185" t="e">
        <f t="shared" ca="1" si="160"/>
        <v>#VALUE!</v>
      </c>
      <c r="AO227" s="185" t="e">
        <f t="shared" ca="1" si="160"/>
        <v>#VALUE!</v>
      </c>
      <c r="AP227" s="185" t="e">
        <f t="shared" ca="1" si="160"/>
        <v>#VALUE!</v>
      </c>
    </row>
    <row r="228" spans="1:42">
      <c r="A228" s="57" t="str">
        <f>'[4]TS BYDem'!A158</f>
        <v>*</v>
      </c>
      <c r="B228" s="185" t="s">
        <v>288</v>
      </c>
      <c r="C228" s="185" t="s">
        <v>137</v>
      </c>
      <c r="D228" s="186" t="str">
        <f>'[4]TS BYDem'!D158</f>
        <v>IPPF</v>
      </c>
      <c r="E228" s="185" t="s">
        <v>137</v>
      </c>
      <c r="F228" s="185" t="s">
        <v>137</v>
      </c>
      <c r="G228" s="185" t="s">
        <v>137</v>
      </c>
      <c r="H228" s="185" t="s">
        <v>137</v>
      </c>
      <c r="I228" s="185">
        <v>0</v>
      </c>
      <c r="J228" s="185" t="str">
        <f>INDEX('[4]TS BYDem'!$J$10:$J$203,MATCH(D228,'[4]TS BYDem'!$D$10:$D$203,0))</f>
        <v/>
      </c>
      <c r="K228" s="185" t="e">
        <f t="shared" ca="1" si="159"/>
        <v>#VALUE!</v>
      </c>
      <c r="L228" s="185" t="e">
        <f t="shared" ca="1" si="159"/>
        <v>#VALUE!</v>
      </c>
      <c r="M228" s="185" t="e">
        <f t="shared" ca="1" si="159"/>
        <v>#VALUE!</v>
      </c>
      <c r="N228" s="185" t="e">
        <f t="shared" ca="1" si="159"/>
        <v>#VALUE!</v>
      </c>
      <c r="O228" s="185" t="e">
        <f t="shared" ca="1" si="159"/>
        <v>#VALUE!</v>
      </c>
      <c r="P228" s="185" t="e">
        <f t="shared" ca="1" si="159"/>
        <v>#VALUE!</v>
      </c>
      <c r="Q228" s="185" t="e">
        <f t="shared" ca="1" si="159"/>
        <v>#VALUE!</v>
      </c>
      <c r="R228" s="185" t="e">
        <f t="shared" ca="1" si="159"/>
        <v>#VALUE!</v>
      </c>
      <c r="S228" s="185" t="e">
        <f t="shared" ca="1" si="159"/>
        <v>#VALUE!</v>
      </c>
      <c r="T228" s="185" t="e">
        <f t="shared" ca="1" si="159"/>
        <v>#VALUE!</v>
      </c>
      <c r="U228" s="185" t="e">
        <f t="shared" ca="1" si="159"/>
        <v>#VALUE!</v>
      </c>
      <c r="V228" s="185" t="e">
        <f t="shared" ca="1" si="159"/>
        <v>#VALUE!</v>
      </c>
      <c r="W228" s="185" t="e">
        <f t="shared" ca="1" si="159"/>
        <v>#VALUE!</v>
      </c>
      <c r="X228" s="185" t="e">
        <f t="shared" ca="1" si="159"/>
        <v>#VALUE!</v>
      </c>
      <c r="Y228" s="185" t="e">
        <f t="shared" ca="1" si="159"/>
        <v>#VALUE!</v>
      </c>
      <c r="Z228" s="185" t="e">
        <f t="shared" ca="1" si="159"/>
        <v>#VALUE!</v>
      </c>
      <c r="AA228" s="185" t="e">
        <f t="shared" ca="1" si="160"/>
        <v>#VALUE!</v>
      </c>
      <c r="AB228" s="185" t="e">
        <f t="shared" ca="1" si="160"/>
        <v>#VALUE!</v>
      </c>
      <c r="AC228" s="185" t="e">
        <f t="shared" ca="1" si="160"/>
        <v>#VALUE!</v>
      </c>
      <c r="AD228" s="185" t="e">
        <f t="shared" ca="1" si="160"/>
        <v>#VALUE!</v>
      </c>
      <c r="AE228" s="185" t="e">
        <f t="shared" ca="1" si="160"/>
        <v>#VALUE!</v>
      </c>
      <c r="AF228" s="185" t="e">
        <f t="shared" ca="1" si="160"/>
        <v>#VALUE!</v>
      </c>
      <c r="AG228" s="185" t="e">
        <f t="shared" ca="1" si="160"/>
        <v>#VALUE!</v>
      </c>
      <c r="AH228" s="185" t="e">
        <f t="shared" ca="1" si="160"/>
        <v>#VALUE!</v>
      </c>
      <c r="AI228" s="185" t="e">
        <f t="shared" ca="1" si="160"/>
        <v>#VALUE!</v>
      </c>
      <c r="AJ228" s="185" t="e">
        <f t="shared" ca="1" si="160"/>
        <v>#VALUE!</v>
      </c>
      <c r="AK228" s="185" t="e">
        <f t="shared" ca="1" si="160"/>
        <v>#VALUE!</v>
      </c>
      <c r="AL228" s="185" t="e">
        <f t="shared" ca="1" si="160"/>
        <v>#VALUE!</v>
      </c>
      <c r="AM228" s="185" t="e">
        <f t="shared" ca="1" si="160"/>
        <v>#VALUE!</v>
      </c>
      <c r="AN228" s="185" t="e">
        <f t="shared" ca="1" si="160"/>
        <v>#VALUE!</v>
      </c>
      <c r="AO228" s="185" t="e">
        <f t="shared" ca="1" si="160"/>
        <v>#VALUE!</v>
      </c>
      <c r="AP228" s="185" t="e">
        <f t="shared" ca="1" si="160"/>
        <v>#VALUE!</v>
      </c>
    </row>
    <row r="229" spans="1:42">
      <c r="A229" s="57" t="str">
        <f>'[4]TS BYDem'!A159</f>
        <v>*</v>
      </c>
      <c r="B229" s="185" t="s">
        <v>288</v>
      </c>
      <c r="C229" s="185" t="s">
        <v>137</v>
      </c>
      <c r="D229" s="186" t="str">
        <f>'[4]TS BYDem'!D159</f>
        <v>IPPO</v>
      </c>
      <c r="E229" s="185" t="s">
        <v>137</v>
      </c>
      <c r="F229" s="185" t="s">
        <v>137</v>
      </c>
      <c r="G229" s="185" t="s">
        <v>137</v>
      </c>
      <c r="H229" s="185" t="s">
        <v>137</v>
      </c>
      <c r="I229" s="185">
        <v>0</v>
      </c>
      <c r="J229" s="185" t="str">
        <f>INDEX('[4]TS BYDem'!$J$10:$J$203,MATCH(D229,'[4]TS BYDem'!$D$10:$D$203,0))</f>
        <v/>
      </c>
      <c r="K229" s="185" t="e">
        <f t="shared" ca="1" si="159"/>
        <v>#VALUE!</v>
      </c>
      <c r="L229" s="185" t="e">
        <f t="shared" ca="1" si="159"/>
        <v>#VALUE!</v>
      </c>
      <c r="M229" s="185" t="e">
        <f t="shared" ca="1" si="159"/>
        <v>#VALUE!</v>
      </c>
      <c r="N229" s="185" t="e">
        <f t="shared" ca="1" si="159"/>
        <v>#VALUE!</v>
      </c>
      <c r="O229" s="185" t="e">
        <f t="shared" ca="1" si="159"/>
        <v>#VALUE!</v>
      </c>
      <c r="P229" s="185" t="e">
        <f t="shared" ca="1" si="159"/>
        <v>#VALUE!</v>
      </c>
      <c r="Q229" s="185" t="e">
        <f t="shared" ca="1" si="159"/>
        <v>#VALUE!</v>
      </c>
      <c r="R229" s="185" t="e">
        <f t="shared" ca="1" si="159"/>
        <v>#VALUE!</v>
      </c>
      <c r="S229" s="185" t="e">
        <f t="shared" ca="1" si="159"/>
        <v>#VALUE!</v>
      </c>
      <c r="T229" s="185" t="e">
        <f t="shared" ca="1" si="159"/>
        <v>#VALUE!</v>
      </c>
      <c r="U229" s="185" t="e">
        <f t="shared" ca="1" si="159"/>
        <v>#VALUE!</v>
      </c>
      <c r="V229" s="185" t="e">
        <f t="shared" ca="1" si="159"/>
        <v>#VALUE!</v>
      </c>
      <c r="W229" s="185" t="e">
        <f t="shared" ca="1" si="159"/>
        <v>#VALUE!</v>
      </c>
      <c r="X229" s="185" t="e">
        <f t="shared" ca="1" si="159"/>
        <v>#VALUE!</v>
      </c>
      <c r="Y229" s="185" t="e">
        <f t="shared" ca="1" si="159"/>
        <v>#VALUE!</v>
      </c>
      <c r="Z229" s="185" t="e">
        <f t="shared" ca="1" si="159"/>
        <v>#VALUE!</v>
      </c>
      <c r="AA229" s="185" t="e">
        <f t="shared" ca="1" si="160"/>
        <v>#VALUE!</v>
      </c>
      <c r="AB229" s="185" t="e">
        <f t="shared" ca="1" si="160"/>
        <v>#VALUE!</v>
      </c>
      <c r="AC229" s="185" t="e">
        <f t="shared" ca="1" si="160"/>
        <v>#VALUE!</v>
      </c>
      <c r="AD229" s="185" t="e">
        <f t="shared" ca="1" si="160"/>
        <v>#VALUE!</v>
      </c>
      <c r="AE229" s="185" t="e">
        <f t="shared" ca="1" si="160"/>
        <v>#VALUE!</v>
      </c>
      <c r="AF229" s="185" t="e">
        <f t="shared" ca="1" si="160"/>
        <v>#VALUE!</v>
      </c>
      <c r="AG229" s="185" t="e">
        <f t="shared" ca="1" si="160"/>
        <v>#VALUE!</v>
      </c>
      <c r="AH229" s="185" t="e">
        <f t="shared" ca="1" si="160"/>
        <v>#VALUE!</v>
      </c>
      <c r="AI229" s="185" t="e">
        <f t="shared" ca="1" si="160"/>
        <v>#VALUE!</v>
      </c>
      <c r="AJ229" s="185" t="e">
        <f t="shared" ca="1" si="160"/>
        <v>#VALUE!</v>
      </c>
      <c r="AK229" s="185" t="e">
        <f t="shared" ca="1" si="160"/>
        <v>#VALUE!</v>
      </c>
      <c r="AL229" s="185" t="e">
        <f t="shared" ca="1" si="160"/>
        <v>#VALUE!</v>
      </c>
      <c r="AM229" s="185" t="e">
        <f t="shared" ca="1" si="160"/>
        <v>#VALUE!</v>
      </c>
      <c r="AN229" s="185" t="e">
        <f t="shared" ca="1" si="160"/>
        <v>#VALUE!</v>
      </c>
      <c r="AO229" s="185" t="e">
        <f t="shared" ca="1" si="160"/>
        <v>#VALUE!</v>
      </c>
      <c r="AP229" s="185" t="e">
        <f t="shared" ca="1" si="160"/>
        <v>#VALUE!</v>
      </c>
    </row>
    <row r="230" spans="1:42">
      <c r="A230" s="57" t="str">
        <f>'[4]TS BYDem'!A160</f>
        <v>*</v>
      </c>
      <c r="B230" s="185" t="s">
        <v>288</v>
      </c>
      <c r="C230" s="185" t="s">
        <v>137</v>
      </c>
      <c r="D230" s="186" t="str">
        <f>'[4]TS BYDem'!D160</f>
        <v>IPPE</v>
      </c>
      <c r="E230" s="185" t="s">
        <v>137</v>
      </c>
      <c r="F230" s="185" t="s">
        <v>137</v>
      </c>
      <c r="G230" s="185" t="s">
        <v>137</v>
      </c>
      <c r="H230" s="185" t="s">
        <v>137</v>
      </c>
      <c r="I230" s="185">
        <v>0</v>
      </c>
      <c r="J230" s="185" t="str">
        <f>INDEX('[4]TS BYDem'!$J$10:$J$203,MATCH(D230,'[4]TS BYDem'!$D$10:$D$203,0))</f>
        <v/>
      </c>
      <c r="K230" s="185" t="e">
        <f t="shared" ca="1" si="159"/>
        <v>#VALUE!</v>
      </c>
      <c r="L230" s="185" t="e">
        <f t="shared" ca="1" si="159"/>
        <v>#VALUE!</v>
      </c>
      <c r="M230" s="185" t="e">
        <f t="shared" ca="1" si="159"/>
        <v>#VALUE!</v>
      </c>
      <c r="N230" s="185" t="e">
        <f t="shared" ca="1" si="159"/>
        <v>#VALUE!</v>
      </c>
      <c r="O230" s="185" t="e">
        <f t="shared" ca="1" si="159"/>
        <v>#VALUE!</v>
      </c>
      <c r="P230" s="185" t="e">
        <f t="shared" ca="1" si="159"/>
        <v>#VALUE!</v>
      </c>
      <c r="Q230" s="185" t="e">
        <f t="shared" ca="1" si="159"/>
        <v>#VALUE!</v>
      </c>
      <c r="R230" s="185" t="e">
        <f t="shared" ca="1" si="159"/>
        <v>#VALUE!</v>
      </c>
      <c r="S230" s="185" t="e">
        <f t="shared" ca="1" si="159"/>
        <v>#VALUE!</v>
      </c>
      <c r="T230" s="185" t="e">
        <f t="shared" ca="1" si="159"/>
        <v>#VALUE!</v>
      </c>
      <c r="U230" s="185" t="e">
        <f t="shared" ca="1" si="159"/>
        <v>#VALUE!</v>
      </c>
      <c r="V230" s="185" t="e">
        <f t="shared" ca="1" si="159"/>
        <v>#VALUE!</v>
      </c>
      <c r="W230" s="185" t="e">
        <f t="shared" ca="1" si="159"/>
        <v>#VALUE!</v>
      </c>
      <c r="X230" s="185" t="e">
        <f t="shared" ca="1" si="159"/>
        <v>#VALUE!</v>
      </c>
      <c r="Y230" s="185" t="e">
        <f t="shared" ca="1" si="159"/>
        <v>#VALUE!</v>
      </c>
      <c r="Z230" s="185" t="e">
        <f t="shared" ca="1" si="159"/>
        <v>#VALUE!</v>
      </c>
      <c r="AA230" s="185" t="e">
        <f t="shared" ca="1" si="160"/>
        <v>#VALUE!</v>
      </c>
      <c r="AB230" s="185" t="e">
        <f t="shared" ca="1" si="160"/>
        <v>#VALUE!</v>
      </c>
      <c r="AC230" s="185" t="e">
        <f t="shared" ca="1" si="160"/>
        <v>#VALUE!</v>
      </c>
      <c r="AD230" s="185" t="e">
        <f t="shared" ca="1" si="160"/>
        <v>#VALUE!</v>
      </c>
      <c r="AE230" s="185" t="e">
        <f t="shared" ca="1" si="160"/>
        <v>#VALUE!</v>
      </c>
      <c r="AF230" s="185" t="e">
        <f t="shared" ca="1" si="160"/>
        <v>#VALUE!</v>
      </c>
      <c r="AG230" s="185" t="e">
        <f t="shared" ca="1" si="160"/>
        <v>#VALUE!</v>
      </c>
      <c r="AH230" s="185" t="e">
        <f t="shared" ca="1" si="160"/>
        <v>#VALUE!</v>
      </c>
      <c r="AI230" s="185" t="e">
        <f t="shared" ca="1" si="160"/>
        <v>#VALUE!</v>
      </c>
      <c r="AJ230" s="185" t="e">
        <f t="shared" ca="1" si="160"/>
        <v>#VALUE!</v>
      </c>
      <c r="AK230" s="185" t="e">
        <f t="shared" ca="1" si="160"/>
        <v>#VALUE!</v>
      </c>
      <c r="AL230" s="185" t="e">
        <f t="shared" ca="1" si="160"/>
        <v>#VALUE!</v>
      </c>
      <c r="AM230" s="185" t="e">
        <f t="shared" ca="1" si="160"/>
        <v>#VALUE!</v>
      </c>
      <c r="AN230" s="185" t="e">
        <f t="shared" ca="1" si="160"/>
        <v>#VALUE!</v>
      </c>
      <c r="AO230" s="185" t="e">
        <f t="shared" ca="1" si="160"/>
        <v>#VALUE!</v>
      </c>
      <c r="AP230" s="185" t="e">
        <f t="shared" ca="1" si="160"/>
        <v>#VALUE!</v>
      </c>
    </row>
    <row r="231" spans="1:42">
      <c r="A231" s="57" t="str">
        <f>'[4]TS BYDem'!A161</f>
        <v>*</v>
      </c>
      <c r="B231" s="185" t="s">
        <v>288</v>
      </c>
      <c r="C231" s="185" t="s">
        <v>137</v>
      </c>
      <c r="D231" s="186" t="str">
        <f>'[4]TS BYDem'!D161</f>
        <v xml:space="preserve"> </v>
      </c>
      <c r="E231" s="185" t="s">
        <v>137</v>
      </c>
      <c r="F231" s="185" t="s">
        <v>137</v>
      </c>
      <c r="G231" s="185" t="s">
        <v>137</v>
      </c>
      <c r="H231" s="185" t="s">
        <v>137</v>
      </c>
      <c r="I231" s="185">
        <v>0</v>
      </c>
      <c r="J231" s="185" t="str">
        <f>INDEX('[4]TS BYDem'!$J$10:$J$203,MATCH(D231,'[4]TS BYDem'!$D$10:$D$203,0))</f>
        <v/>
      </c>
      <c r="K231" s="185" t="e">
        <f t="shared" ca="1" si="159"/>
        <v>#VALUE!</v>
      </c>
      <c r="L231" s="185" t="e">
        <f t="shared" ca="1" si="159"/>
        <v>#VALUE!</v>
      </c>
      <c r="M231" s="185" t="e">
        <f t="shared" ca="1" si="159"/>
        <v>#VALUE!</v>
      </c>
      <c r="N231" s="185" t="e">
        <f t="shared" ca="1" si="159"/>
        <v>#VALUE!</v>
      </c>
      <c r="O231" s="185" t="e">
        <f t="shared" ca="1" si="159"/>
        <v>#VALUE!</v>
      </c>
      <c r="P231" s="185" t="e">
        <f t="shared" ca="1" si="159"/>
        <v>#VALUE!</v>
      </c>
      <c r="Q231" s="185" t="e">
        <f t="shared" ca="1" si="159"/>
        <v>#VALUE!</v>
      </c>
      <c r="R231" s="185" t="e">
        <f t="shared" ca="1" si="159"/>
        <v>#VALUE!</v>
      </c>
      <c r="S231" s="185" t="e">
        <f t="shared" ca="1" si="159"/>
        <v>#VALUE!</v>
      </c>
      <c r="T231" s="185" t="e">
        <f t="shared" ca="1" si="159"/>
        <v>#VALUE!</v>
      </c>
      <c r="U231" s="185" t="e">
        <f t="shared" ca="1" si="159"/>
        <v>#VALUE!</v>
      </c>
      <c r="V231" s="185" t="e">
        <f t="shared" ca="1" si="159"/>
        <v>#VALUE!</v>
      </c>
      <c r="W231" s="185" t="e">
        <f t="shared" ca="1" si="159"/>
        <v>#VALUE!</v>
      </c>
      <c r="X231" s="185" t="e">
        <f t="shared" ca="1" si="159"/>
        <v>#VALUE!</v>
      </c>
      <c r="Y231" s="185" t="e">
        <f t="shared" ca="1" si="159"/>
        <v>#VALUE!</v>
      </c>
      <c r="Z231" s="185" t="e">
        <f t="shared" ca="1" si="159"/>
        <v>#VALUE!</v>
      </c>
      <c r="AA231" s="185" t="e">
        <f t="shared" ca="1" si="160"/>
        <v>#VALUE!</v>
      </c>
      <c r="AB231" s="185" t="e">
        <f t="shared" ca="1" si="160"/>
        <v>#VALUE!</v>
      </c>
      <c r="AC231" s="185" t="e">
        <f t="shared" ca="1" si="160"/>
        <v>#VALUE!</v>
      </c>
      <c r="AD231" s="185" t="e">
        <f t="shared" ca="1" si="160"/>
        <v>#VALUE!</v>
      </c>
      <c r="AE231" s="185" t="e">
        <f t="shared" ca="1" si="160"/>
        <v>#VALUE!</v>
      </c>
      <c r="AF231" s="185" t="e">
        <f t="shared" ca="1" si="160"/>
        <v>#VALUE!</v>
      </c>
      <c r="AG231" s="185" t="e">
        <f t="shared" ca="1" si="160"/>
        <v>#VALUE!</v>
      </c>
      <c r="AH231" s="185" t="e">
        <f t="shared" ca="1" si="160"/>
        <v>#VALUE!</v>
      </c>
      <c r="AI231" s="185" t="e">
        <f t="shared" ca="1" si="160"/>
        <v>#VALUE!</v>
      </c>
      <c r="AJ231" s="185" t="e">
        <f t="shared" ca="1" si="160"/>
        <v>#VALUE!</v>
      </c>
      <c r="AK231" s="185" t="e">
        <f t="shared" ca="1" si="160"/>
        <v>#VALUE!</v>
      </c>
      <c r="AL231" s="185" t="e">
        <f t="shared" ca="1" si="160"/>
        <v>#VALUE!</v>
      </c>
      <c r="AM231" s="185" t="e">
        <f t="shared" ca="1" si="160"/>
        <v>#VALUE!</v>
      </c>
      <c r="AN231" s="185" t="e">
        <f t="shared" ca="1" si="160"/>
        <v>#VALUE!</v>
      </c>
      <c r="AO231" s="185" t="e">
        <f t="shared" ca="1" si="160"/>
        <v>#VALUE!</v>
      </c>
      <c r="AP231" s="185" t="e">
        <f t="shared" ca="1" si="160"/>
        <v>#VALUE!</v>
      </c>
    </row>
    <row r="232" spans="1:42">
      <c r="A232" s="57" t="str">
        <f>'[4]TS BYDem'!A162</f>
        <v>*</v>
      </c>
      <c r="B232" s="185" t="s">
        <v>288</v>
      </c>
      <c r="C232" s="185" t="s">
        <v>137</v>
      </c>
      <c r="D232" s="186" t="str">
        <f>'[4]TS BYDem'!D162</f>
        <v>IPPS</v>
      </c>
      <c r="E232" s="185" t="s">
        <v>137</v>
      </c>
      <c r="F232" s="185" t="s">
        <v>137</v>
      </c>
      <c r="G232" s="185" t="s">
        <v>137</v>
      </c>
      <c r="H232" s="185" t="s">
        <v>137</v>
      </c>
      <c r="I232" s="185">
        <v>0</v>
      </c>
      <c r="J232" s="185" t="str">
        <f>INDEX('[4]TS BYDem'!$J$10:$J$203,MATCH(D232,'[4]TS BYDem'!$D$10:$D$203,0))</f>
        <v/>
      </c>
      <c r="K232" s="185" t="e">
        <f t="shared" ca="1" si="159"/>
        <v>#VALUE!</v>
      </c>
      <c r="L232" s="185" t="e">
        <f t="shared" ca="1" si="159"/>
        <v>#VALUE!</v>
      </c>
      <c r="M232" s="185" t="e">
        <f t="shared" ca="1" si="159"/>
        <v>#VALUE!</v>
      </c>
      <c r="N232" s="185" t="e">
        <f t="shared" ca="1" si="159"/>
        <v>#VALUE!</v>
      </c>
      <c r="O232" s="185" t="e">
        <f t="shared" ca="1" si="159"/>
        <v>#VALUE!</v>
      </c>
      <c r="P232" s="185" t="e">
        <f t="shared" ca="1" si="159"/>
        <v>#VALUE!</v>
      </c>
      <c r="Q232" s="185" t="e">
        <f t="shared" ca="1" si="159"/>
        <v>#VALUE!</v>
      </c>
      <c r="R232" s="185" t="e">
        <f t="shared" ca="1" si="159"/>
        <v>#VALUE!</v>
      </c>
      <c r="S232" s="185" t="e">
        <f t="shared" ca="1" si="159"/>
        <v>#VALUE!</v>
      </c>
      <c r="T232" s="185" t="e">
        <f t="shared" ca="1" si="159"/>
        <v>#VALUE!</v>
      </c>
      <c r="U232" s="185" t="e">
        <f t="shared" ca="1" si="159"/>
        <v>#VALUE!</v>
      </c>
      <c r="V232" s="185" t="e">
        <f t="shared" ca="1" si="159"/>
        <v>#VALUE!</v>
      </c>
      <c r="W232" s="185" t="e">
        <f t="shared" ca="1" si="159"/>
        <v>#VALUE!</v>
      </c>
      <c r="X232" s="185" t="e">
        <f t="shared" ca="1" si="159"/>
        <v>#VALUE!</v>
      </c>
      <c r="Y232" s="185" t="e">
        <f t="shared" ca="1" si="159"/>
        <v>#VALUE!</v>
      </c>
      <c r="Z232" s="185" t="e">
        <f t="shared" ca="1" si="159"/>
        <v>#VALUE!</v>
      </c>
      <c r="AA232" s="185" t="e">
        <f t="shared" ca="1" si="160"/>
        <v>#VALUE!</v>
      </c>
      <c r="AB232" s="185" t="e">
        <f t="shared" ca="1" si="160"/>
        <v>#VALUE!</v>
      </c>
      <c r="AC232" s="185" t="e">
        <f t="shared" ca="1" si="160"/>
        <v>#VALUE!</v>
      </c>
      <c r="AD232" s="185" t="e">
        <f t="shared" ca="1" si="160"/>
        <v>#VALUE!</v>
      </c>
      <c r="AE232" s="185" t="e">
        <f t="shared" ca="1" si="160"/>
        <v>#VALUE!</v>
      </c>
      <c r="AF232" s="185" t="e">
        <f t="shared" ca="1" si="160"/>
        <v>#VALUE!</v>
      </c>
      <c r="AG232" s="185" t="e">
        <f t="shared" ca="1" si="160"/>
        <v>#VALUE!</v>
      </c>
      <c r="AH232" s="185" t="e">
        <f t="shared" ca="1" si="160"/>
        <v>#VALUE!</v>
      </c>
      <c r="AI232" s="185" t="e">
        <f t="shared" ca="1" si="160"/>
        <v>#VALUE!</v>
      </c>
      <c r="AJ232" s="185" t="e">
        <f t="shared" ca="1" si="160"/>
        <v>#VALUE!</v>
      </c>
      <c r="AK232" s="185" t="e">
        <f t="shared" ca="1" si="160"/>
        <v>#VALUE!</v>
      </c>
      <c r="AL232" s="185" t="e">
        <f t="shared" ca="1" si="160"/>
        <v>#VALUE!</v>
      </c>
      <c r="AM232" s="185" t="e">
        <f t="shared" ca="1" si="160"/>
        <v>#VALUE!</v>
      </c>
      <c r="AN232" s="185" t="e">
        <f t="shared" ca="1" si="160"/>
        <v>#VALUE!</v>
      </c>
      <c r="AO232" s="185" t="e">
        <f t="shared" ca="1" si="160"/>
        <v>#VALUE!</v>
      </c>
      <c r="AP232" s="185" t="e">
        <f t="shared" ca="1" si="160"/>
        <v>#VALUE!</v>
      </c>
    </row>
    <row r="233" spans="1:42">
      <c r="A233" s="57" t="str">
        <f>'[4]TS BYDem'!A163</f>
        <v>*</v>
      </c>
      <c r="B233" s="185" t="s">
        <v>288</v>
      </c>
      <c r="C233" s="185" t="s">
        <v>137</v>
      </c>
      <c r="D233" s="186" t="str">
        <f>'[4]TS BYDem'!D163</f>
        <v>IPPS</v>
      </c>
      <c r="E233" s="185" t="s">
        <v>137</v>
      </c>
      <c r="F233" s="185" t="s">
        <v>137</v>
      </c>
      <c r="G233" s="185" t="s">
        <v>137</v>
      </c>
      <c r="H233" s="185" t="s">
        <v>137</v>
      </c>
      <c r="I233" s="185">
        <v>0</v>
      </c>
      <c r="J233" s="185" t="str">
        <f>INDEX('[4]TS BYDem'!$J$10:$J$203,MATCH(D233,'[4]TS BYDem'!$D$10:$D$203,0))</f>
        <v/>
      </c>
      <c r="K233" s="185" t="e">
        <f t="shared" ca="1" si="159"/>
        <v>#VALUE!</v>
      </c>
      <c r="L233" s="185" t="e">
        <f t="shared" ca="1" si="159"/>
        <v>#VALUE!</v>
      </c>
      <c r="M233" s="185" t="e">
        <f t="shared" ca="1" si="159"/>
        <v>#VALUE!</v>
      </c>
      <c r="N233" s="185" t="e">
        <f t="shared" ca="1" si="159"/>
        <v>#VALUE!</v>
      </c>
      <c r="O233" s="185" t="e">
        <f t="shared" ca="1" si="159"/>
        <v>#VALUE!</v>
      </c>
      <c r="P233" s="185" t="e">
        <f t="shared" ca="1" si="159"/>
        <v>#VALUE!</v>
      </c>
      <c r="Q233" s="185" t="e">
        <f t="shared" ca="1" si="159"/>
        <v>#VALUE!</v>
      </c>
      <c r="R233" s="185" t="e">
        <f t="shared" ca="1" si="159"/>
        <v>#VALUE!</v>
      </c>
      <c r="S233" s="185" t="e">
        <f t="shared" ca="1" si="159"/>
        <v>#VALUE!</v>
      </c>
      <c r="T233" s="185" t="e">
        <f t="shared" ca="1" si="159"/>
        <v>#VALUE!</v>
      </c>
      <c r="U233" s="185" t="e">
        <f t="shared" ca="1" si="159"/>
        <v>#VALUE!</v>
      </c>
      <c r="V233" s="185" t="e">
        <f t="shared" ca="1" si="159"/>
        <v>#VALUE!</v>
      </c>
      <c r="W233" s="185" t="e">
        <f t="shared" ca="1" si="159"/>
        <v>#VALUE!</v>
      </c>
      <c r="X233" s="185" t="e">
        <f t="shared" ca="1" si="159"/>
        <v>#VALUE!</v>
      </c>
      <c r="Y233" s="185" t="e">
        <f t="shared" ca="1" si="159"/>
        <v>#VALUE!</v>
      </c>
      <c r="Z233" s="185" t="e">
        <f t="shared" ca="1" si="159"/>
        <v>#VALUE!</v>
      </c>
      <c r="AA233" s="185" t="e">
        <f t="shared" ca="1" si="160"/>
        <v>#VALUE!</v>
      </c>
      <c r="AB233" s="185" t="e">
        <f t="shared" ca="1" si="160"/>
        <v>#VALUE!</v>
      </c>
      <c r="AC233" s="185" t="e">
        <f t="shared" ca="1" si="160"/>
        <v>#VALUE!</v>
      </c>
      <c r="AD233" s="185" t="e">
        <f t="shared" ca="1" si="160"/>
        <v>#VALUE!</v>
      </c>
      <c r="AE233" s="185" t="e">
        <f t="shared" ca="1" si="160"/>
        <v>#VALUE!</v>
      </c>
      <c r="AF233" s="185" t="e">
        <f t="shared" ca="1" si="160"/>
        <v>#VALUE!</v>
      </c>
      <c r="AG233" s="185" t="e">
        <f t="shared" ca="1" si="160"/>
        <v>#VALUE!</v>
      </c>
      <c r="AH233" s="185" t="e">
        <f t="shared" ca="1" si="160"/>
        <v>#VALUE!</v>
      </c>
      <c r="AI233" s="185" t="e">
        <f t="shared" ca="1" si="160"/>
        <v>#VALUE!</v>
      </c>
      <c r="AJ233" s="185" t="e">
        <f t="shared" ca="1" si="160"/>
        <v>#VALUE!</v>
      </c>
      <c r="AK233" s="185" t="e">
        <f t="shared" ca="1" si="160"/>
        <v>#VALUE!</v>
      </c>
      <c r="AL233" s="185" t="e">
        <f t="shared" ca="1" si="160"/>
        <v>#VALUE!</v>
      </c>
      <c r="AM233" s="185" t="e">
        <f t="shared" ca="1" si="160"/>
        <v>#VALUE!</v>
      </c>
      <c r="AN233" s="185" t="e">
        <f t="shared" ca="1" si="160"/>
        <v>#VALUE!</v>
      </c>
      <c r="AO233" s="185" t="e">
        <f t="shared" ca="1" si="160"/>
        <v>#VALUE!</v>
      </c>
      <c r="AP233" s="185" t="e">
        <f t="shared" ca="1" si="160"/>
        <v>#VALUE!</v>
      </c>
    </row>
    <row r="234" spans="1:42">
      <c r="A234" s="57" t="str">
        <f>'[4]TS BYDem'!A164</f>
        <v>*</v>
      </c>
      <c r="B234" s="185" t="s">
        <v>288</v>
      </c>
      <c r="C234" s="185" t="s">
        <v>137</v>
      </c>
      <c r="D234" s="186" t="str">
        <f>'[4]TS BYDem'!D164</f>
        <v>IPPS</v>
      </c>
      <c r="E234" s="185" t="s">
        <v>137</v>
      </c>
      <c r="F234" s="185" t="s">
        <v>137</v>
      </c>
      <c r="G234" s="185" t="s">
        <v>137</v>
      </c>
      <c r="H234" s="185" t="s">
        <v>137</v>
      </c>
      <c r="I234" s="185">
        <v>0</v>
      </c>
      <c r="J234" s="185" t="str">
        <f>INDEX('[4]TS BYDem'!$J$10:$J$203,MATCH(D234,'[4]TS BYDem'!$D$10:$D$203,0))</f>
        <v/>
      </c>
      <c r="K234" s="185" t="e">
        <f t="shared" ca="1" si="159"/>
        <v>#VALUE!</v>
      </c>
      <c r="L234" s="185" t="e">
        <f t="shared" ca="1" si="159"/>
        <v>#VALUE!</v>
      </c>
      <c r="M234" s="185" t="e">
        <f t="shared" ca="1" si="159"/>
        <v>#VALUE!</v>
      </c>
      <c r="N234" s="185" t="e">
        <f t="shared" ca="1" si="159"/>
        <v>#VALUE!</v>
      </c>
      <c r="O234" s="185" t="e">
        <f t="shared" ca="1" si="159"/>
        <v>#VALUE!</v>
      </c>
      <c r="P234" s="185" t="e">
        <f t="shared" ca="1" si="159"/>
        <v>#VALUE!</v>
      </c>
      <c r="Q234" s="185" t="e">
        <f t="shared" ca="1" si="159"/>
        <v>#VALUE!</v>
      </c>
      <c r="R234" s="185" t="e">
        <f t="shared" ca="1" si="159"/>
        <v>#VALUE!</v>
      </c>
      <c r="S234" s="185" t="e">
        <f t="shared" ca="1" si="159"/>
        <v>#VALUE!</v>
      </c>
      <c r="T234" s="185" t="e">
        <f t="shared" ca="1" si="159"/>
        <v>#VALUE!</v>
      </c>
      <c r="U234" s="185" t="e">
        <f t="shared" ca="1" si="159"/>
        <v>#VALUE!</v>
      </c>
      <c r="V234" s="185" t="e">
        <f t="shared" ca="1" si="159"/>
        <v>#VALUE!</v>
      </c>
      <c r="W234" s="185" t="e">
        <f t="shared" ca="1" si="159"/>
        <v>#VALUE!</v>
      </c>
      <c r="X234" s="185" t="e">
        <f t="shared" ca="1" si="159"/>
        <v>#VALUE!</v>
      </c>
      <c r="Y234" s="185" t="e">
        <f t="shared" ca="1" si="159"/>
        <v>#VALUE!</v>
      </c>
      <c r="Z234" s="185" t="e">
        <f t="shared" ca="1" si="159"/>
        <v>#VALUE!</v>
      </c>
      <c r="AA234" s="185" t="e">
        <f t="shared" ca="1" si="160"/>
        <v>#VALUE!</v>
      </c>
      <c r="AB234" s="185" t="e">
        <f t="shared" ca="1" si="160"/>
        <v>#VALUE!</v>
      </c>
      <c r="AC234" s="185" t="e">
        <f t="shared" ca="1" si="160"/>
        <v>#VALUE!</v>
      </c>
      <c r="AD234" s="185" t="e">
        <f t="shared" ca="1" si="160"/>
        <v>#VALUE!</v>
      </c>
      <c r="AE234" s="185" t="e">
        <f t="shared" ca="1" si="160"/>
        <v>#VALUE!</v>
      </c>
      <c r="AF234" s="185" t="e">
        <f t="shared" ca="1" si="160"/>
        <v>#VALUE!</v>
      </c>
      <c r="AG234" s="185" t="e">
        <f t="shared" ca="1" si="160"/>
        <v>#VALUE!</v>
      </c>
      <c r="AH234" s="185" t="e">
        <f t="shared" ca="1" si="160"/>
        <v>#VALUE!</v>
      </c>
      <c r="AI234" s="185" t="e">
        <f t="shared" ca="1" si="160"/>
        <v>#VALUE!</v>
      </c>
      <c r="AJ234" s="185" t="e">
        <f t="shared" ca="1" si="160"/>
        <v>#VALUE!</v>
      </c>
      <c r="AK234" s="185" t="e">
        <f t="shared" ca="1" si="160"/>
        <v>#VALUE!</v>
      </c>
      <c r="AL234" s="185" t="e">
        <f t="shared" ca="1" si="160"/>
        <v>#VALUE!</v>
      </c>
      <c r="AM234" s="185" t="e">
        <f t="shared" ca="1" si="160"/>
        <v>#VALUE!</v>
      </c>
      <c r="AN234" s="185" t="e">
        <f t="shared" ca="1" si="160"/>
        <v>#VALUE!</v>
      </c>
      <c r="AO234" s="185" t="e">
        <f t="shared" ca="1" si="160"/>
        <v>#VALUE!</v>
      </c>
      <c r="AP234" s="185" t="e">
        <f t="shared" ca="1" si="160"/>
        <v>#VALUE!</v>
      </c>
    </row>
    <row r="235" spans="1:42">
      <c r="A235" s="57" t="str">
        <f>'[4]TS BYDem'!A165</f>
        <v>*</v>
      </c>
      <c r="B235" s="185" t="s">
        <v>288</v>
      </c>
      <c r="C235" s="185" t="s">
        <v>137</v>
      </c>
      <c r="D235" s="186" t="str">
        <f>'[4]TS BYDem'!D165</f>
        <v>IPPS</v>
      </c>
      <c r="E235" s="185" t="s">
        <v>137</v>
      </c>
      <c r="F235" s="185" t="s">
        <v>137</v>
      </c>
      <c r="G235" s="185" t="s">
        <v>137</v>
      </c>
      <c r="H235" s="185" t="s">
        <v>137</v>
      </c>
      <c r="I235" s="185">
        <v>0</v>
      </c>
      <c r="J235" s="185" t="str">
        <f>INDEX('[4]TS BYDem'!$J$10:$J$203,MATCH(D235,'[4]TS BYDem'!$D$10:$D$203,0))</f>
        <v/>
      </c>
      <c r="K235" s="185" t="e">
        <f t="shared" ca="1" si="159"/>
        <v>#VALUE!</v>
      </c>
      <c r="L235" s="185" t="e">
        <f t="shared" ca="1" si="159"/>
        <v>#VALUE!</v>
      </c>
      <c r="M235" s="185" t="e">
        <f t="shared" ca="1" si="159"/>
        <v>#VALUE!</v>
      </c>
      <c r="N235" s="185" t="e">
        <f t="shared" ca="1" si="159"/>
        <v>#VALUE!</v>
      </c>
      <c r="O235" s="185" t="e">
        <f t="shared" ca="1" si="159"/>
        <v>#VALUE!</v>
      </c>
      <c r="P235" s="185" t="e">
        <f t="shared" ca="1" si="159"/>
        <v>#VALUE!</v>
      </c>
      <c r="Q235" s="185" t="e">
        <f t="shared" ca="1" si="159"/>
        <v>#VALUE!</v>
      </c>
      <c r="R235" s="185" t="e">
        <f t="shared" ca="1" si="159"/>
        <v>#VALUE!</v>
      </c>
      <c r="S235" s="185" t="e">
        <f t="shared" ca="1" si="159"/>
        <v>#VALUE!</v>
      </c>
      <c r="T235" s="185" t="e">
        <f t="shared" ca="1" si="159"/>
        <v>#VALUE!</v>
      </c>
      <c r="U235" s="185" t="e">
        <f t="shared" ca="1" si="159"/>
        <v>#VALUE!</v>
      </c>
      <c r="V235" s="185" t="e">
        <f t="shared" ca="1" si="159"/>
        <v>#VALUE!</v>
      </c>
      <c r="W235" s="185" t="e">
        <f t="shared" ca="1" si="159"/>
        <v>#VALUE!</v>
      </c>
      <c r="X235" s="185" t="e">
        <f t="shared" ca="1" si="159"/>
        <v>#VALUE!</v>
      </c>
      <c r="Y235" s="185" t="e">
        <f t="shared" ca="1" si="159"/>
        <v>#VALUE!</v>
      </c>
      <c r="Z235" s="185" t="e">
        <f t="shared" ca="1" si="159"/>
        <v>#VALUE!</v>
      </c>
      <c r="AA235" s="185" t="e">
        <f t="shared" ca="1" si="160"/>
        <v>#VALUE!</v>
      </c>
      <c r="AB235" s="185" t="e">
        <f t="shared" ca="1" si="160"/>
        <v>#VALUE!</v>
      </c>
      <c r="AC235" s="185" t="e">
        <f t="shared" ca="1" si="160"/>
        <v>#VALUE!</v>
      </c>
      <c r="AD235" s="185" t="e">
        <f t="shared" ca="1" si="160"/>
        <v>#VALUE!</v>
      </c>
      <c r="AE235" s="185" t="e">
        <f t="shared" ca="1" si="160"/>
        <v>#VALUE!</v>
      </c>
      <c r="AF235" s="185" t="e">
        <f t="shared" ca="1" si="160"/>
        <v>#VALUE!</v>
      </c>
      <c r="AG235" s="185" t="e">
        <f t="shared" ca="1" si="160"/>
        <v>#VALUE!</v>
      </c>
      <c r="AH235" s="185" t="e">
        <f t="shared" ca="1" si="160"/>
        <v>#VALUE!</v>
      </c>
      <c r="AI235" s="185" t="e">
        <f t="shared" ca="1" si="160"/>
        <v>#VALUE!</v>
      </c>
      <c r="AJ235" s="185" t="e">
        <f t="shared" ca="1" si="160"/>
        <v>#VALUE!</v>
      </c>
      <c r="AK235" s="185" t="e">
        <f t="shared" ca="1" si="160"/>
        <v>#VALUE!</v>
      </c>
      <c r="AL235" s="185" t="e">
        <f t="shared" ca="1" si="160"/>
        <v>#VALUE!</v>
      </c>
      <c r="AM235" s="185" t="e">
        <f t="shared" ca="1" si="160"/>
        <v>#VALUE!</v>
      </c>
      <c r="AN235" s="185" t="e">
        <f t="shared" ca="1" si="160"/>
        <v>#VALUE!</v>
      </c>
      <c r="AO235" s="185" t="e">
        <f t="shared" ca="1" si="160"/>
        <v>#VALUE!</v>
      </c>
      <c r="AP235" s="185" t="e">
        <f t="shared" ca="1" si="160"/>
        <v>#VALUE!</v>
      </c>
    </row>
    <row r="236" spans="1:42">
      <c r="A236" s="57" t="str">
        <f>'[4]TS BYDem'!A166</f>
        <v>*</v>
      </c>
      <c r="B236" s="185" t="s">
        <v>288</v>
      </c>
      <c r="C236" s="185" t="s">
        <v>137</v>
      </c>
      <c r="D236" s="186" t="str">
        <f>'[4]TS BYDem'!D166</f>
        <v>IPPS</v>
      </c>
      <c r="E236" s="185" t="s">
        <v>137</v>
      </c>
      <c r="F236" s="185" t="s">
        <v>137</v>
      </c>
      <c r="G236" s="185" t="s">
        <v>137</v>
      </c>
      <c r="H236" s="185" t="s">
        <v>137</v>
      </c>
      <c r="I236" s="185">
        <v>0</v>
      </c>
      <c r="J236" s="185" t="str">
        <f>INDEX('[4]TS BYDem'!$J$10:$J$203,MATCH(D236,'[4]TS BYDem'!$D$10:$D$203,0))</f>
        <v/>
      </c>
      <c r="K236" s="185" t="e">
        <f t="shared" ca="1" si="159"/>
        <v>#VALUE!</v>
      </c>
      <c r="L236" s="185" t="e">
        <f t="shared" ca="1" si="159"/>
        <v>#VALUE!</v>
      </c>
      <c r="M236" s="185" t="e">
        <f t="shared" ca="1" si="159"/>
        <v>#VALUE!</v>
      </c>
      <c r="N236" s="185" t="e">
        <f t="shared" ca="1" si="159"/>
        <v>#VALUE!</v>
      </c>
      <c r="O236" s="185" t="e">
        <f t="shared" ca="1" si="159"/>
        <v>#VALUE!</v>
      </c>
      <c r="P236" s="185" t="e">
        <f t="shared" ca="1" si="159"/>
        <v>#VALUE!</v>
      </c>
      <c r="Q236" s="185" t="e">
        <f t="shared" ca="1" si="159"/>
        <v>#VALUE!</v>
      </c>
      <c r="R236" s="185" t="e">
        <f t="shared" ca="1" si="159"/>
        <v>#VALUE!</v>
      </c>
      <c r="S236" s="185" t="e">
        <f t="shared" ca="1" si="159"/>
        <v>#VALUE!</v>
      </c>
      <c r="T236" s="185" t="e">
        <f t="shared" ca="1" si="159"/>
        <v>#VALUE!</v>
      </c>
      <c r="U236" s="185" t="e">
        <f t="shared" ca="1" si="159"/>
        <v>#VALUE!</v>
      </c>
      <c r="V236" s="185" t="e">
        <f t="shared" ca="1" si="159"/>
        <v>#VALUE!</v>
      </c>
      <c r="W236" s="185" t="e">
        <f t="shared" ca="1" si="159"/>
        <v>#VALUE!</v>
      </c>
      <c r="X236" s="185" t="e">
        <f t="shared" ca="1" si="159"/>
        <v>#VALUE!</v>
      </c>
      <c r="Y236" s="185" t="e">
        <f t="shared" ca="1" si="159"/>
        <v>#VALUE!</v>
      </c>
      <c r="Z236" s="185" t="e">
        <f t="shared" ref="Z236:AO237" ca="1" si="161">Z$220/Y$220*Y236</f>
        <v>#VALUE!</v>
      </c>
      <c r="AA236" s="185" t="e">
        <f t="shared" ca="1" si="161"/>
        <v>#VALUE!</v>
      </c>
      <c r="AB236" s="185" t="e">
        <f t="shared" ca="1" si="161"/>
        <v>#VALUE!</v>
      </c>
      <c r="AC236" s="185" t="e">
        <f t="shared" ca="1" si="161"/>
        <v>#VALUE!</v>
      </c>
      <c r="AD236" s="185" t="e">
        <f t="shared" ca="1" si="161"/>
        <v>#VALUE!</v>
      </c>
      <c r="AE236" s="185" t="e">
        <f t="shared" ca="1" si="161"/>
        <v>#VALUE!</v>
      </c>
      <c r="AF236" s="185" t="e">
        <f t="shared" ca="1" si="161"/>
        <v>#VALUE!</v>
      </c>
      <c r="AG236" s="185" t="e">
        <f t="shared" ca="1" si="161"/>
        <v>#VALUE!</v>
      </c>
      <c r="AH236" s="185" t="e">
        <f t="shared" ca="1" si="161"/>
        <v>#VALUE!</v>
      </c>
      <c r="AI236" s="185" t="e">
        <f t="shared" ca="1" si="161"/>
        <v>#VALUE!</v>
      </c>
      <c r="AJ236" s="185" t="e">
        <f t="shared" ca="1" si="161"/>
        <v>#VALUE!</v>
      </c>
      <c r="AK236" s="185" t="e">
        <f t="shared" ca="1" si="161"/>
        <v>#VALUE!</v>
      </c>
      <c r="AL236" s="185" t="e">
        <f t="shared" ca="1" si="161"/>
        <v>#VALUE!</v>
      </c>
      <c r="AM236" s="185" t="e">
        <f t="shared" ca="1" si="161"/>
        <v>#VALUE!</v>
      </c>
      <c r="AN236" s="185" t="e">
        <f t="shared" ca="1" si="161"/>
        <v>#VALUE!</v>
      </c>
      <c r="AO236" s="185" t="e">
        <f t="shared" ca="1" si="161"/>
        <v>#VALUE!</v>
      </c>
      <c r="AP236" s="185" t="e">
        <f t="shared" ca="1" si="160"/>
        <v>#VALUE!</v>
      </c>
    </row>
    <row r="237" spans="1:42">
      <c r="A237" s="57" t="str">
        <f>'[4]TS BYDem'!A167</f>
        <v>*</v>
      </c>
      <c r="B237" s="185" t="s">
        <v>288</v>
      </c>
      <c r="C237" s="185" t="s">
        <v>137</v>
      </c>
      <c r="D237" s="186" t="str">
        <f>'[4]TS BYDem'!D167</f>
        <v>IPPS</v>
      </c>
      <c r="E237" s="185" t="s">
        <v>137</v>
      </c>
      <c r="F237" s="185" t="s">
        <v>137</v>
      </c>
      <c r="G237" s="185" t="s">
        <v>137</v>
      </c>
      <c r="H237" s="185" t="s">
        <v>137</v>
      </c>
      <c r="I237" s="185">
        <v>0</v>
      </c>
      <c r="J237" s="185" t="str">
        <f>INDEX('[4]TS BYDem'!$J$10:$J$203,MATCH(D237,'[4]TS BYDem'!$D$10:$D$203,0))</f>
        <v/>
      </c>
      <c r="K237" s="185" t="e">
        <f t="shared" ref="K237:Z238" ca="1" si="162">K$220/J$220*J237</f>
        <v>#VALUE!</v>
      </c>
      <c r="L237" s="185" t="e">
        <f t="shared" ca="1" si="162"/>
        <v>#VALUE!</v>
      </c>
      <c r="M237" s="185" t="e">
        <f t="shared" ca="1" si="162"/>
        <v>#VALUE!</v>
      </c>
      <c r="N237" s="185" t="e">
        <f t="shared" ca="1" si="162"/>
        <v>#VALUE!</v>
      </c>
      <c r="O237" s="185" t="e">
        <f t="shared" ca="1" si="162"/>
        <v>#VALUE!</v>
      </c>
      <c r="P237" s="185" t="e">
        <f t="shared" ca="1" si="162"/>
        <v>#VALUE!</v>
      </c>
      <c r="Q237" s="185" t="e">
        <f t="shared" ca="1" si="162"/>
        <v>#VALUE!</v>
      </c>
      <c r="R237" s="185" t="e">
        <f t="shared" ca="1" si="162"/>
        <v>#VALUE!</v>
      </c>
      <c r="S237" s="185" t="e">
        <f t="shared" ca="1" si="162"/>
        <v>#VALUE!</v>
      </c>
      <c r="T237" s="185" t="e">
        <f t="shared" ca="1" si="162"/>
        <v>#VALUE!</v>
      </c>
      <c r="U237" s="185" t="e">
        <f t="shared" ca="1" si="162"/>
        <v>#VALUE!</v>
      </c>
      <c r="V237" s="185" t="e">
        <f t="shared" ca="1" si="162"/>
        <v>#VALUE!</v>
      </c>
      <c r="W237" s="185" t="e">
        <f t="shared" ca="1" si="162"/>
        <v>#VALUE!</v>
      </c>
      <c r="X237" s="185" t="e">
        <f t="shared" ca="1" si="162"/>
        <v>#VALUE!</v>
      </c>
      <c r="Y237" s="185" t="e">
        <f t="shared" ca="1" si="162"/>
        <v>#VALUE!</v>
      </c>
      <c r="Z237" s="185" t="e">
        <f t="shared" ca="1" si="162"/>
        <v>#VALUE!</v>
      </c>
      <c r="AA237" s="185" t="e">
        <f t="shared" ca="1" si="161"/>
        <v>#VALUE!</v>
      </c>
      <c r="AB237" s="185" t="e">
        <f t="shared" ca="1" si="161"/>
        <v>#VALUE!</v>
      </c>
      <c r="AC237" s="185" t="e">
        <f t="shared" ca="1" si="161"/>
        <v>#VALUE!</v>
      </c>
      <c r="AD237" s="185" t="e">
        <f t="shared" ca="1" si="161"/>
        <v>#VALUE!</v>
      </c>
      <c r="AE237" s="185" t="e">
        <f t="shared" ca="1" si="161"/>
        <v>#VALUE!</v>
      </c>
      <c r="AF237" s="185" t="e">
        <f t="shared" ca="1" si="161"/>
        <v>#VALUE!</v>
      </c>
      <c r="AG237" s="185" t="e">
        <f t="shared" ca="1" si="161"/>
        <v>#VALUE!</v>
      </c>
      <c r="AH237" s="185" t="e">
        <f t="shared" ca="1" si="161"/>
        <v>#VALUE!</v>
      </c>
      <c r="AI237" s="185" t="e">
        <f t="shared" ca="1" si="161"/>
        <v>#VALUE!</v>
      </c>
      <c r="AJ237" s="185" t="e">
        <f t="shared" ca="1" si="161"/>
        <v>#VALUE!</v>
      </c>
      <c r="AK237" s="185" t="e">
        <f t="shared" ca="1" si="161"/>
        <v>#VALUE!</v>
      </c>
      <c r="AL237" s="185" t="e">
        <f t="shared" ca="1" si="161"/>
        <v>#VALUE!</v>
      </c>
      <c r="AM237" s="185" t="e">
        <f t="shared" ca="1" si="161"/>
        <v>#VALUE!</v>
      </c>
      <c r="AN237" s="185" t="e">
        <f t="shared" ca="1" si="161"/>
        <v>#VALUE!</v>
      </c>
      <c r="AO237" s="185" t="e">
        <f t="shared" ca="1" si="161"/>
        <v>#VALUE!</v>
      </c>
      <c r="AP237" s="185" t="e">
        <f t="shared" ref="L237:AP238" ca="1" si="163">AP$220/AO$220*AO237</f>
        <v>#VALUE!</v>
      </c>
    </row>
    <row r="238" spans="1:42">
      <c r="A238" s="57" t="str">
        <f>'[4]TS BYDem'!A168</f>
        <v>*</v>
      </c>
      <c r="B238" s="185" t="s">
        <v>288</v>
      </c>
      <c r="C238" s="185" t="s">
        <v>137</v>
      </c>
      <c r="D238" s="186" t="str">
        <f>'[4]TS BYDem'!D168</f>
        <v>IPPS</v>
      </c>
      <c r="E238" s="185" t="s">
        <v>137</v>
      </c>
      <c r="F238" s="185" t="s">
        <v>137</v>
      </c>
      <c r="G238" s="185" t="s">
        <v>137</v>
      </c>
      <c r="H238" s="185" t="s">
        <v>137</v>
      </c>
      <c r="I238" s="185">
        <v>0</v>
      </c>
      <c r="J238" s="185" t="str">
        <f>INDEX('[4]TS BYDem'!$J$10:$J$203,MATCH(D238,'[4]TS BYDem'!$D$10:$D$203,0))</f>
        <v/>
      </c>
      <c r="K238" s="185" t="e">
        <f t="shared" ca="1" si="162"/>
        <v>#VALUE!</v>
      </c>
      <c r="L238" s="185" t="e">
        <f t="shared" ca="1" si="163"/>
        <v>#VALUE!</v>
      </c>
      <c r="M238" s="185" t="e">
        <f t="shared" ca="1" si="163"/>
        <v>#VALUE!</v>
      </c>
      <c r="N238" s="185" t="e">
        <f t="shared" ca="1" si="163"/>
        <v>#VALUE!</v>
      </c>
      <c r="O238" s="185" t="e">
        <f t="shared" ca="1" si="163"/>
        <v>#VALUE!</v>
      </c>
      <c r="P238" s="185" t="e">
        <f t="shared" ca="1" si="163"/>
        <v>#VALUE!</v>
      </c>
      <c r="Q238" s="185" t="e">
        <f t="shared" ca="1" si="163"/>
        <v>#VALUE!</v>
      </c>
      <c r="R238" s="185" t="e">
        <f t="shared" ca="1" si="163"/>
        <v>#VALUE!</v>
      </c>
      <c r="S238" s="185" t="e">
        <f t="shared" ca="1" si="163"/>
        <v>#VALUE!</v>
      </c>
      <c r="T238" s="185" t="e">
        <f t="shared" ca="1" si="163"/>
        <v>#VALUE!</v>
      </c>
      <c r="U238" s="185" t="e">
        <f t="shared" ca="1" si="163"/>
        <v>#VALUE!</v>
      </c>
      <c r="V238" s="185" t="e">
        <f t="shared" ca="1" si="163"/>
        <v>#VALUE!</v>
      </c>
      <c r="W238" s="185" t="e">
        <f t="shared" ca="1" si="163"/>
        <v>#VALUE!</v>
      </c>
      <c r="X238" s="185" t="e">
        <f t="shared" ca="1" si="163"/>
        <v>#VALUE!</v>
      </c>
      <c r="Y238" s="185" t="e">
        <f t="shared" ca="1" si="163"/>
        <v>#VALUE!</v>
      </c>
      <c r="Z238" s="185" t="e">
        <f t="shared" ca="1" si="163"/>
        <v>#VALUE!</v>
      </c>
      <c r="AA238" s="185" t="e">
        <f t="shared" ca="1" si="163"/>
        <v>#VALUE!</v>
      </c>
      <c r="AB238" s="185" t="e">
        <f t="shared" ca="1" si="163"/>
        <v>#VALUE!</v>
      </c>
      <c r="AC238" s="185" t="e">
        <f t="shared" ca="1" si="163"/>
        <v>#VALUE!</v>
      </c>
      <c r="AD238" s="185" t="e">
        <f t="shared" ca="1" si="163"/>
        <v>#VALUE!</v>
      </c>
      <c r="AE238" s="185" t="e">
        <f t="shared" ca="1" si="163"/>
        <v>#VALUE!</v>
      </c>
      <c r="AF238" s="185" t="e">
        <f t="shared" ca="1" si="163"/>
        <v>#VALUE!</v>
      </c>
      <c r="AG238" s="185" t="e">
        <f t="shared" ca="1" si="163"/>
        <v>#VALUE!</v>
      </c>
      <c r="AH238" s="185" t="e">
        <f t="shared" ca="1" si="163"/>
        <v>#VALUE!</v>
      </c>
      <c r="AI238" s="185" t="e">
        <f t="shared" ca="1" si="163"/>
        <v>#VALUE!</v>
      </c>
      <c r="AJ238" s="185" t="e">
        <f t="shared" ca="1" si="163"/>
        <v>#VALUE!</v>
      </c>
      <c r="AK238" s="185" t="e">
        <f t="shared" ca="1" si="163"/>
        <v>#VALUE!</v>
      </c>
      <c r="AL238" s="185" t="e">
        <f t="shared" ca="1" si="163"/>
        <v>#VALUE!</v>
      </c>
      <c r="AM238" s="185" t="e">
        <f t="shared" ca="1" si="163"/>
        <v>#VALUE!</v>
      </c>
      <c r="AN238" s="185" t="e">
        <f t="shared" ca="1" si="163"/>
        <v>#VALUE!</v>
      </c>
      <c r="AO238" s="185" t="e">
        <f t="shared" ca="1" si="163"/>
        <v>#VALUE!</v>
      </c>
      <c r="AP238" s="185" t="e">
        <f t="shared" ca="1" si="163"/>
        <v>#VALUE!</v>
      </c>
    </row>
    <row r="239" spans="1:42" s="5" customFormat="1">
      <c r="A239" s="57" t="str">
        <f>'[4]TS BYDem'!A165</f>
        <v>*</v>
      </c>
      <c r="B239" s="5">
        <f>B220+2</f>
        <v>16</v>
      </c>
      <c r="C239" s="3" t="str">
        <f ca="1">OFFSET($C$9,$B239,0)</f>
        <v>Other</v>
      </c>
      <c r="D239" s="3" t="str">
        <f ca="1">OFFSET($B$9,$B239,0)</f>
        <v>OT</v>
      </c>
      <c r="J239" s="5">
        <f t="shared" ref="J239:AA239" ca="1" si="164">SUMIF($B$10:$B$25,$D239,J$10:J$25)*SUMIF($B$10:$B$25,$D239,J$47:J$62)</f>
        <v>235.49802282756352</v>
      </c>
      <c r="K239" s="5">
        <f t="shared" ca="1" si="164"/>
        <v>242.05600000000001</v>
      </c>
      <c r="L239" s="5">
        <f t="shared" ca="1" si="164"/>
        <v>246.69399999999999</v>
      </c>
      <c r="M239" s="5">
        <f t="shared" ca="1" si="164"/>
        <v>250.125</v>
      </c>
      <c r="N239" s="5">
        <f t="shared" ca="1" si="164"/>
        <v>252.709</v>
      </c>
      <c r="O239" s="5">
        <f t="shared" ca="1" si="164"/>
        <v>254.65</v>
      </c>
      <c r="P239" s="5">
        <f t="shared" ca="1" si="164"/>
        <v>257.584</v>
      </c>
      <c r="Q239" s="5">
        <f t="shared" ca="1" si="164"/>
        <v>257.30799999999999</v>
      </c>
      <c r="R239" s="5">
        <f t="shared" ca="1" si="164"/>
        <v>233.197</v>
      </c>
      <c r="S239" s="5">
        <f t="shared" ca="1" si="164"/>
        <v>239.72022317031315</v>
      </c>
      <c r="T239" s="5">
        <f t="shared" ca="1" si="164"/>
        <v>245.29426741363343</v>
      </c>
      <c r="U239" s="5">
        <f t="shared" ca="1" si="164"/>
        <v>251.13875225799029</v>
      </c>
      <c r="V239" s="5">
        <f t="shared" ca="1" si="164"/>
        <v>257.11438834189897</v>
      </c>
      <c r="W239" s="5">
        <f t="shared" ca="1" si="164"/>
        <v>263.15158313480595</v>
      </c>
      <c r="X239" s="5">
        <f t="shared" ca="1" si="164"/>
        <v>269.47960399026363</v>
      </c>
      <c r="Y239" s="5">
        <f t="shared" ca="1" si="164"/>
        <v>275.63872251300995</v>
      </c>
      <c r="Z239" s="5">
        <f t="shared" ca="1" si="164"/>
        <v>281.89963115174874</v>
      </c>
      <c r="AA239" s="5">
        <f t="shared" ca="1" si="164"/>
        <v>286.81727072609448</v>
      </c>
      <c r="AB239" s="5">
        <f ca="1">SUMIF($B$10:$B$25,$D239,AB$10:AB$25)*SUMIF($B$10:$B$25,$D239,AB$46:AB$62)</f>
        <v>292.16849909396228</v>
      </c>
      <c r="AC239" s="5">
        <f t="shared" ref="AC239:AP239" ca="1" si="165">SUMIF($B$10:$B$25,$D239,AC$10:AC$25)*SUMIF($B$10:$B$25,$D239,AC$47:AC$62)</f>
        <v>297.86384982036469</v>
      </c>
      <c r="AD239" s="5">
        <f t="shared" ca="1" si="165"/>
        <v>304.82007255007943</v>
      </c>
      <c r="AE239" s="5">
        <f t="shared" ca="1" si="165"/>
        <v>312.62415587321811</v>
      </c>
      <c r="AF239" s="5">
        <f t="shared" ca="1" si="165"/>
        <v>322.20177570025373</v>
      </c>
      <c r="AG239" s="5">
        <f t="shared" ca="1" si="165"/>
        <v>332.75189959271893</v>
      </c>
      <c r="AH239" s="5">
        <f t="shared" ca="1" si="165"/>
        <v>340.49290519956264</v>
      </c>
      <c r="AI239" s="5">
        <f t="shared" ca="1" si="165"/>
        <v>349.29949535411652</v>
      </c>
      <c r="AJ239" s="5">
        <f t="shared" ca="1" si="165"/>
        <v>358.66643710154494</v>
      </c>
      <c r="AK239" s="5">
        <f t="shared" ca="1" si="165"/>
        <v>368.95235074171501</v>
      </c>
      <c r="AL239" s="5">
        <f t="shared" ca="1" si="165"/>
        <v>380.12183781001579</v>
      </c>
      <c r="AM239" s="5">
        <f t="shared" ca="1" si="165"/>
        <v>443.53352408641007</v>
      </c>
      <c r="AN239" s="5">
        <f t="shared" ca="1" si="165"/>
        <v>457.79251355736022</v>
      </c>
      <c r="AO239" s="5">
        <f t="shared" ca="1" si="165"/>
        <v>543.65530543894602</v>
      </c>
      <c r="AP239" s="5">
        <f t="shared" ca="1" si="165"/>
        <v>621.32598118628994</v>
      </c>
    </row>
    <row r="240" spans="1:42">
      <c r="A240" s="57" t="str">
        <f>'[4]TS BYDem'!A170</f>
        <v>*</v>
      </c>
      <c r="B240" s="185" t="s">
        <v>288</v>
      </c>
      <c r="C240" s="185" t="s">
        <v>137</v>
      </c>
      <c r="D240" s="186">
        <f>'[4]TS BYDem'!D170</f>
        <v>0</v>
      </c>
      <c r="E240" s="185" t="s">
        <v>137</v>
      </c>
      <c r="F240" s="185" t="s">
        <v>137</v>
      </c>
      <c r="G240" s="185" t="s">
        <v>137</v>
      </c>
      <c r="H240" s="185" t="s">
        <v>137</v>
      </c>
      <c r="I240" s="185">
        <v>0</v>
      </c>
      <c r="J240" s="185" t="str">
        <f>INDEX('[4]TS BYDem'!$J$10:$J$203,MATCH(D240,'[4]TS BYDem'!$D$10:$D$203,0))</f>
        <v/>
      </c>
      <c r="K240" s="185" t="e">
        <f t="shared" ref="K240:Z262" ca="1" si="166">K$239/J$239*J240</f>
        <v>#VALUE!</v>
      </c>
      <c r="L240" s="185" t="e">
        <f t="shared" ca="1" si="166"/>
        <v>#VALUE!</v>
      </c>
      <c r="M240" s="185" t="e">
        <f t="shared" ca="1" si="166"/>
        <v>#VALUE!</v>
      </c>
      <c r="N240" s="185" t="e">
        <f t="shared" ca="1" si="166"/>
        <v>#VALUE!</v>
      </c>
      <c r="O240" s="185" t="e">
        <f t="shared" ca="1" si="166"/>
        <v>#VALUE!</v>
      </c>
      <c r="P240" s="185" t="e">
        <f t="shared" ca="1" si="166"/>
        <v>#VALUE!</v>
      </c>
      <c r="Q240" s="185" t="e">
        <f t="shared" ca="1" si="166"/>
        <v>#VALUE!</v>
      </c>
      <c r="R240" s="185" t="e">
        <f t="shared" ca="1" si="166"/>
        <v>#VALUE!</v>
      </c>
      <c r="S240" s="185" t="e">
        <f t="shared" ca="1" si="166"/>
        <v>#VALUE!</v>
      </c>
      <c r="T240" s="185" t="e">
        <f t="shared" ca="1" si="166"/>
        <v>#VALUE!</v>
      </c>
      <c r="U240" s="185" t="e">
        <f t="shared" ca="1" si="166"/>
        <v>#VALUE!</v>
      </c>
      <c r="V240" s="185" t="e">
        <f t="shared" ca="1" si="166"/>
        <v>#VALUE!</v>
      </c>
      <c r="W240" s="185" t="e">
        <f t="shared" ca="1" si="166"/>
        <v>#VALUE!</v>
      </c>
      <c r="X240" s="185" t="e">
        <f t="shared" ca="1" si="166"/>
        <v>#VALUE!</v>
      </c>
      <c r="Y240" s="185" t="e">
        <f t="shared" ca="1" si="166"/>
        <v>#VALUE!</v>
      </c>
      <c r="Z240" s="185" t="e">
        <f t="shared" ca="1" si="166"/>
        <v>#VALUE!</v>
      </c>
      <c r="AA240" s="185" t="e">
        <f t="shared" ref="AA240:AP255" ca="1" si="167">AA$239/Z$239*Z240</f>
        <v>#VALUE!</v>
      </c>
      <c r="AB240" s="185" t="e">
        <f t="shared" ca="1" si="167"/>
        <v>#VALUE!</v>
      </c>
      <c r="AC240" s="185" t="e">
        <f t="shared" ca="1" si="167"/>
        <v>#VALUE!</v>
      </c>
      <c r="AD240" s="185" t="e">
        <f t="shared" ca="1" si="167"/>
        <v>#VALUE!</v>
      </c>
      <c r="AE240" s="185" t="e">
        <f t="shared" ca="1" si="167"/>
        <v>#VALUE!</v>
      </c>
      <c r="AF240" s="185" t="e">
        <f t="shared" ca="1" si="167"/>
        <v>#VALUE!</v>
      </c>
      <c r="AG240" s="185" t="e">
        <f t="shared" ca="1" si="167"/>
        <v>#VALUE!</v>
      </c>
      <c r="AH240" s="185" t="e">
        <f t="shared" ca="1" si="167"/>
        <v>#VALUE!</v>
      </c>
      <c r="AI240" s="185" t="e">
        <f t="shared" ca="1" si="167"/>
        <v>#VALUE!</v>
      </c>
      <c r="AJ240" s="185" t="e">
        <f t="shared" ca="1" si="167"/>
        <v>#VALUE!</v>
      </c>
      <c r="AK240" s="185" t="e">
        <f t="shared" ca="1" si="167"/>
        <v>#VALUE!</v>
      </c>
      <c r="AL240" s="185" t="e">
        <f t="shared" ca="1" si="167"/>
        <v>#VALUE!</v>
      </c>
      <c r="AM240" s="185" t="e">
        <f t="shared" ca="1" si="167"/>
        <v>#VALUE!</v>
      </c>
      <c r="AN240" s="185" t="e">
        <f t="shared" ca="1" si="167"/>
        <v>#VALUE!</v>
      </c>
      <c r="AO240" s="185" t="e">
        <f t="shared" ca="1" si="167"/>
        <v>#VALUE!</v>
      </c>
      <c r="AP240" s="185" t="e">
        <f t="shared" ca="1" si="167"/>
        <v>#VALUE!</v>
      </c>
    </row>
    <row r="241" spans="1:42">
      <c r="A241" s="57" t="str">
        <f>'[4]TS BYDem'!A171</f>
        <v>*</v>
      </c>
      <c r="B241" s="185" t="s">
        <v>288</v>
      </c>
      <c r="C241" s="185" t="s">
        <v>137</v>
      </c>
      <c r="D241" s="186">
        <f>'[4]TS BYDem'!D171</f>
        <v>2</v>
      </c>
      <c r="E241" s="185" t="s">
        <v>137</v>
      </c>
      <c r="F241" s="185" t="s">
        <v>137</v>
      </c>
      <c r="G241" s="185" t="s">
        <v>137</v>
      </c>
      <c r="H241" s="185" t="s">
        <v>137</v>
      </c>
      <c r="I241" s="185">
        <v>0</v>
      </c>
      <c r="J241" s="185" t="str">
        <f>INDEX('[4]TS BYDem'!$J$10:$J$203,MATCH(D241,'[4]TS BYDem'!$D$10:$D$203,0))</f>
        <v/>
      </c>
      <c r="K241" s="185" t="e">
        <f t="shared" ca="1" si="166"/>
        <v>#VALUE!</v>
      </c>
      <c r="L241" s="185" t="e">
        <f t="shared" ca="1" si="166"/>
        <v>#VALUE!</v>
      </c>
      <c r="M241" s="185" t="e">
        <f t="shared" ca="1" si="166"/>
        <v>#VALUE!</v>
      </c>
      <c r="N241" s="185" t="e">
        <f t="shared" ca="1" si="166"/>
        <v>#VALUE!</v>
      </c>
      <c r="O241" s="185" t="e">
        <f t="shared" ca="1" si="166"/>
        <v>#VALUE!</v>
      </c>
      <c r="P241" s="185" t="e">
        <f t="shared" ca="1" si="166"/>
        <v>#VALUE!</v>
      </c>
      <c r="Q241" s="185" t="e">
        <f t="shared" ca="1" si="166"/>
        <v>#VALUE!</v>
      </c>
      <c r="R241" s="185" t="e">
        <f t="shared" ca="1" si="166"/>
        <v>#VALUE!</v>
      </c>
      <c r="S241" s="185" t="e">
        <f t="shared" ca="1" si="166"/>
        <v>#VALUE!</v>
      </c>
      <c r="T241" s="185" t="e">
        <f t="shared" ca="1" si="166"/>
        <v>#VALUE!</v>
      </c>
      <c r="U241" s="185" t="e">
        <f t="shared" ca="1" si="166"/>
        <v>#VALUE!</v>
      </c>
      <c r="V241" s="185" t="e">
        <f t="shared" ca="1" si="166"/>
        <v>#VALUE!</v>
      </c>
      <c r="W241" s="185" t="e">
        <f t="shared" ca="1" si="166"/>
        <v>#VALUE!</v>
      </c>
      <c r="X241" s="185" t="e">
        <f t="shared" ca="1" si="166"/>
        <v>#VALUE!</v>
      </c>
      <c r="Y241" s="185" t="e">
        <f t="shared" ca="1" si="166"/>
        <v>#VALUE!</v>
      </c>
      <c r="Z241" s="185" t="e">
        <f t="shared" ca="1" si="166"/>
        <v>#VALUE!</v>
      </c>
      <c r="AA241" s="185" t="e">
        <f t="shared" ca="1" si="167"/>
        <v>#VALUE!</v>
      </c>
      <c r="AB241" s="185" t="e">
        <f t="shared" ca="1" si="167"/>
        <v>#VALUE!</v>
      </c>
      <c r="AC241" s="185" t="e">
        <f t="shared" ca="1" si="167"/>
        <v>#VALUE!</v>
      </c>
      <c r="AD241" s="185" t="e">
        <f t="shared" ca="1" si="167"/>
        <v>#VALUE!</v>
      </c>
      <c r="AE241" s="185" t="e">
        <f t="shared" ca="1" si="167"/>
        <v>#VALUE!</v>
      </c>
      <c r="AF241" s="185" t="e">
        <f t="shared" ca="1" si="167"/>
        <v>#VALUE!</v>
      </c>
      <c r="AG241" s="185" t="e">
        <f t="shared" ca="1" si="167"/>
        <v>#VALUE!</v>
      </c>
      <c r="AH241" s="185" t="e">
        <f t="shared" ca="1" si="167"/>
        <v>#VALUE!</v>
      </c>
      <c r="AI241" s="185" t="e">
        <f t="shared" ca="1" si="167"/>
        <v>#VALUE!</v>
      </c>
      <c r="AJ241" s="185" t="e">
        <f t="shared" ca="1" si="167"/>
        <v>#VALUE!</v>
      </c>
      <c r="AK241" s="185" t="e">
        <f t="shared" ca="1" si="167"/>
        <v>#VALUE!</v>
      </c>
      <c r="AL241" s="185" t="e">
        <f t="shared" ca="1" si="167"/>
        <v>#VALUE!</v>
      </c>
      <c r="AM241" s="185" t="e">
        <f t="shared" ca="1" si="167"/>
        <v>#VALUE!</v>
      </c>
      <c r="AN241" s="185" t="e">
        <f t="shared" ca="1" si="167"/>
        <v>#VALUE!</v>
      </c>
      <c r="AO241" s="185" t="e">
        <f t="shared" ca="1" si="167"/>
        <v>#VALUE!</v>
      </c>
      <c r="AP241" s="185" t="e">
        <f t="shared" ca="1" si="167"/>
        <v>#VALUE!</v>
      </c>
    </row>
    <row r="242" spans="1:42">
      <c r="A242" s="57" t="str">
        <f>'[4]TS BYDem'!A172</f>
        <v/>
      </c>
      <c r="B242" s="185" t="s">
        <v>288</v>
      </c>
      <c r="C242" s="185" t="s">
        <v>137</v>
      </c>
      <c r="D242" s="186" t="str">
        <f>'[4]TS BYDem'!D172</f>
        <v>IOTK</v>
      </c>
      <c r="E242" s="185" t="s">
        <v>137</v>
      </c>
      <c r="F242" s="185" t="s">
        <v>137</v>
      </c>
      <c r="G242" s="185" t="s">
        <v>137</v>
      </c>
      <c r="H242" s="185" t="s">
        <v>137</v>
      </c>
      <c r="I242" s="185">
        <v>0</v>
      </c>
      <c r="J242" s="185">
        <f>INDEX('[4]TS BYDem'!$J$10:$J$203,MATCH(D242,'[4]TS BYDem'!$D$10:$D$203,0))</f>
        <v>4.0241553496851505</v>
      </c>
      <c r="K242" s="185">
        <f t="shared" ca="1" si="166"/>
        <v>4.1362170927295789</v>
      </c>
      <c r="L242" s="185">
        <f t="shared" ca="1" si="166"/>
        <v>4.2154705500951453</v>
      </c>
      <c r="M242" s="192">
        <f t="shared" ref="M242:M250" si="168">O242</f>
        <v>2.1816720000000003</v>
      </c>
      <c r="N242" s="192">
        <f t="shared" ref="N242:N250" si="169">O242</f>
        <v>2.1816720000000003</v>
      </c>
      <c r="O242" s="192">
        <f>INDEX('[4]TS BYDem'!$O$10:$O$203,MATCH(D242,'[4]TS BYDem'!$D$10:$D$203,0))</f>
        <v>2.1816720000000003</v>
      </c>
      <c r="P242" s="185">
        <f t="shared" ca="1" si="166"/>
        <v>2.2068085625289617</v>
      </c>
      <c r="Q242" s="185">
        <f t="shared" ca="1" si="166"/>
        <v>2.2044439779147851</v>
      </c>
      <c r="R242" s="185">
        <f t="shared" ca="1" si="166"/>
        <v>1.9978769502611429</v>
      </c>
      <c r="S242" s="185">
        <f t="shared" ca="1" si="166"/>
        <v>2.0537635920849144</v>
      </c>
      <c r="T242" s="185">
        <f t="shared" ca="1" si="166"/>
        <v>2.1015182995359769</v>
      </c>
      <c r="U242" s="185">
        <f t="shared" ca="1" si="166"/>
        <v>2.1515899623647918</v>
      </c>
      <c r="V242" s="185">
        <f t="shared" ca="1" si="166"/>
        <v>2.202785241871775</v>
      </c>
      <c r="W242" s="185">
        <f t="shared" ca="1" si="166"/>
        <v>2.2545079154953016</v>
      </c>
      <c r="X242" s="185">
        <f t="shared" ca="1" si="166"/>
        <v>2.3087221935858886</v>
      </c>
      <c r="Y242" s="185">
        <f t="shared" ca="1" si="166"/>
        <v>2.3614894287155055</v>
      </c>
      <c r="Z242" s="185">
        <f t="shared" ca="1" si="166"/>
        <v>2.4151287339253797</v>
      </c>
      <c r="AA242" s="185">
        <f t="shared" ca="1" si="167"/>
        <v>2.4572598023150989</v>
      </c>
      <c r="AB242" s="185">
        <f t="shared" ca="1" si="167"/>
        <v>2.5031055713933741</v>
      </c>
      <c r="AC242" s="185">
        <f t="shared" ca="1" si="167"/>
        <v>2.5518995521904362</v>
      </c>
      <c r="AD242" s="185">
        <f t="shared" ca="1" si="167"/>
        <v>2.6114958465363314</v>
      </c>
      <c r="AE242" s="185">
        <f t="shared" ca="1" si="167"/>
        <v>2.6783560470930112</v>
      </c>
      <c r="AF242" s="185">
        <f t="shared" ca="1" si="167"/>
        <v>2.7604107300040202</v>
      </c>
      <c r="AG242" s="185">
        <f t="shared" ca="1" si="167"/>
        <v>2.8507971815756763</v>
      </c>
      <c r="AH242" s="185">
        <f t="shared" ca="1" si="167"/>
        <v>2.9171169741705869</v>
      </c>
      <c r="AI242" s="185">
        <f t="shared" ca="1" si="167"/>
        <v>2.9925659871517993</v>
      </c>
      <c r="AJ242" s="185">
        <f t="shared" ca="1" si="167"/>
        <v>3.0728157202599702</v>
      </c>
      <c r="AK242" s="185">
        <f t="shared" ca="1" si="167"/>
        <v>3.1609385939421895</v>
      </c>
      <c r="AL242" s="185">
        <f t="shared" ca="1" si="167"/>
        <v>3.2566313376738756</v>
      </c>
      <c r="AM242" s="185">
        <f t="shared" ca="1" si="167"/>
        <v>3.7999005323410406</v>
      </c>
      <c r="AN242" s="185">
        <f t="shared" ca="1" si="167"/>
        <v>3.9220620798653556</v>
      </c>
      <c r="AO242" s="185">
        <f t="shared" ca="1" si="167"/>
        <v>4.6576774299139831</v>
      </c>
      <c r="AP242" s="185">
        <f t="shared" ca="1" si="167"/>
        <v>5.3231081721054583</v>
      </c>
    </row>
    <row r="243" spans="1:42">
      <c r="A243" s="57" t="str">
        <f>'[4]TS BYDem'!A173</f>
        <v/>
      </c>
      <c r="B243" s="185" t="s">
        <v>288</v>
      </c>
      <c r="C243" s="185" t="s">
        <v>137</v>
      </c>
      <c r="D243" s="186" t="str">
        <f>'[4]TS BYDem'!D173</f>
        <v>IOTA</v>
      </c>
      <c r="E243" s="185" t="s">
        <v>137</v>
      </c>
      <c r="F243" s="185" t="s">
        <v>137</v>
      </c>
      <c r="G243" s="185" t="s">
        <v>137</v>
      </c>
      <c r="H243" s="185" t="s">
        <v>137</v>
      </c>
      <c r="I243" s="185">
        <v>0</v>
      </c>
      <c r="J243" s="185">
        <f>INDEX('[4]TS BYDem'!$J$10:$J$203,MATCH(D243,'[4]TS BYDem'!$D$10:$D$203,0))</f>
        <v>0.22789646617646991</v>
      </c>
      <c r="K243" s="185">
        <f t="shared" ca="1" si="166"/>
        <v>0.23424276074370104</v>
      </c>
      <c r="L243" s="185">
        <f t="shared" ca="1" si="166"/>
        <v>0.23873105239658002</v>
      </c>
      <c r="M243" s="192">
        <f t="shared" si="168"/>
        <v>0.12355272</v>
      </c>
      <c r="N243" s="192">
        <f t="shared" si="169"/>
        <v>0.12355272</v>
      </c>
      <c r="O243" s="192">
        <f>INDEX('[4]TS BYDem'!$O$10:$O$203,MATCH(D243,'[4]TS BYDem'!$D$10:$D$203,0))</f>
        <v>0.12355272</v>
      </c>
      <c r="P243" s="185">
        <f t="shared" ca="1" si="166"/>
        <v>0.12497625693493029</v>
      </c>
      <c r="Q243" s="185">
        <f t="shared" ca="1" si="166"/>
        <v>0.12484234548501864</v>
      </c>
      <c r="R243" s="185">
        <f t="shared" ca="1" si="166"/>
        <v>0.11314401588784606</v>
      </c>
      <c r="S243" s="185">
        <f t="shared" ca="1" si="166"/>
        <v>0.1163089951372441</v>
      </c>
      <c r="T243" s="185">
        <f t="shared" ca="1" si="166"/>
        <v>0.1190134456680219</v>
      </c>
      <c r="U243" s="185">
        <f t="shared" ca="1" si="166"/>
        <v>0.12184911030387136</v>
      </c>
      <c r="V243" s="185">
        <f t="shared" ca="1" si="166"/>
        <v>0.12474840773916321</v>
      </c>
      <c r="W243" s="185">
        <f t="shared" ca="1" si="166"/>
        <v>0.12767757262364582</v>
      </c>
      <c r="X243" s="185">
        <f t="shared" ca="1" si="166"/>
        <v>0.13074784236214385</v>
      </c>
      <c r="Y243" s="185">
        <f t="shared" ca="1" si="166"/>
        <v>0.13373616298373303</v>
      </c>
      <c r="Z243" s="185">
        <f t="shared" ca="1" si="166"/>
        <v>0.13677387078655132</v>
      </c>
      <c r="AA243" s="185">
        <f t="shared" ca="1" si="167"/>
        <v>0.13915984269069448</v>
      </c>
      <c r="AB243" s="185">
        <f t="shared" ca="1" si="167"/>
        <v>0.14175618598616366</v>
      </c>
      <c r="AC243" s="185">
        <f t="shared" ca="1" si="167"/>
        <v>0.14451949277430814</v>
      </c>
      <c r="AD243" s="185">
        <f t="shared" ca="1" si="167"/>
        <v>0.14789455752664304</v>
      </c>
      <c r="AE243" s="185">
        <f t="shared" ca="1" si="167"/>
        <v>0.15168099271879079</v>
      </c>
      <c r="AF243" s="185">
        <f t="shared" ca="1" si="167"/>
        <v>0.15632792372509818</v>
      </c>
      <c r="AG243" s="185">
        <f t="shared" ca="1" si="167"/>
        <v>0.16144670049027021</v>
      </c>
      <c r="AH243" s="185">
        <f t="shared" ca="1" si="167"/>
        <v>0.16520253123152603</v>
      </c>
      <c r="AI243" s="185">
        <f t="shared" ca="1" si="167"/>
        <v>0.16947536911693875</v>
      </c>
      <c r="AJ243" s="185">
        <f t="shared" ca="1" si="167"/>
        <v>0.1740200819815621</v>
      </c>
      <c r="AK243" s="185">
        <f t="shared" ca="1" si="167"/>
        <v>0.17901066752221836</v>
      </c>
      <c r="AL243" s="185">
        <f t="shared" ca="1" si="167"/>
        <v>0.18442995088484701</v>
      </c>
      <c r="AM243" s="185">
        <f t="shared" ca="1" si="167"/>
        <v>0.21519643947402897</v>
      </c>
      <c r="AN243" s="185">
        <f t="shared" ca="1" si="167"/>
        <v>0.22211470742449924</v>
      </c>
      <c r="AO243" s="185">
        <f t="shared" ca="1" si="167"/>
        <v>0.26377416740393705</v>
      </c>
      <c r="AP243" s="185">
        <f t="shared" ca="1" si="167"/>
        <v>0.30145892394358897</v>
      </c>
    </row>
    <row r="244" spans="1:42">
      <c r="A244" s="57" t="str">
        <f>'[4]TS BYDem'!A174</f>
        <v/>
      </c>
      <c r="B244" s="185" t="s">
        <v>288</v>
      </c>
      <c r="C244" s="185" t="s">
        <v>137</v>
      </c>
      <c r="D244" s="186" t="str">
        <f>'[4]TS BYDem'!D174</f>
        <v>IOTL</v>
      </c>
      <c r="E244" s="185" t="s">
        <v>137</v>
      </c>
      <c r="F244" s="185" t="s">
        <v>137</v>
      </c>
      <c r="G244" s="185" t="s">
        <v>137</v>
      </c>
      <c r="H244" s="185" t="s">
        <v>137</v>
      </c>
      <c r="I244" s="185">
        <v>0</v>
      </c>
      <c r="J244" s="185">
        <f>INDEX('[4]TS BYDem'!$J$10:$J$203,MATCH(D244,'[4]TS BYDem'!$D$10:$D$203,0))</f>
        <v>1.0095834302163471</v>
      </c>
      <c r="K244" s="185">
        <f t="shared" ca="1" si="166"/>
        <v>1.0376975732122602</v>
      </c>
      <c r="L244" s="185">
        <f t="shared" ca="1" si="166"/>
        <v>1.0575807462984816</v>
      </c>
      <c r="M244" s="192">
        <f t="shared" si="168"/>
        <v>0.54733968</v>
      </c>
      <c r="N244" s="192">
        <f t="shared" si="169"/>
        <v>0.54733968</v>
      </c>
      <c r="O244" s="192">
        <f>INDEX('[4]TS BYDem'!$O$10:$O$203,MATCH(D244,'[4]TS BYDem'!$D$10:$D$203,0))</f>
        <v>0.54733968</v>
      </c>
      <c r="P244" s="185">
        <f t="shared" ca="1" si="166"/>
        <v>0.55364596164586688</v>
      </c>
      <c r="Q244" s="185">
        <f t="shared" ca="1" si="166"/>
        <v>0.55305273269758493</v>
      </c>
      <c r="R244" s="185">
        <f t="shared" ca="1" si="166"/>
        <v>0.50122902555256232</v>
      </c>
      <c r="S244" s="185">
        <f t="shared" ca="1" si="166"/>
        <v>0.51524991258420494</v>
      </c>
      <c r="T244" s="185">
        <f t="shared" ca="1" si="166"/>
        <v>0.52723065317892226</v>
      </c>
      <c r="U244" s="185">
        <f t="shared" ca="1" si="166"/>
        <v>0.53979267345960213</v>
      </c>
      <c r="V244" s="185">
        <f t="shared" ca="1" si="166"/>
        <v>0.55263658762399659</v>
      </c>
      <c r="W244" s="185">
        <f t="shared" ca="1" si="166"/>
        <v>0.56561281486156734</v>
      </c>
      <c r="X244" s="185">
        <f t="shared" ca="1" si="166"/>
        <v>0.57921413789341303</v>
      </c>
      <c r="Y244" s="185">
        <f t="shared" ca="1" si="166"/>
        <v>0.59245242558758948</v>
      </c>
      <c r="Z244" s="185">
        <f t="shared" ca="1" si="166"/>
        <v>0.60590949894646051</v>
      </c>
      <c r="AA244" s="185">
        <f t="shared" ca="1" si="167"/>
        <v>0.61647937631138383</v>
      </c>
      <c r="AB244" s="185">
        <f t="shared" ca="1" si="167"/>
        <v>0.62798120086459674</v>
      </c>
      <c r="AC244" s="185">
        <f t="shared" ca="1" si="167"/>
        <v>0.64022267521793219</v>
      </c>
      <c r="AD244" s="185">
        <f t="shared" ca="1" si="167"/>
        <v>0.65517424294968474</v>
      </c>
      <c r="AE244" s="185">
        <f t="shared" ca="1" si="167"/>
        <v>0.67194818549349011</v>
      </c>
      <c r="AF244" s="185">
        <f t="shared" ca="1" si="167"/>
        <v>0.69253413236681161</v>
      </c>
      <c r="AG244" s="185">
        <f t="shared" ca="1" si="167"/>
        <v>0.71521036026888207</v>
      </c>
      <c r="AH244" s="185">
        <f t="shared" ca="1" si="167"/>
        <v>0.73184872481523222</v>
      </c>
      <c r="AI244" s="185">
        <f t="shared" ca="1" si="167"/>
        <v>0.75077743574036337</v>
      </c>
      <c r="AJ244" s="185">
        <f t="shared" ca="1" si="167"/>
        <v>0.77091055531081742</v>
      </c>
      <c r="AK244" s="185">
        <f t="shared" ca="1" si="167"/>
        <v>0.79301889491544464</v>
      </c>
      <c r="AL244" s="185">
        <f t="shared" ca="1" si="167"/>
        <v>0.81702636979362209</v>
      </c>
      <c r="AM244" s="185">
        <f t="shared" ca="1" si="167"/>
        <v>0.9533221957303275</v>
      </c>
      <c r="AN244" s="185">
        <f t="shared" ca="1" si="167"/>
        <v>0.98397018604704944</v>
      </c>
      <c r="AO244" s="185">
        <f t="shared" ca="1" si="167"/>
        <v>1.1685219749038087</v>
      </c>
      <c r="AP244" s="185">
        <f t="shared" ca="1" si="167"/>
        <v>1.3354657911572347</v>
      </c>
    </row>
    <row r="245" spans="1:42">
      <c r="A245" s="57" t="str">
        <f>'[4]TS BYDem'!A175</f>
        <v/>
      </c>
      <c r="B245" s="185" t="s">
        <v>288</v>
      </c>
      <c r="C245" s="185" t="s">
        <v>137</v>
      </c>
      <c r="D245" s="186" t="str">
        <f>'[4]TS BYDem'!D175</f>
        <v>IOTC</v>
      </c>
      <c r="E245" s="185" t="s">
        <v>137</v>
      </c>
      <c r="F245" s="185" t="s">
        <v>137</v>
      </c>
      <c r="G245" s="185" t="s">
        <v>137</v>
      </c>
      <c r="H245" s="185" t="s">
        <v>137</v>
      </c>
      <c r="I245" s="185">
        <v>0</v>
      </c>
      <c r="J245" s="185">
        <f>INDEX('[4]TS BYDem'!$J$10:$J$203,MATCH(D245,'[4]TS BYDem'!$D$10:$D$203,0))</f>
        <v>4.2868722274366169</v>
      </c>
      <c r="K245" s="185">
        <f t="shared" ca="1" si="166"/>
        <v>4.4062499184725477</v>
      </c>
      <c r="L245" s="185">
        <f t="shared" ca="1" si="166"/>
        <v>4.4906774357490269</v>
      </c>
      <c r="M245" s="192">
        <f t="shared" si="168"/>
        <v>2.3241024000000006</v>
      </c>
      <c r="N245" s="192">
        <f t="shared" si="169"/>
        <v>2.3241024000000006</v>
      </c>
      <c r="O245" s="192">
        <f>INDEX('[4]TS BYDem'!$O$10:$O$203,MATCH(D245,'[4]TS BYDem'!$D$10:$D$203,0))</f>
        <v>2.3241024000000006</v>
      </c>
      <c r="P245" s="185">
        <f t="shared" ca="1" si="166"/>
        <v>2.3508800023624588</v>
      </c>
      <c r="Q245" s="185">
        <f t="shared" ca="1" si="166"/>
        <v>2.3483610459030047</v>
      </c>
      <c r="R245" s="185">
        <f t="shared" ca="1" si="166"/>
        <v>2.1283082952004717</v>
      </c>
      <c r="S245" s="185">
        <f t="shared" ca="1" si="166"/>
        <v>2.1878434949878676</v>
      </c>
      <c r="T245" s="185">
        <f t="shared" ca="1" si="166"/>
        <v>2.2387158672777043</v>
      </c>
      <c r="U245" s="185">
        <f t="shared" ca="1" si="166"/>
        <v>2.2920564573171052</v>
      </c>
      <c r="V245" s="185">
        <f t="shared" ca="1" si="166"/>
        <v>2.3465940193203991</v>
      </c>
      <c r="W245" s="185">
        <f t="shared" ca="1" si="166"/>
        <v>2.4016934063514719</v>
      </c>
      <c r="X245" s="185">
        <f t="shared" ca="1" si="166"/>
        <v>2.4594470621826878</v>
      </c>
      <c r="Y245" s="185">
        <f t="shared" ca="1" si="166"/>
        <v>2.5156592048907154</v>
      </c>
      <c r="Z245" s="185">
        <f t="shared" ca="1" si="166"/>
        <v>2.5728003507515971</v>
      </c>
      <c r="AA245" s="185">
        <f t="shared" ca="1" si="167"/>
        <v>2.6176819448496609</v>
      </c>
      <c r="AB245" s="185">
        <f t="shared" ca="1" si="167"/>
        <v>2.6665207537744973</v>
      </c>
      <c r="AC245" s="185">
        <f t="shared" ca="1" si="167"/>
        <v>2.7185002483438026</v>
      </c>
      <c r="AD245" s="185">
        <f t="shared" ca="1" si="167"/>
        <v>2.7819872852221241</v>
      </c>
      <c r="AE245" s="185">
        <f t="shared" ca="1" si="167"/>
        <v>2.8532124522400175</v>
      </c>
      <c r="AF245" s="185">
        <f t="shared" ca="1" si="167"/>
        <v>2.9406240729991024</v>
      </c>
      <c r="AG245" s="185">
        <f t="shared" ca="1" si="167"/>
        <v>3.0369114017199963</v>
      </c>
      <c r="AH245" s="185">
        <f t="shared" ca="1" si="167"/>
        <v>3.1075608802563361</v>
      </c>
      <c r="AI245" s="185">
        <f t="shared" ca="1" si="167"/>
        <v>3.1879355800953895</v>
      </c>
      <c r="AJ245" s="185">
        <f t="shared" ca="1" si="167"/>
        <v>3.2734244149505183</v>
      </c>
      <c r="AK245" s="185">
        <f t="shared" ca="1" si="167"/>
        <v>3.3673003881581054</v>
      </c>
      <c r="AL245" s="185">
        <f t="shared" ca="1" si="167"/>
        <v>3.469240430185228</v>
      </c>
      <c r="AM245" s="185">
        <f t="shared" ca="1" si="167"/>
        <v>4.0479769401519077</v>
      </c>
      <c r="AN245" s="185">
        <f t="shared" ca="1" si="167"/>
        <v>4.1781138011415404</v>
      </c>
      <c r="AO245" s="185">
        <f t="shared" ca="1" si="167"/>
        <v>4.9617537802607004</v>
      </c>
      <c r="AP245" s="185">
        <f t="shared" ca="1" si="167"/>
        <v>5.6706271512170074</v>
      </c>
    </row>
    <row r="246" spans="1:42">
      <c r="A246" s="57" t="str">
        <f>'[4]TS BYDem'!A176</f>
        <v/>
      </c>
      <c r="B246" s="185" t="s">
        <v>288</v>
      </c>
      <c r="C246" s="185" t="s">
        <v>137</v>
      </c>
      <c r="D246" s="186" t="str">
        <f>'[4]TS BYDem'!D176</f>
        <v>IOTH</v>
      </c>
      <c r="E246" s="185" t="s">
        <v>137</v>
      </c>
      <c r="F246" s="185" t="s">
        <v>137</v>
      </c>
      <c r="G246" s="185" t="s">
        <v>137</v>
      </c>
      <c r="H246" s="185" t="s">
        <v>137</v>
      </c>
      <c r="I246" s="185">
        <v>0</v>
      </c>
      <c r="J246" s="185">
        <f>INDEX('[4]TS BYDem'!$J$10:$J$203,MATCH(D246,'[4]TS BYDem'!$D$10:$D$203,0))</f>
        <v>3.1863804172999206</v>
      </c>
      <c r="K246" s="185">
        <f t="shared" ca="1" si="166"/>
        <v>3.2751124150825612</v>
      </c>
      <c r="L246" s="185">
        <f t="shared" ca="1" si="166"/>
        <v>3.3378663702877733</v>
      </c>
      <c r="M246" s="192">
        <f t="shared" si="168"/>
        <v>1.7274772800000002</v>
      </c>
      <c r="N246" s="192">
        <f t="shared" si="169"/>
        <v>1.7274772800000002</v>
      </c>
      <c r="O246" s="192">
        <f>INDEX('[4]TS BYDem'!$O$10:$O$203,MATCH(D246,'[4]TS BYDem'!$D$10:$D$203,0))</f>
        <v>1.7274772800000002</v>
      </c>
      <c r="P246" s="185">
        <f t="shared" ca="1" si="166"/>
        <v>1.7473807488376989</v>
      </c>
      <c r="Q246" s="185">
        <f t="shared" ca="1" si="166"/>
        <v>1.7455084388856863</v>
      </c>
      <c r="R246" s="185">
        <f t="shared" ca="1" si="166"/>
        <v>1.5819458836212843</v>
      </c>
      <c r="S246" s="185">
        <f t="shared" ca="1" si="166"/>
        <v>1.6261976794943866</v>
      </c>
      <c r="T246" s="185">
        <f t="shared" ca="1" si="166"/>
        <v>1.6640105001818031</v>
      </c>
      <c r="U246" s="185">
        <f t="shared" ca="1" si="166"/>
        <v>1.7036579173501942</v>
      </c>
      <c r="V246" s="185">
        <f t="shared" ca="1" si="166"/>
        <v>1.7441950293411641</v>
      </c>
      <c r="W246" s="185">
        <f t="shared" ca="1" si="166"/>
        <v>1.7851497390984041</v>
      </c>
      <c r="X246" s="185">
        <f t="shared" ca="1" si="166"/>
        <v>1.8280773348383188</v>
      </c>
      <c r="Y246" s="185">
        <f t="shared" ca="1" si="166"/>
        <v>1.8698591424678943</v>
      </c>
      <c r="Z246" s="185">
        <f t="shared" ca="1" si="166"/>
        <v>1.9123314669351119</v>
      </c>
      <c r="AA246" s="185">
        <f t="shared" ca="1" si="167"/>
        <v>1.9456914144548887</v>
      </c>
      <c r="AB246" s="185">
        <f t="shared" ca="1" si="167"/>
        <v>1.9819927120224641</v>
      </c>
      <c r="AC246" s="185">
        <f t="shared" ca="1" si="167"/>
        <v>2.0206284433458164</v>
      </c>
      <c r="AD246" s="185">
        <f t="shared" ca="1" si="167"/>
        <v>2.0678175920605297</v>
      </c>
      <c r="AE246" s="185">
        <f t="shared" ca="1" si="167"/>
        <v>2.1207583995686741</v>
      </c>
      <c r="AF246" s="185">
        <f t="shared" ca="1" si="167"/>
        <v>2.1857304028974842</v>
      </c>
      <c r="AG246" s="185">
        <f t="shared" ca="1" si="167"/>
        <v>2.2572996128932381</v>
      </c>
      <c r="AH246" s="185">
        <f t="shared" ca="1" si="167"/>
        <v>2.3098125180971461</v>
      </c>
      <c r="AI246" s="185">
        <f t="shared" ca="1" si="167"/>
        <v>2.3695540629872442</v>
      </c>
      <c r="AJ246" s="185">
        <f t="shared" ca="1" si="167"/>
        <v>2.4330968827467814</v>
      </c>
      <c r="AK246" s="185">
        <f t="shared" ca="1" si="167"/>
        <v>2.5028737612758838</v>
      </c>
      <c r="AL246" s="185">
        <f t="shared" ca="1" si="167"/>
        <v>2.5786445648876781</v>
      </c>
      <c r="AM246" s="185">
        <f t="shared" ca="1" si="167"/>
        <v>3.0088124318775029</v>
      </c>
      <c r="AN246" s="185">
        <f t="shared" ca="1" si="167"/>
        <v>3.1055415909068596</v>
      </c>
      <c r="AO246" s="185">
        <f t="shared" ca="1" si="167"/>
        <v>3.6880117349194568</v>
      </c>
      <c r="AP246" s="185">
        <f t="shared" ca="1" si="167"/>
        <v>4.2149087609386342</v>
      </c>
    </row>
    <row r="247" spans="1:42">
      <c r="A247" s="57" t="str">
        <f>'[4]TS BYDem'!A177</f>
        <v/>
      </c>
      <c r="B247" s="185" t="s">
        <v>288</v>
      </c>
      <c r="C247" s="185" t="s">
        <v>137</v>
      </c>
      <c r="D247" s="186" t="str">
        <f>'[4]TS BYDem'!D177</f>
        <v>IOTP</v>
      </c>
      <c r="E247" s="185" t="s">
        <v>137</v>
      </c>
      <c r="F247" s="185" t="s">
        <v>137</v>
      </c>
      <c r="G247" s="185" t="s">
        <v>137</v>
      </c>
      <c r="H247" s="185" t="s">
        <v>137</v>
      </c>
      <c r="I247" s="185">
        <v>0</v>
      </c>
      <c r="J247" s="185">
        <f>INDEX('[4]TS BYDem'!$J$10:$J$203,MATCH(D247,'[4]TS BYDem'!$D$10:$D$203,0))</f>
        <v>4.3369135374845138</v>
      </c>
      <c r="K247" s="185">
        <f t="shared" ca="1" si="166"/>
        <v>4.457684742423587</v>
      </c>
      <c r="L247" s="185">
        <f t="shared" ca="1" si="166"/>
        <v>4.5430977949211924</v>
      </c>
      <c r="M247" s="192">
        <f t="shared" si="168"/>
        <v>2.3512320000000004</v>
      </c>
      <c r="N247" s="192">
        <f t="shared" si="169"/>
        <v>2.3512320000000004</v>
      </c>
      <c r="O247" s="192">
        <f>INDEX('[4]TS BYDem'!$O$10:$O$203,MATCH(D247,'[4]TS BYDem'!$D$10:$D$203,0))</f>
        <v>2.3512320000000004</v>
      </c>
      <c r="P247" s="185">
        <f t="shared" ca="1" si="166"/>
        <v>2.3783221813783628</v>
      </c>
      <c r="Q247" s="185">
        <f t="shared" ca="1" si="166"/>
        <v>2.3757738207579031</v>
      </c>
      <c r="R247" s="185">
        <f t="shared" ca="1" si="166"/>
        <v>2.1531523609032006</v>
      </c>
      <c r="S247" s="185">
        <f t="shared" ca="1" si="166"/>
        <v>2.2133825241122391</v>
      </c>
      <c r="T247" s="185">
        <f t="shared" ca="1" si="166"/>
        <v>2.2648487373237471</v>
      </c>
      <c r="U247" s="185">
        <f t="shared" ca="1" si="166"/>
        <v>2.3188119801651643</v>
      </c>
      <c r="V247" s="185">
        <f t="shared" ca="1" si="166"/>
        <v>2.3739861674058509</v>
      </c>
      <c r="W247" s="185">
        <f t="shared" ca="1" si="166"/>
        <v>2.4297287379431229</v>
      </c>
      <c r="X247" s="185">
        <f t="shared" ca="1" si="166"/>
        <v>2.4881565609630303</v>
      </c>
      <c r="Y247" s="185">
        <f t="shared" ca="1" si="166"/>
        <v>2.5450248765431356</v>
      </c>
      <c r="Z247" s="185">
        <f t="shared" ca="1" si="166"/>
        <v>2.6028330396708759</v>
      </c>
      <c r="AA247" s="185">
        <f t="shared" ca="1" si="167"/>
        <v>2.6482385434276718</v>
      </c>
      <c r="AB247" s="185">
        <f t="shared" ca="1" si="167"/>
        <v>2.6976474551804248</v>
      </c>
      <c r="AC247" s="185">
        <f t="shared" ca="1" si="167"/>
        <v>2.7502337142777766</v>
      </c>
      <c r="AD247" s="185">
        <f t="shared" ca="1" si="167"/>
        <v>2.8144618449717984</v>
      </c>
      <c r="AE247" s="185">
        <f t="shared" ca="1" si="167"/>
        <v>2.8865184341727801</v>
      </c>
      <c r="AF247" s="185">
        <f t="shared" ca="1" si="167"/>
        <v>2.9749504240457845</v>
      </c>
      <c r="AG247" s="185">
        <f t="shared" ca="1" si="167"/>
        <v>3.0723617293665333</v>
      </c>
      <c r="AH247" s="185">
        <f t="shared" ca="1" si="167"/>
        <v>3.1438359099869553</v>
      </c>
      <c r="AI247" s="185">
        <f t="shared" ca="1" si="167"/>
        <v>3.2251488358941689</v>
      </c>
      <c r="AJ247" s="185">
        <f t="shared" ca="1" si="167"/>
        <v>3.3116355948915754</v>
      </c>
      <c r="AK247" s="185">
        <f t="shared" ca="1" si="167"/>
        <v>3.4066073965801849</v>
      </c>
      <c r="AL247" s="185">
        <f t="shared" ca="1" si="167"/>
        <v>3.5097374001873907</v>
      </c>
      <c r="AM247" s="185">
        <f t="shared" ca="1" si="167"/>
        <v>4.0952295892587403</v>
      </c>
      <c r="AN247" s="185">
        <f t="shared" ca="1" si="167"/>
        <v>4.2268855575751001</v>
      </c>
      <c r="AO247" s="185">
        <f t="shared" ca="1" si="167"/>
        <v>5.0196730850886473</v>
      </c>
      <c r="AP247" s="185">
        <f t="shared" ca="1" si="167"/>
        <v>5.7368212424763509</v>
      </c>
    </row>
    <row r="248" spans="1:42">
      <c r="A248" s="57" t="str">
        <f>'[4]TS BYDem'!A178</f>
        <v/>
      </c>
      <c r="B248" s="185" t="s">
        <v>288</v>
      </c>
      <c r="C248" s="185" t="s">
        <v>137</v>
      </c>
      <c r="D248" s="186" t="str">
        <f>'[4]TS BYDem'!D178</f>
        <v>IOTF</v>
      </c>
      <c r="E248" s="185" t="s">
        <v>137</v>
      </c>
      <c r="F248" s="185" t="s">
        <v>137</v>
      </c>
      <c r="G248" s="185" t="s">
        <v>137</v>
      </c>
      <c r="H248" s="185" t="s">
        <v>137</v>
      </c>
      <c r="I248" s="185">
        <v>0</v>
      </c>
      <c r="J248" s="185">
        <f>INDEX('[4]TS BYDem'!$J$10:$J$203,MATCH(D248,'[4]TS BYDem'!$D$10:$D$203,0))</f>
        <v>1.8465243407674456</v>
      </c>
      <c r="K248" s="185">
        <f t="shared" ca="1" si="166"/>
        <v>1.8979450037934282</v>
      </c>
      <c r="L248" s="185">
        <f t="shared" ca="1" si="166"/>
        <v>1.9343112534529856</v>
      </c>
      <c r="M248" s="192">
        <f t="shared" si="168"/>
        <v>1.0010822400000001</v>
      </c>
      <c r="N248" s="192">
        <f t="shared" si="169"/>
        <v>1.0010822400000001</v>
      </c>
      <c r="O248" s="192">
        <f>INDEX('[4]TS BYDem'!$O$10:$O$203,MATCH(D248,'[4]TS BYDem'!$D$10:$D$203,0))</f>
        <v>1.0010822400000001</v>
      </c>
      <c r="P248" s="185">
        <f t="shared" ca="1" si="166"/>
        <v>1.0126164056868645</v>
      </c>
      <c r="Q248" s="185">
        <f t="shared" ca="1" si="166"/>
        <v>1.0115313921457689</v>
      </c>
      <c r="R248" s="185">
        <f t="shared" ca="1" si="166"/>
        <v>0.91674602443070907</v>
      </c>
      <c r="S248" s="185">
        <f t="shared" ca="1" si="166"/>
        <v>0.94239017468932673</v>
      </c>
      <c r="T248" s="185">
        <f t="shared" ca="1" si="166"/>
        <v>0.9643029046989956</v>
      </c>
      <c r="U248" s="185">
        <f t="shared" ca="1" si="166"/>
        <v>0.98727879309339894</v>
      </c>
      <c r="V248" s="185">
        <f t="shared" ca="1" si="166"/>
        <v>1.0107702643531835</v>
      </c>
      <c r="W248" s="185">
        <f t="shared" ca="1" si="166"/>
        <v>1.0345037357319373</v>
      </c>
      <c r="X248" s="185">
        <f t="shared" ca="1" si="166"/>
        <v>1.0593805049946441</v>
      </c>
      <c r="Y248" s="185">
        <f t="shared" ca="1" si="166"/>
        <v>1.0835932839743274</v>
      </c>
      <c r="Z248" s="185">
        <f t="shared" ca="1" si="166"/>
        <v>1.1082062211214077</v>
      </c>
      <c r="AA248" s="185">
        <f t="shared" ca="1" si="167"/>
        <v>1.1275384875286281</v>
      </c>
      <c r="AB248" s="185">
        <f t="shared" ca="1" si="167"/>
        <v>1.1485752818787425</v>
      </c>
      <c r="AC248" s="185">
        <f t="shared" ca="1" si="167"/>
        <v>1.1709648929636534</v>
      </c>
      <c r="AD248" s="185">
        <f t="shared" ca="1" si="167"/>
        <v>1.1983112547629926</v>
      </c>
      <c r="AE248" s="185">
        <f t="shared" ca="1" si="167"/>
        <v>1.2289907333189489</v>
      </c>
      <c r="AF248" s="185">
        <f t="shared" ca="1" si="167"/>
        <v>1.2666423536225704</v>
      </c>
      <c r="AG248" s="185">
        <f t="shared" ca="1" si="167"/>
        <v>1.3081170901572123</v>
      </c>
      <c r="AH248" s="185">
        <f t="shared" ca="1" si="167"/>
        <v>1.3385485970598303</v>
      </c>
      <c r="AI248" s="185">
        <f t="shared" ca="1" si="167"/>
        <v>1.3731691389749401</v>
      </c>
      <c r="AJ248" s="185">
        <f t="shared" ca="1" si="167"/>
        <v>1.4099925398249897</v>
      </c>
      <c r="AK248" s="185">
        <f t="shared" ca="1" si="167"/>
        <v>1.4504286107747169</v>
      </c>
      <c r="AL248" s="185">
        <f t="shared" ca="1" si="167"/>
        <v>1.494338193079785</v>
      </c>
      <c r="AM248" s="185">
        <f t="shared" ca="1" si="167"/>
        <v>1.7436227520420864</v>
      </c>
      <c r="AN248" s="185">
        <f t="shared" ca="1" si="167"/>
        <v>1.7996778123983213</v>
      </c>
      <c r="AO248" s="185">
        <f t="shared" ca="1" si="167"/>
        <v>2.1372223481512047</v>
      </c>
      <c r="AP248" s="185">
        <f t="shared" ca="1" si="167"/>
        <v>2.4425619674697385</v>
      </c>
    </row>
    <row r="249" spans="1:42">
      <c r="A249" s="57" t="str">
        <f>'[4]TS BYDem'!A179</f>
        <v/>
      </c>
      <c r="B249" s="185" t="s">
        <v>288</v>
      </c>
      <c r="C249" s="185" t="s">
        <v>137</v>
      </c>
      <c r="D249" s="186" t="str">
        <f>'[4]TS BYDem'!D179</f>
        <v>IOTO</v>
      </c>
      <c r="E249" s="185" t="s">
        <v>137</v>
      </c>
      <c r="F249" s="185" t="s">
        <v>137</v>
      </c>
      <c r="G249" s="185" t="s">
        <v>137</v>
      </c>
      <c r="H249" s="185" t="s">
        <v>137</v>
      </c>
      <c r="I249" s="185">
        <v>0</v>
      </c>
      <c r="J249" s="185">
        <f>INDEX('[4]TS BYDem'!$J$10:$J$203,MATCH(D249,'[4]TS BYDem'!$D$10:$D$203,0))</f>
        <v>12.304490923310874</v>
      </c>
      <c r="K249" s="185">
        <f t="shared" ca="1" si="166"/>
        <v>12.647137411908401</v>
      </c>
      <c r="L249" s="185">
        <f t="shared" ca="1" si="166"/>
        <v>12.889467382313724</v>
      </c>
      <c r="M249" s="192">
        <f t="shared" si="168"/>
        <v>6.6708069120000006</v>
      </c>
      <c r="N249" s="192">
        <f t="shared" si="169"/>
        <v>6.6708069120000006</v>
      </c>
      <c r="O249" s="192">
        <f>INDEX('[4]TS BYDem'!$O$10:$O$203,MATCH(D249,'[4]TS BYDem'!$D$10:$D$203,0))</f>
        <v>6.6708069120000006</v>
      </c>
      <c r="P249" s="185">
        <f t="shared" ca="1" si="166"/>
        <v>6.7476659242906267</v>
      </c>
      <c r="Q249" s="185">
        <f t="shared" ca="1" si="166"/>
        <v>6.740435833154903</v>
      </c>
      <c r="R249" s="185">
        <f t="shared" ca="1" si="166"/>
        <v>6.1088245020917498</v>
      </c>
      <c r="S249" s="185">
        <f t="shared" ca="1" si="166"/>
        <v>6.2797067412947474</v>
      </c>
      <c r="T249" s="185">
        <f t="shared" ca="1" si="166"/>
        <v>6.4257243060547511</v>
      </c>
      <c r="U249" s="185">
        <f t="shared" ca="1" si="166"/>
        <v>6.5788263280332115</v>
      </c>
      <c r="V249" s="185">
        <f t="shared" ca="1" si="166"/>
        <v>6.7353639855715377</v>
      </c>
      <c r="W249" s="185">
        <f t="shared" ca="1" si="166"/>
        <v>6.8935142339658606</v>
      </c>
      <c r="X249" s="185">
        <f t="shared" ca="1" si="166"/>
        <v>7.059282956769187</v>
      </c>
      <c r="Y249" s="185">
        <f t="shared" ca="1" si="166"/>
        <v>7.2206271170415741</v>
      </c>
      <c r="Z249" s="185">
        <f t="shared" ca="1" si="166"/>
        <v>7.3846377693985312</v>
      </c>
      <c r="AA249" s="185">
        <f t="shared" ca="1" si="167"/>
        <v>7.5134601690186775</v>
      </c>
      <c r="AB249" s="185">
        <f t="shared" ca="1" si="167"/>
        <v>7.6536408530322761</v>
      </c>
      <c r="AC249" s="185">
        <f t="shared" ca="1" si="167"/>
        <v>7.8028361602851701</v>
      </c>
      <c r="AD249" s="185">
        <f t="shared" ca="1" si="167"/>
        <v>7.9850612483149854</v>
      </c>
      <c r="AE249" s="185">
        <f t="shared" ca="1" si="167"/>
        <v>8.1894968775072776</v>
      </c>
      <c r="AF249" s="185">
        <f t="shared" ca="1" si="167"/>
        <v>8.4403920376985102</v>
      </c>
      <c r="AG249" s="185">
        <f t="shared" ca="1" si="167"/>
        <v>8.7167628972481399</v>
      </c>
      <c r="AH249" s="185">
        <f t="shared" ca="1" si="167"/>
        <v>8.9195461436960635</v>
      </c>
      <c r="AI249" s="185">
        <f t="shared" ca="1" si="167"/>
        <v>9.1502434241757378</v>
      </c>
      <c r="AJ249" s="185">
        <f t="shared" ca="1" si="167"/>
        <v>9.3956196651066115</v>
      </c>
      <c r="AK249" s="185">
        <f t="shared" ca="1" si="167"/>
        <v>9.6650692775436102</v>
      </c>
      <c r="AL249" s="185">
        <f t="shared" ca="1" si="167"/>
        <v>9.9576649639316539</v>
      </c>
      <c r="AM249" s="185">
        <f t="shared" ca="1" si="167"/>
        <v>11.618796380048467</v>
      </c>
      <c r="AN249" s="185">
        <f t="shared" ca="1" si="167"/>
        <v>11.992324616926338</v>
      </c>
      <c r="AO249" s="185">
        <f t="shared" ca="1" si="167"/>
        <v>14.241584799794195</v>
      </c>
      <c r="AP249" s="185">
        <f t="shared" ca="1" si="167"/>
        <v>16.276244452788863</v>
      </c>
    </row>
    <row r="250" spans="1:42">
      <c r="A250" s="57" t="str">
        <f>'[4]TS BYDem'!A180</f>
        <v/>
      </c>
      <c r="B250" s="185" t="s">
        <v>288</v>
      </c>
      <c r="C250" s="185" t="s">
        <v>137</v>
      </c>
      <c r="D250" s="186" t="str">
        <f>'[4]TS BYDem'!D180</f>
        <v>IOTE</v>
      </c>
      <c r="E250" s="185" t="s">
        <v>137</v>
      </c>
      <c r="F250" s="185" t="s">
        <v>137</v>
      </c>
      <c r="G250" s="185" t="s">
        <v>137</v>
      </c>
      <c r="H250" s="185" t="s">
        <v>137</v>
      </c>
      <c r="I250" s="185">
        <v>0</v>
      </c>
      <c r="J250" s="185">
        <f>INDEX('[4]TS BYDem'!$J$10:$J$203,MATCH(D250,'[4]TS BYDem'!$D$10:$D$203,0))</f>
        <v>0.41264064265496897</v>
      </c>
      <c r="K250" s="185">
        <f t="shared" ca="1" si="166"/>
        <v>0.42413155830028743</v>
      </c>
      <c r="L250" s="185">
        <f t="shared" ca="1" si="166"/>
        <v>0.43225828173369424</v>
      </c>
      <c r="M250" s="192">
        <f t="shared" si="168"/>
        <v>0.22371068160000002</v>
      </c>
      <c r="N250" s="192">
        <f t="shared" si="169"/>
        <v>0.22371068160000002</v>
      </c>
      <c r="O250" s="192">
        <f>INDEX('[4]TS BYDem'!$O$10:$O$203,MATCH(D250,'[4]TS BYDem'!$D$10:$D$203,0))</f>
        <v>0.22371068160000002</v>
      </c>
      <c r="P250" s="185">
        <f t="shared" ca="1" si="166"/>
        <v>0.22628820816514589</v>
      </c>
      <c r="Q250" s="185">
        <f t="shared" ca="1" si="166"/>
        <v>0.22604574145349615</v>
      </c>
      <c r="R250" s="185">
        <f t="shared" ca="1" si="166"/>
        <v>0.20486416578470529</v>
      </c>
      <c r="S250" s="185">
        <f t="shared" ca="1" si="166"/>
        <v>0.21059483415957145</v>
      </c>
      <c r="T250" s="185">
        <f t="shared" ca="1" si="166"/>
        <v>0.21549164639967253</v>
      </c>
      <c r="U250" s="185">
        <f t="shared" ca="1" si="166"/>
        <v>0.22062604140509937</v>
      </c>
      <c r="V250" s="185">
        <f t="shared" ca="1" si="166"/>
        <v>0.22587565311263824</v>
      </c>
      <c r="W250" s="185">
        <f t="shared" ca="1" si="166"/>
        <v>0.23117934430475762</v>
      </c>
      <c r="X250" s="185">
        <f t="shared" ca="1" si="166"/>
        <v>0.23673852694270558</v>
      </c>
      <c r="Y250" s="185">
        <f t="shared" ca="1" si="166"/>
        <v>0.24214932844586193</v>
      </c>
      <c r="Z250" s="185">
        <f t="shared" ca="1" si="166"/>
        <v>0.24764955282837744</v>
      </c>
      <c r="AA250" s="185">
        <f t="shared" ca="1" si="167"/>
        <v>0.25196971187428369</v>
      </c>
      <c r="AB250" s="185">
        <f t="shared" ca="1" si="167"/>
        <v>0.25667077979328212</v>
      </c>
      <c r="AC250" s="185">
        <f t="shared" ca="1" si="167"/>
        <v>0.26167416009155248</v>
      </c>
      <c r="AD250" s="185">
        <f t="shared" ca="1" si="167"/>
        <v>0.26778521969581676</v>
      </c>
      <c r="AE250" s="185">
        <f t="shared" ca="1" si="167"/>
        <v>0.27464112701756244</v>
      </c>
      <c r="AF250" s="185">
        <f t="shared" ca="1" si="167"/>
        <v>0.28305509073094082</v>
      </c>
      <c r="AG250" s="185">
        <f t="shared" ca="1" si="167"/>
        <v>0.29232340177334343</v>
      </c>
      <c r="AH250" s="185">
        <f t="shared" ca="1" si="167"/>
        <v>0.29912389515868187</v>
      </c>
      <c r="AI250" s="185">
        <f t="shared" ca="1" si="167"/>
        <v>0.30686050731673054</v>
      </c>
      <c r="AJ250" s="185">
        <f t="shared" ca="1" si="167"/>
        <v>0.31508938979395301</v>
      </c>
      <c r="AK250" s="185">
        <f t="shared" ca="1" si="167"/>
        <v>0.32412559144846387</v>
      </c>
      <c r="AL250" s="185">
        <f t="shared" ca="1" si="167"/>
        <v>0.33393801463782946</v>
      </c>
      <c r="AM250" s="185">
        <f t="shared" ca="1" si="167"/>
        <v>0.38964534453493344</v>
      </c>
      <c r="AN250" s="185">
        <f t="shared" ca="1" si="167"/>
        <v>0.4021719035511262</v>
      </c>
      <c r="AO250" s="185">
        <f t="shared" ca="1" si="167"/>
        <v>0.47760258761124208</v>
      </c>
      <c r="AP250" s="185">
        <f t="shared" ca="1" si="167"/>
        <v>0.54583647652453826</v>
      </c>
    </row>
    <row r="251" spans="1:42">
      <c r="A251" s="57" t="str">
        <f>'[4]TS BYDem'!A181</f>
        <v>*</v>
      </c>
      <c r="B251" s="185" t="s">
        <v>288</v>
      </c>
      <c r="C251" s="185" t="s">
        <v>137</v>
      </c>
      <c r="D251" s="186" t="str">
        <f>'[4]TS BYDem'!D181</f>
        <v xml:space="preserve"> </v>
      </c>
      <c r="E251" s="185" t="s">
        <v>137</v>
      </c>
      <c r="F251" s="185" t="s">
        <v>137</v>
      </c>
      <c r="G251" s="185" t="s">
        <v>137</v>
      </c>
      <c r="H251" s="185" t="s">
        <v>137</v>
      </c>
      <c r="I251" s="185">
        <v>0</v>
      </c>
      <c r="J251" s="185" t="str">
        <f>INDEX('[4]TS BYDem'!$J$10:$J$203,MATCH(D251,'[4]TS BYDem'!$D$10:$D$203,0))</f>
        <v/>
      </c>
      <c r="K251" s="185" t="e">
        <f t="shared" ca="1" si="166"/>
        <v>#VALUE!</v>
      </c>
      <c r="L251" s="185" t="e">
        <f t="shared" ca="1" si="166"/>
        <v>#VALUE!</v>
      </c>
      <c r="M251" s="185" t="e">
        <f t="shared" ca="1" si="166"/>
        <v>#VALUE!</v>
      </c>
      <c r="N251" s="185" t="e">
        <f t="shared" ca="1" si="166"/>
        <v>#VALUE!</v>
      </c>
      <c r="O251" s="185" t="e">
        <f t="shared" ca="1" si="166"/>
        <v>#VALUE!</v>
      </c>
      <c r="P251" s="185" t="e">
        <f t="shared" ca="1" si="166"/>
        <v>#VALUE!</v>
      </c>
      <c r="Q251" s="185" t="e">
        <f t="shared" ca="1" si="166"/>
        <v>#VALUE!</v>
      </c>
      <c r="R251" s="185" t="e">
        <f t="shared" ca="1" si="166"/>
        <v>#VALUE!</v>
      </c>
      <c r="S251" s="185" t="e">
        <f t="shared" ca="1" si="166"/>
        <v>#VALUE!</v>
      </c>
      <c r="T251" s="185" t="e">
        <f t="shared" ca="1" si="166"/>
        <v>#VALUE!</v>
      </c>
      <c r="U251" s="185" t="e">
        <f t="shared" ca="1" si="166"/>
        <v>#VALUE!</v>
      </c>
      <c r="V251" s="185" t="e">
        <f t="shared" ca="1" si="166"/>
        <v>#VALUE!</v>
      </c>
      <c r="W251" s="185" t="e">
        <f t="shared" ca="1" si="166"/>
        <v>#VALUE!</v>
      </c>
      <c r="X251" s="185" t="e">
        <f t="shared" ca="1" si="166"/>
        <v>#VALUE!</v>
      </c>
      <c r="Y251" s="185" t="e">
        <f t="shared" ca="1" si="166"/>
        <v>#VALUE!</v>
      </c>
      <c r="Z251" s="185" t="e">
        <f t="shared" ca="1" si="166"/>
        <v>#VALUE!</v>
      </c>
      <c r="AA251" s="185" t="e">
        <f t="shared" ca="1" si="167"/>
        <v>#VALUE!</v>
      </c>
      <c r="AB251" s="185" t="e">
        <f t="shared" ca="1" si="167"/>
        <v>#VALUE!</v>
      </c>
      <c r="AC251" s="185" t="e">
        <f t="shared" ca="1" si="167"/>
        <v>#VALUE!</v>
      </c>
      <c r="AD251" s="185" t="e">
        <f t="shared" ca="1" si="167"/>
        <v>#VALUE!</v>
      </c>
      <c r="AE251" s="185" t="e">
        <f t="shared" ca="1" si="167"/>
        <v>#VALUE!</v>
      </c>
      <c r="AF251" s="185" t="e">
        <f t="shared" ca="1" si="167"/>
        <v>#VALUE!</v>
      </c>
      <c r="AG251" s="185" t="e">
        <f t="shared" ca="1" si="167"/>
        <v>#VALUE!</v>
      </c>
      <c r="AH251" s="185" t="e">
        <f t="shared" ca="1" si="167"/>
        <v>#VALUE!</v>
      </c>
      <c r="AI251" s="185" t="e">
        <f t="shared" ca="1" si="167"/>
        <v>#VALUE!</v>
      </c>
      <c r="AJ251" s="185" t="e">
        <f t="shared" ca="1" si="167"/>
        <v>#VALUE!</v>
      </c>
      <c r="AK251" s="185" t="e">
        <f t="shared" ca="1" si="167"/>
        <v>#VALUE!</v>
      </c>
      <c r="AL251" s="185" t="e">
        <f t="shared" ca="1" si="167"/>
        <v>#VALUE!</v>
      </c>
      <c r="AM251" s="185" t="e">
        <f t="shared" ca="1" si="167"/>
        <v>#VALUE!</v>
      </c>
      <c r="AN251" s="185" t="e">
        <f t="shared" ca="1" si="167"/>
        <v>#VALUE!</v>
      </c>
      <c r="AO251" s="185" t="e">
        <f t="shared" ca="1" si="167"/>
        <v>#VALUE!</v>
      </c>
      <c r="AP251" s="185" t="e">
        <f t="shared" ca="1" si="167"/>
        <v>#VALUE!</v>
      </c>
    </row>
    <row r="252" spans="1:42">
      <c r="A252" s="57" t="str">
        <f>'[4]TS BYDem'!A182</f>
        <v/>
      </c>
      <c r="B252" s="185" t="s">
        <v>288</v>
      </c>
      <c r="C252" s="185" t="s">
        <v>137</v>
      </c>
      <c r="D252" s="186" t="str">
        <f>'[4]TS BYDem'!D182</f>
        <v>IOTS</v>
      </c>
      <c r="E252" s="185" t="s">
        <v>137</v>
      </c>
      <c r="F252" s="185" t="s">
        <v>137</v>
      </c>
      <c r="G252" s="185" t="s">
        <v>137</v>
      </c>
      <c r="H252" s="185" t="s">
        <v>137</v>
      </c>
      <c r="I252" s="185">
        <v>0</v>
      </c>
      <c r="J252" s="185">
        <f>INDEX('[4]TS BYDem'!$J$10:$J$203,MATCH(D252,'[4]TS BYDem'!$D$10:$D$203,0))</f>
        <v>73.690487252999532</v>
      </c>
      <c r="K252" s="185">
        <f t="shared" ca="1" si="166"/>
        <v>75.742566193741837</v>
      </c>
      <c r="L252" s="185">
        <f t="shared" ca="1" si="166"/>
        <v>77.193858547604464</v>
      </c>
      <c r="M252" s="192">
        <f t="shared" ref="M252" si="170">O252</f>
        <v>68.309500800000009</v>
      </c>
      <c r="N252" s="192">
        <f t="shared" ref="N252" si="171">O252</f>
        <v>68.309500800000009</v>
      </c>
      <c r="O252" s="192">
        <f>INDEX('[4]TS BYDem'!$O$10:$O$203,MATCH(D252,'[4]TS BYDem'!$D$10:$D$203,0))</f>
        <v>68.309500800000009</v>
      </c>
      <c r="P252" s="185">
        <f t="shared" ca="1" si="166"/>
        <v>69.096542132602409</v>
      </c>
      <c r="Q252" s="185">
        <f t="shared" ca="1" si="166"/>
        <v>69.022505524627533</v>
      </c>
      <c r="R252" s="185">
        <f t="shared" ca="1" si="166"/>
        <v>62.554764021431779</v>
      </c>
      <c r="S252" s="185">
        <f t="shared" ca="1" si="166"/>
        <v>64.304609371406585</v>
      </c>
      <c r="T252" s="185">
        <f t="shared" ca="1" si="166"/>
        <v>65.799838822411189</v>
      </c>
      <c r="U252" s="185">
        <f t="shared" ca="1" si="166"/>
        <v>67.367613580515183</v>
      </c>
      <c r="V252" s="185">
        <f t="shared" ca="1" si="166"/>
        <v>68.970569472344252</v>
      </c>
      <c r="W252" s="185">
        <f t="shared" ca="1" si="166"/>
        <v>70.590038400425286</v>
      </c>
      <c r="X252" s="185">
        <f t="shared" ca="1" si="166"/>
        <v>72.287521006701752</v>
      </c>
      <c r="Y252" s="185">
        <f t="shared" ca="1" si="166"/>
        <v>73.939695802134054</v>
      </c>
      <c r="Z252" s="185">
        <f t="shared" ca="1" si="166"/>
        <v>75.619175651600585</v>
      </c>
      <c r="AA252" s="185">
        <f t="shared" ca="1" si="167"/>
        <v>76.938325482497433</v>
      </c>
      <c r="AB252" s="185">
        <f t="shared" ca="1" si="167"/>
        <v>78.373784891395317</v>
      </c>
      <c r="AC252" s="185">
        <f t="shared" ca="1" si="167"/>
        <v>79.901554634185288</v>
      </c>
      <c r="AD252" s="185">
        <f t="shared" ca="1" si="167"/>
        <v>81.76755150094526</v>
      </c>
      <c r="AE252" s="185">
        <f t="shared" ca="1" si="167"/>
        <v>83.860985767606195</v>
      </c>
      <c r="AF252" s="185">
        <f t="shared" ca="1" si="167"/>
        <v>86.430168682340081</v>
      </c>
      <c r="AG252" s="185">
        <f t="shared" ca="1" si="167"/>
        <v>89.260224431299235</v>
      </c>
      <c r="AH252" s="185">
        <f t="shared" ca="1" si="167"/>
        <v>91.336738190158442</v>
      </c>
      <c r="AI252" s="185">
        <f t="shared" ca="1" si="167"/>
        <v>93.699093490404934</v>
      </c>
      <c r="AJ252" s="185">
        <f t="shared" ca="1" si="167"/>
        <v>96.211762309527316</v>
      </c>
      <c r="AK252" s="185">
        <f t="shared" ca="1" si="167"/>
        <v>98.970944033587514</v>
      </c>
      <c r="AL252" s="185">
        <f t="shared" ca="1" si="167"/>
        <v>101.96714307473293</v>
      </c>
      <c r="AM252" s="185">
        <f t="shared" ca="1" si="167"/>
        <v>118.97723784962672</v>
      </c>
      <c r="AN252" s="185">
        <f t="shared" ca="1" si="167"/>
        <v>122.80219152201259</v>
      </c>
      <c r="AO252" s="185">
        <f t="shared" ca="1" si="167"/>
        <v>145.83476348637708</v>
      </c>
      <c r="AP252" s="185">
        <f t="shared" ca="1" si="167"/>
        <v>166.6698119336566</v>
      </c>
    </row>
    <row r="253" spans="1:42">
      <c r="A253" s="57" t="str">
        <f>'[4]TS BYDem'!A183</f>
        <v>*</v>
      </c>
      <c r="B253" s="185" t="s">
        <v>288</v>
      </c>
      <c r="C253" s="185" t="s">
        <v>137</v>
      </c>
      <c r="D253" s="186" t="str">
        <f>'[4]TS BYDem'!D183</f>
        <v>IOTS</v>
      </c>
      <c r="E253" s="185" t="s">
        <v>137</v>
      </c>
      <c r="F253" s="185" t="s">
        <v>137</v>
      </c>
      <c r="G253" s="185" t="s">
        <v>137</v>
      </c>
      <c r="H253" s="185" t="s">
        <v>137</v>
      </c>
      <c r="I253" s="185">
        <v>0</v>
      </c>
      <c r="J253" s="185">
        <f>INDEX('[4]TS BYDem'!$J$10:$J$203,MATCH(D253,'[4]TS BYDem'!$D$10:$D$203,0))</f>
        <v>73.690487252999532</v>
      </c>
      <c r="K253" s="185">
        <f t="shared" ca="1" si="166"/>
        <v>75.742566193741837</v>
      </c>
      <c r="L253" s="185">
        <f t="shared" ca="1" si="166"/>
        <v>77.193858547604464</v>
      </c>
      <c r="M253" s="185">
        <f t="shared" ca="1" si="166"/>
        <v>78.267464426453699</v>
      </c>
      <c r="N253" s="185">
        <f t="shared" ca="1" si="166"/>
        <v>79.076032654651428</v>
      </c>
      <c r="O253" s="185">
        <f t="shared" ca="1" si="166"/>
        <v>79.683397566002739</v>
      </c>
      <c r="P253" s="185">
        <f t="shared" ca="1" si="166"/>
        <v>80.601485484552327</v>
      </c>
      <c r="Q253" s="185">
        <f t="shared" ca="1" si="166"/>
        <v>80.515121385874863</v>
      </c>
      <c r="R253" s="185">
        <f t="shared" ca="1" si="166"/>
        <v>72.970466374235784</v>
      </c>
      <c r="S253" s="185">
        <f t="shared" ca="1" si="166"/>
        <v>75.011670321975117</v>
      </c>
      <c r="T253" s="185">
        <f t="shared" ca="1" si="166"/>
        <v>76.755863463506557</v>
      </c>
      <c r="U253" s="185">
        <f t="shared" ca="1" si="166"/>
        <v>78.584681093278263</v>
      </c>
      <c r="V253" s="185">
        <f t="shared" ca="1" si="166"/>
        <v>80.454537703464197</v>
      </c>
      <c r="W253" s="185">
        <f t="shared" ca="1" si="166"/>
        <v>82.34365685864428</v>
      </c>
      <c r="X253" s="185">
        <f t="shared" ca="1" si="166"/>
        <v>84.32377938615808</v>
      </c>
      <c r="Y253" s="185">
        <f t="shared" ca="1" si="166"/>
        <v>86.251050110305442</v>
      </c>
      <c r="Z253" s="185">
        <f t="shared" ca="1" si="166"/>
        <v>88.210172325836737</v>
      </c>
      <c r="AA253" s="185">
        <f t="shared" ca="1" si="167"/>
        <v>89.748967649963575</v>
      </c>
      <c r="AB253" s="185">
        <f t="shared" ca="1" si="167"/>
        <v>91.423438718109182</v>
      </c>
      <c r="AC253" s="185">
        <f t="shared" ca="1" si="167"/>
        <v>93.205590283825842</v>
      </c>
      <c r="AD253" s="185">
        <f t="shared" ca="1" si="167"/>
        <v>95.382285596331329</v>
      </c>
      <c r="AE253" s="185">
        <f t="shared" ca="1" si="167"/>
        <v>97.824287850703485</v>
      </c>
      <c r="AF253" s="185">
        <f t="shared" ca="1" si="167"/>
        <v>100.82125344431711</v>
      </c>
      <c r="AG253" s="185">
        <f t="shared" ca="1" si="167"/>
        <v>104.12252859253579</v>
      </c>
      <c r="AH253" s="185">
        <f t="shared" ca="1" si="167"/>
        <v>106.54479298417445</v>
      </c>
      <c r="AI253" s="185">
        <f t="shared" ca="1" si="167"/>
        <v>109.30049306069579</v>
      </c>
      <c r="AJ253" s="185">
        <f t="shared" ca="1" si="167"/>
        <v>112.23153465990225</v>
      </c>
      <c r="AK253" s="185">
        <f t="shared" ca="1" si="167"/>
        <v>115.4501348794948</v>
      </c>
      <c r="AL253" s="185">
        <f t="shared" ca="1" si="167"/>
        <v>118.94521706552165</v>
      </c>
      <c r="AM253" s="185">
        <f t="shared" ca="1" si="167"/>
        <v>138.78758348175006</v>
      </c>
      <c r="AN253" s="185">
        <f t="shared" ca="1" si="167"/>
        <v>143.24941237200403</v>
      </c>
      <c r="AO253" s="185">
        <f t="shared" ca="1" si="167"/>
        <v>170.11703059948235</v>
      </c>
      <c r="AP253" s="185">
        <f t="shared" ca="1" si="167"/>
        <v>194.42122590596452</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66"/>
        <v>75.742566193741837</v>
      </c>
      <c r="L254" s="185">
        <f t="shared" ca="1" si="166"/>
        <v>77.193858547604464</v>
      </c>
      <c r="M254" s="185">
        <f t="shared" ca="1" si="166"/>
        <v>78.267464426453699</v>
      </c>
      <c r="N254" s="185">
        <f t="shared" ca="1" si="166"/>
        <v>79.076032654651428</v>
      </c>
      <c r="O254" s="185">
        <f t="shared" ca="1" si="166"/>
        <v>79.683397566002739</v>
      </c>
      <c r="P254" s="185">
        <f t="shared" ca="1" si="166"/>
        <v>80.601485484552327</v>
      </c>
      <c r="Q254" s="185">
        <f t="shared" ca="1" si="166"/>
        <v>80.515121385874863</v>
      </c>
      <c r="R254" s="185">
        <f t="shared" ca="1" si="166"/>
        <v>72.970466374235784</v>
      </c>
      <c r="S254" s="185">
        <f t="shared" ca="1" si="166"/>
        <v>75.011670321975117</v>
      </c>
      <c r="T254" s="185">
        <f t="shared" ca="1" si="166"/>
        <v>76.755863463506557</v>
      </c>
      <c r="U254" s="185">
        <f t="shared" ca="1" si="166"/>
        <v>78.584681093278263</v>
      </c>
      <c r="V254" s="185">
        <f t="shared" ca="1" si="166"/>
        <v>80.454537703464197</v>
      </c>
      <c r="W254" s="185">
        <f t="shared" ca="1" si="166"/>
        <v>82.34365685864428</v>
      </c>
      <c r="X254" s="185">
        <f t="shared" ca="1" si="166"/>
        <v>84.32377938615808</v>
      </c>
      <c r="Y254" s="185">
        <f t="shared" ca="1" si="166"/>
        <v>86.251050110305442</v>
      </c>
      <c r="Z254" s="185">
        <f t="shared" ca="1" si="166"/>
        <v>88.210172325836737</v>
      </c>
      <c r="AA254" s="185">
        <f t="shared" ca="1" si="167"/>
        <v>89.748967649963575</v>
      </c>
      <c r="AB254" s="185">
        <f t="shared" ca="1" si="167"/>
        <v>91.423438718109182</v>
      </c>
      <c r="AC254" s="185">
        <f t="shared" ca="1" si="167"/>
        <v>93.205590283825842</v>
      </c>
      <c r="AD254" s="185">
        <f t="shared" ca="1" si="167"/>
        <v>95.382285596331329</v>
      </c>
      <c r="AE254" s="185">
        <f t="shared" ca="1" si="167"/>
        <v>97.824287850703485</v>
      </c>
      <c r="AF254" s="185">
        <f t="shared" ca="1" si="167"/>
        <v>100.82125344431711</v>
      </c>
      <c r="AG254" s="185">
        <f t="shared" ca="1" si="167"/>
        <v>104.12252859253579</v>
      </c>
      <c r="AH254" s="185">
        <f t="shared" ca="1" si="167"/>
        <v>106.54479298417445</v>
      </c>
      <c r="AI254" s="185">
        <f t="shared" ca="1" si="167"/>
        <v>109.30049306069579</v>
      </c>
      <c r="AJ254" s="185">
        <f t="shared" ca="1" si="167"/>
        <v>112.23153465990225</v>
      </c>
      <c r="AK254" s="185">
        <f t="shared" ca="1" si="167"/>
        <v>115.4501348794948</v>
      </c>
      <c r="AL254" s="185">
        <f t="shared" ca="1" si="167"/>
        <v>118.94521706552165</v>
      </c>
      <c r="AM254" s="185">
        <f t="shared" ca="1" si="167"/>
        <v>138.78758348175006</v>
      </c>
      <c r="AN254" s="185">
        <f t="shared" ca="1" si="167"/>
        <v>143.24941237200403</v>
      </c>
      <c r="AO254" s="185">
        <f t="shared" ca="1" si="167"/>
        <v>170.11703059948235</v>
      </c>
      <c r="AP254" s="185">
        <f t="shared" ca="1" si="167"/>
        <v>194.42122590596452</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66"/>
        <v>75.742566193741837</v>
      </c>
      <c r="L255" s="185">
        <f t="shared" ca="1" si="166"/>
        <v>77.193858547604464</v>
      </c>
      <c r="M255" s="185">
        <f t="shared" ca="1" si="166"/>
        <v>78.267464426453699</v>
      </c>
      <c r="N255" s="185">
        <f t="shared" ca="1" si="166"/>
        <v>79.076032654651428</v>
      </c>
      <c r="O255" s="185">
        <f t="shared" ca="1" si="166"/>
        <v>79.683397566002739</v>
      </c>
      <c r="P255" s="185">
        <f t="shared" ca="1" si="166"/>
        <v>80.601485484552327</v>
      </c>
      <c r="Q255" s="185">
        <f t="shared" ca="1" si="166"/>
        <v>80.515121385874863</v>
      </c>
      <c r="R255" s="185">
        <f t="shared" ca="1" si="166"/>
        <v>72.970466374235784</v>
      </c>
      <c r="S255" s="185">
        <f t="shared" ca="1" si="166"/>
        <v>75.011670321975117</v>
      </c>
      <c r="T255" s="185">
        <f t="shared" ca="1" si="166"/>
        <v>76.755863463506557</v>
      </c>
      <c r="U255" s="185">
        <f t="shared" ca="1" si="166"/>
        <v>78.584681093278263</v>
      </c>
      <c r="V255" s="185">
        <f t="shared" ca="1" si="166"/>
        <v>80.454537703464197</v>
      </c>
      <c r="W255" s="185">
        <f t="shared" ca="1" si="166"/>
        <v>82.34365685864428</v>
      </c>
      <c r="X255" s="185">
        <f t="shared" ca="1" si="166"/>
        <v>84.32377938615808</v>
      </c>
      <c r="Y255" s="185">
        <f t="shared" ca="1" si="166"/>
        <v>86.251050110305442</v>
      </c>
      <c r="Z255" s="185">
        <f t="shared" ca="1" si="166"/>
        <v>88.210172325836737</v>
      </c>
      <c r="AA255" s="185">
        <f t="shared" ca="1" si="167"/>
        <v>89.748967649963575</v>
      </c>
      <c r="AB255" s="185">
        <f t="shared" ca="1" si="167"/>
        <v>91.423438718109182</v>
      </c>
      <c r="AC255" s="185">
        <f t="shared" ca="1" si="167"/>
        <v>93.205590283825842</v>
      </c>
      <c r="AD255" s="185">
        <f t="shared" ca="1" si="167"/>
        <v>95.382285596331329</v>
      </c>
      <c r="AE255" s="185">
        <f t="shared" ca="1" si="167"/>
        <v>97.824287850703485</v>
      </c>
      <c r="AF255" s="185">
        <f t="shared" ca="1" si="167"/>
        <v>100.82125344431711</v>
      </c>
      <c r="AG255" s="185">
        <f t="shared" ca="1" si="167"/>
        <v>104.12252859253579</v>
      </c>
      <c r="AH255" s="185">
        <f t="shared" ca="1" si="167"/>
        <v>106.54479298417445</v>
      </c>
      <c r="AI255" s="185">
        <f t="shared" ca="1" si="167"/>
        <v>109.30049306069579</v>
      </c>
      <c r="AJ255" s="185">
        <f t="shared" ca="1" si="167"/>
        <v>112.23153465990225</v>
      </c>
      <c r="AK255" s="185">
        <f t="shared" ca="1" si="167"/>
        <v>115.4501348794948</v>
      </c>
      <c r="AL255" s="185">
        <f t="shared" ca="1" si="167"/>
        <v>118.94521706552165</v>
      </c>
      <c r="AM255" s="185">
        <f t="shared" ca="1" si="167"/>
        <v>138.78758348175006</v>
      </c>
      <c r="AN255" s="185">
        <f t="shared" ca="1" si="167"/>
        <v>143.24941237200403</v>
      </c>
      <c r="AO255" s="185">
        <f t="shared" ca="1" si="167"/>
        <v>170.11703059948235</v>
      </c>
      <c r="AP255" s="185">
        <f t="shared" ref="L255:AP262" ca="1" si="172">AP$239/AO$239*AO255</f>
        <v>194.42122590596452</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66"/>
        <v>75.742566193741837</v>
      </c>
      <c r="L256" s="185">
        <f t="shared" ca="1" si="172"/>
        <v>77.193858547604464</v>
      </c>
      <c r="M256" s="185">
        <f t="shared" ca="1" si="172"/>
        <v>78.267464426453699</v>
      </c>
      <c r="N256" s="185">
        <f t="shared" ca="1" si="172"/>
        <v>79.076032654651428</v>
      </c>
      <c r="O256" s="185">
        <f t="shared" ca="1" si="172"/>
        <v>79.683397566002739</v>
      </c>
      <c r="P256" s="185">
        <f t="shared" ca="1" si="172"/>
        <v>80.601485484552327</v>
      </c>
      <c r="Q256" s="185">
        <f t="shared" ca="1" si="172"/>
        <v>80.515121385874863</v>
      </c>
      <c r="R256" s="185">
        <f t="shared" ca="1" si="172"/>
        <v>72.970466374235784</v>
      </c>
      <c r="S256" s="185">
        <f t="shared" ca="1" si="172"/>
        <v>75.011670321975117</v>
      </c>
      <c r="T256" s="185">
        <f t="shared" ca="1" si="172"/>
        <v>76.755863463506557</v>
      </c>
      <c r="U256" s="185">
        <f t="shared" ca="1" si="172"/>
        <v>78.584681093278263</v>
      </c>
      <c r="V256" s="185">
        <f t="shared" ca="1" si="172"/>
        <v>80.454537703464197</v>
      </c>
      <c r="W256" s="185">
        <f t="shared" ca="1" si="172"/>
        <v>82.34365685864428</v>
      </c>
      <c r="X256" s="185">
        <f t="shared" ca="1" si="172"/>
        <v>84.32377938615808</v>
      </c>
      <c r="Y256" s="185">
        <f t="shared" ca="1" si="172"/>
        <v>86.251050110305442</v>
      </c>
      <c r="Z256" s="185">
        <f t="shared" ca="1" si="172"/>
        <v>88.210172325836737</v>
      </c>
      <c r="AA256" s="185">
        <f t="shared" ca="1" si="172"/>
        <v>89.748967649963575</v>
      </c>
      <c r="AB256" s="185">
        <f t="shared" ca="1" si="172"/>
        <v>91.423438718109182</v>
      </c>
      <c r="AC256" s="185">
        <f t="shared" ca="1" si="172"/>
        <v>93.205590283825842</v>
      </c>
      <c r="AD256" s="185">
        <f t="shared" ca="1" si="172"/>
        <v>95.382285596331329</v>
      </c>
      <c r="AE256" s="185">
        <f t="shared" ca="1" si="172"/>
        <v>97.824287850703485</v>
      </c>
      <c r="AF256" s="185">
        <f t="shared" ca="1" si="172"/>
        <v>100.82125344431711</v>
      </c>
      <c r="AG256" s="185">
        <f t="shared" ca="1" si="172"/>
        <v>104.12252859253579</v>
      </c>
      <c r="AH256" s="185">
        <f t="shared" ca="1" si="172"/>
        <v>106.54479298417445</v>
      </c>
      <c r="AI256" s="185">
        <f t="shared" ca="1" si="172"/>
        <v>109.30049306069579</v>
      </c>
      <c r="AJ256" s="185">
        <f t="shared" ca="1" si="172"/>
        <v>112.23153465990225</v>
      </c>
      <c r="AK256" s="185">
        <f t="shared" ca="1" si="172"/>
        <v>115.4501348794948</v>
      </c>
      <c r="AL256" s="185">
        <f t="shared" ca="1" si="172"/>
        <v>118.94521706552165</v>
      </c>
      <c r="AM256" s="185">
        <f t="shared" ca="1" si="172"/>
        <v>138.78758348175006</v>
      </c>
      <c r="AN256" s="185">
        <f t="shared" ca="1" si="172"/>
        <v>143.24941237200403</v>
      </c>
      <c r="AO256" s="185">
        <f t="shared" ca="1" si="172"/>
        <v>170.11703059948235</v>
      </c>
      <c r="AP256" s="185">
        <f t="shared" ca="1" si="172"/>
        <v>194.42122590596452</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66"/>
        <v>75.742566193741837</v>
      </c>
      <c r="L257" s="185">
        <f t="shared" ca="1" si="172"/>
        <v>77.193858547604464</v>
      </c>
      <c r="M257" s="185">
        <f t="shared" ca="1" si="172"/>
        <v>78.267464426453699</v>
      </c>
      <c r="N257" s="185">
        <f t="shared" ca="1" si="172"/>
        <v>79.076032654651428</v>
      </c>
      <c r="O257" s="185">
        <f t="shared" ca="1" si="172"/>
        <v>79.683397566002739</v>
      </c>
      <c r="P257" s="185">
        <f t="shared" ca="1" si="172"/>
        <v>80.601485484552327</v>
      </c>
      <c r="Q257" s="185">
        <f t="shared" ca="1" si="172"/>
        <v>80.515121385874863</v>
      </c>
      <c r="R257" s="185">
        <f t="shared" ca="1" si="172"/>
        <v>72.970466374235784</v>
      </c>
      <c r="S257" s="185">
        <f t="shared" ca="1" si="172"/>
        <v>75.011670321975117</v>
      </c>
      <c r="T257" s="185">
        <f t="shared" ca="1" si="172"/>
        <v>76.755863463506557</v>
      </c>
      <c r="U257" s="185">
        <f t="shared" ca="1" si="172"/>
        <v>78.584681093278263</v>
      </c>
      <c r="V257" s="185">
        <f t="shared" ca="1" si="172"/>
        <v>80.454537703464197</v>
      </c>
      <c r="W257" s="185">
        <f t="shared" ca="1" si="172"/>
        <v>82.34365685864428</v>
      </c>
      <c r="X257" s="185">
        <f t="shared" ca="1" si="172"/>
        <v>84.32377938615808</v>
      </c>
      <c r="Y257" s="185">
        <f t="shared" ca="1" si="172"/>
        <v>86.251050110305442</v>
      </c>
      <c r="Z257" s="185">
        <f t="shared" ca="1" si="172"/>
        <v>88.210172325836737</v>
      </c>
      <c r="AA257" s="185">
        <f t="shared" ca="1" si="172"/>
        <v>89.748967649963575</v>
      </c>
      <c r="AB257" s="185">
        <f t="shared" ca="1" si="172"/>
        <v>91.423438718109182</v>
      </c>
      <c r="AC257" s="185">
        <f t="shared" ca="1" si="172"/>
        <v>93.205590283825842</v>
      </c>
      <c r="AD257" s="185">
        <f t="shared" ca="1" si="172"/>
        <v>95.382285596331329</v>
      </c>
      <c r="AE257" s="185">
        <f t="shared" ca="1" si="172"/>
        <v>97.824287850703485</v>
      </c>
      <c r="AF257" s="185">
        <f t="shared" ca="1" si="172"/>
        <v>100.82125344431711</v>
      </c>
      <c r="AG257" s="185">
        <f t="shared" ca="1" si="172"/>
        <v>104.12252859253579</v>
      </c>
      <c r="AH257" s="185">
        <f t="shared" ca="1" si="172"/>
        <v>106.54479298417445</v>
      </c>
      <c r="AI257" s="185">
        <f t="shared" ca="1" si="172"/>
        <v>109.30049306069579</v>
      </c>
      <c r="AJ257" s="185">
        <f t="shared" ca="1" si="172"/>
        <v>112.23153465990225</v>
      </c>
      <c r="AK257" s="185">
        <f t="shared" ca="1" si="172"/>
        <v>115.4501348794948</v>
      </c>
      <c r="AL257" s="185">
        <f t="shared" ca="1" si="172"/>
        <v>118.94521706552165</v>
      </c>
      <c r="AM257" s="185">
        <f t="shared" ca="1" si="172"/>
        <v>138.78758348175006</v>
      </c>
      <c r="AN257" s="185">
        <f t="shared" ca="1" si="172"/>
        <v>143.24941237200403</v>
      </c>
      <c r="AO257" s="185">
        <f t="shared" ca="1" si="172"/>
        <v>170.11703059948235</v>
      </c>
      <c r="AP257" s="185">
        <f t="shared" ca="1" si="172"/>
        <v>194.42122590596452</v>
      </c>
    </row>
    <row r="258" spans="1:42">
      <c r="A258" s="57" t="str">
        <f>'[4]TS BYDem'!A184</f>
        <v>*</v>
      </c>
      <c r="B258" s="185" t="s">
        <v>288</v>
      </c>
      <c r="C258" s="185" t="s">
        <v>137</v>
      </c>
      <c r="D258" s="186" t="str">
        <f>'[4]TS BYDem'!D184</f>
        <v>IOTS</v>
      </c>
      <c r="E258" s="185" t="s">
        <v>137</v>
      </c>
      <c r="F258" s="185" t="s">
        <v>137</v>
      </c>
      <c r="G258" s="185" t="s">
        <v>137</v>
      </c>
      <c r="H258" s="185" t="s">
        <v>137</v>
      </c>
      <c r="I258" s="185">
        <v>0</v>
      </c>
      <c r="J258" s="185">
        <f>INDEX('[4]TS BYDem'!$J$10:$J$203,MATCH(D258,'[4]TS BYDem'!$D$10:$D$203,0))</f>
        <v>73.690487252999532</v>
      </c>
      <c r="K258" s="185">
        <f t="shared" ca="1" si="166"/>
        <v>75.742566193741837</v>
      </c>
      <c r="L258" s="185">
        <f t="shared" ca="1" si="172"/>
        <v>77.193858547604464</v>
      </c>
      <c r="M258" s="185">
        <f t="shared" ca="1" si="172"/>
        <v>78.267464426453699</v>
      </c>
      <c r="N258" s="185">
        <f t="shared" ca="1" si="172"/>
        <v>79.076032654651428</v>
      </c>
      <c r="O258" s="185">
        <f t="shared" ca="1" si="172"/>
        <v>79.683397566002739</v>
      </c>
      <c r="P258" s="185">
        <f t="shared" ca="1" si="172"/>
        <v>80.601485484552327</v>
      </c>
      <c r="Q258" s="185">
        <f t="shared" ca="1" si="172"/>
        <v>80.515121385874863</v>
      </c>
      <c r="R258" s="185">
        <f t="shared" ca="1" si="172"/>
        <v>72.970466374235784</v>
      </c>
      <c r="S258" s="185">
        <f t="shared" ca="1" si="172"/>
        <v>75.011670321975117</v>
      </c>
      <c r="T258" s="185">
        <f t="shared" ca="1" si="172"/>
        <v>76.755863463506557</v>
      </c>
      <c r="U258" s="185">
        <f t="shared" ca="1" si="172"/>
        <v>78.584681093278263</v>
      </c>
      <c r="V258" s="185">
        <f t="shared" ca="1" si="172"/>
        <v>80.454537703464197</v>
      </c>
      <c r="W258" s="185">
        <f t="shared" ca="1" si="172"/>
        <v>82.34365685864428</v>
      </c>
      <c r="X258" s="185">
        <f t="shared" ca="1" si="172"/>
        <v>84.32377938615808</v>
      </c>
      <c r="Y258" s="185">
        <f t="shared" ca="1" si="172"/>
        <v>86.251050110305442</v>
      </c>
      <c r="Z258" s="185">
        <f t="shared" ca="1" si="172"/>
        <v>88.210172325836737</v>
      </c>
      <c r="AA258" s="185">
        <f t="shared" ca="1" si="172"/>
        <v>89.748967649963575</v>
      </c>
      <c r="AB258" s="185">
        <f t="shared" ca="1" si="172"/>
        <v>91.423438718109182</v>
      </c>
      <c r="AC258" s="185">
        <f t="shared" ca="1" si="172"/>
        <v>93.205590283825842</v>
      </c>
      <c r="AD258" s="185">
        <f t="shared" ca="1" si="172"/>
        <v>95.382285596331329</v>
      </c>
      <c r="AE258" s="185">
        <f t="shared" ca="1" si="172"/>
        <v>97.824287850703485</v>
      </c>
      <c r="AF258" s="185">
        <f t="shared" ca="1" si="172"/>
        <v>100.82125344431711</v>
      </c>
      <c r="AG258" s="185">
        <f t="shared" ca="1" si="172"/>
        <v>104.12252859253579</v>
      </c>
      <c r="AH258" s="185">
        <f t="shared" ca="1" si="172"/>
        <v>106.54479298417445</v>
      </c>
      <c r="AI258" s="185">
        <f t="shared" ca="1" si="172"/>
        <v>109.30049306069579</v>
      </c>
      <c r="AJ258" s="185">
        <f t="shared" ca="1" si="172"/>
        <v>112.23153465990225</v>
      </c>
      <c r="AK258" s="185">
        <f t="shared" ca="1" si="172"/>
        <v>115.4501348794948</v>
      </c>
      <c r="AL258" s="185">
        <f t="shared" ca="1" si="172"/>
        <v>118.94521706552165</v>
      </c>
      <c r="AM258" s="185">
        <f t="shared" ca="1" si="172"/>
        <v>138.78758348175006</v>
      </c>
      <c r="AN258" s="185">
        <f t="shared" ca="1" si="172"/>
        <v>143.24941237200403</v>
      </c>
      <c r="AO258" s="185">
        <f t="shared" ca="1" si="172"/>
        <v>170.11703059948235</v>
      </c>
      <c r="AP258" s="185">
        <f t="shared" ca="1" si="172"/>
        <v>194.42122590596452</v>
      </c>
    </row>
    <row r="259" spans="1:42">
      <c r="A259" s="57" t="str">
        <f>'[4]TS BYDem'!A185</f>
        <v>*</v>
      </c>
      <c r="B259" s="185" t="s">
        <v>288</v>
      </c>
      <c r="C259" s="185" t="s">
        <v>137</v>
      </c>
      <c r="D259" s="186" t="str">
        <f>'[4]TS BYDem'!D185</f>
        <v>IOTS</v>
      </c>
      <c r="E259" s="185" t="s">
        <v>137</v>
      </c>
      <c r="F259" s="185" t="s">
        <v>137</v>
      </c>
      <c r="G259" s="185" t="s">
        <v>137</v>
      </c>
      <c r="H259" s="185" t="s">
        <v>137</v>
      </c>
      <c r="I259" s="185">
        <v>0</v>
      </c>
      <c r="J259" s="185">
        <f>INDEX('[4]TS BYDem'!$J$10:$J$203,MATCH(D259,'[4]TS BYDem'!$D$10:$D$203,0))</f>
        <v>73.690487252999532</v>
      </c>
      <c r="K259" s="185">
        <f t="shared" ca="1" si="166"/>
        <v>75.742566193741837</v>
      </c>
      <c r="L259" s="185">
        <f t="shared" ca="1" si="172"/>
        <v>77.193858547604464</v>
      </c>
      <c r="M259" s="185">
        <f t="shared" ca="1" si="172"/>
        <v>78.267464426453699</v>
      </c>
      <c r="N259" s="185">
        <f t="shared" ca="1" si="172"/>
        <v>79.076032654651428</v>
      </c>
      <c r="O259" s="185">
        <f t="shared" ca="1" si="172"/>
        <v>79.683397566002739</v>
      </c>
      <c r="P259" s="185">
        <f t="shared" ca="1" si="172"/>
        <v>80.601485484552327</v>
      </c>
      <c r="Q259" s="185">
        <f t="shared" ca="1" si="172"/>
        <v>80.515121385874863</v>
      </c>
      <c r="R259" s="185">
        <f t="shared" ca="1" si="172"/>
        <v>72.970466374235784</v>
      </c>
      <c r="S259" s="185">
        <f t="shared" ca="1" si="172"/>
        <v>75.011670321975117</v>
      </c>
      <c r="T259" s="185">
        <f t="shared" ca="1" si="172"/>
        <v>76.755863463506557</v>
      </c>
      <c r="U259" s="185">
        <f t="shared" ca="1" si="172"/>
        <v>78.584681093278263</v>
      </c>
      <c r="V259" s="185">
        <f t="shared" ca="1" si="172"/>
        <v>80.454537703464197</v>
      </c>
      <c r="W259" s="185">
        <f t="shared" ca="1" si="172"/>
        <v>82.34365685864428</v>
      </c>
      <c r="X259" s="185">
        <f t="shared" ca="1" si="172"/>
        <v>84.32377938615808</v>
      </c>
      <c r="Y259" s="185">
        <f t="shared" ca="1" si="172"/>
        <v>86.251050110305442</v>
      </c>
      <c r="Z259" s="185">
        <f t="shared" ca="1" si="172"/>
        <v>88.210172325836737</v>
      </c>
      <c r="AA259" s="185">
        <f t="shared" ca="1" si="172"/>
        <v>89.748967649963575</v>
      </c>
      <c r="AB259" s="185">
        <f t="shared" ca="1" si="172"/>
        <v>91.423438718109182</v>
      </c>
      <c r="AC259" s="185">
        <f t="shared" ca="1" si="172"/>
        <v>93.205590283825842</v>
      </c>
      <c r="AD259" s="185">
        <f t="shared" ca="1" si="172"/>
        <v>95.382285596331329</v>
      </c>
      <c r="AE259" s="185">
        <f t="shared" ca="1" si="172"/>
        <v>97.824287850703485</v>
      </c>
      <c r="AF259" s="185">
        <f t="shared" ca="1" si="172"/>
        <v>100.82125344431711</v>
      </c>
      <c r="AG259" s="185">
        <f t="shared" ca="1" si="172"/>
        <v>104.12252859253579</v>
      </c>
      <c r="AH259" s="185">
        <f t="shared" ca="1" si="172"/>
        <v>106.54479298417445</v>
      </c>
      <c r="AI259" s="185">
        <f t="shared" ca="1" si="172"/>
        <v>109.30049306069579</v>
      </c>
      <c r="AJ259" s="185">
        <f t="shared" ca="1" si="172"/>
        <v>112.23153465990225</v>
      </c>
      <c r="AK259" s="185">
        <f t="shared" ca="1" si="172"/>
        <v>115.4501348794948</v>
      </c>
      <c r="AL259" s="185">
        <f t="shared" ca="1" si="172"/>
        <v>118.94521706552165</v>
      </c>
      <c r="AM259" s="185">
        <f t="shared" ca="1" si="172"/>
        <v>138.78758348175006</v>
      </c>
      <c r="AN259" s="185">
        <f t="shared" ca="1" si="172"/>
        <v>143.24941237200403</v>
      </c>
      <c r="AO259" s="185">
        <f t="shared" ca="1" si="172"/>
        <v>170.11703059948235</v>
      </c>
      <c r="AP259" s="185">
        <f t="shared" ca="1" si="172"/>
        <v>194.42122590596452</v>
      </c>
    </row>
    <row r="260" spans="1:42">
      <c r="A260" s="57" t="str">
        <f>'[4]TS BYDem'!A186</f>
        <v>*</v>
      </c>
      <c r="B260" s="185" t="s">
        <v>288</v>
      </c>
      <c r="C260" s="185" t="s">
        <v>137</v>
      </c>
      <c r="D260" s="186" t="str">
        <f>'[4]TS BYDem'!D186</f>
        <v>IOTS</v>
      </c>
      <c r="E260" s="185" t="s">
        <v>137</v>
      </c>
      <c r="F260" s="185" t="s">
        <v>137</v>
      </c>
      <c r="G260" s="185" t="s">
        <v>137</v>
      </c>
      <c r="H260" s="185" t="s">
        <v>137</v>
      </c>
      <c r="I260" s="185">
        <v>0</v>
      </c>
      <c r="J260" s="185">
        <f>INDEX('[4]TS BYDem'!$J$10:$J$203,MATCH(D260,'[4]TS BYDem'!$D$10:$D$203,0))</f>
        <v>73.690487252999532</v>
      </c>
      <c r="K260" s="185">
        <f t="shared" ca="1" si="166"/>
        <v>75.742566193741837</v>
      </c>
      <c r="L260" s="185">
        <f t="shared" ca="1" si="172"/>
        <v>77.193858547604464</v>
      </c>
      <c r="M260" s="185">
        <f t="shared" ca="1" si="172"/>
        <v>78.267464426453699</v>
      </c>
      <c r="N260" s="185">
        <f t="shared" ca="1" si="172"/>
        <v>79.076032654651428</v>
      </c>
      <c r="O260" s="185">
        <f t="shared" ca="1" si="172"/>
        <v>79.683397566002739</v>
      </c>
      <c r="P260" s="185">
        <f t="shared" ca="1" si="172"/>
        <v>80.601485484552327</v>
      </c>
      <c r="Q260" s="185">
        <f t="shared" ca="1" si="172"/>
        <v>80.515121385874863</v>
      </c>
      <c r="R260" s="185">
        <f t="shared" ca="1" si="172"/>
        <v>72.970466374235784</v>
      </c>
      <c r="S260" s="185">
        <f t="shared" ca="1" si="172"/>
        <v>75.011670321975117</v>
      </c>
      <c r="T260" s="185">
        <f t="shared" ca="1" si="172"/>
        <v>76.755863463506557</v>
      </c>
      <c r="U260" s="185">
        <f t="shared" ca="1" si="172"/>
        <v>78.584681093278263</v>
      </c>
      <c r="V260" s="185">
        <f t="shared" ca="1" si="172"/>
        <v>80.454537703464197</v>
      </c>
      <c r="W260" s="185">
        <f t="shared" ca="1" si="172"/>
        <v>82.34365685864428</v>
      </c>
      <c r="X260" s="185">
        <f t="shared" ca="1" si="172"/>
        <v>84.32377938615808</v>
      </c>
      <c r="Y260" s="185">
        <f t="shared" ca="1" si="172"/>
        <v>86.251050110305442</v>
      </c>
      <c r="Z260" s="185">
        <f t="shared" ca="1" si="172"/>
        <v>88.210172325836737</v>
      </c>
      <c r="AA260" s="185">
        <f t="shared" ca="1" si="172"/>
        <v>89.748967649963575</v>
      </c>
      <c r="AB260" s="185">
        <f t="shared" ca="1" si="172"/>
        <v>91.423438718109182</v>
      </c>
      <c r="AC260" s="185">
        <f t="shared" ca="1" si="172"/>
        <v>93.205590283825842</v>
      </c>
      <c r="AD260" s="185">
        <f t="shared" ca="1" si="172"/>
        <v>95.382285596331329</v>
      </c>
      <c r="AE260" s="185">
        <f t="shared" ca="1" si="172"/>
        <v>97.824287850703485</v>
      </c>
      <c r="AF260" s="185">
        <f t="shared" ca="1" si="172"/>
        <v>100.82125344431711</v>
      </c>
      <c r="AG260" s="185">
        <f t="shared" ca="1" si="172"/>
        <v>104.12252859253579</v>
      </c>
      <c r="AH260" s="185">
        <f t="shared" ca="1" si="172"/>
        <v>106.54479298417445</v>
      </c>
      <c r="AI260" s="185">
        <f t="shared" ca="1" si="172"/>
        <v>109.30049306069579</v>
      </c>
      <c r="AJ260" s="185">
        <f t="shared" ca="1" si="172"/>
        <v>112.23153465990225</v>
      </c>
      <c r="AK260" s="185">
        <f t="shared" ca="1" si="172"/>
        <v>115.4501348794948</v>
      </c>
      <c r="AL260" s="185">
        <f t="shared" ca="1" si="172"/>
        <v>118.94521706552165</v>
      </c>
      <c r="AM260" s="185">
        <f t="shared" ca="1" si="172"/>
        <v>138.78758348175006</v>
      </c>
      <c r="AN260" s="185">
        <f t="shared" ca="1" si="172"/>
        <v>143.24941237200403</v>
      </c>
      <c r="AO260" s="185">
        <f t="shared" ca="1" si="172"/>
        <v>170.11703059948235</v>
      </c>
      <c r="AP260" s="185">
        <f t="shared" ca="1" si="172"/>
        <v>194.42122590596452</v>
      </c>
    </row>
    <row r="261" spans="1:42">
      <c r="A261" s="57" t="str">
        <f>'[4]TS BYDem'!A187</f>
        <v>*</v>
      </c>
      <c r="B261" s="185" t="s">
        <v>288</v>
      </c>
      <c r="C261" s="185" t="s">
        <v>137</v>
      </c>
      <c r="D261" s="186" t="str">
        <f>'[4]TS BYDem'!D187</f>
        <v>IOTS</v>
      </c>
      <c r="E261" s="185" t="s">
        <v>137</v>
      </c>
      <c r="F261" s="185" t="s">
        <v>137</v>
      </c>
      <c r="G261" s="185" t="s">
        <v>137</v>
      </c>
      <c r="H261" s="185" t="s">
        <v>137</v>
      </c>
      <c r="I261" s="185">
        <v>0</v>
      </c>
      <c r="J261" s="185">
        <f>INDEX('[4]TS BYDem'!$J$10:$J$203,MATCH(D261,'[4]TS BYDem'!$D$10:$D$203,0))</f>
        <v>73.690487252999532</v>
      </c>
      <c r="K261" s="185">
        <f t="shared" ca="1" si="166"/>
        <v>75.742566193741837</v>
      </c>
      <c r="L261" s="185">
        <f t="shared" ca="1" si="172"/>
        <v>77.193858547604464</v>
      </c>
      <c r="M261" s="185">
        <f t="shared" ca="1" si="172"/>
        <v>78.267464426453699</v>
      </c>
      <c r="N261" s="185">
        <f t="shared" ca="1" si="172"/>
        <v>79.076032654651428</v>
      </c>
      <c r="O261" s="185">
        <f t="shared" ca="1" si="172"/>
        <v>79.683397566002739</v>
      </c>
      <c r="P261" s="185">
        <f t="shared" ca="1" si="172"/>
        <v>80.601485484552327</v>
      </c>
      <c r="Q261" s="185">
        <f t="shared" ca="1" si="172"/>
        <v>80.515121385874863</v>
      </c>
      <c r="R261" s="185">
        <f t="shared" ca="1" si="172"/>
        <v>72.970466374235784</v>
      </c>
      <c r="S261" s="185">
        <f t="shared" ca="1" si="172"/>
        <v>75.011670321975117</v>
      </c>
      <c r="T261" s="185">
        <f t="shared" ca="1" si="172"/>
        <v>76.755863463506557</v>
      </c>
      <c r="U261" s="185">
        <f t="shared" ca="1" si="172"/>
        <v>78.584681093278263</v>
      </c>
      <c r="V261" s="185">
        <f t="shared" ca="1" si="172"/>
        <v>80.454537703464197</v>
      </c>
      <c r="W261" s="185">
        <f t="shared" ca="1" si="172"/>
        <v>82.34365685864428</v>
      </c>
      <c r="X261" s="185">
        <f t="shared" ca="1" si="172"/>
        <v>84.32377938615808</v>
      </c>
      <c r="Y261" s="185">
        <f t="shared" ca="1" si="172"/>
        <v>86.251050110305442</v>
      </c>
      <c r="Z261" s="185">
        <f t="shared" ca="1" si="172"/>
        <v>88.210172325836737</v>
      </c>
      <c r="AA261" s="185">
        <f t="shared" ca="1" si="172"/>
        <v>89.748967649963575</v>
      </c>
      <c r="AB261" s="185">
        <f t="shared" ca="1" si="172"/>
        <v>91.423438718109182</v>
      </c>
      <c r="AC261" s="185">
        <f t="shared" ca="1" si="172"/>
        <v>93.205590283825842</v>
      </c>
      <c r="AD261" s="185">
        <f t="shared" ca="1" si="172"/>
        <v>95.382285596331329</v>
      </c>
      <c r="AE261" s="185">
        <f t="shared" ca="1" si="172"/>
        <v>97.824287850703485</v>
      </c>
      <c r="AF261" s="185">
        <f t="shared" ca="1" si="172"/>
        <v>100.82125344431711</v>
      </c>
      <c r="AG261" s="185">
        <f t="shared" ca="1" si="172"/>
        <v>104.12252859253579</v>
      </c>
      <c r="AH261" s="185">
        <f t="shared" ca="1" si="172"/>
        <v>106.54479298417445</v>
      </c>
      <c r="AI261" s="185">
        <f t="shared" ca="1" si="172"/>
        <v>109.30049306069579</v>
      </c>
      <c r="AJ261" s="185">
        <f t="shared" ca="1" si="172"/>
        <v>112.23153465990225</v>
      </c>
      <c r="AK261" s="185">
        <f t="shared" ca="1" si="172"/>
        <v>115.4501348794948</v>
      </c>
      <c r="AL261" s="185">
        <f t="shared" ca="1" si="172"/>
        <v>118.94521706552165</v>
      </c>
      <c r="AM261" s="185">
        <f t="shared" ca="1" si="172"/>
        <v>138.78758348175006</v>
      </c>
      <c r="AN261" s="185">
        <f t="shared" ca="1" si="172"/>
        <v>143.24941237200403</v>
      </c>
      <c r="AO261" s="185">
        <f t="shared" ca="1" si="172"/>
        <v>170.11703059948235</v>
      </c>
      <c r="AP261" s="185">
        <f t="shared" ca="1" si="172"/>
        <v>194.42122590596452</v>
      </c>
    </row>
    <row r="262" spans="1:42">
      <c r="A262" s="57" t="str">
        <f>'[4]TS BYDem'!A188</f>
        <v/>
      </c>
      <c r="B262" s="185" t="s">
        <v>288</v>
      </c>
      <c r="C262" s="185" t="s">
        <v>137</v>
      </c>
      <c r="D262" s="186" t="str">
        <f>'[4]TS BYDem'!D188</f>
        <v>IOTR</v>
      </c>
      <c r="E262" s="185" t="s">
        <v>137</v>
      </c>
      <c r="F262" s="185" t="s">
        <v>137</v>
      </c>
      <c r="G262" s="185" t="s">
        <v>137</v>
      </c>
      <c r="H262" s="185" t="s">
        <v>137</v>
      </c>
      <c r="I262" s="185">
        <v>0</v>
      </c>
      <c r="J262" s="185">
        <f>INDEX('[4]TS BYDem'!$J$10:$J$203,MATCH(D262,'[4]TS BYDem'!$D$10:$D$203,0))</f>
        <v>9.4685659246785185</v>
      </c>
      <c r="K262" s="185">
        <f t="shared" ca="1" si="166"/>
        <v>9.7322396423777064</v>
      </c>
      <c r="L262" s="185">
        <f t="shared" ca="1" si="172"/>
        <v>9.9187176782923192</v>
      </c>
      <c r="M262" s="192">
        <f t="shared" ref="M262" si="173">O262</f>
        <v>4.2</v>
      </c>
      <c r="N262" s="192">
        <f t="shared" ref="N262" si="174">O262</f>
        <v>4.2</v>
      </c>
      <c r="O262" s="192">
        <f>INDEX('[4]TS BYDem'!$O$10:$O$203,MATCH(D262,'[4]TS BYDem'!$D$10:$D$203,0))</f>
        <v>4.2</v>
      </c>
      <c r="P262" s="185">
        <f t="shared" ca="1" si="172"/>
        <v>4.2483911250736304</v>
      </c>
      <c r="Q262" s="185">
        <f t="shared" ca="1" si="172"/>
        <v>4.2438389946986055</v>
      </c>
      <c r="R262" s="185">
        <f t="shared" ca="1" si="172"/>
        <v>3.8461708226978204</v>
      </c>
      <c r="S262" s="185">
        <f t="shared" ca="1" si="172"/>
        <v>3.9537598166711767</v>
      </c>
      <c r="T262" s="185">
        <f t="shared" ca="1" si="172"/>
        <v>4.0456937880905572</v>
      </c>
      <c r="U262" s="185">
        <f t="shared" ca="1" si="172"/>
        <v>4.1420881974614536</v>
      </c>
      <c r="V262" s="185">
        <f t="shared" ca="1" si="172"/>
        <v>4.2406457138659954</v>
      </c>
      <c r="W262" s="185">
        <f t="shared" ca="1" si="172"/>
        <v>4.3402185319700965</v>
      </c>
      <c r="X262" s="185">
        <f t="shared" ca="1" si="172"/>
        <v>4.4445880100495083</v>
      </c>
      <c r="Y262" s="185">
        <f t="shared" ca="1" si="172"/>
        <v>4.5461717437841811</v>
      </c>
      <c r="Z262" s="185">
        <f t="shared" ca="1" si="172"/>
        <v>4.6494343249061245</v>
      </c>
      <c r="AA262" s="185">
        <f t="shared" ca="1" si="172"/>
        <v>4.7305420657749728</v>
      </c>
      <c r="AB262" s="185">
        <f t="shared" ca="1" si="172"/>
        <v>4.8188010846049147</v>
      </c>
      <c r="AC262" s="185">
        <f t="shared" ca="1" si="172"/>
        <v>4.9127357912646055</v>
      </c>
      <c r="AD262" s="185">
        <f t="shared" ca="1" si="172"/>
        <v>5.0274663448275421</v>
      </c>
      <c r="AE262" s="185">
        <f t="shared" ca="1" si="172"/>
        <v>5.1561808547713177</v>
      </c>
      <c r="AF262" s="185">
        <f t="shared" ca="1" si="172"/>
        <v>5.3141467030868466</v>
      </c>
      <c r="AG262" s="185">
        <f t="shared" ca="1" si="172"/>
        <v>5.4881522807359877</v>
      </c>
      <c r="AH262" s="185">
        <f t="shared" ca="1" si="172"/>
        <v>5.61582643564957</v>
      </c>
      <c r="AI262" s="185">
        <f t="shared" ca="1" si="172"/>
        <v>5.7610755173268764</v>
      </c>
      <c r="AJ262" s="185">
        <f t="shared" ca="1" si="172"/>
        <v>5.9155666044629429</v>
      </c>
      <c r="AK262" s="185">
        <f t="shared" ca="1" si="172"/>
        <v>6.0852145027103974</v>
      </c>
      <c r="AL262" s="185">
        <f t="shared" ca="1" si="172"/>
        <v>6.269435377192484</v>
      </c>
      <c r="AM262" s="185">
        <f t="shared" ca="1" si="172"/>
        <v>7.3152986497660395</v>
      </c>
      <c r="AN262" s="185">
        <f t="shared" ca="1" si="172"/>
        <v>7.5504753855916462</v>
      </c>
      <c r="AO262" s="185">
        <f t="shared" ca="1" si="172"/>
        <v>8.9666298167821434</v>
      </c>
      <c r="AP262" s="185">
        <f t="shared" ca="1" si="172"/>
        <v>10.247669825181296</v>
      </c>
    </row>
    <row r="263" spans="1:42">
      <c r="A263" s="57" t="str">
        <f>'[4]TS BYDem'!A189</f>
        <v>*</v>
      </c>
      <c r="B263" s="185" t="s">
        <v>288</v>
      </c>
      <c r="C263" s="185" t="s">
        <v>137</v>
      </c>
      <c r="D263" s="186">
        <f>'[4]TS BYDem'!D189</f>
        <v>0</v>
      </c>
      <c r="E263" s="185" t="s">
        <v>137</v>
      </c>
      <c r="F263" s="185" t="s">
        <v>137</v>
      </c>
      <c r="G263" s="185" t="s">
        <v>137</v>
      </c>
      <c r="H263" s="185" t="s">
        <v>137</v>
      </c>
      <c r="I263" s="185">
        <v>0</v>
      </c>
      <c r="J263" s="185"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8" t="s">
        <v>197</v>
      </c>
      <c r="C2" s="368"/>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0.49731492089777224</v>
      </c>
      <c r="T17" s="190">
        <f t="shared" si="5"/>
        <v>0.49224762784006421</v>
      </c>
      <c r="U17" s="190">
        <f t="shared" si="5"/>
        <v>0.48816656200767344</v>
      </c>
      <c r="V17" s="190">
        <f t="shared" si="5"/>
        <v>0.4833380923991587</v>
      </c>
      <c r="W17" s="190">
        <f t="shared" si="5"/>
        <v>0.47787945787105746</v>
      </c>
      <c r="X17" s="190">
        <f t="shared" si="5"/>
        <v>0.47178770428136751</v>
      </c>
      <c r="Y17" s="190">
        <f t="shared" si="5"/>
        <v>0.4654214270238542</v>
      </c>
      <c r="Z17" s="190">
        <f t="shared" si="5"/>
        <v>0.4649454870014304</v>
      </c>
      <c r="AA17" s="190">
        <f t="shared" si="5"/>
        <v>0.46257576407278672</v>
      </c>
      <c r="AB17" s="190">
        <f t="shared" si="5"/>
        <v>0.45594596033774298</v>
      </c>
      <c r="AC17" s="190">
        <f t="shared" si="5"/>
        <v>0.44845549821342801</v>
      </c>
      <c r="AD17" s="190">
        <f t="shared" si="5"/>
        <v>0.43997233264923635</v>
      </c>
      <c r="AE17" s="190">
        <f t="shared" si="5"/>
        <v>0.43031065618127468</v>
      </c>
      <c r="AF17" s="190">
        <f t="shared" si="5"/>
        <v>0.41931363852842662</v>
      </c>
      <c r="AG17" s="190">
        <f t="shared" si="5"/>
        <v>0.41201983496841871</v>
      </c>
      <c r="AH17" s="190">
        <f t="shared" si="5"/>
        <v>0.40796342539431785</v>
      </c>
      <c r="AI17" s="190">
        <f t="shared" si="5"/>
        <v>0.39911075780662014</v>
      </c>
      <c r="AJ17" s="190">
        <f t="shared" si="5"/>
        <v>0.38807319511736149</v>
      </c>
      <c r="AK17" s="190">
        <f t="shared" si="5"/>
        <v>0.37723650924965568</v>
      </c>
      <c r="AL17" s="190">
        <f t="shared" si="5"/>
        <v>0.36640562570348667</v>
      </c>
      <c r="AM17" s="190">
        <f t="shared" si="5"/>
        <v>0.3191835839227824</v>
      </c>
      <c r="AN17" s="190">
        <f t="shared" si="5"/>
        <v>0.31221231366043262</v>
      </c>
      <c r="AO17" s="190">
        <f t="shared" si="5"/>
        <v>0.31221231366043262</v>
      </c>
      <c r="AP17" s="190">
        <f t="shared" si="5"/>
        <v>0.31221231366043262</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0.30273627691778765</v>
      </c>
      <c r="T18" s="190">
        <f t="shared" si="6"/>
        <v>0.30780356997549563</v>
      </c>
      <c r="U18" s="190">
        <f t="shared" si="6"/>
        <v>0.30959983465931479</v>
      </c>
      <c r="V18" s="190">
        <f t="shared" si="6"/>
        <v>0.31119910205320506</v>
      </c>
      <c r="W18" s="190">
        <f t="shared" si="6"/>
        <v>0.31308033217516551</v>
      </c>
      <c r="X18" s="190">
        <f t="shared" si="6"/>
        <v>0.3147792860065764</v>
      </c>
      <c r="Y18" s="190">
        <f t="shared" si="6"/>
        <v>0.31671750699822215</v>
      </c>
      <c r="Z18" s="190">
        <f t="shared" si="6"/>
        <v>0.31979216294402368</v>
      </c>
      <c r="AA18" s="190">
        <f t="shared" si="6"/>
        <v>0.32042078111124966</v>
      </c>
      <c r="AB18" s="190">
        <f t="shared" si="6"/>
        <v>0.32147083616768674</v>
      </c>
      <c r="AC18" s="190">
        <f t="shared" si="6"/>
        <v>0.32344645949980538</v>
      </c>
      <c r="AD18" s="190">
        <f t="shared" si="6"/>
        <v>0.32511892020445593</v>
      </c>
      <c r="AE18" s="190">
        <f t="shared" si="6"/>
        <v>0.32729155089107687</v>
      </c>
      <c r="AF18" s="190">
        <f t="shared" si="6"/>
        <v>0.32914435053023705</v>
      </c>
      <c r="AG18" s="190">
        <f t="shared" si="6"/>
        <v>0.33377772717202325</v>
      </c>
      <c r="AH18" s="190">
        <f t="shared" si="6"/>
        <v>0.33587794115432573</v>
      </c>
      <c r="AI18" s="190">
        <f t="shared" si="6"/>
        <v>0.33574443026299294</v>
      </c>
      <c r="AJ18" s="190">
        <f t="shared" si="6"/>
        <v>0.33807424259198021</v>
      </c>
      <c r="AK18" s="190">
        <f t="shared" si="6"/>
        <v>0.34020005661095132</v>
      </c>
      <c r="AL18" s="190">
        <f t="shared" si="6"/>
        <v>0.34234027841670711</v>
      </c>
      <c r="AM18" s="190">
        <f t="shared" si="6"/>
        <v>0.3523880575502279</v>
      </c>
      <c r="AN18" s="190">
        <f t="shared" si="6"/>
        <v>0.36344872774866921</v>
      </c>
      <c r="AO18" s="190">
        <f t="shared" si="6"/>
        <v>0.36344872774866921</v>
      </c>
      <c r="AP18" s="190">
        <f t="shared" si="6"/>
        <v>0.36344872774866921</v>
      </c>
      <c r="AQ18" s="190"/>
      <c r="AR18" s="190"/>
      <c r="AS18" s="190"/>
      <c r="AT18" s="190"/>
      <c r="AU18" s="190"/>
      <c r="AV18" s="190"/>
    </row>
    <row r="19" spans="1:48">
      <c r="A19" s="313" t="s">
        <v>16</v>
      </c>
      <c r="C19" s="313" t="s">
        <v>50</v>
      </c>
      <c r="D19" s="313" t="s">
        <v>48</v>
      </c>
      <c r="E19" s="313">
        <f>E24/$E$25</f>
        <v>0.19999999999999996</v>
      </c>
      <c r="F19" s="313">
        <f>F24/$F$25</f>
        <v>0.20386905737350788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0.20386905737350788</v>
      </c>
      <c r="S19" s="190">
        <f t="shared" si="7"/>
        <v>0.19994880218444019</v>
      </c>
      <c r="T19" s="190">
        <f t="shared" si="7"/>
        <v>0.19994880218444019</v>
      </c>
      <c r="U19" s="190">
        <f t="shared" si="7"/>
        <v>0.20223360333301174</v>
      </c>
      <c r="V19" s="190">
        <f t="shared" si="7"/>
        <v>0.20546280554763613</v>
      </c>
      <c r="W19" s="190">
        <f t="shared" si="7"/>
        <v>0.20904020995377712</v>
      </c>
      <c r="X19" s="190">
        <f t="shared" si="7"/>
        <v>0.21343300971205609</v>
      </c>
      <c r="Y19" s="190">
        <f t="shared" si="7"/>
        <v>0.21786106597792362</v>
      </c>
      <c r="Z19" s="190">
        <f t="shared" si="7"/>
        <v>0.215262350054546</v>
      </c>
      <c r="AA19" s="190">
        <f t="shared" si="7"/>
        <v>0.21700345481596356</v>
      </c>
      <c r="AB19" s="190">
        <f t="shared" si="7"/>
        <v>0.22258320349457028</v>
      </c>
      <c r="AC19" s="190">
        <f t="shared" si="7"/>
        <v>0.22809804228676658</v>
      </c>
      <c r="AD19" s="190">
        <f t="shared" si="7"/>
        <v>0.23490874714630769</v>
      </c>
      <c r="AE19" s="190">
        <f t="shared" si="7"/>
        <v>0.24239779292764851</v>
      </c>
      <c r="AF19" s="190">
        <f t="shared" si="7"/>
        <v>0.25154201094133638</v>
      </c>
      <c r="AG19" s="190">
        <f t="shared" si="7"/>
        <v>0.25420243785955809</v>
      </c>
      <c r="AH19" s="190">
        <f t="shared" si="7"/>
        <v>0.25615863345135637</v>
      </c>
      <c r="AI19" s="190">
        <f t="shared" si="7"/>
        <v>0.26514481193038691</v>
      </c>
      <c r="AJ19" s="190">
        <f t="shared" si="7"/>
        <v>0.27385256229065819</v>
      </c>
      <c r="AK19" s="190">
        <f t="shared" si="7"/>
        <v>0.28256343413939305</v>
      </c>
      <c r="AL19" s="190">
        <f t="shared" si="7"/>
        <v>0.29125409587980622</v>
      </c>
      <c r="AM19" s="190">
        <f t="shared" si="7"/>
        <v>0.32842835852698982</v>
      </c>
      <c r="AN19" s="190">
        <f t="shared" si="7"/>
        <v>0.32433895859089829</v>
      </c>
      <c r="AO19" s="190">
        <f t="shared" si="7"/>
        <v>0.32433895859089829</v>
      </c>
      <c r="AP19" s="190">
        <f t="shared" si="7"/>
        <v>0.32433895859089829</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30.072412795172607</v>
      </c>
      <c r="H22" s="10">
        <f t="shared" si="8"/>
        <v>26.152313654707825</v>
      </c>
      <c r="I22" s="24">
        <f t="shared" si="8"/>
        <v>23.577621091687998</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29.834708085628357</v>
      </c>
      <c r="T22" s="10" cm="1">
        <f t="array" ref="T22">INDEX(Drivers!$C$34:$AG$36,$B22,T$21)</f>
        <v>29.870734872921503</v>
      </c>
      <c r="U22" s="10" cm="1">
        <f t="array" ref="U22">INDEX(Drivers!$C$34:$AG$36,$B22,U$21)</f>
        <v>29.964171580009808</v>
      </c>
      <c r="V22" s="10" cm="1">
        <f t="array" ref="V22">INDEX(Drivers!$C$34:$AG$36,$B22,V$21)</f>
        <v>30.009395182015687</v>
      </c>
      <c r="W22" s="10" cm="1">
        <f t="array" ref="W22">INDEX(Drivers!$C$34:$AG$36,$B22,W$21)</f>
        <v>30.012111627008426</v>
      </c>
      <c r="X22" s="10" cm="1">
        <f t="array" ref="X22">INDEX(Drivers!$C$34:$AG$36,$B22,X$21)</f>
        <v>29.921278820783211</v>
      </c>
      <c r="Y22" s="10" cm="1">
        <f t="array" ref="Y22">INDEX(Drivers!$C$34:$AG$36,$B22,Y$21)</f>
        <v>29.808165487279492</v>
      </c>
      <c r="Z22" s="10" cm="1">
        <f t="array" ref="Z22">INDEX(Drivers!$C$34:$AG$36,$B22,Z$21)</f>
        <v>30.070888066072616</v>
      </c>
      <c r="AA22" s="10" cm="1">
        <f t="array" ref="AA22">INDEX(Drivers!$C$34:$AG$36,$B22,AA$21)</f>
        <v>30.212205813766385</v>
      </c>
      <c r="AB22" s="10" cm="1">
        <f t="array" ref="AB22">INDEX(Drivers!$C$34:$AG$36,$B22,AB$21)</f>
        <v>30.072412795172607</v>
      </c>
      <c r="AC22" s="10" cm="1">
        <f t="array" ref="AC22">INDEX(Drivers!$C$34:$AG$36,$B22,AC$21)</f>
        <v>29.830801056697489</v>
      </c>
      <c r="AD22" s="10" cm="1">
        <f t="array" ref="AD22">INDEX(Drivers!$C$34:$AG$36,$B22,AD$21)</f>
        <v>29.51627790359554</v>
      </c>
      <c r="AE22" s="10" cm="1">
        <f t="array" ref="AE22">INDEX(Drivers!$C$34:$AG$36,$B22,AE$21)</f>
        <v>29.114476498298238</v>
      </c>
      <c r="AF22" s="10" cm="1">
        <f t="array" ref="AF22">INDEX(Drivers!$C$34:$AG$36,$B22,AF$21)</f>
        <v>28.612547968678797</v>
      </c>
      <c r="AG22" s="10" cm="1">
        <f t="array" ref="AG22">INDEX(Drivers!$C$34:$AG$36,$B22,AG$21)</f>
        <v>28.35478313421557</v>
      </c>
      <c r="AH22" s="10" cm="1">
        <f t="array" ref="AH22">INDEX(Drivers!$C$34:$AG$36,$B22,AH$21)</f>
        <v>28.281171225210059</v>
      </c>
      <c r="AI22" s="10" cm="1">
        <f t="array" ref="AI22">INDEX(Drivers!$C$34:$AG$36,$B22,AI$21)</f>
        <v>27.870037372912137</v>
      </c>
      <c r="AJ22" s="10" cm="1">
        <f t="array" ref="AJ22">INDEX(Drivers!$C$34:$AG$36,$B22,AJ$21)</f>
        <v>27.297678761206225</v>
      </c>
      <c r="AK22" s="10" cm="1">
        <f t="array" ref="AK22">INDEX(Drivers!$C$34:$AG$36,$B22,AK$21)</f>
        <v>26.729679119622023</v>
      </c>
      <c r="AL22" s="10" cm="1">
        <f t="array" ref="AL22">INDEX(Drivers!$C$34:$AG$36,$B22,AL$21)</f>
        <v>26.152313654707825</v>
      </c>
      <c r="AM22" s="10" cm="1">
        <f t="array" ref="AM22">INDEX(Drivers!$C$34:$AG$36,$B22,AM$21)</f>
        <v>23.498150539048126</v>
      </c>
      <c r="AN22" s="10" cm="1">
        <f t="array" ref="AN22">INDEX(Drivers!$C$34:$AG$36,$B22,AN$21)</f>
        <v>23.577621091687998</v>
      </c>
      <c r="AO22" s="10">
        <f t="shared" ref="AO22:AP24" si="9">AN22</f>
        <v>23.577621091687998</v>
      </c>
      <c r="AP22" s="10">
        <f t="shared" si="9"/>
        <v>23.577621091687998</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21.202959402651203</v>
      </c>
      <c r="H23" s="10">
        <f t="shared" si="8"/>
        <v>24.434642128117662</v>
      </c>
      <c r="I23" s="24">
        <f t="shared" si="8"/>
        <v>27.446887948289767</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18.161627711606037</v>
      </c>
      <c r="T23" s="10" cm="1">
        <f t="array" ref="T23">INDEX(Drivers!$C$34:$AG$36,$B23,T$21)</f>
        <v>18.67823898313247</v>
      </c>
      <c r="U23" s="10" cm="1">
        <f t="array" ref="U23">INDEX(Drivers!$C$34:$AG$36,$B23,U$21)</f>
        <v>19.003560032300108</v>
      </c>
      <c r="V23" s="10" cm="1">
        <f t="array" ref="V23">INDEX(Drivers!$C$34:$AG$36,$B23,V$21)</f>
        <v>19.321665270467964</v>
      </c>
      <c r="W23" s="10" cm="1">
        <f t="array" ref="W23">INDEX(Drivers!$C$34:$AG$36,$B23,W$21)</f>
        <v>19.662284542051292</v>
      </c>
      <c r="X23" s="10" cm="1">
        <f t="array" ref="X23">INDEX(Drivers!$C$34:$AG$36,$B23,X$21)</f>
        <v>19.963637666132808</v>
      </c>
      <c r="Y23" s="10" cm="1">
        <f t="array" ref="Y23">INDEX(Drivers!$C$34:$AG$36,$B23,Y$21)</f>
        <v>20.284342991449208</v>
      </c>
      <c r="Z23" s="10" cm="1">
        <f t="array" ref="Z23">INDEX(Drivers!$C$34:$AG$36,$B23,Z$21)</f>
        <v>20.682928655391823</v>
      </c>
      <c r="AA23" s="10" cm="1">
        <f t="array" ref="AA23">INDEX(Drivers!$C$34:$AG$36,$B23,AA$21)</f>
        <v>20.927638968170431</v>
      </c>
      <c r="AB23" s="10" cm="1">
        <f t="array" ref="AB23">INDEX(Drivers!$C$34:$AG$36,$B23,AB$21)</f>
        <v>21.202959402651203</v>
      </c>
      <c r="AC23" s="10" cm="1">
        <f t="array" ref="AC23">INDEX(Drivers!$C$34:$AG$36,$B23,AC$21)</f>
        <v>21.515327661876235</v>
      </c>
      <c r="AD23" s="10" cm="1">
        <f t="array" ref="AD23">INDEX(Drivers!$C$34:$AG$36,$B23,AD$21)</f>
        <v>21.811145129714738</v>
      </c>
      <c r="AE23" s="10" cm="1">
        <f t="array" ref="AE23">INDEX(Drivers!$C$34:$AG$36,$B23,AE$21)</f>
        <v>22.144285830782778</v>
      </c>
      <c r="AF23" s="10" cm="1">
        <f t="array" ref="AF23">INDEX(Drivers!$C$34:$AG$36,$B23,AF$21)</f>
        <v>22.459699978319648</v>
      </c>
      <c r="AG23" s="10" cm="1">
        <f t="array" ref="AG23">INDEX(Drivers!$C$34:$AG$36,$B23,AG$21)</f>
        <v>22.970241395586019</v>
      </c>
      <c r="AH23" s="10" cm="1">
        <f t="array" ref="AH23">INDEX(Drivers!$C$34:$AG$36,$B23,AH$21)</f>
        <v>23.284002862205639</v>
      </c>
      <c r="AI23" s="10" cm="1">
        <f t="array" ref="AI23">INDEX(Drivers!$C$34:$AG$36,$B23,AI$21)</f>
        <v>23.445145579640137</v>
      </c>
      <c r="AJ23" s="10" cm="1">
        <f t="array" ref="AJ23">INDEX(Drivers!$C$34:$AG$36,$B23,AJ$21)</f>
        <v>23.780673820883312</v>
      </c>
      <c r="AK23" s="10" cm="1">
        <f t="array" ref="AK23">INDEX(Drivers!$C$34:$AG$36,$B23,AK$21)</f>
        <v>24.105403710195834</v>
      </c>
      <c r="AL23" s="10" cm="1">
        <f t="array" ref="AL23">INDEX(Drivers!$C$34:$AG$36,$B23,AL$21)</f>
        <v>24.434642128117662</v>
      </c>
      <c r="AM23" s="10" cm="1">
        <f t="array" ref="AM23">INDEX(Drivers!$C$34:$AG$36,$B23,AM$21)</f>
        <v>25.942648812669635</v>
      </c>
      <c r="AN23" s="10" cm="1">
        <f t="array" ref="AN23">INDEX(Drivers!$C$34:$AG$36,$B23,AN$21)</f>
        <v>27.446887948289767</v>
      </c>
      <c r="AO23" s="10">
        <f t="shared" si="9"/>
        <v>27.446887948289767</v>
      </c>
      <c r="AP23" s="10">
        <f t="shared" si="9"/>
        <v>27.446887948289767</v>
      </c>
      <c r="AQ23" s="10"/>
      <c r="AR23" s="10"/>
      <c r="AS23" s="10"/>
      <c r="AT23" s="10"/>
      <c r="AU23" s="10"/>
      <c r="AV23" s="10"/>
    </row>
    <row r="24" spans="1:48">
      <c r="A24" s="313" t="s">
        <v>16</v>
      </c>
      <c r="B24" s="313">
        <v>3</v>
      </c>
      <c r="C24" s="313" t="s">
        <v>406</v>
      </c>
      <c r="D24" s="313" t="s">
        <v>47</v>
      </c>
      <c r="E24" s="10">
        <f t="shared" si="8"/>
        <v>10.465086576414015</v>
      </c>
      <c r="F24" s="10">
        <f t="shared" si="8"/>
        <v>11.858701524628284</v>
      </c>
      <c r="G24" s="10">
        <f t="shared" si="8"/>
        <v>14.680717802176193</v>
      </c>
      <c r="H24" s="10">
        <f t="shared" si="8"/>
        <v>20.788350217174507</v>
      </c>
      <c r="I24" s="24">
        <f t="shared" si="8"/>
        <v>24.493399960022217</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11.858701524628284</v>
      </c>
      <c r="S24" s="10" cm="1">
        <f t="array" ref="S24">INDEX(Drivers!$C$34:$AG$36,$B24,S$21)</f>
        <v>11.995244651969873</v>
      </c>
      <c r="T24" s="10" cm="1">
        <f t="array" ref="T24">INDEX(Drivers!$C$34:$AG$36,$B24,T$21)</f>
        <v>12.133359960345405</v>
      </c>
      <c r="U24" s="10" cm="1">
        <f t="array" ref="U24">INDEX(Drivers!$C$34:$AG$36,$B24,U$21)</f>
        <v>12.413309024264457</v>
      </c>
      <c r="V24" s="10" cm="1">
        <f t="array" ref="V24">INDEX(Drivers!$C$34:$AG$36,$B24,V$21)</f>
        <v>12.756732034670044</v>
      </c>
      <c r="W24" s="10" cm="1">
        <f t="array" ref="W24">INDEX(Drivers!$C$34:$AG$36,$B24,W$21)</f>
        <v>13.128285830940303</v>
      </c>
      <c r="X24" s="10" cm="1">
        <f t="array" ref="X24">INDEX(Drivers!$C$34:$AG$36,$B24,X$21)</f>
        <v>13.536148855089129</v>
      </c>
      <c r="Y24" s="10" cm="1">
        <f t="array" ref="Y24">INDEX(Drivers!$C$34:$AG$36,$B24,Y$21)</f>
        <v>13.953029084697093</v>
      </c>
      <c r="Z24" s="10" cm="1">
        <f t="array" ref="Z24">INDEX(Drivers!$C$34:$AG$36,$B24,Z$21)</f>
        <v>13.92234189663202</v>
      </c>
      <c r="AA24" s="10" cm="1">
        <f t="array" ref="AA24">INDEX(Drivers!$C$34:$AG$36,$B24,AA$21)</f>
        <v>14.17314426824711</v>
      </c>
      <c r="AB24" s="10" cm="1">
        <f t="array" ref="AB24">INDEX(Drivers!$C$34:$AG$36,$B24,AB$21)</f>
        <v>14.680717802176193</v>
      </c>
      <c r="AC24" s="10" cm="1">
        <f t="array" ref="AC24">INDEX(Drivers!$C$34:$AG$36,$B24,AC$21)</f>
        <v>15.172848472113937</v>
      </c>
      <c r="AD24" s="10" cm="1">
        <f t="array" ref="AD24">INDEX(Drivers!$C$34:$AG$36,$B24,AD$21)</f>
        <v>15.759245180272831</v>
      </c>
      <c r="AE24" s="10" cm="1">
        <f t="array" ref="AE24">INDEX(Drivers!$C$34:$AG$36,$B24,AE$21)</f>
        <v>16.40044173681444</v>
      </c>
      <c r="AF24" s="10" cm="1">
        <f t="array" ref="AF24">INDEX(Drivers!$C$34:$AG$36,$B24,AF$21)</f>
        <v>17.164378147716722</v>
      </c>
      <c r="AG24" s="10" cm="1">
        <f t="array" ref="AG24">INDEX(Drivers!$C$34:$AG$36,$B24,AG$21)</f>
        <v>17.493951470198422</v>
      </c>
      <c r="AH24" s="10" cm="1">
        <f t="array" ref="AH24">INDEX(Drivers!$C$34:$AG$36,$B24,AH$21)</f>
        <v>17.75763640196784</v>
      </c>
      <c r="AI24" s="10" cm="1">
        <f t="array" ref="AI24">INDEX(Drivers!$C$34:$AG$36,$B24,AI$21)</f>
        <v>18.515150677331778</v>
      </c>
      <c r="AJ24" s="10" cm="1">
        <f t="array" ref="AJ24">INDEX(Drivers!$C$34:$AG$36,$B24,AJ$21)</f>
        <v>19.263219844603917</v>
      </c>
      <c r="AK24" s="10" cm="1">
        <f t="array" ref="AK24">INDEX(Drivers!$C$34:$AG$36,$B24,AK$21)</f>
        <v>20.021471252894965</v>
      </c>
      <c r="AL24" s="10" cm="1">
        <f t="array" ref="AL24">INDEX(Drivers!$C$34:$AG$36,$B24,AL$21)</f>
        <v>20.788350217174507</v>
      </c>
      <c r="AM24" s="10" cm="1">
        <f t="array" ref="AM24">INDEX(Drivers!$C$34:$AG$36,$B24,AM$21)</f>
        <v>24.178746648282207</v>
      </c>
      <c r="AN24" s="10" cm="1">
        <f t="array" ref="AN24">INDEX(Drivers!$C$34:$AG$36,$B24,AN$21)</f>
        <v>24.493399960022217</v>
      </c>
      <c r="AO24" s="10">
        <f t="shared" si="9"/>
        <v>24.493399960022217</v>
      </c>
      <c r="AP24" s="10">
        <f t="shared" si="9"/>
        <v>24.493399960022217</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75.517908999999975</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61.381040636574376</v>
      </c>
      <c r="V25" s="47">
        <f t="shared" si="10"/>
        <v>62.087792487153699</v>
      </c>
      <c r="W25" s="47">
        <f t="shared" si="10"/>
        <v>62.802682000000019</v>
      </c>
      <c r="X25" s="47">
        <f t="shared" si="10"/>
        <v>63.42106534200515</v>
      </c>
      <c r="Y25" s="47">
        <f t="shared" si="10"/>
        <v>64.045537563425796</v>
      </c>
      <c r="Z25" s="47">
        <f t="shared" si="10"/>
        <v>64.676158618096451</v>
      </c>
      <c r="AA25" s="47">
        <f t="shared" si="10"/>
        <v>65.31298905018393</v>
      </c>
      <c r="AB25" s="47">
        <f t="shared" si="10"/>
        <v>65.956090000000003</v>
      </c>
      <c r="AC25" s="47">
        <f t="shared" si="10"/>
        <v>66.518977190687664</v>
      </c>
      <c r="AD25" s="47">
        <f t="shared" si="10"/>
        <v>67.08666821358311</v>
      </c>
      <c r="AE25" s="47">
        <f t="shared" si="10"/>
        <v>67.659204065895452</v>
      </c>
      <c r="AF25" s="47">
        <f t="shared" si="10"/>
        <v>68.236626094715163</v>
      </c>
      <c r="AG25" s="47">
        <f t="shared" si="10"/>
        <v>68.818976000000006</v>
      </c>
      <c r="AH25" s="47">
        <f t="shared" si="10"/>
        <v>69.322810489383542</v>
      </c>
      <c r="AI25" s="47">
        <f t="shared" si="10"/>
        <v>69.830333629884052</v>
      </c>
      <c r="AJ25" s="47">
        <f t="shared" si="10"/>
        <v>70.34157242669346</v>
      </c>
      <c r="AK25" s="47">
        <f t="shared" si="10"/>
        <v>70.856554082712819</v>
      </c>
      <c r="AL25" s="47">
        <f t="shared" si="10"/>
        <v>71.375305999999995</v>
      </c>
      <c r="AM25" s="47">
        <f t="shared" si="10"/>
        <v>73.619545999999957</v>
      </c>
      <c r="AN25" s="47">
        <f t="shared" si="10"/>
        <v>75.517908999999975</v>
      </c>
      <c r="AO25" s="47">
        <f t="shared" si="10"/>
        <v>75.517908999999975</v>
      </c>
      <c r="AP25" s="47">
        <f t="shared" si="10"/>
        <v>75.517908999999975</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0.91553456414095413</v>
      </c>
      <c r="H31" s="80">
        <f>(H29*H22+H30*H23+H24)/H25</f>
        <v>0.94624242350881604</v>
      </c>
      <c r="I31" s="80">
        <f>(I29*I22+I30*I23+I24)/I25</f>
        <v>0.98438938431697842</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30.072412795172607</v>
      </c>
      <c r="H34" s="10">
        <f t="shared" si="11"/>
        <v>26.152313654707825</v>
      </c>
      <c r="I34" s="10">
        <f t="shared" si="11"/>
        <v>23.577621091687998</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29.834708085628357</v>
      </c>
      <c r="T34" s="10">
        <f t="shared" si="11"/>
        <v>29.870734872921503</v>
      </c>
      <c r="U34" s="10">
        <f t="shared" si="11"/>
        <v>29.964171580009808</v>
      </c>
      <c r="V34" s="10">
        <f t="shared" si="11"/>
        <v>30.009395182015687</v>
      </c>
      <c r="W34" s="10">
        <f t="shared" si="11"/>
        <v>30.012111627008426</v>
      </c>
      <c r="X34" s="10">
        <f t="shared" si="11"/>
        <v>29.921278820783211</v>
      </c>
      <c r="Y34" s="10">
        <f t="shared" si="11"/>
        <v>29.808165487279492</v>
      </c>
      <c r="Z34" s="10">
        <f t="shared" si="11"/>
        <v>30.070888066072616</v>
      </c>
      <c r="AA34" s="10">
        <f t="shared" si="11"/>
        <v>30.212205813766385</v>
      </c>
      <c r="AB34" s="10">
        <f t="shared" si="11"/>
        <v>30.072412795172607</v>
      </c>
      <c r="AC34" s="10">
        <f t="shared" si="11"/>
        <v>29.830801056697489</v>
      </c>
      <c r="AD34" s="10">
        <f t="shared" si="11"/>
        <v>29.51627790359554</v>
      </c>
      <c r="AE34" s="10">
        <f t="shared" si="11"/>
        <v>29.114476498298238</v>
      </c>
      <c r="AF34" s="10">
        <f t="shared" si="11"/>
        <v>28.612547968678797</v>
      </c>
      <c r="AG34" s="10">
        <f t="shared" si="11"/>
        <v>28.35478313421557</v>
      </c>
      <c r="AH34" s="10">
        <f t="shared" si="11"/>
        <v>28.281171225210059</v>
      </c>
      <c r="AI34" s="10">
        <f t="shared" si="11"/>
        <v>27.870037372912137</v>
      </c>
      <c r="AJ34" s="10">
        <f t="shared" si="11"/>
        <v>27.297678761206225</v>
      </c>
      <c r="AK34" s="10">
        <f t="shared" si="11"/>
        <v>26.729679119622023</v>
      </c>
      <c r="AL34" s="10">
        <f t="shared" si="11"/>
        <v>26.152313654707825</v>
      </c>
      <c r="AM34" s="10">
        <f t="shared" si="11"/>
        <v>23.498150539048126</v>
      </c>
      <c r="AN34" s="10">
        <f t="shared" si="11"/>
        <v>23.577621091687998</v>
      </c>
      <c r="AO34" s="10">
        <f t="shared" si="11"/>
        <v>23.577621091687998</v>
      </c>
      <c r="AP34" s="10">
        <f t="shared" si="11"/>
        <v>23.577621091687998</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21.202959402651203</v>
      </c>
      <c r="H35" s="10">
        <f t="shared" si="12"/>
        <v>24.434642128117662</v>
      </c>
      <c r="I35" s="10">
        <f t="shared" si="12"/>
        <v>27.446887948289767</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18.161627711606037</v>
      </c>
      <c r="T35" s="10">
        <f t="shared" si="12"/>
        <v>18.67823898313247</v>
      </c>
      <c r="U35" s="10">
        <f t="shared" si="12"/>
        <v>19.003560032300108</v>
      </c>
      <c r="V35" s="10">
        <f t="shared" si="12"/>
        <v>19.321665270467964</v>
      </c>
      <c r="W35" s="10">
        <f t="shared" si="12"/>
        <v>19.662284542051292</v>
      </c>
      <c r="X35" s="10">
        <f t="shared" si="12"/>
        <v>19.963637666132808</v>
      </c>
      <c r="Y35" s="10">
        <f t="shared" si="12"/>
        <v>20.284342991449208</v>
      </c>
      <c r="Z35" s="10">
        <f t="shared" si="12"/>
        <v>20.682928655391823</v>
      </c>
      <c r="AA35" s="10">
        <f t="shared" si="12"/>
        <v>20.927638968170431</v>
      </c>
      <c r="AB35" s="10">
        <f t="shared" si="12"/>
        <v>21.202959402651203</v>
      </c>
      <c r="AC35" s="10">
        <f t="shared" si="12"/>
        <v>21.515327661876235</v>
      </c>
      <c r="AD35" s="10">
        <f t="shared" si="12"/>
        <v>21.811145129714738</v>
      </c>
      <c r="AE35" s="10">
        <f t="shared" si="12"/>
        <v>22.144285830782778</v>
      </c>
      <c r="AF35" s="10">
        <f t="shared" si="12"/>
        <v>22.459699978319648</v>
      </c>
      <c r="AG35" s="10">
        <f t="shared" si="12"/>
        <v>22.970241395586019</v>
      </c>
      <c r="AH35" s="10">
        <f t="shared" si="12"/>
        <v>23.284002862205639</v>
      </c>
      <c r="AI35" s="10">
        <f t="shared" si="12"/>
        <v>23.445145579640137</v>
      </c>
      <c r="AJ35" s="10">
        <f t="shared" si="12"/>
        <v>23.780673820883312</v>
      </c>
      <c r="AK35" s="10">
        <f t="shared" si="12"/>
        <v>24.105403710195834</v>
      </c>
      <c r="AL35" s="10">
        <f t="shared" si="12"/>
        <v>24.434642128117662</v>
      </c>
      <c r="AM35" s="10">
        <f t="shared" si="12"/>
        <v>25.942648812669635</v>
      </c>
      <c r="AN35" s="10">
        <f t="shared" si="12"/>
        <v>27.446887948289767</v>
      </c>
      <c r="AO35" s="10">
        <f t="shared" si="12"/>
        <v>27.446887948289767</v>
      </c>
      <c r="AP35" s="10">
        <f t="shared" si="12"/>
        <v>27.446887948289767</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11.858701524628284</v>
      </c>
      <c r="G36" s="10">
        <f t="shared" si="13"/>
        <v>14.680717802176193</v>
      </c>
      <c r="H36" s="10">
        <f t="shared" si="13"/>
        <v>20.788350217174507</v>
      </c>
      <c r="I36" s="10">
        <f t="shared" si="13"/>
        <v>24.493399960022217</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11.858701524628284</v>
      </c>
      <c r="S36" s="10">
        <f t="shared" si="13"/>
        <v>11.995244651969873</v>
      </c>
      <c r="T36" s="10">
        <f t="shared" si="13"/>
        <v>12.133359960345405</v>
      </c>
      <c r="U36" s="10">
        <f t="shared" si="13"/>
        <v>12.413309024264457</v>
      </c>
      <c r="V36" s="10">
        <f t="shared" si="13"/>
        <v>12.756732034670044</v>
      </c>
      <c r="W36" s="10">
        <f t="shared" si="13"/>
        <v>13.128285830940303</v>
      </c>
      <c r="X36" s="10">
        <f t="shared" si="13"/>
        <v>13.536148855089129</v>
      </c>
      <c r="Y36" s="10">
        <f t="shared" si="13"/>
        <v>13.953029084697093</v>
      </c>
      <c r="Z36" s="10">
        <f t="shared" si="13"/>
        <v>13.92234189663202</v>
      </c>
      <c r="AA36" s="10">
        <f t="shared" si="13"/>
        <v>14.17314426824711</v>
      </c>
      <c r="AB36" s="10">
        <f t="shared" si="13"/>
        <v>14.680717802176193</v>
      </c>
      <c r="AC36" s="10">
        <f t="shared" si="13"/>
        <v>15.172848472113937</v>
      </c>
      <c r="AD36" s="10">
        <f t="shared" si="13"/>
        <v>15.759245180272831</v>
      </c>
      <c r="AE36" s="10">
        <f t="shared" si="13"/>
        <v>16.40044173681444</v>
      </c>
      <c r="AF36" s="10">
        <f t="shared" si="13"/>
        <v>17.164378147716722</v>
      </c>
      <c r="AG36" s="10">
        <f t="shared" si="13"/>
        <v>17.493951470198422</v>
      </c>
      <c r="AH36" s="10">
        <f t="shared" si="13"/>
        <v>17.75763640196784</v>
      </c>
      <c r="AI36" s="10">
        <f t="shared" si="13"/>
        <v>18.515150677331778</v>
      </c>
      <c r="AJ36" s="10">
        <f t="shared" si="13"/>
        <v>19.263219844603917</v>
      </c>
      <c r="AK36" s="10">
        <f t="shared" si="13"/>
        <v>20.021471252894965</v>
      </c>
      <c r="AL36" s="10">
        <f t="shared" si="13"/>
        <v>20.788350217174507</v>
      </c>
      <c r="AM36" s="10">
        <f t="shared" si="13"/>
        <v>24.178746648282207</v>
      </c>
      <c r="AN36" s="10">
        <f t="shared" si="13"/>
        <v>24.493399960022217</v>
      </c>
      <c r="AO36" s="10">
        <f t="shared" si="13"/>
        <v>24.493399960022217</v>
      </c>
      <c r="AP36" s="10">
        <f t="shared" si="13"/>
        <v>24.493399960022217</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1.2520345797539971</v>
      </c>
      <c r="H45" s="10">
        <f t="shared" si="16"/>
        <v>1.5345229711624206</v>
      </c>
      <c r="I45" s="10">
        <f t="shared" si="16"/>
        <v>1.8637688432661996</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1.0091243560813297</v>
      </c>
      <c r="T45" s="51" cm="1">
        <f t="array" ref="T45">INDEX(Drivers!$C$37:$AG$37,1,T21)/Drivers!$C$37</f>
        <v>1.0172679382755268</v>
      </c>
      <c r="U45" s="51" cm="1">
        <f t="array" ref="U45">INDEX(Drivers!$C$37:$AG$37,1,U21)/Drivers!$C$37</f>
        <v>1.183556384475918</v>
      </c>
      <c r="V45" s="51" cm="1">
        <f t="array" ref="V45">INDEX(Drivers!$C$37:$AG$37,1,V21)/Drivers!$C$37</f>
        <v>1.1929688192194778</v>
      </c>
      <c r="W45" s="51" cm="1">
        <f t="array" ref="W45">INDEX(Drivers!$C$37:$AG$37,1,W21)/Drivers!$C$37</f>
        <v>1.2035366951831301</v>
      </c>
      <c r="X45" s="51" cm="1">
        <f t="array" ref="X45">INDEX(Drivers!$C$37:$AG$37,1,X21)/Drivers!$C$37</f>
        <v>1.2167499802802906</v>
      </c>
      <c r="Y45" s="51" cm="1">
        <f t="array" ref="Y45">INDEX(Drivers!$C$37:$AG$37,1,Y21)/Drivers!$C$37</f>
        <v>1.2301934679668938</v>
      </c>
      <c r="Z45" s="51" cm="1">
        <f t="array" ref="Z45">INDEX(Drivers!$C$37:$AG$37,1,Z21)/Drivers!$C$37</f>
        <v>1.2257418039962833</v>
      </c>
      <c r="AA45" s="51" cm="1">
        <f t="array" ref="AA45">INDEX(Drivers!$C$37:$AG$37,1,AA21)/Drivers!$C$37</f>
        <v>1.2342021362465947</v>
      </c>
      <c r="AB45" s="51" cm="1">
        <f t="array" ref="AB45">INDEX(Drivers!$C$37:$AG$37,1,AB21)/Drivers!$C$37</f>
        <v>1.2520345797539971</v>
      </c>
      <c r="AC45" s="51" cm="1">
        <f t="array" ref="AC45">INDEX(Drivers!$C$37:$AG$37,1,AC21)/Drivers!$C$37</f>
        <v>1.2700409763623175</v>
      </c>
      <c r="AD45" s="51" cm="1">
        <f t="array" ref="AD45">INDEX(Drivers!$C$37:$AG$37,1,AD21)/Drivers!$C$37</f>
        <v>1.2936781858336488</v>
      </c>
      <c r="AE45" s="51" cm="1">
        <f t="array" ref="AE45">INDEX(Drivers!$C$37:$AG$37,1,AE21)/Drivers!$C$37</f>
        <v>1.3204405184839341</v>
      </c>
      <c r="AF45" s="51" cm="1">
        <f t="array" ref="AF45">INDEX(Drivers!$C$37:$AG$37,1,AF21)/Drivers!$C$37</f>
        <v>1.3553019295690123</v>
      </c>
      <c r="AG45" s="51" cm="1">
        <f t="array" ref="AG45">INDEX(Drivers!$C$37:$AG$37,1,AG21)/Drivers!$C$37</f>
        <v>1.3644126462092871</v>
      </c>
      <c r="AH45" s="51" cm="1">
        <f t="array" ref="AH45">INDEX(Drivers!$C$37:$AG$37,1,AH21)/Drivers!$C$37</f>
        <v>1.3751985706544296</v>
      </c>
      <c r="AI45" s="51" cm="1">
        <f t="array" ref="AI45">INDEX(Drivers!$C$37:$AG$37,1,AI21)/Drivers!$C$37</f>
        <v>1.4146581622933161</v>
      </c>
      <c r="AJ45" s="51" cm="1">
        <f t="array" ref="AJ45">INDEX(Drivers!$C$37:$AG$37,1,AJ21)/Drivers!$C$37</f>
        <v>1.4521642411179621</v>
      </c>
      <c r="AK45" s="51" cm="1">
        <f t="array" ref="AK45">INDEX(Drivers!$C$37:$AG$37,1,AK21)/Drivers!$C$37</f>
        <v>1.4922451666106717</v>
      </c>
      <c r="AL45" s="51" cm="1">
        <f t="array" ref="AL45">INDEX(Drivers!$C$37:$AG$37,1,AL21)/Drivers!$C$37</f>
        <v>1.5345229711624206</v>
      </c>
      <c r="AM45" s="51" cm="1">
        <f t="array" ref="AM45">INDEX(Drivers!$C$37:$AG$37,1,AM21)/Drivers!$C$37</f>
        <v>1.9022752620400885</v>
      </c>
      <c r="AN45" s="51" cm="1">
        <f t="array" ref="AN45">INDEX(Drivers!$C$37:$AG$37,1,AN21)/Drivers!$C$37</f>
        <v>1.8637688432661996</v>
      </c>
      <c r="AO45" s="36">
        <f>AN45</f>
        <v>1.8637688432661996</v>
      </c>
      <c r="AP45" s="36">
        <f>AO45</f>
        <v>1.8637688432661996</v>
      </c>
      <c r="AQ45" s="36"/>
      <c r="AR45" s="36"/>
      <c r="AS45" s="10"/>
      <c r="AT45" s="10"/>
      <c r="AU45" s="10"/>
      <c r="AV45" s="10"/>
    </row>
    <row r="46" spans="1:48">
      <c r="A46" s="313" t="s">
        <v>16</v>
      </c>
      <c r="H46" s="109">
        <f>I46^(1/40)-1</f>
        <v>1.5686783262250925E-2</v>
      </c>
      <c r="I46" s="186">
        <f>I45/E45</f>
        <v>1.8637688432661996</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2.3494001706685363E-2</v>
      </c>
      <c r="H50" s="59">
        <f t="shared" si="17"/>
        <v>2.0553336824409074E-2</v>
      </c>
      <c r="I50" s="59">
        <f t="shared" si="17"/>
        <v>1.9628263447138083E-2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0.39874796542024599</v>
      </c>
      <c r="H63" s="186">
        <f t="shared" si="19"/>
        <v>0.39846547702883756</v>
      </c>
      <c r="I63" s="186">
        <f t="shared" si="19"/>
        <v>0.39813623115673374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0.39898147909641657</v>
      </c>
      <c r="T63" s="313" cm="1">
        <f t="array" ref="T63">IF(T$7=-1,U63,IF(T$7=99,S63,IF(T$7=0,INDEX($E63:$I63,0,T$5),(INDEX($E63:$I63,0,T$7+1)-INDEX($E63:$I63,0,T$7))/(INDEX($E$4:$I$4,0,T$7+1)-INDEX($E$4:$I$4,0,T$7))+S63)))</f>
        <v>0.39895553313239762</v>
      </c>
      <c r="U63" s="313" cm="1">
        <f t="array" ref="U63">IF(U$7=-1,V63,IF(U$7=99,T63,IF(U$7=0,INDEX($E63:$I63,0,U$5),(INDEX($E63:$I63,0,U$7+1)-INDEX($E63:$I63,0,U$7))/(INDEX($E$4:$I$4,0,U$7+1)-INDEX($E$4:$I$4,0,U$7))+T63)))</f>
        <v>0.39892958716837867</v>
      </c>
      <c r="V63" s="313" cm="1">
        <f t="array" ref="V63">IF(V$7=-1,W63,IF(V$7=99,U63,IF(V$7=0,INDEX($E63:$I63,0,V$5),(INDEX($E63:$I63,0,V$7+1)-INDEX($E63:$I63,0,V$7))/(INDEX($E$4:$I$4,0,V$7+1)-INDEX($E$4:$I$4,0,V$7))+U63)))</f>
        <v>0.39890364120435973</v>
      </c>
      <c r="W63" s="313" cm="1">
        <f t="array" ref="W63">IF(W$7=-1,X63,IF(W$7=99,V63,IF(W$7=0,INDEX($E63:$I63,0,W$5),(INDEX($E63:$I63,0,W$7+1)-INDEX($E63:$I63,0,W$7))/(INDEX($E$4:$I$4,0,W$7+1)-INDEX($E$4:$I$4,0,W$7))+V63)))</f>
        <v>0.39887769524034078</v>
      </c>
      <c r="X63" s="313" cm="1">
        <f t="array" ref="X63">IF(X$7=-1,Y63,IF(X$7=99,W63,IF(X$7=0,INDEX($E63:$I63,0,X$5),(INDEX($E63:$I63,0,X$7+1)-INDEX($E63:$I63,0,X$7))/(INDEX($E$4:$I$4,0,X$7+1)-INDEX($E$4:$I$4,0,X$7))+W63)))</f>
        <v>0.39885174927632183</v>
      </c>
      <c r="Y63" s="313" cm="1">
        <f t="array" ref="Y63">IF(Y$7=-1,Z63,IF(Y$7=99,X63,IF(Y$7=0,INDEX($E63:$I63,0,Y$5),(INDEX($E63:$I63,0,Y$7+1)-INDEX($E63:$I63,0,Y$7))/(INDEX($E$4:$I$4,0,Y$7+1)-INDEX($E$4:$I$4,0,Y$7))+X63)))</f>
        <v>0.39882580331230288</v>
      </c>
      <c r="Z63" s="313" cm="1">
        <f t="array" ref="Z63">IF(Z$7=-1,AA63,IF(Z$7=99,Y63,IF(Z$7=0,INDEX($E63:$I63,0,Z$5),(INDEX($E63:$I63,0,Z$7+1)-INDEX($E63:$I63,0,Z$7))/(INDEX($E$4:$I$4,0,Z$7+1)-INDEX($E$4:$I$4,0,Z$7))+Y63)))</f>
        <v>0.39879985734828394</v>
      </c>
      <c r="AA63" s="313" cm="1">
        <f t="array" ref="AA63">IF(AA$7=-1,AB63,IF(AA$7=99,Z63,IF(AA$7=0,INDEX($E63:$I63,0,AA$5),(INDEX($E63:$I63,0,AA$7+1)-INDEX($E63:$I63,0,AA$7))/(INDEX($E$4:$I$4,0,AA$7+1)-INDEX($E$4:$I$4,0,AA$7))+Z63)))</f>
        <v>0.39877391138426499</v>
      </c>
      <c r="AB63" s="313" cm="1">
        <f t="array" ref="AB63">IF(AB$7=-1,AC63,IF(AB$7=99,AA63,IF(AB$7=0,INDEX($E63:$I63,0,AB$5),(INDEX($E63:$I63,0,AB$7+1)-INDEX($E63:$I63,0,AB$7))/(INDEX($E$4:$I$4,0,AB$7+1)-INDEX($E$4:$I$4,0,AB$7))+AA63)))</f>
        <v>0.39874796542024599</v>
      </c>
      <c r="AC63" s="313" cm="1">
        <f t="array" ref="AC63">IF(AC$7=-1,AD63,IF(AC$7=99,AB63,IF(AC$7=0,INDEX($E63:$I63,0,AC$5),(INDEX($E63:$I63,0,AC$7+1)-INDEX($E63:$I63,0,AC$7))/(INDEX($E$4:$I$4,0,AC$7+1)-INDEX($E$4:$I$4,0,AC$7))+AB63)))</f>
        <v>0.39871971658110517</v>
      </c>
      <c r="AD63" s="313" cm="1">
        <f t="array" ref="AD63">IF(AD$7=-1,AE63,IF(AD$7=99,AC63,IF(AD$7=0,INDEX($E63:$I63,0,AD$5),(INDEX($E63:$I63,0,AD$7+1)-INDEX($E63:$I63,0,AD$7))/(INDEX($E$4:$I$4,0,AD$7+1)-INDEX($E$4:$I$4,0,AD$7))+AC63)))</f>
        <v>0.39869146774196434</v>
      </c>
      <c r="AE63" s="313" cm="1">
        <f t="array" ref="AE63">IF(AE$7=-1,AF63,IF(AE$7=99,AD63,IF(AE$7=0,INDEX($E63:$I63,0,AE$5),(INDEX($E63:$I63,0,AE$7+1)-INDEX($E63:$I63,0,AE$7))/(INDEX($E$4:$I$4,0,AE$7+1)-INDEX($E$4:$I$4,0,AE$7))+AD63)))</f>
        <v>0.39866321890282352</v>
      </c>
      <c r="AF63" s="313" cm="1">
        <f t="array" ref="AF63">IF(AF$7=-1,AG63,IF(AF$7=99,AE63,IF(AF$7=0,INDEX($E63:$I63,0,AF$5),(INDEX($E63:$I63,0,AF$7+1)-INDEX($E63:$I63,0,AF$7))/(INDEX($E$4:$I$4,0,AF$7+1)-INDEX($E$4:$I$4,0,AF$7))+AE63)))</f>
        <v>0.3986349700636827</v>
      </c>
      <c r="AG63" s="313" cm="1">
        <f t="array" ref="AG63">IF(AG$7=-1,AH63,IF(AG$7=99,AF63,IF(AG$7=0,INDEX($E63:$I63,0,AG$5),(INDEX($E63:$I63,0,AG$7+1)-INDEX($E63:$I63,0,AG$7))/(INDEX($E$4:$I$4,0,AG$7+1)-INDEX($E$4:$I$4,0,AG$7))+AF63)))</f>
        <v>0.39860672122454188</v>
      </c>
      <c r="AH63" s="313" cm="1">
        <f t="array" ref="AH63">IF(AH$7=-1,AI63,IF(AH$7=99,AG63,IF(AH$7=0,INDEX($E63:$I63,0,AH$5),(INDEX($E63:$I63,0,AH$7+1)-INDEX($E63:$I63,0,AH$7))/(INDEX($E$4:$I$4,0,AH$7+1)-INDEX($E$4:$I$4,0,AH$7))+AG63)))</f>
        <v>0.39857847238540106</v>
      </c>
      <c r="AI63" s="313" cm="1">
        <f t="array" ref="AI63">IF(AI$7=-1,AJ63,IF(AI$7=99,AH63,IF(AI$7=0,INDEX($E63:$I63,0,AI$5),(INDEX($E63:$I63,0,AI$7+1)-INDEX($E63:$I63,0,AI$7))/(INDEX($E$4:$I$4,0,AI$7+1)-INDEX($E$4:$I$4,0,AI$7))+AH63)))</f>
        <v>0.39855022354626024</v>
      </c>
      <c r="AJ63" s="313" cm="1">
        <f t="array" ref="AJ63">IF(AJ$7=-1,AK63,IF(AJ$7=99,AI63,IF(AJ$7=0,INDEX($E63:$I63,0,AJ$5),(INDEX($E63:$I63,0,AJ$7+1)-INDEX($E63:$I63,0,AJ$7))/(INDEX($E$4:$I$4,0,AJ$7+1)-INDEX($E$4:$I$4,0,AJ$7))+AI63)))</f>
        <v>0.39852197470711942</v>
      </c>
      <c r="AK63" s="313" cm="1">
        <f t="array" ref="AK63">IF(AK$7=-1,AL63,IF(AK$7=99,AJ63,IF(AK$7=0,INDEX($E63:$I63,0,AK$5),(INDEX($E63:$I63,0,AK$7+1)-INDEX($E63:$I63,0,AK$7))/(INDEX($E$4:$I$4,0,AK$7+1)-INDEX($E$4:$I$4,0,AK$7))+AJ63)))</f>
        <v>0.3984937258679786</v>
      </c>
      <c r="AL63" s="313" cm="1">
        <f t="array" ref="AL63">IF(AL$7=-1,AM63,IF(AL$7=99,AK63,IF(AL$7=0,INDEX($E63:$I63,0,AL$5),(INDEX($E63:$I63,0,AL$7+1)-INDEX($E63:$I63,0,AL$7))/(INDEX($E$4:$I$4,0,AL$7+1)-INDEX($E$4:$I$4,0,AL$7))+AK63)))</f>
        <v>0.39846547702883756</v>
      </c>
      <c r="AM63" s="313" cm="1">
        <f t="array" ref="AM63">IF(AM$7=-1,AN63,IF(AM$7=99,AL63,IF(AM$7=0,INDEX($E63:$I63,0,AM$5),(INDEX($E63:$I63,0,AM$7+1)-INDEX($E63:$I63,0,AM$7))/(INDEX($E$4:$I$4,0,AM$7+1)-INDEX($E$4:$I$4,0,AM$7))+AL63)))</f>
        <v>0.39843255244162717</v>
      </c>
      <c r="AN63" s="313" cm="1">
        <f t="array" ref="AN63">IF(AN$7=-1,AO63,IF(AN$7=99,AM63,IF(AN$7=0,INDEX($E63:$I63,0,AN$5),(INDEX($E63:$I63,0,AN$7+1)-INDEX($E63:$I63,0,AN$7))/(INDEX($E$4:$I$4,0,AN$7+1)-INDEX($E$4:$I$4,0,AN$7))+AM63)))</f>
        <v>0.39813623115673374</v>
      </c>
      <c r="AO63" s="313" cm="1">
        <f t="array" ref="AO63">IF(AO$7=-1,AP63,IF(AO$7=99,AN63,IF(AO$7=0,INDEX($E63:$I63,0,AO$5),(INDEX($E63:$I63,0,AO$7+1)-INDEX($E63:$I63,0,AO$7))/(INDEX($E$4:$I$4,0,AO$7+1)-INDEX($E$4:$I$4,0,AO$7))+AN63)))</f>
        <v>0.39813623115673374</v>
      </c>
      <c r="AP63" s="313" cm="1">
        <f t="array" ref="AP63">IF(AP$7=-1,AQ63,IF(AP$7=99,AO63,IF(AP$7=0,INDEX($E63:$I63,0,AP$5),(INDEX($E63:$I63,0,AP$7+1)-INDEX($E63:$I63,0,AP$7))/(INDEX($E$4:$I$4,0,AP$7+1)-INDEX($E$4:$I$4,0,AP$7))+AO63)))</f>
        <v>0.39813623115673374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0.697495930840492</v>
      </c>
      <c r="H65" s="186">
        <f t="shared" si="19"/>
        <v>0.69693095405767513</v>
      </c>
      <c r="I65" s="186">
        <f t="shared" si="19"/>
        <v>0.69627246231346751</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0.69796295819283316</v>
      </c>
      <c r="T65" s="313" cm="1">
        <f t="array" ref="T65">IF(T$7=-1,U65,IF(T$7=99,S65,IF(T$7=0,INDEX($E65:$I65,0,T$5),(INDEX($E65:$I65,0,T$7+1)-INDEX($E65:$I65,0,T$7))/(INDEX($E$4:$I$4,0,T$7+1)-INDEX($E$4:$I$4,0,T$7))+S65)))</f>
        <v>0.69791106626479527</v>
      </c>
      <c r="U65" s="313" cm="1">
        <f t="array" ref="U65">IF(U$7=-1,V65,IF(U$7=99,T65,IF(U$7=0,INDEX($E65:$I65,0,U$5),(INDEX($E65:$I65,0,U$7+1)-INDEX($E65:$I65,0,U$7))/(INDEX($E$4:$I$4,0,U$7+1)-INDEX($E$4:$I$4,0,U$7))+T65)))</f>
        <v>0.69785917433675737</v>
      </c>
      <c r="V65" s="313" cm="1">
        <f t="array" ref="V65">IF(V$7=-1,W65,IF(V$7=99,U65,IF(V$7=0,INDEX($E65:$I65,0,V$5),(INDEX($E65:$I65,0,V$7+1)-INDEX($E65:$I65,0,V$7))/(INDEX($E$4:$I$4,0,V$7+1)-INDEX($E$4:$I$4,0,V$7))+U65)))</f>
        <v>0.69780728240871948</v>
      </c>
      <c r="W65" s="313" cm="1">
        <f t="array" ref="W65">IF(W$7=-1,X65,IF(W$7=99,V65,IF(W$7=0,INDEX($E65:$I65,0,W$5),(INDEX($E65:$I65,0,W$7+1)-INDEX($E65:$I65,0,W$7))/(INDEX($E$4:$I$4,0,W$7+1)-INDEX($E$4:$I$4,0,W$7))+V65)))</f>
        <v>0.69775539048068158</v>
      </c>
      <c r="X65" s="313" cm="1">
        <f t="array" ref="X65">IF(X$7=-1,Y65,IF(X$7=99,W65,IF(X$7=0,INDEX($E65:$I65,0,X$5),(INDEX($E65:$I65,0,X$7+1)-INDEX($E65:$I65,0,X$7))/(INDEX($E$4:$I$4,0,X$7+1)-INDEX($E$4:$I$4,0,X$7))+W65)))</f>
        <v>0.69770349855264369</v>
      </c>
      <c r="Y65" s="313" cm="1">
        <f t="array" ref="Y65">IF(Y$7=-1,Z65,IF(Y$7=99,X65,IF(Y$7=0,INDEX($E65:$I65,0,Y$5),(INDEX($E65:$I65,0,Y$7+1)-INDEX($E65:$I65,0,Y$7))/(INDEX($E$4:$I$4,0,Y$7+1)-INDEX($E$4:$I$4,0,Y$7))+X65)))</f>
        <v>0.69765160662460579</v>
      </c>
      <c r="Z65" s="313" cm="1">
        <f t="array" ref="Z65">IF(Z$7=-1,AA65,IF(Z$7=99,Y65,IF(Z$7=0,INDEX($E65:$I65,0,Z$5),(INDEX($E65:$I65,0,Z$7+1)-INDEX($E65:$I65,0,Z$7))/(INDEX($E$4:$I$4,0,Z$7+1)-INDEX($E$4:$I$4,0,Z$7))+Y65)))</f>
        <v>0.6975997146965679</v>
      </c>
      <c r="AA65" s="313" cm="1">
        <f t="array" ref="AA65">IF(AA$7=-1,AB65,IF(AA$7=99,Z65,IF(AA$7=0,INDEX($E65:$I65,0,AA$5),(INDEX($E65:$I65,0,AA$7+1)-INDEX($E65:$I65,0,AA$7))/(INDEX($E$4:$I$4,0,AA$7+1)-INDEX($E$4:$I$4,0,AA$7))+Z65)))</f>
        <v>0.69754782276853</v>
      </c>
      <c r="AB65" s="313" cm="1">
        <f t="array" ref="AB65">IF(AB$7=-1,AC65,IF(AB$7=99,AA65,IF(AB$7=0,INDEX($E65:$I65,0,AB$5),(INDEX($E65:$I65,0,AB$7+1)-INDEX($E65:$I65,0,AB$7))/(INDEX($E$4:$I$4,0,AB$7+1)-INDEX($E$4:$I$4,0,AB$7))+AA65)))</f>
        <v>0.697495930840492</v>
      </c>
      <c r="AC65" s="313" cm="1">
        <f t="array" ref="AC65">IF(AC$7=-1,AD65,IF(AC$7=99,AB65,IF(AC$7=0,INDEX($E65:$I65,0,AC$5),(INDEX($E65:$I65,0,AC$7+1)-INDEX($E65:$I65,0,AC$7))/(INDEX($E$4:$I$4,0,AC$7+1)-INDEX($E$4:$I$4,0,AC$7))+AB65)))</f>
        <v>0.69743943316221035</v>
      </c>
      <c r="AD65" s="313" cm="1">
        <f t="array" ref="AD65">IF(AD$7=-1,AE65,IF(AD$7=99,AC65,IF(AD$7=0,INDEX($E65:$I65,0,AD$5),(INDEX($E65:$I65,0,AD$7+1)-INDEX($E65:$I65,0,AD$7))/(INDEX($E$4:$I$4,0,AD$7+1)-INDEX($E$4:$I$4,0,AD$7))+AC65)))</f>
        <v>0.69738293548392871</v>
      </c>
      <c r="AE65" s="313" cm="1">
        <f t="array" ref="AE65">IF(AE$7=-1,AF65,IF(AE$7=99,AD65,IF(AE$7=0,INDEX($E65:$I65,0,AE$5),(INDEX($E65:$I65,0,AE$7+1)-INDEX($E65:$I65,0,AE$7))/(INDEX($E$4:$I$4,0,AE$7+1)-INDEX($E$4:$I$4,0,AE$7))+AD65)))</f>
        <v>0.69732643780564707</v>
      </c>
      <c r="AF65" s="313" cm="1">
        <f t="array" ref="AF65">IF(AF$7=-1,AG65,IF(AF$7=99,AE65,IF(AF$7=0,INDEX($E65:$I65,0,AF$5),(INDEX($E65:$I65,0,AF$7+1)-INDEX($E65:$I65,0,AF$7))/(INDEX($E$4:$I$4,0,AF$7+1)-INDEX($E$4:$I$4,0,AF$7))+AE65)))</f>
        <v>0.69726994012736543</v>
      </c>
      <c r="AG65" s="313" cm="1">
        <f t="array" ref="AG65">IF(AG$7=-1,AH65,IF(AG$7=99,AF65,IF(AG$7=0,INDEX($E65:$I65,0,AG$5),(INDEX($E65:$I65,0,AG$7+1)-INDEX($E65:$I65,0,AG$7))/(INDEX($E$4:$I$4,0,AG$7+1)-INDEX($E$4:$I$4,0,AG$7))+AF65)))</f>
        <v>0.69721344244908379</v>
      </c>
      <c r="AH65" s="313" cm="1">
        <f t="array" ref="AH65">IF(AH$7=-1,AI65,IF(AH$7=99,AG65,IF(AH$7=0,INDEX($E65:$I65,0,AH$5),(INDEX($E65:$I65,0,AH$7+1)-INDEX($E65:$I65,0,AH$7))/(INDEX($E$4:$I$4,0,AH$7+1)-INDEX($E$4:$I$4,0,AH$7))+AG65)))</f>
        <v>0.69715694477080214</v>
      </c>
      <c r="AI65" s="313" cm="1">
        <f t="array" ref="AI65">IF(AI$7=-1,AJ65,IF(AI$7=99,AH65,IF(AI$7=0,INDEX($E65:$I65,0,AI$5),(INDEX($E65:$I65,0,AI$7+1)-INDEX($E65:$I65,0,AI$7))/(INDEX($E$4:$I$4,0,AI$7+1)-INDEX($E$4:$I$4,0,AI$7))+AH65)))</f>
        <v>0.6971004470925205</v>
      </c>
      <c r="AJ65" s="313" cm="1">
        <f t="array" ref="AJ65">IF(AJ$7=-1,AK65,IF(AJ$7=99,AI65,IF(AJ$7=0,INDEX($E65:$I65,0,AJ$5),(INDEX($E65:$I65,0,AJ$7+1)-INDEX($E65:$I65,0,AJ$7))/(INDEX($E$4:$I$4,0,AJ$7+1)-INDEX($E$4:$I$4,0,AJ$7))+AI65)))</f>
        <v>0.69704394941423886</v>
      </c>
      <c r="AK65" s="313" cm="1">
        <f t="array" ref="AK65">IF(AK$7=-1,AL65,IF(AK$7=99,AJ65,IF(AK$7=0,INDEX($E65:$I65,0,AK$5),(INDEX($E65:$I65,0,AK$7+1)-INDEX($E65:$I65,0,AK$7))/(INDEX($E$4:$I$4,0,AK$7+1)-INDEX($E$4:$I$4,0,AK$7))+AJ65)))</f>
        <v>0.69698745173595722</v>
      </c>
      <c r="AL65" s="313" cm="1">
        <f t="array" ref="AL65">IF(AL$7=-1,AM65,IF(AL$7=99,AK65,IF(AL$7=0,INDEX($E65:$I65,0,AL$5),(INDEX($E65:$I65,0,AL$7+1)-INDEX($E65:$I65,0,AL$7))/(INDEX($E$4:$I$4,0,AL$7+1)-INDEX($E$4:$I$4,0,AL$7))+AK65)))</f>
        <v>0.69693095405767513</v>
      </c>
      <c r="AM65" s="313" cm="1">
        <f t="array" ref="AM65">IF(AM$7=-1,AN65,IF(AM$7=99,AL65,IF(AM$7=0,INDEX($E65:$I65,0,AM$5),(INDEX($E65:$I65,0,AM$7+1)-INDEX($E65:$I65,0,AM$7))/(INDEX($E$4:$I$4,0,AM$7+1)-INDEX($E$4:$I$4,0,AM$7))+AL65)))</f>
        <v>0.69686510488325437</v>
      </c>
      <c r="AN65" s="313" cm="1">
        <f t="array" ref="AN65">IF(AN$7=-1,AO65,IF(AN$7=99,AM65,IF(AN$7=0,INDEX($E65:$I65,0,AN$5),(INDEX($E65:$I65,0,AN$7+1)-INDEX($E65:$I65,0,AN$7))/(INDEX($E$4:$I$4,0,AN$7+1)-INDEX($E$4:$I$4,0,AN$7))+AM65)))</f>
        <v>0.69627246231346751</v>
      </c>
      <c r="AO65" s="313" cm="1">
        <f t="array" ref="AO65">IF(AO$7=-1,AP65,IF(AO$7=99,AN65,IF(AO$7=0,INDEX($E65:$I65,0,AO$5),(INDEX($E65:$I65,0,AO$7+1)-INDEX($E65:$I65,0,AO$7))/(INDEX($E$4:$I$4,0,AO$7+1)-INDEX($E$4:$I$4,0,AO$7))+AN65)))</f>
        <v>0.69627246231346751</v>
      </c>
      <c r="AP65" s="313" cm="1">
        <f t="array" ref="AP65">IF(AP$7=-1,AQ65,IF(AP$7=99,AO65,IF(AP$7=0,INDEX($E65:$I65,0,AP$5),(INDEX($E65:$I65,0,AP$7+1)-INDEX($E65:$I65,0,AP$7))/(INDEX($E$4:$I$4,0,AP$7+1)-INDEX($E$4:$I$4,0,AP$7))+AO65)))</f>
        <v>0.69627246231346751</v>
      </c>
    </row>
    <row r="66" spans="1:42">
      <c r="A66" s="313" t="s">
        <v>16</v>
      </c>
      <c r="C66" s="313" t="str">
        <f t="shared" si="18"/>
        <v>Cooking</v>
      </c>
      <c r="E66" s="186">
        <f t="shared" si="19"/>
        <v>0.39899999999999997</v>
      </c>
      <c r="F66" s="186">
        <f t="shared" si="19"/>
        <v>0.39900742506043552</v>
      </c>
      <c r="G66" s="186">
        <f t="shared" si="19"/>
        <v>0.39874796542024599</v>
      </c>
      <c r="H66" s="186">
        <f t="shared" si="19"/>
        <v>0.39846547702883756</v>
      </c>
      <c r="I66" s="186">
        <f t="shared" si="19"/>
        <v>0.39813623115673374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0.39898147909641657</v>
      </c>
      <c r="T66" s="313" cm="1">
        <f t="array" ref="T66">IF(T$7=-1,U66,IF(T$7=99,S66,IF(T$7=0,INDEX($E66:$I66,0,T$5),(INDEX($E66:$I66,0,T$7+1)-INDEX($E66:$I66,0,T$7))/(INDEX($E$4:$I$4,0,T$7+1)-INDEX($E$4:$I$4,0,T$7))+S66)))</f>
        <v>0.39895553313239762</v>
      </c>
      <c r="U66" s="313" cm="1">
        <f t="array" ref="U66">IF(U$7=-1,V66,IF(U$7=99,T66,IF(U$7=0,INDEX($E66:$I66,0,U$5),(INDEX($E66:$I66,0,U$7+1)-INDEX($E66:$I66,0,U$7))/(INDEX($E$4:$I$4,0,U$7+1)-INDEX($E$4:$I$4,0,U$7))+T66)))</f>
        <v>0.39892958716837867</v>
      </c>
      <c r="V66" s="313" cm="1">
        <f t="array" ref="V66">IF(V$7=-1,W66,IF(V$7=99,U66,IF(V$7=0,INDEX($E66:$I66,0,V$5),(INDEX($E66:$I66,0,V$7+1)-INDEX($E66:$I66,0,V$7))/(INDEX($E$4:$I$4,0,V$7+1)-INDEX($E$4:$I$4,0,V$7))+U66)))</f>
        <v>0.39890364120435973</v>
      </c>
      <c r="W66" s="313" cm="1">
        <f t="array" ref="W66">IF(W$7=-1,X66,IF(W$7=99,V66,IF(W$7=0,INDEX($E66:$I66,0,W$5),(INDEX($E66:$I66,0,W$7+1)-INDEX($E66:$I66,0,W$7))/(INDEX($E$4:$I$4,0,W$7+1)-INDEX($E$4:$I$4,0,W$7))+V66)))</f>
        <v>0.39887769524034078</v>
      </c>
      <c r="X66" s="313" cm="1">
        <f t="array" ref="X66">IF(X$7=-1,Y66,IF(X$7=99,W66,IF(X$7=0,INDEX($E66:$I66,0,X$5),(INDEX($E66:$I66,0,X$7+1)-INDEX($E66:$I66,0,X$7))/(INDEX($E$4:$I$4,0,X$7+1)-INDEX($E$4:$I$4,0,X$7))+W66)))</f>
        <v>0.39885174927632183</v>
      </c>
      <c r="Y66" s="313" cm="1">
        <f t="array" ref="Y66">IF(Y$7=-1,Z66,IF(Y$7=99,X66,IF(Y$7=0,INDEX($E66:$I66,0,Y$5),(INDEX($E66:$I66,0,Y$7+1)-INDEX($E66:$I66,0,Y$7))/(INDEX($E$4:$I$4,0,Y$7+1)-INDEX($E$4:$I$4,0,Y$7))+X66)))</f>
        <v>0.39882580331230288</v>
      </c>
      <c r="Z66" s="313" cm="1">
        <f t="array" ref="Z66">IF(Z$7=-1,AA66,IF(Z$7=99,Y66,IF(Z$7=0,INDEX($E66:$I66,0,Z$5),(INDEX($E66:$I66,0,Z$7+1)-INDEX($E66:$I66,0,Z$7))/(INDEX($E$4:$I$4,0,Z$7+1)-INDEX($E$4:$I$4,0,Z$7))+Y66)))</f>
        <v>0.39879985734828394</v>
      </c>
      <c r="AA66" s="313" cm="1">
        <f t="array" ref="AA66">IF(AA$7=-1,AB66,IF(AA$7=99,Z66,IF(AA$7=0,INDEX($E66:$I66,0,AA$5),(INDEX($E66:$I66,0,AA$7+1)-INDEX($E66:$I66,0,AA$7))/(INDEX($E$4:$I$4,0,AA$7+1)-INDEX($E$4:$I$4,0,AA$7))+Z66)))</f>
        <v>0.39877391138426499</v>
      </c>
      <c r="AB66" s="313" cm="1">
        <f t="array" ref="AB66">IF(AB$7=-1,AC66,IF(AB$7=99,AA66,IF(AB$7=0,INDEX($E66:$I66,0,AB$5),(INDEX($E66:$I66,0,AB$7+1)-INDEX($E66:$I66,0,AB$7))/(INDEX($E$4:$I$4,0,AB$7+1)-INDEX($E$4:$I$4,0,AB$7))+AA66)))</f>
        <v>0.39874796542024599</v>
      </c>
      <c r="AC66" s="313" cm="1">
        <f t="array" ref="AC66">IF(AC$7=-1,AD66,IF(AC$7=99,AB66,IF(AC$7=0,INDEX($E66:$I66,0,AC$5),(INDEX($E66:$I66,0,AC$7+1)-INDEX($E66:$I66,0,AC$7))/(INDEX($E$4:$I$4,0,AC$7+1)-INDEX($E$4:$I$4,0,AC$7))+AB66)))</f>
        <v>0.39871971658110517</v>
      </c>
      <c r="AD66" s="313" cm="1">
        <f t="array" ref="AD66">IF(AD$7=-1,AE66,IF(AD$7=99,AC66,IF(AD$7=0,INDEX($E66:$I66,0,AD$5),(INDEX($E66:$I66,0,AD$7+1)-INDEX($E66:$I66,0,AD$7))/(INDEX($E$4:$I$4,0,AD$7+1)-INDEX($E$4:$I$4,0,AD$7))+AC66)))</f>
        <v>0.39869146774196434</v>
      </c>
      <c r="AE66" s="313" cm="1">
        <f t="array" ref="AE66">IF(AE$7=-1,AF66,IF(AE$7=99,AD66,IF(AE$7=0,INDEX($E66:$I66,0,AE$5),(INDEX($E66:$I66,0,AE$7+1)-INDEX($E66:$I66,0,AE$7))/(INDEX($E$4:$I$4,0,AE$7+1)-INDEX($E$4:$I$4,0,AE$7))+AD66)))</f>
        <v>0.39866321890282352</v>
      </c>
      <c r="AF66" s="313" cm="1">
        <f t="array" ref="AF66">IF(AF$7=-1,AG66,IF(AF$7=99,AE66,IF(AF$7=0,INDEX($E66:$I66,0,AF$5),(INDEX($E66:$I66,0,AF$7+1)-INDEX($E66:$I66,0,AF$7))/(INDEX($E$4:$I$4,0,AF$7+1)-INDEX($E$4:$I$4,0,AF$7))+AE66)))</f>
        <v>0.3986349700636827</v>
      </c>
      <c r="AG66" s="313" cm="1">
        <f t="array" ref="AG66">IF(AG$7=-1,AH66,IF(AG$7=99,AF66,IF(AG$7=0,INDEX($E66:$I66,0,AG$5),(INDEX($E66:$I66,0,AG$7+1)-INDEX($E66:$I66,0,AG$7))/(INDEX($E$4:$I$4,0,AG$7+1)-INDEX($E$4:$I$4,0,AG$7))+AF66)))</f>
        <v>0.39860672122454188</v>
      </c>
      <c r="AH66" s="313" cm="1">
        <f t="array" ref="AH66">IF(AH$7=-1,AI66,IF(AH$7=99,AG66,IF(AH$7=0,INDEX($E66:$I66,0,AH$5),(INDEX($E66:$I66,0,AH$7+1)-INDEX($E66:$I66,0,AH$7))/(INDEX($E$4:$I$4,0,AH$7+1)-INDEX($E$4:$I$4,0,AH$7))+AG66)))</f>
        <v>0.39857847238540106</v>
      </c>
      <c r="AI66" s="313" cm="1">
        <f t="array" ref="AI66">IF(AI$7=-1,AJ66,IF(AI$7=99,AH66,IF(AI$7=0,INDEX($E66:$I66,0,AI$5),(INDEX($E66:$I66,0,AI$7+1)-INDEX($E66:$I66,0,AI$7))/(INDEX($E$4:$I$4,0,AI$7+1)-INDEX($E$4:$I$4,0,AI$7))+AH66)))</f>
        <v>0.39855022354626024</v>
      </c>
      <c r="AJ66" s="313" cm="1">
        <f t="array" ref="AJ66">IF(AJ$7=-1,AK66,IF(AJ$7=99,AI66,IF(AJ$7=0,INDEX($E66:$I66,0,AJ$5),(INDEX($E66:$I66,0,AJ$7+1)-INDEX($E66:$I66,0,AJ$7))/(INDEX($E$4:$I$4,0,AJ$7+1)-INDEX($E$4:$I$4,0,AJ$7))+AI66)))</f>
        <v>0.39852197470711942</v>
      </c>
      <c r="AK66" s="313" cm="1">
        <f t="array" ref="AK66">IF(AK$7=-1,AL66,IF(AK$7=99,AJ66,IF(AK$7=0,INDEX($E66:$I66,0,AK$5),(INDEX($E66:$I66,0,AK$7+1)-INDEX($E66:$I66,0,AK$7))/(INDEX($E$4:$I$4,0,AK$7+1)-INDEX($E$4:$I$4,0,AK$7))+AJ66)))</f>
        <v>0.3984937258679786</v>
      </c>
      <c r="AL66" s="313" cm="1">
        <f t="array" ref="AL66">IF(AL$7=-1,AM66,IF(AL$7=99,AK66,IF(AL$7=0,INDEX($E66:$I66,0,AL$5),(INDEX($E66:$I66,0,AL$7+1)-INDEX($E66:$I66,0,AL$7))/(INDEX($E$4:$I$4,0,AL$7+1)-INDEX($E$4:$I$4,0,AL$7))+AK66)))</f>
        <v>0.39846547702883756</v>
      </c>
      <c r="AM66" s="313" cm="1">
        <f t="array" ref="AM66">IF(AM$7=-1,AN66,IF(AM$7=99,AL66,IF(AM$7=0,INDEX($E66:$I66,0,AM$5),(INDEX($E66:$I66,0,AM$7+1)-INDEX($E66:$I66,0,AM$7))/(INDEX($E$4:$I$4,0,AM$7+1)-INDEX($E$4:$I$4,0,AM$7))+AL66)))</f>
        <v>0.39843255244162717</v>
      </c>
      <c r="AN66" s="313" cm="1">
        <f t="array" ref="AN66">IF(AN$7=-1,AO66,IF(AN$7=99,AM66,IF(AN$7=0,INDEX($E66:$I66,0,AN$5),(INDEX($E66:$I66,0,AN$7+1)-INDEX($E66:$I66,0,AN$7))/(INDEX($E$4:$I$4,0,AN$7+1)-INDEX($E$4:$I$4,0,AN$7))+AM66)))</f>
        <v>0.39813623115673374</v>
      </c>
      <c r="AO66" s="313" cm="1">
        <f t="array" ref="AO66">IF(AO$7=-1,AP66,IF(AO$7=99,AN66,IF(AO$7=0,INDEX($E66:$I66,0,AO$5),(INDEX($E66:$I66,0,AO$7+1)-INDEX($E66:$I66,0,AO$7))/(INDEX($E$4:$I$4,0,AO$7+1)-INDEX($E$4:$I$4,0,AO$7))+AN66)))</f>
        <v>0.39813623115673374</v>
      </c>
      <c r="AP66" s="313" cm="1">
        <f t="array" ref="AP66">IF(AP$7=-1,AQ66,IF(AP$7=99,AO66,IF(AP$7=0,INDEX($E66:$I66,0,AP$5),(INDEX($E66:$I66,0,AP$7+1)-INDEX($E66:$I66,0,AP$7))/(INDEX($E$4:$I$4,0,AP$7+1)-INDEX($E$4:$I$4,0,AP$7))+AO66)))</f>
        <v>0.39813623115673374</v>
      </c>
    </row>
    <row r="67" spans="1:42">
      <c r="A67" s="313" t="s">
        <v>16</v>
      </c>
      <c r="C67" s="313" t="str">
        <f t="shared" si="18"/>
        <v>Space Heating</v>
      </c>
      <c r="E67" s="186">
        <f t="shared" si="19"/>
        <v>0.29899999999999999</v>
      </c>
      <c r="F67" s="186">
        <f t="shared" si="19"/>
        <v>0.29900742506043554</v>
      </c>
      <c r="G67" s="186">
        <f t="shared" si="19"/>
        <v>0.29874796542024601</v>
      </c>
      <c r="H67" s="186">
        <f t="shared" si="19"/>
        <v>0.29846547702883758</v>
      </c>
      <c r="I67" s="186">
        <f t="shared" si="19"/>
        <v>0.29813623115673377</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0.29898147909641659</v>
      </c>
      <c r="T67" s="313" cm="1">
        <f t="array" ref="T67">IF(T$7=-1,U67,IF(T$7=99,S67,IF(T$7=0,INDEX($E67:$I67,0,T$5),(INDEX($E67:$I67,0,T$7+1)-INDEX($E67:$I67,0,T$7))/(INDEX($E$4:$I$4,0,T$7+1)-INDEX($E$4:$I$4,0,T$7))+S67)))</f>
        <v>0.29895553313239764</v>
      </c>
      <c r="U67" s="313" cm="1">
        <f t="array" ref="U67">IF(U$7=-1,V67,IF(U$7=99,T67,IF(U$7=0,INDEX($E67:$I67,0,U$5),(INDEX($E67:$I67,0,U$7+1)-INDEX($E67:$I67,0,U$7))/(INDEX($E$4:$I$4,0,U$7+1)-INDEX($E$4:$I$4,0,U$7))+T67)))</f>
        <v>0.2989295871683787</v>
      </c>
      <c r="V67" s="313" cm="1">
        <f t="array" ref="V67">IF(V$7=-1,W67,IF(V$7=99,U67,IF(V$7=0,INDEX($E67:$I67,0,V$5),(INDEX($E67:$I67,0,V$7+1)-INDEX($E67:$I67,0,V$7))/(INDEX($E$4:$I$4,0,V$7+1)-INDEX($E$4:$I$4,0,V$7))+U67)))</f>
        <v>0.29890364120435975</v>
      </c>
      <c r="W67" s="313" cm="1">
        <f t="array" ref="W67">IF(W$7=-1,X67,IF(W$7=99,V67,IF(W$7=0,INDEX($E67:$I67,0,W$5),(INDEX($E67:$I67,0,W$7+1)-INDEX($E67:$I67,0,W$7))/(INDEX($E$4:$I$4,0,W$7+1)-INDEX($E$4:$I$4,0,W$7))+V67)))</f>
        <v>0.2988776952403408</v>
      </c>
      <c r="X67" s="313" cm="1">
        <f t="array" ref="X67">IF(X$7=-1,Y67,IF(X$7=99,W67,IF(X$7=0,INDEX($E67:$I67,0,X$5),(INDEX($E67:$I67,0,X$7+1)-INDEX($E67:$I67,0,X$7))/(INDEX($E$4:$I$4,0,X$7+1)-INDEX($E$4:$I$4,0,X$7))+W67)))</f>
        <v>0.29885174927632185</v>
      </c>
      <c r="Y67" s="313" cm="1">
        <f t="array" ref="Y67">IF(Y$7=-1,Z67,IF(Y$7=99,X67,IF(Y$7=0,INDEX($E67:$I67,0,Y$5),(INDEX($E67:$I67,0,Y$7+1)-INDEX($E67:$I67,0,Y$7))/(INDEX($E$4:$I$4,0,Y$7+1)-INDEX($E$4:$I$4,0,Y$7))+X67)))</f>
        <v>0.29882580331230291</v>
      </c>
      <c r="Z67" s="313" cm="1">
        <f t="array" ref="Z67">IF(Z$7=-1,AA67,IF(Z$7=99,Y67,IF(Z$7=0,INDEX($E67:$I67,0,Z$5),(INDEX($E67:$I67,0,Z$7+1)-INDEX($E67:$I67,0,Z$7))/(INDEX($E$4:$I$4,0,Z$7+1)-INDEX($E$4:$I$4,0,Z$7))+Y67)))</f>
        <v>0.29879985734828396</v>
      </c>
      <c r="AA67" s="313" cm="1">
        <f t="array" ref="AA67">IF(AA$7=-1,AB67,IF(AA$7=99,Z67,IF(AA$7=0,INDEX($E67:$I67,0,AA$5),(INDEX($E67:$I67,0,AA$7+1)-INDEX($E67:$I67,0,AA$7))/(INDEX($E$4:$I$4,0,AA$7+1)-INDEX($E$4:$I$4,0,AA$7))+Z67)))</f>
        <v>0.29877391138426501</v>
      </c>
      <c r="AB67" s="313" cm="1">
        <f t="array" ref="AB67">IF(AB$7=-1,AC67,IF(AB$7=99,AA67,IF(AB$7=0,INDEX($E67:$I67,0,AB$5),(INDEX($E67:$I67,0,AB$7+1)-INDEX($E67:$I67,0,AB$7))/(INDEX($E$4:$I$4,0,AB$7+1)-INDEX($E$4:$I$4,0,AB$7))+AA67)))</f>
        <v>0.29874796542024601</v>
      </c>
      <c r="AC67" s="313" cm="1">
        <f t="array" ref="AC67">IF(AC$7=-1,AD67,IF(AC$7=99,AB67,IF(AC$7=0,INDEX($E67:$I67,0,AC$5),(INDEX($E67:$I67,0,AC$7+1)-INDEX($E67:$I67,0,AC$7))/(INDEX($E$4:$I$4,0,AC$7+1)-INDEX($E$4:$I$4,0,AC$7))+AB67)))</f>
        <v>0.29871971658110519</v>
      </c>
      <c r="AD67" s="313" cm="1">
        <f t="array" ref="AD67">IF(AD$7=-1,AE67,IF(AD$7=99,AC67,IF(AD$7=0,INDEX($E67:$I67,0,AD$5),(INDEX($E67:$I67,0,AD$7+1)-INDEX($E67:$I67,0,AD$7))/(INDEX($E$4:$I$4,0,AD$7+1)-INDEX($E$4:$I$4,0,AD$7))+AC67)))</f>
        <v>0.29869146774196437</v>
      </c>
      <c r="AE67" s="313" cm="1">
        <f t="array" ref="AE67">IF(AE$7=-1,AF67,IF(AE$7=99,AD67,IF(AE$7=0,INDEX($E67:$I67,0,AE$5),(INDEX($E67:$I67,0,AE$7+1)-INDEX($E67:$I67,0,AE$7))/(INDEX($E$4:$I$4,0,AE$7+1)-INDEX($E$4:$I$4,0,AE$7))+AD67)))</f>
        <v>0.29866321890282355</v>
      </c>
      <c r="AF67" s="313" cm="1">
        <f t="array" ref="AF67">IF(AF$7=-1,AG67,IF(AF$7=99,AE67,IF(AF$7=0,INDEX($E67:$I67,0,AF$5),(INDEX($E67:$I67,0,AF$7+1)-INDEX($E67:$I67,0,AF$7))/(INDEX($E$4:$I$4,0,AF$7+1)-INDEX($E$4:$I$4,0,AF$7))+AE67)))</f>
        <v>0.29863497006368273</v>
      </c>
      <c r="AG67" s="313" cm="1">
        <f t="array" ref="AG67">IF(AG$7=-1,AH67,IF(AG$7=99,AF67,IF(AG$7=0,INDEX($E67:$I67,0,AG$5),(INDEX($E67:$I67,0,AG$7+1)-INDEX($E67:$I67,0,AG$7))/(INDEX($E$4:$I$4,0,AG$7+1)-INDEX($E$4:$I$4,0,AG$7))+AF67)))</f>
        <v>0.2986067212245419</v>
      </c>
      <c r="AH67" s="313" cm="1">
        <f t="array" ref="AH67">IF(AH$7=-1,AI67,IF(AH$7=99,AG67,IF(AH$7=0,INDEX($E67:$I67,0,AH$5),(INDEX($E67:$I67,0,AH$7+1)-INDEX($E67:$I67,0,AH$7))/(INDEX($E$4:$I$4,0,AH$7+1)-INDEX($E$4:$I$4,0,AH$7))+AG67)))</f>
        <v>0.29857847238540108</v>
      </c>
      <c r="AI67" s="313" cm="1">
        <f t="array" ref="AI67">IF(AI$7=-1,AJ67,IF(AI$7=99,AH67,IF(AI$7=0,INDEX($E67:$I67,0,AI$5),(INDEX($E67:$I67,0,AI$7+1)-INDEX($E67:$I67,0,AI$7))/(INDEX($E$4:$I$4,0,AI$7+1)-INDEX($E$4:$I$4,0,AI$7))+AH67)))</f>
        <v>0.29855022354626026</v>
      </c>
      <c r="AJ67" s="313" cm="1">
        <f t="array" ref="AJ67">IF(AJ$7=-1,AK67,IF(AJ$7=99,AI67,IF(AJ$7=0,INDEX($E67:$I67,0,AJ$5),(INDEX($E67:$I67,0,AJ$7+1)-INDEX($E67:$I67,0,AJ$7))/(INDEX($E$4:$I$4,0,AJ$7+1)-INDEX($E$4:$I$4,0,AJ$7))+AI67)))</f>
        <v>0.29852197470711944</v>
      </c>
      <c r="AK67" s="313" cm="1">
        <f t="array" ref="AK67">IF(AK$7=-1,AL67,IF(AK$7=99,AJ67,IF(AK$7=0,INDEX($E67:$I67,0,AK$5),(INDEX($E67:$I67,0,AK$7+1)-INDEX($E67:$I67,0,AK$7))/(INDEX($E$4:$I$4,0,AK$7+1)-INDEX($E$4:$I$4,0,AK$7))+AJ67)))</f>
        <v>0.29849372586797862</v>
      </c>
      <c r="AL67" s="313" cm="1">
        <f t="array" ref="AL67">IF(AL$7=-1,AM67,IF(AL$7=99,AK67,IF(AL$7=0,INDEX($E67:$I67,0,AL$5),(INDEX($E67:$I67,0,AL$7+1)-INDEX($E67:$I67,0,AL$7))/(INDEX($E$4:$I$4,0,AL$7+1)-INDEX($E$4:$I$4,0,AL$7))+AK67)))</f>
        <v>0.29846547702883758</v>
      </c>
      <c r="AM67" s="313" cm="1">
        <f t="array" ref="AM67">IF(AM$7=-1,AN67,IF(AM$7=99,AL67,IF(AM$7=0,INDEX($E67:$I67,0,AM$5),(INDEX($E67:$I67,0,AM$7+1)-INDEX($E67:$I67,0,AM$7))/(INDEX($E$4:$I$4,0,AM$7+1)-INDEX($E$4:$I$4,0,AM$7))+AL67)))</f>
        <v>0.2984325524416272</v>
      </c>
      <c r="AN67" s="313" cm="1">
        <f t="array" ref="AN67">IF(AN$7=-1,AO67,IF(AN$7=99,AM67,IF(AN$7=0,INDEX($E67:$I67,0,AN$5),(INDEX($E67:$I67,0,AN$7+1)-INDEX($E67:$I67,0,AN$7))/(INDEX($E$4:$I$4,0,AN$7+1)-INDEX($E$4:$I$4,0,AN$7))+AM67)))</f>
        <v>0.29813623115673377</v>
      </c>
      <c r="AO67" s="313" cm="1">
        <f t="array" ref="AO67">IF(AO$7=-1,AP67,IF(AO$7=99,AN67,IF(AO$7=0,INDEX($E67:$I67,0,AO$5),(INDEX($E67:$I67,0,AO$7+1)-INDEX($E67:$I67,0,AO$7))/(INDEX($E$4:$I$4,0,AO$7+1)-INDEX($E$4:$I$4,0,AO$7))+AN67)))</f>
        <v>0.29813623115673377</v>
      </c>
      <c r="AP67" s="313" cm="1">
        <f t="array" ref="AP67">IF(AP$7=-1,AQ67,IF(AP$7=99,AO67,IF(AP$7=0,INDEX($E67:$I67,0,AP$5),(INDEX($E67:$I67,0,AP$7+1)-INDEX($E67:$I67,0,AP$7))/(INDEX($E$4:$I$4,0,AP$7+1)-INDEX($E$4:$I$4,0,AP$7))+AO67)))</f>
        <v>0.29813623115673377</v>
      </c>
    </row>
    <row r="68" spans="1:42">
      <c r="A68" s="313" t="s">
        <v>16</v>
      </c>
      <c r="C68" s="313" t="str">
        <f t="shared" si="18"/>
        <v>Water Heating Geyser</v>
      </c>
      <c r="E68" s="186">
        <f t="shared" si="19"/>
        <v>0.69799999999999995</v>
      </c>
      <c r="F68" s="186">
        <f t="shared" si="19"/>
        <v>0.69801485012087106</v>
      </c>
      <c r="G68" s="186">
        <f t="shared" si="19"/>
        <v>0.697495930840492</v>
      </c>
      <c r="H68" s="186">
        <f t="shared" si="19"/>
        <v>0.69693095405767513</v>
      </c>
      <c r="I68" s="186">
        <f t="shared" si="19"/>
        <v>0.69627246231346751</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0.69796295819283316</v>
      </c>
      <c r="T68" s="313" cm="1">
        <f t="array" ref="T68">IF(T$7=-1,U68,IF(T$7=99,S68,IF(T$7=0,INDEX($E68:$I68,0,T$5),(INDEX($E68:$I68,0,T$7+1)-INDEX($E68:$I68,0,T$7))/(INDEX($E$4:$I$4,0,T$7+1)-INDEX($E$4:$I$4,0,T$7))+S68)))</f>
        <v>0.69791106626479527</v>
      </c>
      <c r="U68" s="313" cm="1">
        <f t="array" ref="U68">IF(U$7=-1,V68,IF(U$7=99,T68,IF(U$7=0,INDEX($E68:$I68,0,U$5),(INDEX($E68:$I68,0,U$7+1)-INDEX($E68:$I68,0,U$7))/(INDEX($E$4:$I$4,0,U$7+1)-INDEX($E$4:$I$4,0,U$7))+T68)))</f>
        <v>0.69785917433675737</v>
      </c>
      <c r="V68" s="313" cm="1">
        <f t="array" ref="V68">IF(V$7=-1,W68,IF(V$7=99,U68,IF(V$7=0,INDEX($E68:$I68,0,V$5),(INDEX($E68:$I68,0,V$7+1)-INDEX($E68:$I68,0,V$7))/(INDEX($E$4:$I$4,0,V$7+1)-INDEX($E$4:$I$4,0,V$7))+U68)))</f>
        <v>0.69780728240871948</v>
      </c>
      <c r="W68" s="313" cm="1">
        <f t="array" ref="W68">IF(W$7=-1,X68,IF(W$7=99,V68,IF(W$7=0,INDEX($E68:$I68,0,W$5),(INDEX($E68:$I68,0,W$7+1)-INDEX($E68:$I68,0,W$7))/(INDEX($E$4:$I$4,0,W$7+1)-INDEX($E$4:$I$4,0,W$7))+V68)))</f>
        <v>0.69775539048068158</v>
      </c>
      <c r="X68" s="313" cm="1">
        <f t="array" ref="X68">IF(X$7=-1,Y68,IF(X$7=99,W68,IF(X$7=0,INDEX($E68:$I68,0,X$5),(INDEX($E68:$I68,0,X$7+1)-INDEX($E68:$I68,0,X$7))/(INDEX($E$4:$I$4,0,X$7+1)-INDEX($E$4:$I$4,0,X$7))+W68)))</f>
        <v>0.69770349855264369</v>
      </c>
      <c r="Y68" s="313" cm="1">
        <f t="array" ref="Y68">IF(Y$7=-1,Z68,IF(Y$7=99,X68,IF(Y$7=0,INDEX($E68:$I68,0,Y$5),(INDEX($E68:$I68,0,Y$7+1)-INDEX($E68:$I68,0,Y$7))/(INDEX($E$4:$I$4,0,Y$7+1)-INDEX($E$4:$I$4,0,Y$7))+X68)))</f>
        <v>0.69765160662460579</v>
      </c>
      <c r="Z68" s="313" cm="1">
        <f t="array" ref="Z68">IF(Z$7=-1,AA68,IF(Z$7=99,Y68,IF(Z$7=0,INDEX($E68:$I68,0,Z$5),(INDEX($E68:$I68,0,Z$7+1)-INDEX($E68:$I68,0,Z$7))/(INDEX($E$4:$I$4,0,Z$7+1)-INDEX($E$4:$I$4,0,Z$7))+Y68)))</f>
        <v>0.6975997146965679</v>
      </c>
      <c r="AA68" s="313" cm="1">
        <f t="array" ref="AA68">IF(AA$7=-1,AB68,IF(AA$7=99,Z68,IF(AA$7=0,INDEX($E68:$I68,0,AA$5),(INDEX($E68:$I68,0,AA$7+1)-INDEX($E68:$I68,0,AA$7))/(INDEX($E$4:$I$4,0,AA$7+1)-INDEX($E$4:$I$4,0,AA$7))+Z68)))</f>
        <v>0.69754782276853</v>
      </c>
      <c r="AB68" s="313" cm="1">
        <f t="array" ref="AB68">IF(AB$7=-1,AC68,IF(AB$7=99,AA68,IF(AB$7=0,INDEX($E68:$I68,0,AB$5),(INDEX($E68:$I68,0,AB$7+1)-INDEX($E68:$I68,0,AB$7))/(INDEX($E$4:$I$4,0,AB$7+1)-INDEX($E$4:$I$4,0,AB$7))+AA68)))</f>
        <v>0.697495930840492</v>
      </c>
      <c r="AC68" s="313" cm="1">
        <f t="array" ref="AC68">IF(AC$7=-1,AD68,IF(AC$7=99,AB68,IF(AC$7=0,INDEX($E68:$I68,0,AC$5),(INDEX($E68:$I68,0,AC$7+1)-INDEX($E68:$I68,0,AC$7))/(INDEX($E$4:$I$4,0,AC$7+1)-INDEX($E$4:$I$4,0,AC$7))+AB68)))</f>
        <v>0.69743943316221035</v>
      </c>
      <c r="AD68" s="313" cm="1">
        <f t="array" ref="AD68">IF(AD$7=-1,AE68,IF(AD$7=99,AC68,IF(AD$7=0,INDEX($E68:$I68,0,AD$5),(INDEX($E68:$I68,0,AD$7+1)-INDEX($E68:$I68,0,AD$7))/(INDEX($E$4:$I$4,0,AD$7+1)-INDEX($E$4:$I$4,0,AD$7))+AC68)))</f>
        <v>0.69738293548392871</v>
      </c>
      <c r="AE68" s="313" cm="1">
        <f t="array" ref="AE68">IF(AE$7=-1,AF68,IF(AE$7=99,AD68,IF(AE$7=0,INDEX($E68:$I68,0,AE$5),(INDEX($E68:$I68,0,AE$7+1)-INDEX($E68:$I68,0,AE$7))/(INDEX($E$4:$I$4,0,AE$7+1)-INDEX($E$4:$I$4,0,AE$7))+AD68)))</f>
        <v>0.69732643780564707</v>
      </c>
      <c r="AF68" s="313" cm="1">
        <f t="array" ref="AF68">IF(AF$7=-1,AG68,IF(AF$7=99,AE68,IF(AF$7=0,INDEX($E68:$I68,0,AF$5),(INDEX($E68:$I68,0,AF$7+1)-INDEX($E68:$I68,0,AF$7))/(INDEX($E$4:$I$4,0,AF$7+1)-INDEX($E$4:$I$4,0,AF$7))+AE68)))</f>
        <v>0.69726994012736543</v>
      </c>
      <c r="AG68" s="313" cm="1">
        <f t="array" ref="AG68">IF(AG$7=-1,AH68,IF(AG$7=99,AF68,IF(AG$7=0,INDEX($E68:$I68,0,AG$5),(INDEX($E68:$I68,0,AG$7+1)-INDEX($E68:$I68,0,AG$7))/(INDEX($E$4:$I$4,0,AG$7+1)-INDEX($E$4:$I$4,0,AG$7))+AF68)))</f>
        <v>0.69721344244908379</v>
      </c>
      <c r="AH68" s="313" cm="1">
        <f t="array" ref="AH68">IF(AH$7=-1,AI68,IF(AH$7=99,AG68,IF(AH$7=0,INDEX($E68:$I68,0,AH$5),(INDEX($E68:$I68,0,AH$7+1)-INDEX($E68:$I68,0,AH$7))/(INDEX($E$4:$I$4,0,AH$7+1)-INDEX($E$4:$I$4,0,AH$7))+AG68)))</f>
        <v>0.69715694477080214</v>
      </c>
      <c r="AI68" s="313" cm="1">
        <f t="array" ref="AI68">IF(AI$7=-1,AJ68,IF(AI$7=99,AH68,IF(AI$7=0,INDEX($E68:$I68,0,AI$5),(INDEX($E68:$I68,0,AI$7+1)-INDEX($E68:$I68,0,AI$7))/(INDEX($E$4:$I$4,0,AI$7+1)-INDEX($E$4:$I$4,0,AI$7))+AH68)))</f>
        <v>0.6971004470925205</v>
      </c>
      <c r="AJ68" s="313" cm="1">
        <f t="array" ref="AJ68">IF(AJ$7=-1,AK68,IF(AJ$7=99,AI68,IF(AJ$7=0,INDEX($E68:$I68,0,AJ$5),(INDEX($E68:$I68,0,AJ$7+1)-INDEX($E68:$I68,0,AJ$7))/(INDEX($E$4:$I$4,0,AJ$7+1)-INDEX($E$4:$I$4,0,AJ$7))+AI68)))</f>
        <v>0.69704394941423886</v>
      </c>
      <c r="AK68" s="313" cm="1">
        <f t="array" ref="AK68">IF(AK$7=-1,AL68,IF(AK$7=99,AJ68,IF(AK$7=0,INDEX($E68:$I68,0,AK$5),(INDEX($E68:$I68,0,AK$7+1)-INDEX($E68:$I68,0,AK$7))/(INDEX($E$4:$I$4,0,AK$7+1)-INDEX($E$4:$I$4,0,AK$7))+AJ68)))</f>
        <v>0.69698745173595722</v>
      </c>
      <c r="AL68" s="313" cm="1">
        <f t="array" ref="AL68">IF(AL$7=-1,AM68,IF(AL$7=99,AK68,IF(AL$7=0,INDEX($E68:$I68,0,AL$5),(INDEX($E68:$I68,0,AL$7+1)-INDEX($E68:$I68,0,AL$7))/(INDEX($E$4:$I$4,0,AL$7+1)-INDEX($E$4:$I$4,0,AL$7))+AK68)))</f>
        <v>0.69693095405767513</v>
      </c>
      <c r="AM68" s="313" cm="1">
        <f t="array" ref="AM68">IF(AM$7=-1,AN68,IF(AM$7=99,AL68,IF(AM$7=0,INDEX($E68:$I68,0,AM$5),(INDEX($E68:$I68,0,AM$7+1)-INDEX($E68:$I68,0,AM$7))/(INDEX($E$4:$I$4,0,AM$7+1)-INDEX($E$4:$I$4,0,AM$7))+AL68)))</f>
        <v>0.69686510488325437</v>
      </c>
      <c r="AN68" s="313" cm="1">
        <f t="array" ref="AN68">IF(AN$7=-1,AO68,IF(AN$7=99,AM68,IF(AN$7=0,INDEX($E68:$I68,0,AN$5),(INDEX($E68:$I68,0,AN$7+1)-INDEX($E68:$I68,0,AN$7))/(INDEX($E$4:$I$4,0,AN$7+1)-INDEX($E$4:$I$4,0,AN$7))+AM68)))</f>
        <v>0.69627246231346751</v>
      </c>
      <c r="AO68" s="313" cm="1">
        <f t="array" ref="AO68">IF(AO$7=-1,AP68,IF(AO$7=99,AN68,IF(AO$7=0,INDEX($E68:$I68,0,AO$5),(INDEX($E68:$I68,0,AO$7+1)-INDEX($E68:$I68,0,AO$7))/(INDEX($E$4:$I$4,0,AO$7+1)-INDEX($E$4:$I$4,0,AO$7))+AN68)))</f>
        <v>0.69627246231346751</v>
      </c>
      <c r="AP68" s="313" cm="1">
        <f t="array" ref="AP68">IF(AP$7=-1,AQ68,IF(AP$7=99,AO68,IF(AP$7=0,INDEX($E68:$I68,0,AP$5),(INDEX($E68:$I68,0,AP$7+1)-INDEX($E68:$I68,0,AP$7))/(INDEX($E$4:$I$4,0,AP$7+1)-INDEX($E$4:$I$4,0,AP$7))+AO68)))</f>
        <v>0.69627246231346751</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25.86272687128746</v>
      </c>
      <c r="T74" s="186">
        <f t="shared" ca="1" si="21"/>
        <v>26.226004264821754</v>
      </c>
      <c r="U74" s="186">
        <f t="shared" ca="1" si="21"/>
        <v>26.545162926001478</v>
      </c>
      <c r="V74" s="186">
        <f t="shared" ca="1" si="21"/>
        <v>26.862957774615797</v>
      </c>
      <c r="W74" s="186">
        <f t="shared" ca="1" si="21"/>
        <v>27.18734161165851</v>
      </c>
      <c r="X74" s="186">
        <f t="shared" ca="1" si="21"/>
        <v>27.465484981593811</v>
      </c>
      <c r="Y74" s="186">
        <f t="shared" ca="1" si="21"/>
        <v>27.749632240594647</v>
      </c>
      <c r="Z74" s="186">
        <f t="shared" ca="1" si="21"/>
        <v>28.072762891940513</v>
      </c>
      <c r="AA74" s="186">
        <f t="shared" ca="1" si="21"/>
        <v>28.352820406709</v>
      </c>
      <c r="AB74" s="186">
        <f t="shared" ca="1" si="21"/>
        <v>28.630228357641229</v>
      </c>
      <c r="AC74" s="186">
        <f t="shared" ca="1" si="21"/>
        <v>28.886091149803725</v>
      </c>
      <c r="AD74" s="186">
        <f t="shared" ca="1" si="21"/>
        <v>29.136002614324109</v>
      </c>
      <c r="AE74" s="186">
        <f t="shared" ca="1" si="21"/>
        <v>29.393223366211906</v>
      </c>
      <c r="AF74" s="186">
        <f t="shared" ca="1" si="21"/>
        <v>29.642995385118986</v>
      </c>
      <c r="AG74" s="186">
        <f t="shared" ca="1" si="21"/>
        <v>29.955670524220565</v>
      </c>
      <c r="AH74" s="186">
        <f t="shared" ca="1" si="21"/>
        <v>30.199902412749978</v>
      </c>
      <c r="AI74" s="186">
        <f t="shared" ca="1" si="21"/>
        <v>30.390852050079896</v>
      </c>
      <c r="AJ74" s="186">
        <f t="shared" ca="1" si="21"/>
        <v>30.620761374496624</v>
      </c>
      <c r="AK74" s="186">
        <f t="shared" ca="1" si="21"/>
        <v>30.849319740866889</v>
      </c>
      <c r="AL74" s="186">
        <f t="shared" ca="1" si="21"/>
        <v>31.079867235912776</v>
      </c>
      <c r="AM74" s="186">
        <f t="shared" ca="1" si="21"/>
        <v>32.091820399715168</v>
      </c>
      <c r="AN74" s="186">
        <f t="shared" ca="1" si="21"/>
        <v>33.111099802890394</v>
      </c>
      <c r="AO74" s="186">
        <f t="shared" ca="1" si="21"/>
        <v>33.111099802890394</v>
      </c>
      <c r="AP74" s="186">
        <f t="shared" ca="1" si="21"/>
        <v>33.111099802890394</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25.345472333861711</v>
      </c>
      <c r="T77" s="186">
        <f t="shared" ca="1" si="26"/>
        <v>25.176964094228882</v>
      </c>
      <c r="U77" s="186">
        <f t="shared" ca="1" si="26"/>
        <v>24.952453150441389</v>
      </c>
      <c r="V77" s="186">
        <f t="shared" ca="1" si="26"/>
        <v>24.713921152646535</v>
      </c>
      <c r="W77" s="186">
        <f t="shared" ca="1" si="26"/>
        <v>24.468607450492662</v>
      </c>
      <c r="X77" s="186">
        <f t="shared" ca="1" si="26"/>
        <v>24.169626783802553</v>
      </c>
      <c r="Y77" s="186">
        <f t="shared" ca="1" si="26"/>
        <v>23.864683726911395</v>
      </c>
      <c r="Z77" s="186">
        <f t="shared" ca="1" si="26"/>
        <v>23.581120829230031</v>
      </c>
      <c r="AA77" s="186">
        <f t="shared" ca="1" si="26"/>
        <v>23.24931273350138</v>
      </c>
      <c r="AB77" s="186">
        <f t="shared" ca="1" si="26"/>
        <v>22.904182686112986</v>
      </c>
      <c r="AC77" s="186">
        <f t="shared" ca="1" si="26"/>
        <v>23.108872919842984</v>
      </c>
      <c r="AD77" s="186">
        <f t="shared" ca="1" si="26"/>
        <v>23.308802091459292</v>
      </c>
      <c r="AE77" s="186">
        <f t="shared" ca="1" si="26"/>
        <v>23.514578692969529</v>
      </c>
      <c r="AF77" s="186">
        <f t="shared" ca="1" si="26"/>
        <v>23.714396308095193</v>
      </c>
      <c r="AG77" s="186">
        <f t="shared" ca="1" si="26"/>
        <v>23.964536419376454</v>
      </c>
      <c r="AH77" s="186">
        <f t="shared" ca="1" si="26"/>
        <v>24.159921930199985</v>
      </c>
      <c r="AI77" s="186">
        <f t="shared" ca="1" si="26"/>
        <v>24.312681640063921</v>
      </c>
      <c r="AJ77" s="186">
        <f t="shared" ca="1" si="26"/>
        <v>24.4966090995973</v>
      </c>
      <c r="AK77" s="186">
        <f t="shared" ca="1" si="26"/>
        <v>24.679455792693513</v>
      </c>
      <c r="AL77" s="186">
        <f t="shared" ca="1" si="26"/>
        <v>24.863893788730223</v>
      </c>
      <c r="AM77" s="186">
        <f t="shared" ca="1" si="26"/>
        <v>25.673456319772136</v>
      </c>
      <c r="AN77" s="186">
        <f t="shared" ca="1" si="26"/>
        <v>26.488879842312318</v>
      </c>
      <c r="AO77" s="186">
        <f t="shared" ca="1" si="26"/>
        <v>26.488879842312318</v>
      </c>
      <c r="AP77" s="186">
        <f t="shared" ca="1" si="26"/>
        <v>26.488879842312318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11.206029742220529</v>
      </c>
      <c r="T81" s="24">
        <f t="shared" ca="1" si="29"/>
        <v>11.21956154044577</v>
      </c>
      <c r="U81" s="24">
        <f t="shared" ca="1" si="29"/>
        <v>11.254656722729491</v>
      </c>
      <c r="V81" s="24">
        <f t="shared" ca="1" si="29"/>
        <v>11.27164287951285</v>
      </c>
      <c r="W81" s="24">
        <f t="shared" ca="1" si="29"/>
        <v>11.272663186575832</v>
      </c>
      <c r="X81" s="24">
        <f t="shared" ca="1" si="29"/>
        <v>11.238546039352279</v>
      </c>
      <c r="Y81" s="24">
        <f t="shared" ca="1" si="29"/>
        <v>11.196060241406933</v>
      </c>
      <c r="Z81" s="24">
        <f t="shared" ca="1" si="29"/>
        <v>11.294739840465146</v>
      </c>
      <c r="AA81" s="24">
        <f t="shared" ca="1" si="29"/>
        <v>11.347819323569688</v>
      </c>
      <c r="AB81" s="24">
        <f t="shared" ca="1" si="29"/>
        <v>11.295312534509758</v>
      </c>
      <c r="AC81" s="24">
        <f t="shared" ca="1" si="29"/>
        <v>11.204562247305642</v>
      </c>
      <c r="AD81" s="24">
        <f t="shared" ca="1" si="29"/>
        <v>11.086426155671642</v>
      </c>
      <c r="AE81" s="24">
        <f t="shared" ca="1" si="29"/>
        <v>10.935508020816604</v>
      </c>
      <c r="AF81" s="24">
        <f t="shared" ca="1" si="29"/>
        <v>10.746981757538235</v>
      </c>
      <c r="AG81" s="24">
        <f t="shared" ca="1" si="29"/>
        <v>10.65016430609198</v>
      </c>
      <c r="AH81" s="24">
        <f t="shared" ca="1" si="29"/>
        <v>10.622515393311273</v>
      </c>
      <c r="AI81" s="24">
        <f t="shared" ca="1" si="29"/>
        <v>10.468091955895321</v>
      </c>
      <c r="AJ81" s="24">
        <f t="shared" ca="1" si="29"/>
        <v>10.253111886119404</v>
      </c>
      <c r="AK81" s="24">
        <f t="shared" ca="1" si="29"/>
        <v>10.039769062087242</v>
      </c>
      <c r="AL81" s="24">
        <f t="shared" ca="1" si="29"/>
        <v>9.822908399218008</v>
      </c>
      <c r="AM81" s="24">
        <f t="shared" ca="1" si="29"/>
        <v>8.825994645967155</v>
      </c>
      <c r="AN81" s="24">
        <f t="shared" ca="1" si="29"/>
        <v>8.8558440875623994</v>
      </c>
      <c r="AO81" s="24">
        <f t="shared" ca="1" si="29"/>
        <v>8.8558440875623994</v>
      </c>
      <c r="AP81" s="24">
        <f t="shared" ca="1" si="29"/>
        <v>8.8558440875623994</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10.689592055782187</v>
      </c>
      <c r="T82" s="24">
        <f t="shared" ca="1" si="31"/>
        <v>10.993659721507296</v>
      </c>
      <c r="U82" s="24">
        <f t="shared" ca="1" si="31"/>
        <v>11.185137564682046</v>
      </c>
      <c r="V82" s="24">
        <f t="shared" ca="1" si="31"/>
        <v>11.372368317388689</v>
      </c>
      <c r="W82" s="24">
        <f t="shared" ca="1" si="31"/>
        <v>11.572850406184985</v>
      </c>
      <c r="X82" s="24">
        <f t="shared" ca="1" si="31"/>
        <v>11.750221180012064</v>
      </c>
      <c r="Y82" s="24">
        <f t="shared" ca="1" si="31"/>
        <v>11.938982295050142</v>
      </c>
      <c r="Z82" s="24">
        <f t="shared" ca="1" si="31"/>
        <v>12.173582310780388</v>
      </c>
      <c r="AA82" s="24">
        <f t="shared" ca="1" si="31"/>
        <v>12.317614192557953</v>
      </c>
      <c r="AB82" s="24">
        <f t="shared" ca="1" si="31"/>
        <v>12.479662615527189</v>
      </c>
      <c r="AC82" s="24">
        <f t="shared" ca="1" si="31"/>
        <v>12.663516690465451</v>
      </c>
      <c r="AD82" s="24">
        <f t="shared" ca="1" si="31"/>
        <v>12.837629281274001</v>
      </c>
      <c r="AE82" s="24">
        <f t="shared" ca="1" si="31"/>
        <v>13.033709624299581</v>
      </c>
      <c r="AF82" s="24">
        <f t="shared" ca="1" si="31"/>
        <v>13.219356451738776</v>
      </c>
      <c r="AG82" s="24">
        <f t="shared" ca="1" si="31"/>
        <v>13.519851515552403</v>
      </c>
      <c r="AH82" s="24">
        <f t="shared" ca="1" si="31"/>
        <v>13.704525606126584</v>
      </c>
      <c r="AI82" s="24">
        <f t="shared" ca="1" si="31"/>
        <v>13.799371175008835</v>
      </c>
      <c r="AJ82" s="24">
        <f t="shared" ca="1" si="31"/>
        <v>13.996856779219936</v>
      </c>
      <c r="AK82" s="24">
        <f t="shared" ca="1" si="31"/>
        <v>14.187986676836541</v>
      </c>
      <c r="AL82" s="24">
        <f t="shared" ca="1" si="31"/>
        <v>14.38177020948909</v>
      </c>
      <c r="AM82" s="24">
        <f t="shared" ca="1" si="31"/>
        <v>15.269354545608472</v>
      </c>
      <c r="AN82" s="24">
        <f t="shared" ca="1" si="31"/>
        <v>16.15472137337612</v>
      </c>
      <c r="AO82" s="24">
        <f t="shared" ca="1" si="31"/>
        <v>16.15472137337612</v>
      </c>
      <c r="AP82" s="24">
        <f t="shared" ca="1" si="31"/>
        <v>16.15472137337612</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3.9219471003616979</v>
      </c>
      <c r="S83" s="24">
        <f t="shared" ca="1" si="33"/>
        <v>3.9671050732847455</v>
      </c>
      <c r="T83" s="24">
        <f t="shared" ca="1" si="33"/>
        <v>4.0127830028686891</v>
      </c>
      <c r="U83" s="24">
        <f t="shared" ca="1" si="33"/>
        <v>4.1053686385899413</v>
      </c>
      <c r="V83" s="24">
        <f t="shared" ca="1" si="33"/>
        <v>4.2189465777142585</v>
      </c>
      <c r="W83" s="24">
        <f t="shared" ca="1" si="33"/>
        <v>4.3418280188976937</v>
      </c>
      <c r="X83" s="24">
        <f t="shared" ca="1" si="33"/>
        <v>4.4767177622294696</v>
      </c>
      <c r="Y83" s="24">
        <f t="shared" ca="1" si="33"/>
        <v>4.6145897041375719</v>
      </c>
      <c r="Z83" s="24">
        <f t="shared" ca="1" si="33"/>
        <v>4.6044407406949794</v>
      </c>
      <c r="AA83" s="24">
        <f t="shared" ca="1" si="33"/>
        <v>4.6873868905813572</v>
      </c>
      <c r="AB83" s="24">
        <f t="shared" ca="1" si="33"/>
        <v>4.8552532076042834</v>
      </c>
      <c r="AC83" s="24">
        <f t="shared" ca="1" si="33"/>
        <v>5.0180122120326285</v>
      </c>
      <c r="AD83" s="24">
        <f t="shared" ca="1" si="33"/>
        <v>5.211947177378466</v>
      </c>
      <c r="AE83" s="24">
        <f t="shared" ca="1" si="33"/>
        <v>5.4240057210957211</v>
      </c>
      <c r="AF83" s="24">
        <f t="shared" ca="1" si="33"/>
        <v>5.6766571758419726</v>
      </c>
      <c r="AG83" s="24">
        <f t="shared" ca="1" si="33"/>
        <v>5.7856547025761813</v>
      </c>
      <c r="AH83" s="24">
        <f t="shared" ca="1" si="33"/>
        <v>5.8728614133121244</v>
      </c>
      <c r="AI83" s="24">
        <f t="shared" ca="1" si="33"/>
        <v>6.1233889191757411</v>
      </c>
      <c r="AJ83" s="24">
        <f t="shared" ca="1" si="33"/>
        <v>6.3707927091572847</v>
      </c>
      <c r="AK83" s="24">
        <f t="shared" ca="1" si="33"/>
        <v>6.6215640019431072</v>
      </c>
      <c r="AL83" s="24">
        <f t="shared" ca="1" si="33"/>
        <v>6.8751886272056781</v>
      </c>
      <c r="AM83" s="24">
        <f t="shared" ca="1" si="33"/>
        <v>7.9964712081395364</v>
      </c>
      <c r="AN83" s="24">
        <f t="shared" ca="1" si="33"/>
        <v>8.1005343419518709</v>
      </c>
      <c r="AO83" s="24">
        <f t="shared" ca="1" si="33"/>
        <v>8.1005343419518709</v>
      </c>
      <c r="AP83" s="24">
        <f t="shared" ca="1" si="33"/>
        <v>8.1005343419518709</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11.003025429701031</v>
      </c>
      <c r="T84" s="24">
        <f t="shared" ca="1" si="35"/>
        <v>11.316008772831836</v>
      </c>
      <c r="U84" s="24">
        <f t="shared" ca="1" si="35"/>
        <v>11.513101006724565</v>
      </c>
      <c r="V84" s="24">
        <f t="shared" ca="1" si="35"/>
        <v>11.705821619681812</v>
      </c>
      <c r="W84" s="24">
        <f t="shared" ca="1" si="35"/>
        <v>11.912182115920956</v>
      </c>
      <c r="X84" s="24">
        <f t="shared" ca="1" si="35"/>
        <v>12.094753642011089</v>
      </c>
      <c r="Y84" s="24">
        <f t="shared" ca="1" si="35"/>
        <v>12.289049489604192</v>
      </c>
      <c r="Z84" s="24">
        <f t="shared" ca="1" si="35"/>
        <v>12.530528296785789</v>
      </c>
      <c r="AA84" s="24">
        <f t="shared" ca="1" si="35"/>
        <v>12.678783389179983</v>
      </c>
      <c r="AB84" s="24">
        <f t="shared" ca="1" si="35"/>
        <v>12.845583292251026</v>
      </c>
      <c r="AC84" s="24">
        <f t="shared" ca="1" si="35"/>
        <v>13.03482821865639</v>
      </c>
      <c r="AD84" s="24">
        <f t="shared" ca="1" si="35"/>
        <v>13.214046027371674</v>
      </c>
      <c r="AE84" s="24">
        <f t="shared" ca="1" si="35"/>
        <v>13.415875712668967</v>
      </c>
      <c r="AF84" s="24">
        <f t="shared" ca="1" si="35"/>
        <v>13.606965957516231</v>
      </c>
      <c r="AG84" s="24">
        <f t="shared" ca="1" si="35"/>
        <v>13.916271945189774</v>
      </c>
      <c r="AH84" s="24">
        <f t="shared" ca="1" si="35"/>
        <v>14.106360931204492</v>
      </c>
      <c r="AI84" s="24">
        <f t="shared" ca="1" si="35"/>
        <v>14.20398750112971</v>
      </c>
      <c r="AJ84" s="24">
        <f t="shared" ca="1" si="35"/>
        <v>14.407263651781244</v>
      </c>
      <c r="AK84" s="24">
        <f t="shared" ca="1" si="35"/>
        <v>14.603997737878956</v>
      </c>
      <c r="AL84" s="24">
        <f t="shared" ca="1" si="35"/>
        <v>14.803463267200064</v>
      </c>
      <c r="AM84" s="24">
        <f t="shared" ca="1" si="35"/>
        <v>15.717072782919908</v>
      </c>
      <c r="AN84" s="24">
        <f t="shared" ca="1" si="35"/>
        <v>16.628399769927956</v>
      </c>
      <c r="AO84" s="24">
        <f t="shared" ca="1" si="35"/>
        <v>16.628399769927956</v>
      </c>
      <c r="AP84" s="24">
        <f t="shared" ca="1" si="35"/>
        <v>16.628399769927956</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11.176113370113184</v>
      </c>
      <c r="S85" s="24">
        <f t="shared" ca="1" si="37"/>
        <v>11.304797060136931</v>
      </c>
      <c r="T85" s="24">
        <f t="shared" ca="1" si="37"/>
        <v>11.434962436282651</v>
      </c>
      <c r="U85" s="24">
        <f t="shared" ca="1" si="37"/>
        <v>11.698797601517105</v>
      </c>
      <c r="V85" s="24">
        <f t="shared" ca="1" si="37"/>
        <v>12.022453145948115</v>
      </c>
      <c r="W85" s="24">
        <f t="shared" ca="1" si="37"/>
        <v>12.372620265138048</v>
      </c>
      <c r="X85" s="24">
        <f t="shared" ca="1" si="37"/>
        <v>12.757006649085541</v>
      </c>
      <c r="Y85" s="24">
        <f t="shared" ca="1" si="37"/>
        <v>13.149891207161426</v>
      </c>
      <c r="Z85" s="24">
        <f t="shared" ca="1" si="37"/>
        <v>13.120970376991869</v>
      </c>
      <c r="AA85" s="24">
        <f t="shared" ca="1" si="37"/>
        <v>13.357336536713673</v>
      </c>
      <c r="AB85" s="24">
        <f t="shared" ca="1" si="37"/>
        <v>13.835694082611871</v>
      </c>
      <c r="AC85" s="24">
        <f t="shared" ca="1" si="37"/>
        <v>14.299497657456158</v>
      </c>
      <c r="AD85" s="24">
        <f t="shared" ca="1" si="37"/>
        <v>14.852141307069424</v>
      </c>
      <c r="AE85" s="24">
        <f t="shared" ca="1" si="37"/>
        <v>15.456430519809334</v>
      </c>
      <c r="AF85" s="24">
        <f t="shared" ca="1" si="37"/>
        <v>16.176394667491927</v>
      </c>
      <c r="AG85" s="24">
        <f t="shared" ca="1" si="37"/>
        <v>16.486997713548082</v>
      </c>
      <c r="AH85" s="24">
        <f t="shared" ca="1" si="37"/>
        <v>16.735504911855188</v>
      </c>
      <c r="AI85" s="24">
        <f t="shared" ca="1" si="37"/>
        <v>17.449416582822206</v>
      </c>
      <c r="AJ85" s="24">
        <f t="shared" ca="1" si="37"/>
        <v>18.154426807150422</v>
      </c>
      <c r="AK85" s="24">
        <f t="shared" ca="1" si="37"/>
        <v>18.869033181592783</v>
      </c>
      <c r="AL85" s="24">
        <f t="shared" ca="1" si="37"/>
        <v>19.591770508958966</v>
      </c>
      <c r="AM85" s="24">
        <f t="shared" ca="1" si="37"/>
        <v>22.787015351321628</v>
      </c>
      <c r="AN85" s="24">
        <f t="shared" ca="1" si="37"/>
        <v>23.083557184083382</v>
      </c>
      <c r="AO85" s="24">
        <f t="shared" ca="1" si="37"/>
        <v>23.083557184083382</v>
      </c>
      <c r="AP85" s="24">
        <f t="shared" ca="1" si="37"/>
        <v>23.083557184083382</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10.981909147376118</v>
      </c>
      <c r="T89" s="186">
        <f t="shared" ca="1" si="39"/>
        <v>10.770779078827939</v>
      </c>
      <c r="U89" s="186">
        <f t="shared" ca="1" si="39"/>
        <v>10.579377319365721</v>
      </c>
      <c r="V89" s="186">
        <f t="shared" ca="1" si="39"/>
        <v>10.369911449151822</v>
      </c>
      <c r="W89" s="186">
        <f t="shared" ca="1" si="39"/>
        <v>10.145396867918249</v>
      </c>
      <c r="X89" s="186">
        <f t="shared" ca="1" si="39"/>
        <v>9.8899205146300044</v>
      </c>
      <c r="Y89" s="186">
        <f t="shared" ca="1" si="39"/>
        <v>9.6286118076099623</v>
      </c>
      <c r="Z89" s="186">
        <f t="shared" ca="1" si="39"/>
        <v>9.4875814659907221</v>
      </c>
      <c r="AA89" s="186">
        <f t="shared" ca="1" si="39"/>
        <v>9.3052118453271451</v>
      </c>
      <c r="AB89" s="186">
        <f t="shared" ca="1" si="39"/>
        <v>9.0362500276078066</v>
      </c>
      <c r="AC89" s="186">
        <f t="shared" ca="1" si="39"/>
        <v>8.9636497978445142</v>
      </c>
      <c r="AD89" s="186">
        <f t="shared" ca="1" si="39"/>
        <v>8.8691409245373141</v>
      </c>
      <c r="AE89" s="186">
        <f t="shared" ca="1" si="39"/>
        <v>8.7484064166532836</v>
      </c>
      <c r="AF89" s="186">
        <f t="shared" ca="1" si="39"/>
        <v>8.5975854060305874</v>
      </c>
      <c r="AG89" s="186">
        <f t="shared" ca="1" si="39"/>
        <v>8.5201314448735843</v>
      </c>
      <c r="AH89" s="186">
        <f t="shared" ca="1" si="39"/>
        <v>8.498012314649019</v>
      </c>
      <c r="AI89" s="186">
        <f t="shared" ca="1" si="39"/>
        <v>8.3744735647162578</v>
      </c>
      <c r="AJ89" s="186">
        <f t="shared" ca="1" si="39"/>
        <v>8.202489508895523</v>
      </c>
      <c r="AK89" s="186">
        <f t="shared" ca="1" si="39"/>
        <v>8.0318152496697941</v>
      </c>
      <c r="AL89" s="186">
        <f t="shared" ca="1" si="39"/>
        <v>7.8583267193744062</v>
      </c>
      <c r="AM89" s="186">
        <f t="shared" ca="1" si="39"/>
        <v>7.0607957167737236</v>
      </c>
      <c r="AN89" s="186">
        <f ca="1">(($M$81*(1-AN$75))+((AN81-$M$81)*(1-AN$76)))</f>
        <v>7.0846752700499191</v>
      </c>
      <c r="AO89" s="186">
        <f t="shared" ca="1" si="39"/>
        <v>7.0846752700499191</v>
      </c>
      <c r="AP89" s="186">
        <f t="shared" ca="1" si="39"/>
        <v>7.0846752700499191</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10.475800214666544</v>
      </c>
      <c r="T90" s="186">
        <f t="shared" ca="1" si="40"/>
        <v>10.553913332647005</v>
      </c>
      <c r="U90" s="186">
        <f t="shared" ca="1" si="40"/>
        <v>10.514029310801124</v>
      </c>
      <c r="V90" s="186">
        <f t="shared" ca="1" si="40"/>
        <v>10.462578851997595</v>
      </c>
      <c r="W90" s="186">
        <f t="shared" ca="1" si="40"/>
        <v>10.415565365566486</v>
      </c>
      <c r="X90" s="186">
        <f t="shared" ca="1" si="40"/>
        <v>10.340194638410617</v>
      </c>
      <c r="Y90" s="186">
        <f t="shared" ca="1" si="40"/>
        <v>10.267524773743123</v>
      </c>
      <c r="Z90" s="186">
        <f t="shared" ca="1" si="40"/>
        <v>10.225809141055525</v>
      </c>
      <c r="AA90" s="186">
        <f t="shared" ca="1" si="40"/>
        <v>10.100443637897522</v>
      </c>
      <c r="AB90" s="186">
        <f t="shared" ca="1" si="40"/>
        <v>9.9837300924217516</v>
      </c>
      <c r="AC90" s="186">
        <f t="shared" ca="1" si="40"/>
        <v>10.130813352372362</v>
      </c>
      <c r="AD90" s="186">
        <f t="shared" ca="1" si="40"/>
        <v>10.270103425019201</v>
      </c>
      <c r="AE90" s="186">
        <f t="shared" ca="1" si="40"/>
        <v>10.426967699439665</v>
      </c>
      <c r="AF90" s="186">
        <f t="shared" ca="1" si="40"/>
        <v>10.575485161391022</v>
      </c>
      <c r="AG90" s="186">
        <f t="shared" ca="1" si="40"/>
        <v>10.815881212441923</v>
      </c>
      <c r="AH90" s="186">
        <f t="shared" ca="1" si="40"/>
        <v>10.963620484901268</v>
      </c>
      <c r="AI90" s="186">
        <f t="shared" ca="1" si="40"/>
        <v>11.039496940007069</v>
      </c>
      <c r="AJ90" s="186">
        <f t="shared" ca="1" si="40"/>
        <v>11.19748542337595</v>
      </c>
      <c r="AK90" s="186">
        <f t="shared" ca="1" si="40"/>
        <v>11.350389341469233</v>
      </c>
      <c r="AL90" s="186">
        <f t="shared" ca="1" si="40"/>
        <v>11.505416167591273</v>
      </c>
      <c r="AM90" s="186">
        <f t="shared" ca="1" si="40"/>
        <v>12.215483636486779</v>
      </c>
      <c r="AN90" s="186">
        <f t="shared" ca="1" si="40"/>
        <v>12.923777098700896</v>
      </c>
      <c r="AO90" s="186">
        <f t="shared" ca="1" si="40"/>
        <v>12.923777098700896</v>
      </c>
      <c r="AP90" s="186">
        <f t="shared" ca="1" si="40"/>
        <v>12.923777098700896</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3.9219471003616979</v>
      </c>
      <c r="S91" s="186">
        <f t="shared" ca="1" si="41"/>
        <v>3.8877629718190505</v>
      </c>
      <c r="T91" s="186">
        <f t="shared" ca="1" si="41"/>
        <v>3.8522716827539414</v>
      </c>
      <c r="U91" s="186">
        <f t="shared" ca="1" si="41"/>
        <v>3.8590465202745445</v>
      </c>
      <c r="V91" s="186">
        <f t="shared" ca="1" si="41"/>
        <v>3.8814308514971181</v>
      </c>
      <c r="W91" s="186">
        <f t="shared" ca="1" si="41"/>
        <v>3.9076452170079246</v>
      </c>
      <c r="X91" s="186">
        <f t="shared" ca="1" si="41"/>
        <v>3.9395116307619338</v>
      </c>
      <c r="Y91" s="186">
        <f t="shared" ca="1" si="41"/>
        <v>3.9685471455583112</v>
      </c>
      <c r="Z91" s="186">
        <f t="shared" ca="1" si="41"/>
        <v>3.8677302221837824</v>
      </c>
      <c r="AA91" s="186">
        <f t="shared" ca="1" si="41"/>
        <v>3.8436572502767135</v>
      </c>
      <c r="AB91" s="186">
        <f t="shared" ca="1" si="41"/>
        <v>3.8842025660834265</v>
      </c>
      <c r="AC91" s="186">
        <f t="shared" ca="1" si="41"/>
        <v>4.014409769626103</v>
      </c>
      <c r="AD91" s="186">
        <f t="shared" ca="1" si="41"/>
        <v>4.1695577419027723</v>
      </c>
      <c r="AE91" s="186">
        <f t="shared" ca="1" si="41"/>
        <v>4.3392045768765763</v>
      </c>
      <c r="AF91" s="186">
        <f t="shared" ca="1" si="41"/>
        <v>4.5413257406735781</v>
      </c>
      <c r="AG91" s="186">
        <f t="shared" ca="1" si="41"/>
        <v>4.6285237620609445</v>
      </c>
      <c r="AH91" s="186">
        <f t="shared" ca="1" si="41"/>
        <v>4.698289130649699</v>
      </c>
      <c r="AI91" s="186">
        <f t="shared" ca="1" si="41"/>
        <v>4.8987111353405925</v>
      </c>
      <c r="AJ91" s="186">
        <f t="shared" ca="1" si="41"/>
        <v>5.0966341673258277</v>
      </c>
      <c r="AK91" s="186">
        <f t="shared" ca="1" si="41"/>
        <v>5.2972512015544861</v>
      </c>
      <c r="AL91" s="186">
        <f t="shared" ca="1" si="41"/>
        <v>5.5001509017645427</v>
      </c>
      <c r="AM91" s="186">
        <f t="shared" ca="1" si="41"/>
        <v>6.3971769665116289</v>
      </c>
      <c r="AN91" s="186">
        <f t="shared" ca="1" si="41"/>
        <v>6.4804274735614964</v>
      </c>
      <c r="AO91" s="186">
        <f t="shared" ca="1" si="41"/>
        <v>6.4804274735614964</v>
      </c>
      <c r="AP91" s="186">
        <f t="shared" ca="1" si="41"/>
        <v>6.4804274735614964</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10.98101937884163</v>
      </c>
      <c r="T92" s="186">
        <f t="shared" ca="1" si="42"/>
        <v>11.270744737740507</v>
      </c>
      <c r="U92" s="186">
        <f t="shared" ca="1" si="42"/>
        <v>11.444022400684217</v>
      </c>
      <c r="V92" s="186">
        <f t="shared" ca="1" si="42"/>
        <v>11.612175046724358</v>
      </c>
      <c r="W92" s="186">
        <f t="shared" ca="1" si="42"/>
        <v>11.793060294761746</v>
      </c>
      <c r="X92" s="186">
        <f t="shared" ca="1" si="42"/>
        <v>11.949616598306955</v>
      </c>
      <c r="Y92" s="186">
        <f t="shared" ca="1" si="42"/>
        <v>12.117002796749734</v>
      </c>
      <c r="Z92" s="186">
        <f t="shared" ca="1" si="42"/>
        <v>12.330039844037216</v>
      </c>
      <c r="AA92" s="186">
        <f t="shared" ca="1" si="42"/>
        <v>12.450565288174744</v>
      </c>
      <c r="AB92" s="186">
        <f t="shared" ca="1" si="42"/>
        <v>12.588671626406006</v>
      </c>
      <c r="AC92" s="186">
        <f t="shared" ca="1" si="42"/>
        <v>12.774131654283263</v>
      </c>
      <c r="AD92" s="186">
        <f t="shared" ca="1" si="42"/>
        <v>12.949765106824241</v>
      </c>
      <c r="AE92" s="186">
        <f t="shared" ca="1" si="42"/>
        <v>13.147558198415588</v>
      </c>
      <c r="AF92" s="186">
        <f t="shared" ca="1" si="42"/>
        <v>13.334826638365906</v>
      </c>
      <c r="AG92" s="186">
        <f t="shared" ca="1" si="42"/>
        <v>13.637946506285978</v>
      </c>
      <c r="AH92" s="186">
        <f t="shared" ca="1" si="42"/>
        <v>13.824233712580401</v>
      </c>
      <c r="AI92" s="186">
        <f t="shared" ca="1" si="42"/>
        <v>13.919907751107115</v>
      </c>
      <c r="AJ92" s="186">
        <f t="shared" ca="1" si="42"/>
        <v>14.11911837874562</v>
      </c>
      <c r="AK92" s="186">
        <f t="shared" ca="1" si="42"/>
        <v>14.311917783121377</v>
      </c>
      <c r="AL92" s="186">
        <f t="shared" ca="1" si="42"/>
        <v>14.507394001856063</v>
      </c>
      <c r="AM92" s="186">
        <f t="shared" ca="1" si="42"/>
        <v>15.40273132726151</v>
      </c>
      <c r="AN92" s="186">
        <f t="shared" ca="1" si="42"/>
        <v>16.295831774529397</v>
      </c>
      <c r="AO92" s="186">
        <f t="shared" ca="1" si="42"/>
        <v>16.295831774529397</v>
      </c>
      <c r="AP92" s="186">
        <f t="shared" ca="1" si="42"/>
        <v>16.295831774529397</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11.176113370113184</v>
      </c>
      <c r="S93" s="186">
        <f t="shared" ca="1" si="43"/>
        <v>11.282187466016657</v>
      </c>
      <c r="T93" s="186">
        <f t="shared" ca="1" si="43"/>
        <v>11.389222586537521</v>
      </c>
      <c r="U93" s="186">
        <f t="shared" ca="1" si="43"/>
        <v>11.628604815908002</v>
      </c>
      <c r="V93" s="186">
        <f t="shared" ca="1" si="43"/>
        <v>11.926273520780528</v>
      </c>
      <c r="W93" s="186">
        <f t="shared" ca="1" si="43"/>
        <v>12.248894062486668</v>
      </c>
      <c r="X93" s="186">
        <f t="shared" ca="1" si="43"/>
        <v>12.603922569296515</v>
      </c>
      <c r="Y93" s="186">
        <f t="shared" ca="1" si="43"/>
        <v>12.965792730261168</v>
      </c>
      <c r="Z93" s="186">
        <f t="shared" ca="1" si="43"/>
        <v>12.911034850959998</v>
      </c>
      <c r="AA93" s="186">
        <f t="shared" ca="1" si="43"/>
        <v>13.116904479052826</v>
      </c>
      <c r="AB93" s="186">
        <f t="shared" ca="1" si="43"/>
        <v>13.558980200959635</v>
      </c>
      <c r="AC93" s="186">
        <f t="shared" ca="1" si="43"/>
        <v>14.013507704307035</v>
      </c>
      <c r="AD93" s="186">
        <f t="shared" ca="1" si="43"/>
        <v>14.555098480928034</v>
      </c>
      <c r="AE93" s="186">
        <f t="shared" ca="1" si="43"/>
        <v>15.147301909413148</v>
      </c>
      <c r="AF93" s="186">
        <f t="shared" ca="1" si="43"/>
        <v>15.852866774142088</v>
      </c>
      <c r="AG93" s="186">
        <f t="shared" ca="1" si="43"/>
        <v>16.157257759277119</v>
      </c>
      <c r="AH93" s="186">
        <f t="shared" ca="1" si="43"/>
        <v>16.400794813618084</v>
      </c>
      <c r="AI93" s="186">
        <f t="shared" ca="1" si="43"/>
        <v>17.100428251165763</v>
      </c>
      <c r="AJ93" s="186">
        <f t="shared" ca="1" si="43"/>
        <v>17.791338271007412</v>
      </c>
      <c r="AK93" s="186">
        <f t="shared" ca="1" si="43"/>
        <v>18.491652517960929</v>
      </c>
      <c r="AL93" s="186">
        <f t="shared" ca="1" si="43"/>
        <v>19.199935098779786</v>
      </c>
      <c r="AM93" s="186">
        <f t="shared" ca="1" si="43"/>
        <v>22.331275044295197</v>
      </c>
      <c r="AN93" s="186">
        <f t="shared" ca="1" si="43"/>
        <v>22.621886040401712</v>
      </c>
      <c r="AO93" s="186">
        <f t="shared" ca="1" si="43"/>
        <v>22.621886040401712</v>
      </c>
      <c r="AP93" s="186">
        <f t="shared" ca="1" si="43"/>
        <v>22.621886040401712</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21.047283813522206</v>
      </c>
      <c r="T99" s="24">
        <f t="shared" ca="1" si="46"/>
        <v>21.072699380346993</v>
      </c>
      <c r="U99" s="24">
        <f t="shared" ca="1" si="46"/>
        <v>21.138615523620263</v>
      </c>
      <c r="V99" s="24">
        <f t="shared" ca="1" si="46"/>
        <v>21.170519103295174</v>
      </c>
      <c r="W99" s="24">
        <f t="shared" ca="1" si="46"/>
        <v>21.172435454833188</v>
      </c>
      <c r="X99" s="24">
        <f t="shared" ca="1" si="46"/>
        <v>21.10835626737428</v>
      </c>
      <c r="Y99" s="24">
        <f t="shared" ca="1" si="46"/>
        <v>21.028558991446076</v>
      </c>
      <c r="Z99" s="24">
        <f t="shared" ca="1" si="46"/>
        <v>21.213900060117133</v>
      </c>
      <c r="AA99" s="24">
        <f t="shared" ca="1" si="46"/>
        <v>21.313594507773931</v>
      </c>
      <c r="AB99" s="24">
        <f t="shared" ca="1" si="46"/>
        <v>21.214975700140631</v>
      </c>
      <c r="AC99" s="24">
        <f t="shared" ca="1" si="46"/>
        <v>21.044527549021836</v>
      </c>
      <c r="AD99" s="24">
        <f t="shared" ca="1" si="46"/>
        <v>20.822643089812079</v>
      </c>
      <c r="AE99" s="24">
        <f t="shared" ca="1" si="46"/>
        <v>20.539187049629199</v>
      </c>
      <c r="AF99" s="24">
        <f t="shared" ca="1" si="46"/>
        <v>20.185095024103628</v>
      </c>
      <c r="AG99" s="24">
        <f t="shared" ca="1" si="46"/>
        <v>20.003251460810763</v>
      </c>
      <c r="AH99" s="24">
        <f t="shared" ca="1" si="46"/>
        <v>19.951320979827091</v>
      </c>
      <c r="AI99" s="24">
        <f t="shared" ca="1" si="46"/>
        <v>19.661281243228181</v>
      </c>
      <c r="AJ99" s="24">
        <f t="shared" ca="1" si="46"/>
        <v>19.257503398004655</v>
      </c>
      <c r="AK99" s="24">
        <f t="shared" ca="1" si="46"/>
        <v>18.856800645087144</v>
      </c>
      <c r="AL99" s="24">
        <f t="shared" ca="1" si="46"/>
        <v>18.449490649986874</v>
      </c>
      <c r="AM99" s="24">
        <f t="shared" ca="1" si="46"/>
        <v>16.577076674212741</v>
      </c>
      <c r="AN99" s="24">
        <f t="shared" ca="1" si="46"/>
        <v>16.633140211735153</v>
      </c>
      <c r="AO99" s="24">
        <f t="shared" ca="1" si="46"/>
        <v>16.633140211735153</v>
      </c>
      <c r="AP99" s="24">
        <f t="shared" ca="1" si="46"/>
        <v>16.633140211735153</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4.4969841988432478E-2</v>
      </c>
      <c r="T100" s="24">
        <f t="shared" ca="1" si="47"/>
        <v>4.5024145148606656E-2</v>
      </c>
      <c r="U100" s="24">
        <f t="shared" ca="1" si="47"/>
        <v>4.5164982254893099E-2</v>
      </c>
      <c r="V100" s="24">
        <f t="shared" ca="1" si="47"/>
        <v>4.5233147769719498E-2</v>
      </c>
      <c r="W100" s="24">
        <f t="shared" ca="1" si="47"/>
        <v>4.5237242266027065E-2</v>
      </c>
      <c r="X100" s="24">
        <f t="shared" ca="1" si="47"/>
        <v>4.5100330018332524E-2</v>
      </c>
      <c r="Y100" s="24">
        <f t="shared" ca="1" si="47"/>
        <v>4.4929834341959629E-2</v>
      </c>
      <c r="Z100" s="24">
        <f t="shared" ca="1" si="47"/>
        <v>4.5325835966014784E-2</v>
      </c>
      <c r="AA100" s="24">
        <f t="shared" ca="1" si="47"/>
        <v>4.5538844143125499E-2</v>
      </c>
      <c r="AB100" s="24">
        <f t="shared" ca="1" si="47"/>
        <v>4.5328134189496813E-2</v>
      </c>
      <c r="AC100" s="24">
        <f t="shared" ca="1" si="47"/>
        <v>4.4963952925494086E-2</v>
      </c>
      <c r="AD100" s="24">
        <f t="shared" ca="1" si="47"/>
        <v>4.448987231923833E-2</v>
      </c>
      <c r="AE100" s="24">
        <f t="shared" ca="1" si="47"/>
        <v>4.3884237242967757E-2</v>
      </c>
      <c r="AF100" s="24">
        <f t="shared" ca="1" si="47"/>
        <v>4.3127680597543579E-2</v>
      </c>
      <c r="AG100" s="24">
        <f t="shared" ca="1" si="47"/>
        <v>4.2739151779272032E-2</v>
      </c>
      <c r="AH100" s="24">
        <f t="shared" ca="1" si="47"/>
        <v>4.2628196582159203E-2</v>
      </c>
      <c r="AI100" s="24">
        <f t="shared" ca="1" si="47"/>
        <v>4.200849471275029E-2</v>
      </c>
      <c r="AJ100" s="24">
        <f t="shared" ca="1" si="47"/>
        <v>4.114577883648763E-2</v>
      </c>
      <c r="AK100" s="24">
        <f t="shared" ca="1" si="47"/>
        <v>4.0289633233915705E-2</v>
      </c>
      <c r="AL100" s="24">
        <f t="shared" ca="1" si="47"/>
        <v>3.9419370530079281E-2</v>
      </c>
      <c r="AM100" s="24">
        <f t="shared" ca="1" si="47"/>
        <v>3.541875166763974E-2</v>
      </c>
      <c r="AN100" s="24">
        <f t="shared" ca="1" si="47"/>
        <v>3.5538537595649872E-2</v>
      </c>
      <c r="AO100" s="24">
        <f t="shared" ca="1" si="47"/>
        <v>3.5538537595649872E-2</v>
      </c>
      <c r="AP100" s="24">
        <f t="shared" ca="1" si="47"/>
        <v>3.5538537595649872E-2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14.654837467041721</v>
      </c>
      <c r="T101" s="24">
        <f t="shared" ca="1" si="48"/>
        <v>14.67253385980432</v>
      </c>
      <c r="U101" s="24">
        <f t="shared" ca="1" si="48"/>
        <v>14.718430060695734</v>
      </c>
      <c r="V101" s="24">
        <f t="shared" ca="1" si="48"/>
        <v>14.740643937740156</v>
      </c>
      <c r="W101" s="24">
        <f t="shared" ca="1" si="48"/>
        <v>14.741978258147869</v>
      </c>
      <c r="X101" s="24">
        <f t="shared" ca="1" si="48"/>
        <v>14.697361095878833</v>
      </c>
      <c r="Y101" s="24">
        <f t="shared" ca="1" si="48"/>
        <v>14.641799717061428</v>
      </c>
      <c r="Z101" s="24">
        <f t="shared" ca="1" si="48"/>
        <v>14.770849301863297</v>
      </c>
      <c r="AA101" s="24">
        <f t="shared" ca="1" si="48"/>
        <v>14.840264716209457</v>
      </c>
      <c r="AB101" s="24">
        <f t="shared" ca="1" si="48"/>
        <v>14.771598250271895</v>
      </c>
      <c r="AC101" s="24">
        <f t="shared" ca="1" si="48"/>
        <v>14.652918330652106</v>
      </c>
      <c r="AD101" s="24">
        <f t="shared" ca="1" si="48"/>
        <v>14.498424253649526</v>
      </c>
      <c r="AE101" s="24">
        <f t="shared" ca="1" si="48"/>
        <v>14.301059014755253</v>
      </c>
      <c r="AF101" s="24">
        <f t="shared" ca="1" si="48"/>
        <v>14.054511235553504</v>
      </c>
      <c r="AG101" s="24">
        <f t="shared" ca="1" si="48"/>
        <v>13.927896899561485</v>
      </c>
      <c r="AH101" s="24">
        <f t="shared" ca="1" si="48"/>
        <v>13.891738658662387</v>
      </c>
      <c r="AI101" s="24">
        <f t="shared" ca="1" si="48"/>
        <v>13.689789312775302</v>
      </c>
      <c r="AJ101" s="24">
        <f t="shared" ca="1" si="48"/>
        <v>13.408646209134469</v>
      </c>
      <c r="AK101" s="24">
        <f t="shared" ca="1" si="48"/>
        <v>13.129644235833307</v>
      </c>
      <c r="AL101" s="24">
        <f t="shared" ca="1" si="48"/>
        <v>12.846041761054064</v>
      </c>
      <c r="AM101" s="24">
        <f t="shared" ca="1" si="48"/>
        <v>11.542314271602049</v>
      </c>
      <c r="AN101" s="24">
        <f t="shared" ca="1" si="48"/>
        <v>11.581350283920678</v>
      </c>
      <c r="AO101" s="24">
        <f t="shared" ca="1" si="48"/>
        <v>11.581350283920678</v>
      </c>
      <c r="AP101" s="24">
        <f t="shared" ca="1" si="48"/>
        <v>11.581350283920678</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11.206029742220529</v>
      </c>
      <c r="T102" s="24">
        <f t="shared" ca="1" si="50"/>
        <v>11.21956154044577</v>
      </c>
      <c r="U102" s="24">
        <f t="shared" ca="1" si="50"/>
        <v>11.254656722729491</v>
      </c>
      <c r="V102" s="24">
        <f t="shared" ca="1" si="50"/>
        <v>11.27164287951285</v>
      </c>
      <c r="W102" s="24">
        <f t="shared" ca="1" si="50"/>
        <v>11.272663186575832</v>
      </c>
      <c r="X102" s="24">
        <f t="shared" ca="1" si="50"/>
        <v>11.238546039352279</v>
      </c>
      <c r="Y102" s="24">
        <f t="shared" ca="1" si="50"/>
        <v>11.196060241406933</v>
      </c>
      <c r="Z102" s="24">
        <f t="shared" ca="1" si="50"/>
        <v>11.294739840465146</v>
      </c>
      <c r="AA102" s="24">
        <f t="shared" ca="1" si="50"/>
        <v>11.347819323569688</v>
      </c>
      <c r="AB102" s="24">
        <f t="shared" ca="1" si="50"/>
        <v>11.295312534509758</v>
      </c>
      <c r="AC102" s="24">
        <f t="shared" ca="1" si="50"/>
        <v>11.204562247305642</v>
      </c>
      <c r="AD102" s="24">
        <f t="shared" ca="1" si="50"/>
        <v>11.086426155671642</v>
      </c>
      <c r="AE102" s="24">
        <f t="shared" ca="1" si="50"/>
        <v>10.935508020816604</v>
      </c>
      <c r="AF102" s="24">
        <f t="shared" ca="1" si="50"/>
        <v>10.746981757538235</v>
      </c>
      <c r="AG102" s="24">
        <f t="shared" ca="1" si="50"/>
        <v>10.65016430609198</v>
      </c>
      <c r="AH102" s="24">
        <f t="shared" ca="1" si="50"/>
        <v>10.622515393311273</v>
      </c>
      <c r="AI102" s="24">
        <f t="shared" ca="1" si="50"/>
        <v>10.468091955895321</v>
      </c>
      <c r="AJ102" s="24">
        <f t="shared" ca="1" si="50"/>
        <v>10.253111886119404</v>
      </c>
      <c r="AK102" s="24">
        <f t="shared" ca="1" si="50"/>
        <v>10.039769062087242</v>
      </c>
      <c r="AL102" s="24">
        <f t="shared" ca="1" si="50"/>
        <v>9.822908399218008</v>
      </c>
      <c r="AM102" s="24">
        <f t="shared" ca="1" si="50"/>
        <v>8.825994645967155</v>
      </c>
      <c r="AN102" s="24">
        <f t="shared" ca="1" si="50"/>
        <v>8.8558440875623994</v>
      </c>
      <c r="AO102" s="24">
        <f t="shared" ref="AO102:AP102" ca="1" si="51">IF($E$78=1, AO89,AO81)</f>
        <v>8.8558440875623994</v>
      </c>
      <c r="AP102" s="24">
        <f t="shared" ca="1" si="51"/>
        <v>8.8558440875623994</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5.9343530415583201</v>
      </c>
      <c r="T104" s="24">
        <f t="shared" ca="1" si="53"/>
        <v>5.9415190468075441</v>
      </c>
      <c r="U104" s="24">
        <f t="shared" ca="1" si="53"/>
        <v>5.9601043269219414</v>
      </c>
      <c r="V104" s="24">
        <f t="shared" ca="1" si="53"/>
        <v>5.9690996493948001</v>
      </c>
      <c r="W104" s="24">
        <f t="shared" ca="1" si="53"/>
        <v>5.9696399712091992</v>
      </c>
      <c r="X104" s="24">
        <f t="shared" ca="1" si="53"/>
        <v>5.9515726270156915</v>
      </c>
      <c r="Y104" s="24">
        <f t="shared" ca="1" si="53"/>
        <v>5.9290735144789766</v>
      </c>
      <c r="Z104" s="24">
        <f t="shared" ca="1" si="53"/>
        <v>5.9813310572735068</v>
      </c>
      <c r="AA104" s="24">
        <f t="shared" ca="1" si="53"/>
        <v>6.0094402448494595</v>
      </c>
      <c r="AB104" s="24">
        <f t="shared" ca="1" si="53"/>
        <v>5.9816343376255769</v>
      </c>
      <c r="AC104" s="24">
        <f t="shared" ca="1" si="53"/>
        <v>5.9335759034360809</v>
      </c>
      <c r="AD104" s="24">
        <f t="shared" ca="1" si="53"/>
        <v>5.8710148277622691</v>
      </c>
      <c r="AE104" s="24">
        <f t="shared" ca="1" si="53"/>
        <v>5.7910934360467907</v>
      </c>
      <c r="AF104" s="24">
        <f t="shared" ca="1" si="53"/>
        <v>5.6912559887406831</v>
      </c>
      <c r="AG104" s="24">
        <f t="shared" ca="1" si="53"/>
        <v>5.6399845794474084</v>
      </c>
      <c r="AH104" s="24">
        <f t="shared" ca="1" si="53"/>
        <v>5.6253426042402772</v>
      </c>
      <c r="AI104" s="24">
        <f t="shared" ca="1" si="53"/>
        <v>5.5435649169952983</v>
      </c>
      <c r="AJ104" s="24">
        <f t="shared" ca="1" si="53"/>
        <v>5.4297183843431069</v>
      </c>
      <c r="AK104" s="24">
        <f t="shared" ca="1" si="53"/>
        <v>5.3167388843940886</v>
      </c>
      <c r="AL104" s="24">
        <f t="shared" ca="1" si="53"/>
        <v>5.2018964501067968</v>
      </c>
      <c r="AM104" s="24">
        <f t="shared" ca="1" si="53"/>
        <v>4.673962980370777</v>
      </c>
      <c r="AN104" s="24">
        <f t="shared" ca="1" si="53"/>
        <v>4.6897702848840037</v>
      </c>
      <c r="AO104" s="24">
        <f t="shared" ca="1" si="53"/>
        <v>4.6897702848840037</v>
      </c>
      <c r="AP104" s="24">
        <f t="shared" ca="1" si="53"/>
        <v>4.6897702848840037</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5.386454218319364</v>
      </c>
      <c r="T105" s="24">
        <f t="shared" ca="1" si="54"/>
        <v>5.3929586104465033</v>
      </c>
      <c r="U105" s="24">
        <f t="shared" ca="1" si="54"/>
        <v>5.409827974262539</v>
      </c>
      <c r="V105" s="24">
        <f t="shared" ca="1" si="54"/>
        <v>5.4179927889171031</v>
      </c>
      <c r="W105" s="24">
        <f t="shared" ca="1" si="54"/>
        <v>5.418483224638746</v>
      </c>
      <c r="X105" s="24">
        <f t="shared" ca="1" si="54"/>
        <v>5.4020839774649732</v>
      </c>
      <c r="Y105" s="24">
        <f t="shared" ca="1" si="54"/>
        <v>5.3816621321883051</v>
      </c>
      <c r="Z105" s="24">
        <f t="shared" ca="1" si="54"/>
        <v>5.4290949121145031</v>
      </c>
      <c r="AA105" s="24">
        <f t="shared" ca="1" si="54"/>
        <v>5.4546088731026181</v>
      </c>
      <c r="AB105" s="24">
        <f t="shared" ca="1" si="54"/>
        <v>5.4293701916134314</v>
      </c>
      <c r="AC105" s="24">
        <f t="shared" ca="1" si="54"/>
        <v>5.3857488307417398</v>
      </c>
      <c r="AD105" s="24">
        <f t="shared" ca="1" si="54"/>
        <v>5.3289638084139632</v>
      </c>
      <c r="AE105" s="24">
        <f t="shared" ca="1" si="54"/>
        <v>5.2564212895370028</v>
      </c>
      <c r="AF105" s="24">
        <f t="shared" ca="1" si="54"/>
        <v>5.1658014973840558</v>
      </c>
      <c r="AG105" s="24">
        <f t="shared" ca="1" si="54"/>
        <v>5.1192638045752679</v>
      </c>
      <c r="AH105" s="24">
        <f t="shared" ca="1" si="54"/>
        <v>5.1059736736095731</v>
      </c>
      <c r="AI105" s="24">
        <f t="shared" ca="1" si="54"/>
        <v>5.0317462447154124</v>
      </c>
      <c r="AJ105" s="24">
        <f t="shared" ca="1" si="54"/>
        <v>4.9284107788691811</v>
      </c>
      <c r="AK105" s="24">
        <f t="shared" ca="1" si="54"/>
        <v>4.8258622955177088</v>
      </c>
      <c r="AL105" s="24">
        <f t="shared" ca="1" si="54"/>
        <v>4.7216228762791106</v>
      </c>
      <c r="AM105" s="24">
        <f t="shared" ca="1" si="54"/>
        <v>4.2424317251734749</v>
      </c>
      <c r="AN105" s="24">
        <f t="shared" ca="1" si="54"/>
        <v>4.2567795945164768</v>
      </c>
      <c r="AO105" s="24">
        <f t="shared" ca="1" si="54"/>
        <v>4.2567795945164768</v>
      </c>
      <c r="AP105" s="24">
        <f t="shared" ca="1" si="54"/>
        <v>4.2567795945164768</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7.3251923358696898</v>
      </c>
      <c r="T106" s="24">
        <f t="shared" ca="1" si="55"/>
        <v>7.3340378437730465</v>
      </c>
      <c r="U106" s="24">
        <f t="shared" ca="1" si="55"/>
        <v>7.356978971559105</v>
      </c>
      <c r="V106" s="24">
        <f t="shared" ca="1" si="55"/>
        <v>7.3680825352964519</v>
      </c>
      <c r="W106" s="24">
        <f t="shared" ca="1" si="55"/>
        <v>7.3687494927871882</v>
      </c>
      <c r="X106" s="24">
        <f t="shared" ca="1" si="55"/>
        <v>7.3464476899977385</v>
      </c>
      <c r="Y106" s="24">
        <f t="shared" ca="1" si="55"/>
        <v>7.3186754416054294</v>
      </c>
      <c r="Z106" s="24">
        <f t="shared" ca="1" si="55"/>
        <v>7.3831806284874952</v>
      </c>
      <c r="AA106" s="24">
        <f t="shared" ca="1" si="55"/>
        <v>7.4178777899062602</v>
      </c>
      <c r="AB106" s="24">
        <f t="shared" ca="1" si="55"/>
        <v>7.3835549889097756</v>
      </c>
      <c r="AC106" s="24">
        <f t="shared" ca="1" si="55"/>
        <v>7.3242330592346319</v>
      </c>
      <c r="AD106" s="24">
        <f t="shared" ca="1" si="55"/>
        <v>7.2470094918397896</v>
      </c>
      <c r="AE106" s="24">
        <f t="shared" ca="1" si="55"/>
        <v>7.148356856587653</v>
      </c>
      <c r="AF106" s="24">
        <f t="shared" ca="1" si="55"/>
        <v>7.0251204231099011</v>
      </c>
      <c r="AG106" s="24">
        <f t="shared" ca="1" si="55"/>
        <v>6.9618324906639888</v>
      </c>
      <c r="AH106" s="24">
        <f t="shared" ca="1" si="55"/>
        <v>6.9437588634601202</v>
      </c>
      <c r="AI106" s="24">
        <f t="shared" ca="1" si="55"/>
        <v>6.8428148711399794</v>
      </c>
      <c r="AJ106" s="24">
        <f t="shared" ca="1" si="55"/>
        <v>6.7022860312463921</v>
      </c>
      <c r="AK106" s="24">
        <f t="shared" ca="1" si="55"/>
        <v>6.5628274312370438</v>
      </c>
      <c r="AL106" s="24">
        <f t="shared" ca="1" si="55"/>
        <v>6.4210692794077451</v>
      </c>
      <c r="AM106" s="24">
        <f t="shared" ca="1" si="55"/>
        <v>5.7694036000527671</v>
      </c>
      <c r="AN106" s="24">
        <f t="shared" ca="1" si="55"/>
        <v>5.7889156757685454</v>
      </c>
      <c r="AO106" s="24">
        <f t="shared" ca="1" si="55"/>
        <v>5.7889156757685454</v>
      </c>
      <c r="AP106" s="24">
        <f t="shared" ca="1" si="55"/>
        <v>5.7889156757685454</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18.299586602761146</v>
      </c>
      <c r="T110" s="24">
        <f t="shared" ca="1" si="59"/>
        <v>18.820122143593711</v>
      </c>
      <c r="U110" s="24">
        <f t="shared" ca="1" si="59"/>
        <v>19.147914388180904</v>
      </c>
      <c r="V110" s="24">
        <f t="shared" ca="1" si="59"/>
        <v>19.468436009209658</v>
      </c>
      <c r="W110" s="24">
        <f t="shared" ca="1" si="59"/>
        <v>19.811642684177745</v>
      </c>
      <c r="X110" s="24">
        <f t="shared" ca="1" si="59"/>
        <v>20.115284939140288</v>
      </c>
      <c r="Y110" s="24">
        <f t="shared" ca="1" si="59"/>
        <v>20.43842639803297</v>
      </c>
      <c r="Z110" s="24">
        <f t="shared" ca="1" si="59"/>
        <v>20.840039788184988</v>
      </c>
      <c r="AA110" s="24">
        <f t="shared" ca="1" si="59"/>
        <v>21.086608963172491</v>
      </c>
      <c r="AB110" s="24">
        <f t="shared" ca="1" si="59"/>
        <v>21.364020779684459</v>
      </c>
      <c r="AC110" s="24">
        <f t="shared" ca="1" si="59"/>
        <v>21.678761842677911</v>
      </c>
      <c r="AD110" s="24">
        <f t="shared" ca="1" si="59"/>
        <v>21.976826391587306</v>
      </c>
      <c r="AE110" s="24">
        <f t="shared" ca="1" si="59"/>
        <v>22.312497687514337</v>
      </c>
      <c r="AF110" s="24">
        <f t="shared" ca="1" si="59"/>
        <v>22.630307775918389</v>
      </c>
      <c r="AG110" s="24">
        <f t="shared" ca="1" si="59"/>
        <v>23.144727354819462</v>
      </c>
      <c r="AH110" s="24">
        <f t="shared" ca="1" si="59"/>
        <v>23.460872208253821</v>
      </c>
      <c r="AI110" s="24">
        <f t="shared" ca="1" si="59"/>
        <v>23.623238993870309</v>
      </c>
      <c r="AJ110" s="24">
        <f t="shared" ca="1" si="59"/>
        <v>23.961315966143992</v>
      </c>
      <c r="AK110" s="24">
        <f t="shared" ca="1" si="59"/>
        <v>24.288512560322722</v>
      </c>
      <c r="AL110" s="24">
        <f t="shared" ca="1" si="59"/>
        <v>24.620251930680279</v>
      </c>
      <c r="AM110" s="24">
        <f t="shared" ca="1" si="59"/>
        <v>26.139713696977065</v>
      </c>
      <c r="AN110" s="24">
        <f t="shared" ca="1" si="59"/>
        <v>27.65537929538333</v>
      </c>
      <c r="AO110" s="24">
        <f t="shared" ca="1" si="59"/>
        <v>27.65537929538333</v>
      </c>
      <c r="AP110" s="24">
        <f t="shared" ca="1" si="59"/>
        <v>27.65537929538333</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7.3753479305181585E-2</v>
      </c>
      <c r="T111" s="24">
        <f t="shared" ca="1" si="60"/>
        <v>7.5851412338959145E-2</v>
      </c>
      <c r="U111" s="24">
        <f t="shared" ca="1" si="60"/>
        <v>7.7172525162563191E-2</v>
      </c>
      <c r="V111" s="24">
        <f t="shared" ca="1" si="60"/>
        <v>7.8464334931634169E-2</v>
      </c>
      <c r="W111" s="24">
        <f t="shared" ca="1" si="60"/>
        <v>7.9847573086087323E-2</v>
      </c>
      <c r="X111" s="24">
        <f t="shared" ca="1" si="60"/>
        <v>8.1071353341548372E-2</v>
      </c>
      <c r="Y111" s="24">
        <f t="shared" ca="1" si="60"/>
        <v>8.237372193699477E-2</v>
      </c>
      <c r="Z111" s="24">
        <f t="shared" ca="1" si="60"/>
        <v>8.3992358767555272E-2</v>
      </c>
      <c r="AA111" s="24">
        <f t="shared" ca="1" si="60"/>
        <v>8.4986115344656998E-2</v>
      </c>
      <c r="AB111" s="24">
        <f t="shared" ca="1" si="60"/>
        <v>8.6104178124558325E-2</v>
      </c>
      <c r="AC111" s="24">
        <f t="shared" ca="1" si="60"/>
        <v>8.7372690303542527E-2</v>
      </c>
      <c r="AD111" s="24">
        <f t="shared" ca="1" si="60"/>
        <v>8.8573990530525809E-2</v>
      </c>
      <c r="AE111" s="24">
        <f t="shared" ca="1" si="60"/>
        <v>8.9926858576941812E-2</v>
      </c>
      <c r="AF111" s="24">
        <f t="shared" ca="1" si="60"/>
        <v>9.1207739958958908E-2</v>
      </c>
      <c r="AG111" s="24">
        <f t="shared" ca="1" si="60"/>
        <v>9.3281023612313996E-2</v>
      </c>
      <c r="AH111" s="24">
        <f t="shared" ca="1" si="60"/>
        <v>9.4555193538190502E-2</v>
      </c>
      <c r="AI111" s="24">
        <f t="shared" ca="1" si="60"/>
        <v>9.5209586209607885E-2</v>
      </c>
      <c r="AJ111" s="24">
        <f t="shared" ca="1" si="60"/>
        <v>9.6572149939565768E-2</v>
      </c>
      <c r="AK111" s="24">
        <f t="shared" ca="1" si="60"/>
        <v>9.7890862091994713E-2</v>
      </c>
      <c r="AL111" s="24">
        <f t="shared" ca="1" si="60"/>
        <v>9.9227883157961771E-2</v>
      </c>
      <c r="AM111" s="24">
        <f t="shared" ca="1" si="60"/>
        <v>0.105351824335883</v>
      </c>
      <c r="AN111" s="24">
        <f t="shared" ca="1" si="60"/>
        <v>0.11146046568239108</v>
      </c>
      <c r="AO111" s="24">
        <f t="shared" ca="1" si="60"/>
        <v>0.11146046568239108</v>
      </c>
      <c r="AP111" s="24">
        <f t="shared" ca="1" si="60"/>
        <v>0.11146046568239108</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10.785998439672813</v>
      </c>
      <c r="T112" s="24">
        <f t="shared" ca="1" si="61"/>
        <v>11.092808405006519</v>
      </c>
      <c r="U112" s="24">
        <f t="shared" ca="1" si="61"/>
        <v>11.286013132271824</v>
      </c>
      <c r="V112" s="24">
        <f t="shared" ca="1" si="61"/>
        <v>11.474932465770641</v>
      </c>
      <c r="W112" s="24">
        <f t="shared" ca="1" si="61"/>
        <v>11.677222645382267</v>
      </c>
      <c r="X112" s="24">
        <f t="shared" ca="1" si="61"/>
        <v>11.856193075662402</v>
      </c>
      <c r="Y112" s="24">
        <f t="shared" ca="1" si="61"/>
        <v>12.046656573394323</v>
      </c>
      <c r="Z112" s="24">
        <f t="shared" ca="1" si="61"/>
        <v>12.283372379798266</v>
      </c>
      <c r="AA112" s="24">
        <f t="shared" ca="1" si="61"/>
        <v>12.428703244064092</v>
      </c>
      <c r="AB112" s="24">
        <f t="shared" ca="1" si="61"/>
        <v>12.592213135571335</v>
      </c>
      <c r="AC112" s="24">
        <f t="shared" ca="1" si="61"/>
        <v>12.777725338007434</v>
      </c>
      <c r="AD112" s="24">
        <f t="shared" ca="1" si="61"/>
        <v>12.953408200645075</v>
      </c>
      <c r="AE112" s="24">
        <f t="shared" ca="1" si="61"/>
        <v>13.151256936395512</v>
      </c>
      <c r="AF112" s="24">
        <f t="shared" ca="1" si="61"/>
        <v>13.33857805965636</v>
      </c>
      <c r="AG112" s="24">
        <f t="shared" ca="1" si="61"/>
        <v>13.641783202800244</v>
      </c>
      <c r="AH112" s="24">
        <f t="shared" ca="1" si="61"/>
        <v>13.828122816359553</v>
      </c>
      <c r="AI112" s="24">
        <f t="shared" ca="1" si="61"/>
        <v>13.923823770393668</v>
      </c>
      <c r="AJ112" s="24">
        <f t="shared" ca="1" si="61"/>
        <v>14.123090440979716</v>
      </c>
      <c r="AK112" s="24">
        <f t="shared" ca="1" si="61"/>
        <v>14.315944084665064</v>
      </c>
      <c r="AL112" s="24">
        <f t="shared" ca="1" si="61"/>
        <v>14.511475295764377</v>
      </c>
      <c r="AM112" s="24">
        <f t="shared" ca="1" si="61"/>
        <v>15.407064502022555</v>
      </c>
      <c r="AN112" s="24">
        <f t="shared" ca="1" si="61"/>
        <v>16.300416200853231</v>
      </c>
      <c r="AO112" s="24">
        <f t="shared" ca="1" si="61"/>
        <v>16.300416200853231</v>
      </c>
      <c r="AP112" s="24">
        <f t="shared" ca="1" si="61"/>
        <v>16.300416200853231</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10.689592055782187</v>
      </c>
      <c r="T113" s="24">
        <f t="shared" ca="1" si="63"/>
        <v>10.993659721507296</v>
      </c>
      <c r="U113" s="24">
        <f t="shared" ca="1" si="63"/>
        <v>11.185137564682046</v>
      </c>
      <c r="V113" s="24">
        <f t="shared" ca="1" si="63"/>
        <v>11.372368317388689</v>
      </c>
      <c r="W113" s="24">
        <f t="shared" ca="1" si="63"/>
        <v>11.572850406184985</v>
      </c>
      <c r="X113" s="24">
        <f t="shared" ca="1" si="63"/>
        <v>11.750221180012064</v>
      </c>
      <c r="Y113" s="24">
        <f t="shared" ca="1" si="63"/>
        <v>11.938982295050142</v>
      </c>
      <c r="Z113" s="24">
        <f t="shared" ca="1" si="63"/>
        <v>12.173582310780388</v>
      </c>
      <c r="AA113" s="24">
        <f t="shared" ca="1" si="63"/>
        <v>12.317614192557953</v>
      </c>
      <c r="AB113" s="24">
        <f t="shared" ca="1" si="63"/>
        <v>12.479662615527189</v>
      </c>
      <c r="AC113" s="24">
        <f t="shared" ca="1" si="63"/>
        <v>12.663516690465451</v>
      </c>
      <c r="AD113" s="24">
        <f t="shared" ca="1" si="63"/>
        <v>12.837629281274001</v>
      </c>
      <c r="AE113" s="24">
        <f t="shared" ca="1" si="63"/>
        <v>13.033709624299581</v>
      </c>
      <c r="AF113" s="24">
        <f t="shared" ca="1" si="63"/>
        <v>13.219356451738776</v>
      </c>
      <c r="AG113" s="24">
        <f t="shared" ca="1" si="63"/>
        <v>13.519851515552403</v>
      </c>
      <c r="AH113" s="24">
        <f t="shared" ca="1" si="63"/>
        <v>13.704525606126584</v>
      </c>
      <c r="AI113" s="24">
        <f t="shared" ca="1" si="63"/>
        <v>13.799371175008835</v>
      </c>
      <c r="AJ113" s="24">
        <f t="shared" ca="1" si="63"/>
        <v>13.996856779219936</v>
      </c>
      <c r="AK113" s="24">
        <f t="shared" ca="1" si="63"/>
        <v>14.187986676836541</v>
      </c>
      <c r="AL113" s="24">
        <f t="shared" ca="1" si="63"/>
        <v>14.38177020948909</v>
      </c>
      <c r="AM113" s="24">
        <f t="shared" ca="1" si="63"/>
        <v>15.269354545608472</v>
      </c>
      <c r="AN113" s="24">
        <f t="shared" ca="1" si="63"/>
        <v>16.15472137337612</v>
      </c>
      <c r="AO113" s="24">
        <f t="shared" ref="AO113:AP113" ca="1" si="64">IF($E$78=1, AO90,AO82)</f>
        <v>16.15472137337612</v>
      </c>
      <c r="AP113" s="24">
        <f t="shared" ca="1" si="64"/>
        <v>16.15472137337612</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4.52097781626314</v>
      </c>
      <c r="T114" s="24">
        <f t="shared" ca="1" si="65"/>
        <v>4.6495779690297319</v>
      </c>
      <c r="U114" s="24">
        <f t="shared" ca="1" si="65"/>
        <v>4.7305602064043288</v>
      </c>
      <c r="V114" s="24">
        <f t="shared" ca="1" si="65"/>
        <v>4.809746210425045</v>
      </c>
      <c r="W114" s="24">
        <f t="shared" ca="1" si="65"/>
        <v>4.8945366375317443</v>
      </c>
      <c r="X114" s="24">
        <f t="shared" ca="1" si="65"/>
        <v>4.9695525342601794</v>
      </c>
      <c r="Y114" s="24">
        <f t="shared" ca="1" si="65"/>
        <v>5.0493857785231011</v>
      </c>
      <c r="Z114" s="24">
        <f t="shared" ca="1" si="65"/>
        <v>5.1486057919040347</v>
      </c>
      <c r="AA114" s="24">
        <f t="shared" ca="1" si="65"/>
        <v>5.2095215816697236</v>
      </c>
      <c r="AB114" s="24">
        <f t="shared" ca="1" si="65"/>
        <v>5.2780571554859446</v>
      </c>
      <c r="AC114" s="24">
        <f t="shared" ca="1" si="65"/>
        <v>5.3558150521285812</v>
      </c>
      <c r="AD114" s="24">
        <f t="shared" ca="1" si="65"/>
        <v>5.4294529567810574</v>
      </c>
      <c r="AE114" s="24">
        <f t="shared" ca="1" si="65"/>
        <v>5.5123817417522671</v>
      </c>
      <c r="AF114" s="24">
        <f t="shared" ca="1" si="65"/>
        <v>5.5908978520147006</v>
      </c>
      <c r="AG114" s="24">
        <f t="shared" ca="1" si="65"/>
        <v>5.717987034680295</v>
      </c>
      <c r="AH114" s="24">
        <f t="shared" ca="1" si="65"/>
        <v>5.7960917427334726</v>
      </c>
      <c r="AI114" s="24">
        <f t="shared" ca="1" si="65"/>
        <v>5.8362050333670075</v>
      </c>
      <c r="AJ114" s="24">
        <f t="shared" ca="1" si="65"/>
        <v>5.9197281492175104</v>
      </c>
      <c r="AK114" s="24">
        <f t="shared" ca="1" si="65"/>
        <v>6.0005632290447073</v>
      </c>
      <c r="AL114" s="24">
        <f t="shared" ca="1" si="65"/>
        <v>6.0825206178493989</v>
      </c>
      <c r="AM114" s="24">
        <f t="shared" ca="1" si="65"/>
        <v>6.4579090398507617</v>
      </c>
      <c r="AN114" s="24">
        <f t="shared" ca="1" si="65"/>
        <v>6.8323596051020017</v>
      </c>
      <c r="AO114" s="24">
        <f t="shared" ca="1" si="65"/>
        <v>6.8323596051020017</v>
      </c>
      <c r="AP114" s="24">
        <f t="shared" ca="1" si="65"/>
        <v>6.8323596051020017</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5.8411836227024603</v>
      </c>
      <c r="T115" s="24">
        <f t="shared" ca="1" si="66"/>
        <v>6.0073373037745217</v>
      </c>
      <c r="U115" s="24">
        <f t="shared" ca="1" si="66"/>
        <v>6.1119677925552187</v>
      </c>
      <c r="V115" s="24">
        <f t="shared" ca="1" si="66"/>
        <v>6.2142775159449641</v>
      </c>
      <c r="W115" s="24">
        <f t="shared" ca="1" si="66"/>
        <v>6.3238282534858472</v>
      </c>
      <c r="X115" s="24">
        <f t="shared" ca="1" si="66"/>
        <v>6.4207501242006773</v>
      </c>
      <c r="Y115" s="24">
        <f t="shared" ca="1" si="66"/>
        <v>6.5238960934771262</v>
      </c>
      <c r="Z115" s="24">
        <f t="shared" ca="1" si="66"/>
        <v>6.6520901127267207</v>
      </c>
      <c r="AA115" s="24">
        <f t="shared" ca="1" si="66"/>
        <v>6.7307943948542173</v>
      </c>
      <c r="AB115" s="24">
        <f t="shared" ca="1" si="66"/>
        <v>6.8193435732880809</v>
      </c>
      <c r="AC115" s="24">
        <f t="shared" ca="1" si="66"/>
        <v>6.9198081565848382</v>
      </c>
      <c r="AD115" s="24">
        <f t="shared" ca="1" si="66"/>
        <v>7.0149496370669739</v>
      </c>
      <c r="AE115" s="24">
        <f t="shared" ca="1" si="66"/>
        <v>7.1220950999095312</v>
      </c>
      <c r="AF115" s="24">
        <f t="shared" ca="1" si="66"/>
        <v>7.2235393086675188</v>
      </c>
      <c r="AG115" s="24">
        <f t="shared" ca="1" si="66"/>
        <v>7.3877407895370952</v>
      </c>
      <c r="AH115" s="24">
        <f t="shared" ca="1" si="66"/>
        <v>7.4886534593349925</v>
      </c>
      <c r="AI115" s="24">
        <f t="shared" ca="1" si="66"/>
        <v>7.5404805431703599</v>
      </c>
      <c r="AJ115" s="24">
        <f t="shared" ca="1" si="66"/>
        <v>7.648393892063166</v>
      </c>
      <c r="AK115" s="24">
        <f t="shared" ca="1" si="66"/>
        <v>7.7528342506793795</v>
      </c>
      <c r="AL115" s="24">
        <f t="shared" ca="1" si="66"/>
        <v>7.8587246524246197</v>
      </c>
      <c r="AM115" s="24">
        <f t="shared" ca="1" si="66"/>
        <v>8.3437331598450086</v>
      </c>
      <c r="AN115" s="24">
        <f t="shared" ca="1" si="66"/>
        <v>8.8275299396896614</v>
      </c>
      <c r="AO115" s="24">
        <f t="shared" ca="1" si="66"/>
        <v>8.8275299396896614</v>
      </c>
      <c r="AP115" s="24">
        <f t="shared" ca="1" si="66"/>
        <v>8.8275299396896614</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7.4125828106714229</v>
      </c>
      <c r="T116" s="24">
        <f t="shared" ca="1" si="67"/>
        <v>7.6234352679469781</v>
      </c>
      <c r="U116" s="24">
        <f t="shared" ca="1" si="67"/>
        <v>7.7562135219285082</v>
      </c>
      <c r="V116" s="24">
        <f t="shared" ca="1" si="67"/>
        <v>7.8860466766363739</v>
      </c>
      <c r="W116" s="24">
        <f t="shared" ca="1" si="67"/>
        <v>8.0250688280434588</v>
      </c>
      <c r="X116" s="24">
        <f t="shared" ca="1" si="67"/>
        <v>8.148064686288107</v>
      </c>
      <c r="Y116" s="24">
        <f t="shared" ca="1" si="67"/>
        <v>8.2789590543194471</v>
      </c>
      <c r="Z116" s="24">
        <f t="shared" ca="1" si="67"/>
        <v>8.4416399157508817</v>
      </c>
      <c r="AA116" s="24">
        <f t="shared" ca="1" si="67"/>
        <v>8.5415172773453794</v>
      </c>
      <c r="AB116" s="24">
        <f t="shared" ca="1" si="67"/>
        <v>8.65388801594138</v>
      </c>
      <c r="AC116" s="24">
        <f t="shared" ca="1" si="67"/>
        <v>8.7813796497144452</v>
      </c>
      <c r="AD116" s="24">
        <f t="shared" ca="1" si="67"/>
        <v>8.9021161559360085</v>
      </c>
      <c r="AE116" s="24">
        <f t="shared" ca="1" si="67"/>
        <v>9.0380859640107492</v>
      </c>
      <c r="AF116" s="24">
        <f t="shared" ca="1" si="67"/>
        <v>9.1668207627523994</v>
      </c>
      <c r="AG116" s="24">
        <f t="shared" ca="1" si="67"/>
        <v>9.3751958376002413</v>
      </c>
      <c r="AH116" s="24">
        <f t="shared" ca="1" si="67"/>
        <v>9.5032561024095124</v>
      </c>
      <c r="AI116" s="24">
        <f t="shared" ca="1" si="67"/>
        <v>9.5690257435610313</v>
      </c>
      <c r="AJ116" s="24">
        <f t="shared" ca="1" si="67"/>
        <v>9.7059700149131292</v>
      </c>
      <c r="AK116" s="24">
        <f t="shared" ca="1" si="67"/>
        <v>9.8385069897841095</v>
      </c>
      <c r="AL116" s="24">
        <f t="shared" ca="1" si="67"/>
        <v>9.9728840993721679</v>
      </c>
      <c r="AM116" s="24">
        <f t="shared" ca="1" si="67"/>
        <v>10.588369925080633</v>
      </c>
      <c r="AN116" s="24">
        <f t="shared" ca="1" si="67"/>
        <v>11.202318043437421</v>
      </c>
      <c r="AO116" s="24">
        <f t="shared" ca="1" si="67"/>
        <v>11.202318043437421</v>
      </c>
      <c r="AP116" s="24">
        <f t="shared" ca="1" si="67"/>
        <v>11.202318043437421</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11.003025429701031</v>
      </c>
      <c r="T117" s="24">
        <f t="shared" ca="1" si="68"/>
        <v>11.316008772831836</v>
      </c>
      <c r="U117" s="24">
        <f t="shared" ca="1" si="68"/>
        <v>11.513101006724565</v>
      </c>
      <c r="V117" s="24">
        <f t="shared" ca="1" si="68"/>
        <v>11.705821619681812</v>
      </c>
      <c r="W117" s="24">
        <f t="shared" ca="1" si="68"/>
        <v>11.912182115920956</v>
      </c>
      <c r="X117" s="24">
        <f t="shared" ca="1" si="68"/>
        <v>12.094753642011089</v>
      </c>
      <c r="Y117" s="24">
        <f t="shared" ca="1" si="68"/>
        <v>12.289049489604192</v>
      </c>
      <c r="Z117" s="24">
        <f t="shared" ca="1" si="68"/>
        <v>12.530528296785789</v>
      </c>
      <c r="AA117" s="24">
        <f t="shared" ca="1" si="68"/>
        <v>12.678783389179983</v>
      </c>
      <c r="AB117" s="24">
        <f t="shared" ca="1" si="68"/>
        <v>12.845583292251026</v>
      </c>
      <c r="AC117" s="24">
        <f t="shared" ca="1" si="68"/>
        <v>13.03482821865639</v>
      </c>
      <c r="AD117" s="24">
        <f t="shared" ca="1" si="68"/>
        <v>13.214046027371674</v>
      </c>
      <c r="AE117" s="24">
        <f t="shared" ca="1" si="68"/>
        <v>13.415875712668967</v>
      </c>
      <c r="AF117" s="24">
        <f t="shared" ca="1" si="68"/>
        <v>13.606965957516231</v>
      </c>
      <c r="AG117" s="24">
        <f t="shared" ca="1" si="68"/>
        <v>13.916271945189774</v>
      </c>
      <c r="AH117" s="24">
        <f t="shared" ca="1" si="68"/>
        <v>14.106360931204492</v>
      </c>
      <c r="AI117" s="24">
        <f t="shared" ca="1" si="68"/>
        <v>14.20398750112971</v>
      </c>
      <c r="AJ117" s="24">
        <f t="shared" ca="1" si="68"/>
        <v>14.407263651781244</v>
      </c>
      <c r="AK117" s="24">
        <f t="shared" ca="1" si="68"/>
        <v>14.603997737878956</v>
      </c>
      <c r="AL117" s="24">
        <f t="shared" ca="1" si="68"/>
        <v>14.803463267200064</v>
      </c>
      <c r="AM117" s="24">
        <f t="shared" ca="1" si="68"/>
        <v>15.717072782919908</v>
      </c>
      <c r="AN117" s="24">
        <f t="shared" ca="1" si="68"/>
        <v>16.628399769927956</v>
      </c>
      <c r="AO117" s="24">
        <f t="shared" ref="AO117:AP117" ca="1" si="69">IF($E$78=1, AO92,AO84)</f>
        <v>16.628399769927956</v>
      </c>
      <c r="AP117" s="24">
        <f t="shared" ca="1" si="69"/>
        <v>16.628399769927956</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17.418889821575398</v>
      </c>
      <c r="S121" s="24">
        <f t="shared" ca="1" si="73"/>
        <v>17.619453912518825</v>
      </c>
      <c r="T121" s="24">
        <f t="shared" ca="1" si="73"/>
        <v>17.822327332873478</v>
      </c>
      <c r="U121" s="24">
        <f t="shared" ca="1" si="73"/>
        <v>18.233536088733615</v>
      </c>
      <c r="V121" s="24">
        <f t="shared" ca="1" si="73"/>
        <v>18.73797981455175</v>
      </c>
      <c r="W121" s="24">
        <f t="shared" ca="1" si="73"/>
        <v>19.283744005224605</v>
      </c>
      <c r="X121" s="24">
        <f t="shared" ca="1" si="73"/>
        <v>19.882841728123545</v>
      </c>
      <c r="Y121" s="24">
        <f t="shared" ca="1" si="73"/>
        <v>20.495184552778774</v>
      </c>
      <c r="Z121" s="24">
        <f t="shared" ca="1" si="73"/>
        <v>20.450109065658253</v>
      </c>
      <c r="AA121" s="24">
        <f t="shared" ca="1" si="73"/>
        <v>20.8185051222653</v>
      </c>
      <c r="AB121" s="24">
        <f t="shared" ca="1" si="73"/>
        <v>21.564064612526227</v>
      </c>
      <c r="AC121" s="24">
        <f t="shared" ca="1" si="73"/>
        <v>22.28694054457161</v>
      </c>
      <c r="AD121" s="24">
        <f t="shared" ca="1" si="73"/>
        <v>23.148281023538971</v>
      </c>
      <c r="AE121" s="24">
        <f t="shared" ca="1" si="73"/>
        <v>24.090115350777587</v>
      </c>
      <c r="AF121" s="24">
        <f t="shared" ca="1" si="73"/>
        <v>25.212238556641285</v>
      </c>
      <c r="AG121" s="24">
        <f t="shared" ca="1" si="73"/>
        <v>25.696338892628045</v>
      </c>
      <c r="AH121" s="24">
        <f t="shared" ca="1" si="73"/>
        <v>26.083657754188238</v>
      </c>
      <c r="AI121" s="24">
        <f t="shared" ca="1" si="73"/>
        <v>27.196347678412348</v>
      </c>
      <c r="AJ121" s="24">
        <f t="shared" ca="1" si="73"/>
        <v>28.295163967579342</v>
      </c>
      <c r="AK121" s="24">
        <f t="shared" ca="1" si="73"/>
        <v>29.408936644178532</v>
      </c>
      <c r="AL121" s="24">
        <f t="shared" ca="1" si="73"/>
        <v>30.535382078151784</v>
      </c>
      <c r="AM121" s="24">
        <f t="shared" ca="1" si="73"/>
        <v>35.515433373167291</v>
      </c>
      <c r="AN121" s="24">
        <f t="shared" ca="1" si="73"/>
        <v>35.977618154343389</v>
      </c>
      <c r="AO121" s="24">
        <f t="shared" ca="1" si="73"/>
        <v>35.977618154343389</v>
      </c>
      <c r="AP121" s="24">
        <f t="shared" ca="1" si="73"/>
        <v>35.977618154343389</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6.1874153084479353</v>
      </c>
      <c r="S122" s="24">
        <f t="shared" ca="1" si="74"/>
        <v>6.2586582716528119</v>
      </c>
      <c r="T122" s="24">
        <f t="shared" ca="1" si="74"/>
        <v>6.3307215385795468</v>
      </c>
      <c r="U122" s="24">
        <f t="shared" ca="1" si="74"/>
        <v>6.4767882154480914</v>
      </c>
      <c r="V122" s="24">
        <f t="shared" ca="1" si="74"/>
        <v>6.6559731614089781</v>
      </c>
      <c r="W122" s="24">
        <f t="shared" ca="1" si="74"/>
        <v>6.8498356717504389</v>
      </c>
      <c r="X122" s="24">
        <f t="shared" ca="1" si="74"/>
        <v>7.0626429436197276</v>
      </c>
      <c r="Y122" s="24">
        <f t="shared" ca="1" si="74"/>
        <v>7.2801550472095391</v>
      </c>
      <c r="Z122" s="24">
        <f t="shared" ca="1" si="74"/>
        <v>7.2641436502776981</v>
      </c>
      <c r="AA122" s="24">
        <f t="shared" ca="1" si="74"/>
        <v>7.3950027017770061</v>
      </c>
      <c r="AB122" s="24">
        <f t="shared" ca="1" si="74"/>
        <v>7.6598350906750197</v>
      </c>
      <c r="AC122" s="24">
        <f t="shared" ca="1" si="74"/>
        <v>7.9166099858526762</v>
      </c>
      <c r="AD122" s="24">
        <f t="shared" ca="1" si="74"/>
        <v>8.2225692817629881</v>
      </c>
      <c r="AE122" s="24">
        <f t="shared" ca="1" si="74"/>
        <v>8.5571210352943687</v>
      </c>
      <c r="AF122" s="24">
        <f t="shared" ca="1" si="74"/>
        <v>8.9557137339706028</v>
      </c>
      <c r="AG122" s="24">
        <f t="shared" ca="1" si="74"/>
        <v>9.1276724443356674</v>
      </c>
      <c r="AH122" s="24">
        <f t="shared" ca="1" si="74"/>
        <v>9.2652531212798319</v>
      </c>
      <c r="AI122" s="24">
        <f t="shared" ca="1" si="74"/>
        <v>9.6604949961192101</v>
      </c>
      <c r="AJ122" s="24">
        <f t="shared" ca="1" si="74"/>
        <v>10.05080877606761</v>
      </c>
      <c r="AK122" s="24">
        <f t="shared" ca="1" si="74"/>
        <v>10.446435258576562</v>
      </c>
      <c r="AL122" s="24">
        <f t="shared" ca="1" si="74"/>
        <v>10.846563268667335</v>
      </c>
      <c r="AM122" s="24">
        <f t="shared" ca="1" si="74"/>
        <v>12.615542000105689</v>
      </c>
      <c r="AN122" s="24">
        <f t="shared" ca="1" si="74"/>
        <v>12.779716021508507</v>
      </c>
      <c r="AO122" s="24">
        <f t="shared" ca="1" si="74"/>
        <v>12.779716021508507</v>
      </c>
      <c r="AP122" s="24">
        <f t="shared" ca="1" si="74"/>
        <v>12.779716021508507</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3.9219471003616979</v>
      </c>
      <c r="S123" s="24">
        <f t="shared" ca="1" si="75"/>
        <v>3.9671050732847455</v>
      </c>
      <c r="T123" s="24">
        <f t="shared" ca="1" si="75"/>
        <v>4.0127830028686891</v>
      </c>
      <c r="U123" s="24">
        <f t="shared" ca="1" si="75"/>
        <v>4.1053686385899413</v>
      </c>
      <c r="V123" s="24">
        <f t="shared" ca="1" si="75"/>
        <v>4.2189465777142585</v>
      </c>
      <c r="W123" s="24">
        <f t="shared" ca="1" si="75"/>
        <v>4.3418280188976937</v>
      </c>
      <c r="X123" s="24">
        <f t="shared" ca="1" si="75"/>
        <v>4.4767177622294696</v>
      </c>
      <c r="Y123" s="24">
        <f t="shared" ca="1" si="75"/>
        <v>4.6145897041375719</v>
      </c>
      <c r="Z123" s="24">
        <f t="shared" ca="1" si="75"/>
        <v>4.6044407406949794</v>
      </c>
      <c r="AA123" s="24">
        <f t="shared" ca="1" si="75"/>
        <v>4.6873868905813572</v>
      </c>
      <c r="AB123" s="24">
        <f t="shared" ca="1" si="75"/>
        <v>4.8552532076042834</v>
      </c>
      <c r="AC123" s="24">
        <f t="shared" ca="1" si="75"/>
        <v>5.0180122120326285</v>
      </c>
      <c r="AD123" s="24">
        <f t="shared" ca="1" si="75"/>
        <v>5.211947177378466</v>
      </c>
      <c r="AE123" s="24">
        <f t="shared" ca="1" si="75"/>
        <v>5.4240057210957211</v>
      </c>
      <c r="AF123" s="24">
        <f t="shared" ca="1" si="75"/>
        <v>5.6766571758419726</v>
      </c>
      <c r="AG123" s="24">
        <f t="shared" ca="1" si="75"/>
        <v>5.7856547025761813</v>
      </c>
      <c r="AH123" s="24">
        <f t="shared" ca="1" si="75"/>
        <v>5.8728614133121244</v>
      </c>
      <c r="AI123" s="24">
        <f t="shared" ca="1" si="75"/>
        <v>6.1233889191757411</v>
      </c>
      <c r="AJ123" s="24">
        <f t="shared" ca="1" si="75"/>
        <v>6.3707927091572847</v>
      </c>
      <c r="AK123" s="24">
        <f t="shared" ca="1" si="75"/>
        <v>6.6215640019431072</v>
      </c>
      <c r="AL123" s="24">
        <f t="shared" ca="1" si="75"/>
        <v>6.8751886272056781</v>
      </c>
      <c r="AM123" s="24">
        <f t="shared" ca="1" si="75"/>
        <v>7.9964712081395364</v>
      </c>
      <c r="AN123" s="24">
        <f t="shared" ca="1" si="75"/>
        <v>8.1005343419518709</v>
      </c>
      <c r="AO123" s="24">
        <f t="shared" ca="1" si="75"/>
        <v>8.1005343419518709</v>
      </c>
      <c r="AP123" s="24">
        <f t="shared" ca="1" si="75"/>
        <v>8.1005343419518709</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26.577193898501932</v>
      </c>
      <c r="S124" s="24">
        <f t="shared" ca="1" si="76"/>
        <v>26.883208276495061</v>
      </c>
      <c r="T124" s="24">
        <f t="shared" ca="1" si="76"/>
        <v>27.19274615662675</v>
      </c>
      <c r="U124" s="24">
        <f t="shared" ca="1" si="76"/>
        <v>27.820155535134901</v>
      </c>
      <c r="V124" s="24">
        <f t="shared" ca="1" si="76"/>
        <v>28.58981989659986</v>
      </c>
      <c r="W124" s="24">
        <f t="shared" ca="1" si="76"/>
        <v>29.422529722940538</v>
      </c>
      <c r="X124" s="24">
        <f t="shared" ca="1" si="76"/>
        <v>30.336614174287966</v>
      </c>
      <c r="Y124" s="24">
        <f t="shared" ca="1" si="76"/>
        <v>31.2709075850575</v>
      </c>
      <c r="Z124" s="24">
        <f t="shared" ca="1" si="76"/>
        <v>31.202132825383227</v>
      </c>
      <c r="AA124" s="24">
        <f t="shared" ca="1" si="76"/>
        <v>31.764219934732857</v>
      </c>
      <c r="AB124" s="24">
        <f t="shared" ca="1" si="76"/>
        <v>32.901771141411359</v>
      </c>
      <c r="AC124" s="24">
        <f t="shared" ca="1" si="76"/>
        <v>34.004712488840632</v>
      </c>
      <c r="AD124" s="24">
        <f t="shared" ca="1" si="76"/>
        <v>35.318918684334761</v>
      </c>
      <c r="AE124" s="24">
        <f t="shared" ca="1" si="76"/>
        <v>36.755939860292919</v>
      </c>
      <c r="AF124" s="24">
        <f t="shared" ca="1" si="76"/>
        <v>38.46804013337168</v>
      </c>
      <c r="AG124" s="24">
        <f t="shared" ca="1" si="76"/>
        <v>39.206665190860356</v>
      </c>
      <c r="AH124" s="24">
        <f t="shared" ca="1" si="76"/>
        <v>39.797624120486404</v>
      </c>
      <c r="AI124" s="24">
        <f t="shared" ca="1" si="76"/>
        <v>41.495331389315034</v>
      </c>
      <c r="AJ124" s="24">
        <f t="shared" ca="1" si="76"/>
        <v>43.171870702391779</v>
      </c>
      <c r="AK124" s="24">
        <f t="shared" ca="1" si="76"/>
        <v>44.871230000718917</v>
      </c>
      <c r="AL124" s="24">
        <f t="shared" ca="1" si="76"/>
        <v>46.589924993422052</v>
      </c>
      <c r="AM124" s="24">
        <f t="shared" ca="1" si="76"/>
        <v>54.188330531768941</v>
      </c>
      <c r="AN124" s="24">
        <f t="shared" ca="1" si="76"/>
        <v>54.893517525433673</v>
      </c>
      <c r="AO124" s="24">
        <f t="shared" ca="1" si="76"/>
        <v>54.893517525433673</v>
      </c>
      <c r="AP124" s="24">
        <f t="shared" ca="1" si="76"/>
        <v>54.893517525433673</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4.7910464755723403</v>
      </c>
      <c r="S125" s="24">
        <f t="shared" ca="1" si="77"/>
        <v>4.8462114080613601</v>
      </c>
      <c r="T125" s="24">
        <f t="shared" ca="1" si="77"/>
        <v>4.9020115190634721</v>
      </c>
      <c r="U125" s="24">
        <f t="shared" ca="1" si="77"/>
        <v>5.0151140348189802</v>
      </c>
      <c r="V125" s="24">
        <f t="shared" ca="1" si="77"/>
        <v>5.1538607264544041</v>
      </c>
      <c r="W125" s="24">
        <f t="shared" ca="1" si="77"/>
        <v>5.3039725664740853</v>
      </c>
      <c r="X125" s="24">
        <f t="shared" ca="1" si="77"/>
        <v>5.4687537358378844</v>
      </c>
      <c r="Y125" s="24">
        <f t="shared" ca="1" si="77"/>
        <v>5.6371779558632404</v>
      </c>
      <c r="Z125" s="24">
        <f t="shared" ca="1" si="77"/>
        <v>5.6247799927372562</v>
      </c>
      <c r="AA125" s="24">
        <f t="shared" ca="1" si="77"/>
        <v>5.7261069226794721</v>
      </c>
      <c r="AB125" s="24">
        <f t="shared" ca="1" si="77"/>
        <v>5.9311722399719535</v>
      </c>
      <c r="AC125" s="24">
        <f t="shared" ca="1" si="77"/>
        <v>6.1299984695409782</v>
      </c>
      <c r="AD125" s="24">
        <f t="shared" ca="1" si="77"/>
        <v>6.3669092203577673</v>
      </c>
      <c r="AE125" s="24">
        <f t="shared" ca="1" si="77"/>
        <v>6.6259597155564052</v>
      </c>
      <c r="AF125" s="24">
        <f t="shared" ca="1" si="77"/>
        <v>6.9345984684091961</v>
      </c>
      <c r="AG125" s="24">
        <f t="shared" ca="1" si="77"/>
        <v>7.0677497330598262</v>
      </c>
      <c r="AH125" s="24">
        <f t="shared" ca="1" si="77"/>
        <v>7.1742813596794619</v>
      </c>
      <c r="AI125" s="24">
        <f t="shared" ca="1" si="77"/>
        <v>7.4803254987988081</v>
      </c>
      <c r="AJ125" s="24">
        <f t="shared" ca="1" si="77"/>
        <v>7.7825537098639188</v>
      </c>
      <c r="AK125" s="24">
        <f t="shared" ca="1" si="77"/>
        <v>8.0888956588324383</v>
      </c>
      <c r="AL125" s="24">
        <f t="shared" ca="1" si="77"/>
        <v>8.3987232357700599</v>
      </c>
      <c r="AM125" s="24">
        <f t="shared" ca="1" si="77"/>
        <v>9.768480863813636</v>
      </c>
      <c r="AN125" s="24">
        <f t="shared" ca="1" si="77"/>
        <v>9.8956042792321206</v>
      </c>
      <c r="AO125" s="24">
        <f t="shared" ca="1" si="77"/>
        <v>9.8956042792321206</v>
      </c>
      <c r="AP125" s="24">
        <f t="shared" ca="1" si="77"/>
        <v>9.8956042792321206</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6.9027493293839806</v>
      </c>
      <c r="S126" s="24">
        <f t="shared" ca="1" si="78"/>
        <v>6.9822287714402389</v>
      </c>
      <c r="T126" s="24">
        <f t="shared" ca="1" si="78"/>
        <v>7.062623353451337</v>
      </c>
      <c r="U126" s="24">
        <f t="shared" ca="1" si="78"/>
        <v>7.2255769625978044</v>
      </c>
      <c r="V126" s="24">
        <f t="shared" ca="1" si="78"/>
        <v>7.425477681057493</v>
      </c>
      <c r="W126" s="24">
        <f t="shared" ca="1" si="78"/>
        <v>7.6417528535717958</v>
      </c>
      <c r="X126" s="24">
        <f t="shared" ca="1" si="78"/>
        <v>7.8791630127344021</v>
      </c>
      <c r="Y126" s="24">
        <f t="shared" ca="1" si="78"/>
        <v>8.1218219344876417</v>
      </c>
      <c r="Z126" s="24">
        <f t="shared" ca="1" si="78"/>
        <v>8.1039594420050598</v>
      </c>
      <c r="AA126" s="24">
        <f t="shared" ca="1" si="78"/>
        <v>8.2499472551630646</v>
      </c>
      <c r="AB126" s="24">
        <f t="shared" ca="1" si="78"/>
        <v>8.5453972134629339</v>
      </c>
      <c r="AC126" s="24">
        <f t="shared" ca="1" si="78"/>
        <v>8.8318581421596392</v>
      </c>
      <c r="AD126" s="24">
        <f t="shared" ca="1" si="78"/>
        <v>9.1731897353016336</v>
      </c>
      <c r="AE126" s="24">
        <f t="shared" ca="1" si="78"/>
        <v>9.5464193921471914</v>
      </c>
      <c r="AF126" s="24">
        <f t="shared" ca="1" si="78"/>
        <v>9.991093839606398</v>
      </c>
      <c r="AG126" s="24">
        <f t="shared" ca="1" si="78"/>
        <v>10.182932889271214</v>
      </c>
      <c r="AH126" s="24">
        <f t="shared" ca="1" si="78"/>
        <v>10.33641942252782</v>
      </c>
      <c r="AI126" s="24">
        <f t="shared" ca="1" si="78"/>
        <v>10.777355653649559</v>
      </c>
      <c r="AJ126" s="24">
        <f t="shared" ca="1" si="78"/>
        <v>11.212794047304756</v>
      </c>
      <c r="AK126" s="24">
        <f t="shared" ca="1" si="78"/>
        <v>11.654159351019958</v>
      </c>
      <c r="AL126" s="24">
        <f t="shared" ca="1" si="78"/>
        <v>12.100546608967679</v>
      </c>
      <c r="AM126" s="24">
        <f t="shared" ca="1" si="78"/>
        <v>14.074038954868348</v>
      </c>
      <c r="AN126" s="24">
        <f t="shared" ca="1" si="78"/>
        <v>14.257193318952055</v>
      </c>
      <c r="AO126" s="24">
        <f t="shared" ca="1" si="78"/>
        <v>14.257193318952055</v>
      </c>
      <c r="AP126" s="24">
        <f t="shared" ca="1" si="78"/>
        <v>14.257193318952055</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11.176113370113184</v>
      </c>
      <c r="S127" s="24">
        <f t="shared" ca="1" si="79"/>
        <v>11.304797060136931</v>
      </c>
      <c r="T127" s="24">
        <f t="shared" ca="1" si="79"/>
        <v>11.434962436282651</v>
      </c>
      <c r="U127" s="24">
        <f t="shared" ca="1" si="79"/>
        <v>11.698797601517105</v>
      </c>
      <c r="V127" s="24">
        <f t="shared" ca="1" si="79"/>
        <v>12.022453145948115</v>
      </c>
      <c r="W127" s="24">
        <f t="shared" ca="1" si="79"/>
        <v>12.372620265138048</v>
      </c>
      <c r="X127" s="24">
        <f t="shared" ca="1" si="79"/>
        <v>12.757006649085541</v>
      </c>
      <c r="Y127" s="24">
        <f t="shared" ca="1" si="79"/>
        <v>13.149891207161426</v>
      </c>
      <c r="Z127" s="24">
        <f t="shared" ca="1" si="79"/>
        <v>13.120970376991869</v>
      </c>
      <c r="AA127" s="24">
        <f t="shared" ca="1" si="79"/>
        <v>13.357336536713673</v>
      </c>
      <c r="AB127" s="24">
        <f t="shared" ca="1" si="79"/>
        <v>13.835694082611871</v>
      </c>
      <c r="AC127" s="24">
        <f t="shared" ca="1" si="79"/>
        <v>14.299497657456158</v>
      </c>
      <c r="AD127" s="24">
        <f t="shared" ca="1" si="79"/>
        <v>14.852141307069424</v>
      </c>
      <c r="AE127" s="24">
        <f t="shared" ca="1" si="79"/>
        <v>15.456430519809334</v>
      </c>
      <c r="AF127" s="24">
        <f t="shared" ca="1" si="79"/>
        <v>16.176394667491927</v>
      </c>
      <c r="AG127" s="24">
        <f t="shared" ca="1" si="79"/>
        <v>16.486997713548082</v>
      </c>
      <c r="AH127" s="24">
        <f t="shared" ca="1" si="79"/>
        <v>16.735504911855188</v>
      </c>
      <c r="AI127" s="24">
        <f t="shared" ca="1" si="79"/>
        <v>17.449416582822206</v>
      </c>
      <c r="AJ127" s="24">
        <f t="shared" ca="1" si="79"/>
        <v>18.154426807150422</v>
      </c>
      <c r="AK127" s="24">
        <f t="shared" ca="1" si="79"/>
        <v>18.869033181592783</v>
      </c>
      <c r="AL127" s="24">
        <f t="shared" ca="1" si="79"/>
        <v>19.591770508958966</v>
      </c>
      <c r="AM127" s="24">
        <f t="shared" ca="1" si="79"/>
        <v>22.787015351321628</v>
      </c>
      <c r="AN127" s="24">
        <f t="shared" ca="1" si="79"/>
        <v>23.083557184083382</v>
      </c>
      <c r="AO127" s="24">
        <f t="shared" ca="1" si="79"/>
        <v>23.083557184083382</v>
      </c>
      <c r="AP127" s="24">
        <f t="shared" ca="1" si="79"/>
        <v>23.083557184083382</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8" t="s">
        <v>296</v>
      </c>
      <c r="C2" s="368"/>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1974.6772526108532</v>
      </c>
      <c r="T10" s="186" cm="1">
        <f t="array" ref="T10">INDEX(Drivers!$C$7:$AG$25,$E$10,T3)</f>
        <v>2020.3410612428636</v>
      </c>
      <c r="U10" s="186" cm="1">
        <f t="array" ref="U10">INDEX(Drivers!$C$7:$AG$25,$E$10,U3)</f>
        <v>2063.500183060532</v>
      </c>
      <c r="V10" s="186" cm="1">
        <f t="array" ref="V10">INDEX(Drivers!$C$7:$AG$25,$E$10,V3)</f>
        <v>2108.3932867225421</v>
      </c>
      <c r="W10" s="186" cm="1">
        <f t="array" ref="W10">INDEX(Drivers!$C$7:$AG$25,$E$10,W3)</f>
        <v>2153.1405021443293</v>
      </c>
      <c r="X10" s="186" cm="1">
        <f t="array" ref="X10">INDEX(Drivers!$C$7:$AG$25,$E$10,X3)</f>
        <v>2201.6789910359089</v>
      </c>
      <c r="Y10" s="186" cm="1">
        <f t="array" ref="Y10">INDEX(Drivers!$C$7:$AG$25,$E$10,Y3)</f>
        <v>2250.6521533730133</v>
      </c>
      <c r="Z10" s="186" cm="1">
        <f t="array" ref="Z10">INDEX(Drivers!$C$7:$AG$25,$E$10,Z3)</f>
        <v>2287.6626085622133</v>
      </c>
      <c r="AA10" s="186" cm="1">
        <f t="array" ref="AA10">INDEX(Drivers!$C$7:$AG$25,$E$10,AA3)</f>
        <v>2330.4180709143538</v>
      </c>
      <c r="AB10" s="186" cm="1">
        <f t="array" ref="AB10">INDEX(Drivers!$C$7:$AG$25,$E$10,AB3)</f>
        <v>2377.6603972620514</v>
      </c>
      <c r="AC10" s="186" cm="1">
        <f t="array" ref="AC10">INDEX(Drivers!$C$7:$AG$25,$E$10,AC3)</f>
        <v>2428.9102532057918</v>
      </c>
      <c r="AD10" s="186" cm="1">
        <f t="array" ref="AD10">INDEX(Drivers!$C$7:$AG$25,$E$10,AD3)</f>
        <v>2489.9966680107332</v>
      </c>
      <c r="AE10" s="186" cm="1">
        <f t="array" ref="AE10">INDEX(Drivers!$C$7:$AG$25,$E$10,AE3)</f>
        <v>2557.7558048782539</v>
      </c>
      <c r="AF10" s="186" cm="1">
        <f t="array" ref="AF10">INDEX(Drivers!$C$7:$AG$25,$E$10,AF3)</f>
        <v>2639.3284037261569</v>
      </c>
      <c r="AG10" s="186" cm="1">
        <f t="array" ref="AG10">INDEX(Drivers!$C$7:$AG$25,$E$10,AG3)</f>
        <v>2712.4609770627626</v>
      </c>
      <c r="AH10" s="186" cm="1">
        <f t="array" ref="AH10">INDEX(Drivers!$C$7:$AG$25,$E$10,AH3)</f>
        <v>2781.2816702867972</v>
      </c>
      <c r="AI10" s="186" cm="1">
        <f t="array" ref="AI10">INDEX(Drivers!$C$7:$AG$25,$E$10,AI3)</f>
        <v>2861.1411289640992</v>
      </c>
      <c r="AJ10" s="186" cm="1">
        <f t="array" ref="AJ10">INDEX(Drivers!$C$7:$AG$25,$E$10,AJ3)</f>
        <v>2947.5938990797131</v>
      </c>
      <c r="AK10" s="186" cm="1">
        <f t="array" ref="AK10">INDEX(Drivers!$C$7:$AG$25,$E$10,AK3)</f>
        <v>3041.6361680985465</v>
      </c>
      <c r="AL10" s="186" cm="1">
        <f t="array" ref="AL10">INDEX(Drivers!$C$7:$AG$25,$E$10,AL3)</f>
        <v>3142.8787050851456</v>
      </c>
      <c r="AM10" s="186">
        <f>(AQ10-AL10)/5+AL10</f>
        <v>3256.7213864295072</v>
      </c>
      <c r="AN10" s="186">
        <f>(AQ10-AL10)/5+AM10</f>
        <v>3370.5640677738688</v>
      </c>
      <c r="AO10" s="186">
        <f>(AQ10-AL10)/5+AN10</f>
        <v>3484.4067491182304</v>
      </c>
      <c r="AP10" s="186">
        <f>(AQ10-AL10)/5+AO10</f>
        <v>3598.249430462592</v>
      </c>
      <c r="AQ10" s="186" cm="1">
        <f t="array" ref="AQ10">INDEX(Drivers!$C$7:$AG$25,$E$10,AQ3)</f>
        <v>3712.0921118069527</v>
      </c>
      <c r="AR10" s="186">
        <f>(AV10-AQ10)/5+AQ10</f>
        <v>3753.6583238103262</v>
      </c>
      <c r="AS10" s="186">
        <f>(AV10-AQ10)/5+AR10</f>
        <v>3795.2245358136997</v>
      </c>
      <c r="AT10" s="186">
        <f>(AV10-AQ10)/5+AS10</f>
        <v>3836.7907478170732</v>
      </c>
      <c r="AU10" s="186">
        <f>(AV10-AQ10)/5+AT10</f>
        <v>3878.3569598204467</v>
      </c>
      <c r="AV10" s="186" cm="1">
        <f t="array" ref="AV10">INDEX(Drivers!$C$7:$AG$25,$E$10,AV3)</f>
        <v>3919.9231718238202</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9" t="s">
        <v>228</v>
      </c>
      <c r="C13" s="370"/>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1.0243531138996329</v>
      </c>
      <c r="T14" s="87">
        <f t="shared" si="5"/>
        <v>1.0231246947173951</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142.57534801625056</v>
      </c>
      <c r="T23" s="337">
        <f t="shared" si="7"/>
        <v>144.03652191296592</v>
      </c>
      <c r="U23" s="219">
        <f t="shared" si="7"/>
        <v>145.40016900685791</v>
      </c>
      <c r="V23" s="219">
        <f t="shared" si="7"/>
        <v>146.80208337702734</v>
      </c>
      <c r="W23" s="219">
        <f t="shared" si="7"/>
        <v>148.18287475249602</v>
      </c>
      <c r="X23" s="219">
        <f t="shared" si="7"/>
        <v>149.66332342128175</v>
      </c>
      <c r="Y23" s="219">
        <f t="shared" si="7"/>
        <v>151.13869356931554</v>
      </c>
      <c r="Z23" s="219">
        <f t="shared" si="7"/>
        <v>152.24016482640215</v>
      </c>
      <c r="AA23" s="219">
        <f t="shared" si="7"/>
        <v>153.50115103175801</v>
      </c>
      <c r="AB23" s="219">
        <f t="shared" si="7"/>
        <v>154.88023442619169</v>
      </c>
      <c r="AC23" s="219">
        <f t="shared" si="7"/>
        <v>156.35975251351175</v>
      </c>
      <c r="AD23" s="219">
        <f t="shared" si="7"/>
        <v>158.10252060493093</v>
      </c>
      <c r="AE23" s="219">
        <f t="shared" si="7"/>
        <v>160.00925126411747</v>
      </c>
      <c r="AF23" s="219">
        <f t="shared" si="7"/>
        <v>162.27083029926277</v>
      </c>
      <c r="AG23" s="219">
        <f t="shared" si="7"/>
        <v>164.26351845230076</v>
      </c>
      <c r="AH23" s="219">
        <f t="shared" si="7"/>
        <v>166.110566196766</v>
      </c>
      <c r="AI23" s="219">
        <f t="shared" si="7"/>
        <v>168.22434775050263</v>
      </c>
      <c r="AJ23" s="219">
        <f t="shared" si="7"/>
        <v>170.47708190136814</v>
      </c>
      <c r="AK23" s="219">
        <f t="shared" si="7"/>
        <v>172.88755844477356</v>
      </c>
      <c r="AL23" s="219">
        <f t="shared" si="7"/>
        <v>175.43791530431804</v>
      </c>
      <c r="AM23" s="219">
        <f t="shared" si="7"/>
        <v>178.25423797117213</v>
      </c>
      <c r="AN23" s="219">
        <f t="shared" si="7"/>
        <v>181.01574295073854</v>
      </c>
      <c r="AO23" s="219">
        <f t="shared" si="7"/>
        <v>183.72531268961325</v>
      </c>
      <c r="AP23" s="98">
        <f t="shared" ref="AP23:AU23" si="8">(1+$B$20*(AP10/AO10-1))*AO23</f>
        <v>186.38558884493463</v>
      </c>
      <c r="AQ23" s="98">
        <f t="shared" si="8"/>
        <v>188.9989993808739</v>
      </c>
      <c r="AR23" s="98">
        <f t="shared" si="8"/>
        <v>189.9369126188862</v>
      </c>
      <c r="AS23" s="98">
        <f t="shared" si="8"/>
        <v>190.86904273743153</v>
      </c>
      <c r="AT23" s="98">
        <f t="shared" si="8"/>
        <v>191.79548834247055</v>
      </c>
      <c r="AU23" s="98">
        <f t="shared" si="8"/>
        <v>192.71634530862602</v>
      </c>
      <c r="AV23" s="98">
        <f t="shared" ref="AV23" si="9">(1+$B$20*(AT10/AS10-1))*AU23</f>
        <v>193.65175740358774</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1.0240596051887851</v>
      </c>
      <c r="T24" s="89">
        <f t="shared" si="10"/>
        <v>1.0345546114055115</v>
      </c>
      <c r="U24" s="89">
        <f t="shared" si="10"/>
        <v>1.0443491230375552</v>
      </c>
      <c r="V24" s="89">
        <f t="shared" si="10"/>
        <v>1.0544184926473743</v>
      </c>
      <c r="W24" s="89">
        <f t="shared" si="10"/>
        <v>1.0643361445450177</v>
      </c>
      <c r="X24" s="89">
        <f t="shared" si="10"/>
        <v>1.0749695934571408</v>
      </c>
      <c r="Y24" s="89">
        <f t="shared" si="10"/>
        <v>1.085566565460538</v>
      </c>
      <c r="Z24" s="89">
        <f t="shared" si="10"/>
        <v>1.0934779767693874</v>
      </c>
      <c r="AA24" s="89">
        <f t="shared" si="10"/>
        <v>1.1025351178079494</v>
      </c>
      <c r="AB24" s="89">
        <f t="shared" si="10"/>
        <v>1.1124405019860417</v>
      </c>
      <c r="AC24" s="89">
        <f t="shared" si="10"/>
        <v>1.1230672669173674</v>
      </c>
      <c r="AD24" s="89">
        <f t="shared" si="10"/>
        <v>1.1355848474701493</v>
      </c>
      <c r="AE24" s="89">
        <f t="shared" si="10"/>
        <v>1.1492801031592701</v>
      </c>
      <c r="AF24" s="89">
        <f t="shared" si="10"/>
        <v>1.1655240875931721</v>
      </c>
      <c r="AG24" s="89">
        <f t="shared" si="10"/>
        <v>1.1798367403179044</v>
      </c>
      <c r="AH24" s="89">
        <f t="shared" si="10"/>
        <v>1.1931033183784141</v>
      </c>
      <c r="AI24" s="89">
        <f t="shared" si="10"/>
        <v>1.2082857347883544</v>
      </c>
      <c r="AJ24" s="89">
        <f t="shared" si="10"/>
        <v>1.2244661900860521</v>
      </c>
      <c r="AK24" s="89">
        <f t="shared" si="10"/>
        <v>1.2417796435806578</v>
      </c>
      <c r="AL24" s="89">
        <f t="shared" si="10"/>
        <v>1.2600977993839875</v>
      </c>
      <c r="AM24" s="89">
        <f t="shared" si="10"/>
        <v>1.2803262772971125</v>
      </c>
      <c r="AN24" s="89">
        <f t="shared" si="10"/>
        <v>1.3001610224928901</v>
      </c>
      <c r="AO24" s="89">
        <f t="shared" si="10"/>
        <v>1.3196227383899977</v>
      </c>
      <c r="AP24" s="89">
        <f t="shared" si="10"/>
        <v>1.3387303989162835</v>
      </c>
      <c r="AQ24" s="89">
        <f t="shared" si="10"/>
        <v>1.3575014431316212</v>
      </c>
      <c r="AR24" s="89">
        <f t="shared" si="10"/>
        <v>1.3642380850096458</v>
      </c>
      <c r="AS24" s="89">
        <f t="shared" si="10"/>
        <v>1.3709331891385399</v>
      </c>
      <c r="AT24" s="89">
        <f t="shared" si="10"/>
        <v>1.3775874637640313</v>
      </c>
      <c r="AU24" s="89">
        <f t="shared" si="10"/>
        <v>1.3842015975137805</v>
      </c>
      <c r="AV24" s="89">
        <f t="shared" si="10"/>
        <v>1.3909202747183849</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8.9187391605891264</v>
      </c>
      <c r="T31" s="89">
        <f t="shared" si="14"/>
        <v>11.772169399550961</v>
      </c>
      <c r="U31" s="89">
        <f t="shared" si="14"/>
        <v>14.528072835689414</v>
      </c>
      <c r="V31" s="89">
        <f t="shared" si="14"/>
        <v>17.32224354810532</v>
      </c>
      <c r="W31" s="89">
        <f t="shared" si="14"/>
        <v>20.095291265820492</v>
      </c>
      <c r="X31" s="89">
        <f t="shared" si="14"/>
        <v>22.967996276852674</v>
      </c>
      <c r="Y31" s="89">
        <f t="shared" si="14"/>
        <v>25.835622767132946</v>
      </c>
      <c r="Z31" s="89">
        <f t="shared" si="14"/>
        <v>28.329350366466031</v>
      </c>
      <c r="AA31" s="89">
        <f t="shared" si="14"/>
        <v>30.982592914068377</v>
      </c>
      <c r="AB31" s="89">
        <f t="shared" si="14"/>
        <v>33.753932650748524</v>
      </c>
      <c r="AC31" s="89">
        <f t="shared" si="14"/>
        <v>36.625707080315053</v>
      </c>
      <c r="AD31" s="89">
        <f t="shared" si="14"/>
        <v>39.760731513980716</v>
      </c>
      <c r="AE31" s="89">
        <f t="shared" si="14"/>
        <v>43.059718515413721</v>
      </c>
      <c r="AF31" s="89">
        <f t="shared" si="14"/>
        <v>46.713553892805507</v>
      </c>
      <c r="AG31" s="89">
        <f t="shared" si="14"/>
        <v>50.098498388089965</v>
      </c>
      <c r="AH31" s="89">
        <f t="shared" si="14"/>
        <v>53.337802474801677</v>
      </c>
      <c r="AI31" s="89">
        <f t="shared" si="14"/>
        <v>56.84384037078479</v>
      </c>
      <c r="AJ31" s="89">
        <f t="shared" si="14"/>
        <v>60.488830863896766</v>
      </c>
      <c r="AK31" s="89">
        <f t="shared" si="14"/>
        <v>64.291563749548672</v>
      </c>
      <c r="AL31" s="89">
        <f t="shared" si="14"/>
        <v>68.23417695133962</v>
      </c>
      <c r="AM31" s="89">
        <f t="shared" si="14"/>
        <v>72.442755960440181</v>
      </c>
      <c r="AN31" s="89">
        <f t="shared" si="14"/>
        <v>76.596517282253075</v>
      </c>
      <c r="AO31" s="89">
        <f t="shared" si="14"/>
        <v>80.698343363374249</v>
      </c>
      <c r="AP31" s="89">
        <f t="shared" si="14"/>
        <v>84.750875860942102</v>
      </c>
      <c r="AQ31" s="89">
        <f t="shared" si="14"/>
        <v>88.756542739127852</v>
      </c>
      <c r="AR31" s="89">
        <f t="shared" si="14"/>
        <v>91.086712319386621</v>
      </c>
      <c r="AS31" s="89">
        <f t="shared" si="14"/>
        <v>93.411098780178435</v>
      </c>
      <c r="AT31" s="89">
        <f t="shared" si="14"/>
        <v>95.729800727463925</v>
      </c>
      <c r="AU31" s="89">
        <f t="shared" si="14"/>
        <v>98.042914035865863</v>
      </c>
      <c r="AV31" s="89">
        <f t="shared" si="14"/>
        <v>100.37058247307407</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28.515069603250112</v>
      </c>
      <c r="T34" s="89">
        <f t="shared" si="15"/>
        <v>28.807304382593188</v>
      </c>
      <c r="U34" s="89">
        <f t="shared" si="15"/>
        <v>29.080033801371584</v>
      </c>
      <c r="V34" s="89">
        <f t="shared" si="15"/>
        <v>29.360416675405471</v>
      </c>
      <c r="W34" s="89">
        <f t="shared" si="15"/>
        <v>29.636574950499206</v>
      </c>
      <c r="X34" s="89">
        <f t="shared" si="15"/>
        <v>29.932664684256352</v>
      </c>
      <c r="Y34" s="89">
        <f t="shared" si="15"/>
        <v>30.227738713863108</v>
      </c>
      <c r="Z34" s="89">
        <f t="shared" si="15"/>
        <v>30.448032965280433</v>
      </c>
      <c r="AA34" s="89">
        <f t="shared" si="15"/>
        <v>30.700230206351605</v>
      </c>
      <c r="AB34" s="89">
        <f t="shared" si="15"/>
        <v>30.97604688523834</v>
      </c>
      <c r="AC34" s="89">
        <f t="shared" si="15"/>
        <v>31.271950502702353</v>
      </c>
      <c r="AD34" s="89">
        <f t="shared" si="15"/>
        <v>31.620504120986187</v>
      </c>
      <c r="AE34" s="89">
        <f t="shared" si="15"/>
        <v>32.001850252823495</v>
      </c>
      <c r="AF34" s="89">
        <f t="shared" si="15"/>
        <v>32.454166059852554</v>
      </c>
      <c r="AG34" s="89">
        <f t="shared" si="15"/>
        <v>32.852703690460153</v>
      </c>
      <c r="AH34" s="89">
        <f t="shared" si="15"/>
        <v>33.222113239353199</v>
      </c>
      <c r="AI34" s="89">
        <f t="shared" si="15"/>
        <v>33.64486955010053</v>
      </c>
      <c r="AJ34" s="89">
        <f t="shared" si="15"/>
        <v>34.095416380273626</v>
      </c>
      <c r="AK34" s="89">
        <f t="shared" si="15"/>
        <v>34.577511688954715</v>
      </c>
      <c r="AL34" s="89">
        <f t="shared" si="15"/>
        <v>35.087583060863608</v>
      </c>
      <c r="AM34" s="89">
        <f t="shared" si="15"/>
        <v>35.650847594234428</v>
      </c>
      <c r="AN34" s="89">
        <f t="shared" si="15"/>
        <v>36.203148590147713</v>
      </c>
      <c r="AO34" s="89">
        <f t="shared" si="15"/>
        <v>36.745062537922649</v>
      </c>
      <c r="AP34" s="89">
        <f t="shared" si="15"/>
        <v>37.277117768986926</v>
      </c>
      <c r="AQ34" s="89">
        <f t="shared" si="15"/>
        <v>37.799799876174781</v>
      </c>
      <c r="AR34" s="89">
        <f t="shared" si="15"/>
        <v>37.987382523777242</v>
      </c>
      <c r="AS34" s="89">
        <f t="shared" si="15"/>
        <v>38.17380854748631</v>
      </c>
      <c r="AT34" s="89">
        <f t="shared" si="15"/>
        <v>38.359097668494108</v>
      </c>
      <c r="AU34" s="89">
        <f t="shared" si="15"/>
        <v>38.543269061725205</v>
      </c>
      <c r="AV34" s="89">
        <f t="shared" si="15"/>
        <v>38.730351480717552</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89.104405903774264</v>
      </c>
      <c r="AJ35" s="89">
        <f t="shared" si="16"/>
        <v>87.990600829977097</v>
      </c>
      <c r="AK35" s="89">
        <f t="shared" si="16"/>
        <v>86.876795756179902</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7.1349913284713011</v>
      </c>
      <c r="T36" s="89">
        <f t="shared" si="17"/>
        <v>9.4177355196407717</v>
      </c>
      <c r="U36" s="89">
        <f t="shared" si="17"/>
        <v>11.622458268551526</v>
      </c>
      <c r="V36" s="89">
        <f t="shared" si="17"/>
        <v>13.857794838484256</v>
      </c>
      <c r="W36" s="89">
        <f t="shared" si="17"/>
        <v>16.076233012656392</v>
      </c>
      <c r="X36" s="89">
        <f t="shared" si="17"/>
        <v>18.374397021482139</v>
      </c>
      <c r="Y36" s="89">
        <f t="shared" si="17"/>
        <v>20.668498213706354</v>
      </c>
      <c r="Z36" s="89">
        <f t="shared" si="17"/>
        <v>22.663480293172825</v>
      </c>
      <c r="AA36" s="89">
        <f t="shared" si="17"/>
        <v>24.786074331254696</v>
      </c>
      <c r="AB36" s="89">
        <f t="shared" si="17"/>
        <v>27.003146120598821</v>
      </c>
      <c r="AC36" s="89">
        <f t="shared" si="17"/>
        <v>29.300565664252034</v>
      </c>
      <c r="AD36" s="89">
        <f t="shared" si="17"/>
        <v>31.808585211184575</v>
      </c>
      <c r="AE36" s="89">
        <f t="shared" si="17"/>
        <v>34.447774812330969</v>
      </c>
      <c r="AF36" s="89">
        <f t="shared" si="17"/>
        <v>37.370843114244408</v>
      </c>
      <c r="AG36" s="89">
        <f t="shared" si="17"/>
        <v>40.078798710471965</v>
      </c>
      <c r="AH36" s="89">
        <f t="shared" si="17"/>
        <v>42.670241979841343</v>
      </c>
      <c r="AI36" s="89">
        <f t="shared" si="17"/>
        <v>45.475072296627836</v>
      </c>
      <c r="AJ36" s="89">
        <f t="shared" si="17"/>
        <v>48.391064691117414</v>
      </c>
      <c r="AK36" s="89">
        <f t="shared" si="17"/>
        <v>51.433250999638943</v>
      </c>
      <c r="AL36" s="89">
        <f t="shared" si="17"/>
        <v>54.587341561071696</v>
      </c>
      <c r="AM36" s="89">
        <f t="shared" si="17"/>
        <v>57.954204768352149</v>
      </c>
      <c r="AN36" s="89">
        <f t="shared" si="17"/>
        <v>61.277213825802455</v>
      </c>
      <c r="AO36" s="89">
        <f t="shared" si="17"/>
        <v>64.558674690699405</v>
      </c>
      <c r="AP36" s="89">
        <f t="shared" si="17"/>
        <v>67.800700688753679</v>
      </c>
      <c r="AQ36" s="89">
        <f t="shared" si="17"/>
        <v>71.005234191302293</v>
      </c>
      <c r="AR36" s="89">
        <f t="shared" si="17"/>
        <v>72.869369855509291</v>
      </c>
      <c r="AS36" s="89">
        <f t="shared" si="17"/>
        <v>74.728879024142742</v>
      </c>
      <c r="AT36" s="89">
        <f t="shared" si="17"/>
        <v>76.583840581971145</v>
      </c>
      <c r="AU36" s="89">
        <f t="shared" si="17"/>
        <v>78.434331228692685</v>
      </c>
      <c r="AV36" s="89">
        <f t="shared" si="17"/>
        <v>80.296465978459253</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2.3316955231248215</v>
      </c>
      <c r="T41" s="100">
        <f t="shared" si="18"/>
        <v>2.2827441911694706</v>
      </c>
      <c r="U41" s="100">
        <f t="shared" si="18"/>
        <v>2.2047227489107541</v>
      </c>
      <c r="V41" s="100">
        <f t="shared" si="18"/>
        <v>2.2353365699327306</v>
      </c>
      <c r="W41" s="100">
        <f t="shared" si="18"/>
        <v>2.2184381741721353</v>
      </c>
      <c r="X41" s="100">
        <f t="shared" si="18"/>
        <v>2.2981640088257471</v>
      </c>
      <c r="Y41" s="100">
        <f t="shared" si="18"/>
        <v>2.2941011922242147</v>
      </c>
      <c r="Z41" s="100">
        <f t="shared" si="18"/>
        <v>1.994982079466471</v>
      </c>
      <c r="AA41" s="100">
        <f t="shared" si="18"/>
        <v>2.1225940380818713</v>
      </c>
      <c r="AB41" s="100">
        <f t="shared" si="18"/>
        <v>2.217071789344125</v>
      </c>
      <c r="AC41" s="100">
        <f t="shared" si="18"/>
        <v>2.2974195436532128</v>
      </c>
      <c r="AD41" s="100">
        <f t="shared" si="18"/>
        <v>2.508019546932541</v>
      </c>
      <c r="AE41" s="100">
        <f t="shared" si="18"/>
        <v>2.6391896011463949</v>
      </c>
      <c r="AF41" s="100">
        <f t="shared" si="18"/>
        <v>2.9230683019134389</v>
      </c>
      <c r="AG41" s="100">
        <f t="shared" si="18"/>
        <v>2.7079555962275563</v>
      </c>
      <c r="AH41" s="100">
        <f t="shared" si="18"/>
        <v>2.5914432693693783</v>
      </c>
      <c r="AI41" s="100">
        <f t="shared" si="18"/>
        <v>2.804830316786493</v>
      </c>
      <c r="AJ41" s="100">
        <f t="shared" si="18"/>
        <v>2.915992394489578</v>
      </c>
      <c r="AK41" s="100">
        <f t="shared" si="18"/>
        <v>3.0421863085215293</v>
      </c>
      <c r="AL41" s="100">
        <f t="shared" si="18"/>
        <v>3.1540905614327528</v>
      </c>
      <c r="AM41" s="100">
        <f t="shared" si="18"/>
        <v>3.3668632072804527</v>
      </c>
      <c r="AN41" s="100">
        <f t="shared" si="18"/>
        <v>3.3230090574503066</v>
      </c>
      <c r="AO41" s="100">
        <f t="shared" si="18"/>
        <v>3.2814608648969497</v>
      </c>
      <c r="AP41" s="100">
        <f t="shared" si="18"/>
        <v>3.2420259980542738</v>
      </c>
      <c r="AQ41" s="100">
        <f t="shared" si="18"/>
        <v>3.2045335025486139</v>
      </c>
      <c r="AR41" s="100">
        <f t="shared" si="18"/>
        <v>1.8641356642069979</v>
      </c>
      <c r="AS41" s="100">
        <f t="shared" si="18"/>
        <v>1.8595091686334513</v>
      </c>
      <c r="AT41" s="100">
        <f t="shared" si="18"/>
        <v>1.8549615578284033</v>
      </c>
      <c r="AU41" s="100">
        <f t="shared" si="18"/>
        <v>1.8504906467215392</v>
      </c>
      <c r="AV41" s="100">
        <f t="shared" si="18"/>
        <v>1.8621347497665681</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2.3316955231248215</v>
      </c>
      <c r="T44" s="89" cm="1">
        <f t="array" ref="T44">SUM($J$41:$AV$41*(T$4=$J$4:$AV$4)*($B44=$J$11:$AV$11))</f>
        <v>2.2827441911694706</v>
      </c>
      <c r="U44" s="89" cm="1">
        <f t="array" ref="U44">SUM($J$41:$AV$41*(U$4=$J$4:$AV$4)*($B44=$J$11:$AV$11))</f>
        <v>2.2047227489107541</v>
      </c>
      <c r="V44" s="89" cm="1">
        <f t="array" ref="V44">SUM($J$41:$AV$41*(V$4=$J$4:$AV$4)*($B44=$J$11:$AV$11))</f>
        <v>2.2353365699327306</v>
      </c>
      <c r="W44" s="89" cm="1">
        <f t="array" ref="W44">SUM($J$41:$AV$41*(W$4=$J$4:$AV$4)*($B44=$J$11:$AV$11))</f>
        <v>2.2184381741721353</v>
      </c>
      <c r="X44" s="89" cm="1">
        <f t="array" ref="X44">SUM($J$41:$AV$41*(X$4=$J$4:$AV$4)*($B44=$J$11:$AV$11))</f>
        <v>2.2981640088257471</v>
      </c>
      <c r="Y44" s="89" cm="1">
        <f t="array" ref="Y44">SUM($J$41:$AV$41*(Y$4=$J$4:$AV$4)*($B44=$J$11:$AV$11))</f>
        <v>2.2941011922242147</v>
      </c>
      <c r="Z44" s="89" cm="1">
        <f t="array" ref="Z44">SUM($J$41:$AV$41*(Z$4=$J$4:$AV$4)*($B44=$J$11:$AV$11))</f>
        <v>1.994982079466471</v>
      </c>
      <c r="AA44" s="89" cm="1">
        <f t="array" ref="AA44">SUM($J$41:$AV$41*(AA$4=$J$4:$AV$4)*($B44=$J$11:$AV$11))</f>
        <v>2.1225940380818713</v>
      </c>
      <c r="AB44" s="89" cm="1">
        <f t="array" ref="AB44">SUM($J$41:$AV$41*(AB$4=$J$4:$AV$4)*($B44=$J$11:$AV$11))</f>
        <v>2.217071789344125</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2.2974195436532128</v>
      </c>
      <c r="AD45" s="89" cm="1">
        <f t="array" ref="AD45">SUM($J$41:$AV$41*(AD$4=$J$4:$AV$4)*($B45=$J$11:$AV$11))</f>
        <v>2.508019546932541</v>
      </c>
      <c r="AE45" s="89" cm="1">
        <f t="array" ref="AE45">SUM($J$41:$AV$41*(AE$4=$J$4:$AV$4)*($B45=$J$11:$AV$11))</f>
        <v>2.6391896011463949</v>
      </c>
      <c r="AF45" s="89" cm="1">
        <f t="array" ref="AF45">SUM($J$41:$AV$41*(AF$4=$J$4:$AV$4)*($B45=$J$11:$AV$11))</f>
        <v>2.9230683019134389</v>
      </c>
      <c r="AG45" s="89" cm="1">
        <f t="array" ref="AG45">SUM($J$41:$AV$41*(AG$4=$J$4:$AV$4)*($B45=$J$11:$AV$11))</f>
        <v>2.7079555962275563</v>
      </c>
      <c r="AH45" s="89" cm="1">
        <f t="array" ref="AH45">SUM($J$41:$AV$41*(AH$4=$J$4:$AV$4)*($B45=$J$11:$AV$11))</f>
        <v>2.5914432693693783</v>
      </c>
      <c r="AI45" s="89" cm="1">
        <f t="array" ref="AI45">SUM($J$41:$AV$41*(AI$4=$J$4:$AV$4)*($B45=$J$11:$AV$11))</f>
        <v>2.804830316786493</v>
      </c>
      <c r="AJ45" s="89" cm="1">
        <f t="array" ref="AJ45">SUM($J$41:$AV$41*(AJ$4=$J$4:$AV$4)*($B45=$J$11:$AV$11))</f>
        <v>2.915992394489578</v>
      </c>
      <c r="AK45" s="89" cm="1">
        <f t="array" ref="AK45">SUM($J$41:$AV$41*(AK$4=$J$4:$AV$4)*($B45=$J$11:$AV$11))</f>
        <v>3.0421863085215293</v>
      </c>
      <c r="AL45" s="89" cm="1">
        <f t="array" ref="AL45">SUM($J$41:$AV$41*(AL$4=$J$4:$AV$4)*($B45=$J$11:$AV$11))</f>
        <v>3.1540905614327528</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3.3668632072804527</v>
      </c>
      <c r="AN46" s="89" cm="1">
        <f t="array" ref="AN46">SUM($J$41:$AV$41*(AN$4=$J$4:$AV$4)*($B46=$J$11:$AV$11))</f>
        <v>3.3230090574503066</v>
      </c>
      <c r="AO46" s="89" cm="1">
        <f t="array" ref="AO46">SUM($J$41:$AV$41*(AO$4=$J$4:$AV$4)*($B46=$J$11:$AV$11))</f>
        <v>3.2814608648969497</v>
      </c>
      <c r="AP46" s="89" cm="1">
        <f t="array" ref="AP46">SUM($J$41:$AV$41*(AP$4=$J$4:$AV$4)*($B46=$J$11:$AV$11))</f>
        <v>3.2420259980542738</v>
      </c>
      <c r="AQ46" s="89" cm="1">
        <f t="array" ref="AQ46">SUM($J$41:$AV$41*(AQ$4=$J$4:$AV$4)*($B46=$J$11:$AV$11))</f>
        <v>3.2045335025486139</v>
      </c>
      <c r="AR46" s="89" cm="1">
        <f t="array" ref="AR46">SUM($J$41:$AV$41*(AR$4=$J$4:$AV$4)*($B46=$J$11:$AV$11))</f>
        <v>1.8641356642069979</v>
      </c>
      <c r="AS46" s="89" cm="1">
        <f t="array" ref="AS46">SUM($J$41:$AV$41*(AS$4=$J$4:$AV$4)*($B46=$J$11:$AV$11))</f>
        <v>1.8595091686334513</v>
      </c>
      <c r="AT46" s="89" cm="1">
        <f t="array" ref="AT46">SUM($J$41:$AV$41*(AT$4=$J$4:$AV$4)*($B46=$J$11:$AV$11))</f>
        <v>1.8549615578284033</v>
      </c>
      <c r="AU46" s="89" cm="1">
        <f t="array" ref="AU46">SUM($J$41:$AV$41*(AU$4=$J$4:$AV$4)*($B46=$J$11:$AV$11))</f>
        <v>1.8504906467215392</v>
      </c>
      <c r="AV46" s="89" cm="1">
        <f t="array" ref="AV46">SUM($J$41:$AV$41*(AV$4=$J$4:$AV$4)*($B46=$J$11:$AV$11))</f>
        <v>1.8621347497665681</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7.1349913284713011</v>
      </c>
      <c r="T50" s="89">
        <f t="shared" si="19"/>
        <v>9.4177355196407717</v>
      </c>
      <c r="U50" s="89">
        <f t="shared" si="19"/>
        <v>11.622458268551526</v>
      </c>
      <c r="V50" s="89">
        <f t="shared" si="19"/>
        <v>13.857794838484256</v>
      </c>
      <c r="W50" s="89">
        <f t="shared" si="19"/>
        <v>16.076233012656392</v>
      </c>
      <c r="X50" s="89">
        <f t="shared" si="19"/>
        <v>18.374397021482139</v>
      </c>
      <c r="Y50" s="89">
        <f t="shared" si="19"/>
        <v>20.668498213706354</v>
      </c>
      <c r="Z50" s="89">
        <f t="shared" si="19"/>
        <v>22.663480293172825</v>
      </c>
      <c r="AA50" s="89">
        <f t="shared" si="19"/>
        <v>24.786074331254696</v>
      </c>
      <c r="AB50" s="89">
        <f t="shared" si="19"/>
        <v>27.003146120598821</v>
      </c>
      <c r="AC50" s="89">
        <f t="shared" si="19"/>
        <v>27.003146120598821</v>
      </c>
      <c r="AD50" s="89">
        <f t="shared" si="19"/>
        <v>27.003146120598821</v>
      </c>
      <c r="AE50" s="89">
        <f t="shared" si="19"/>
        <v>27.003146120598821</v>
      </c>
      <c r="AF50" s="89">
        <f t="shared" si="19"/>
        <v>27.003146120598821</v>
      </c>
      <c r="AG50" s="89">
        <f t="shared" si="19"/>
        <v>27.003146120598821</v>
      </c>
      <c r="AH50" s="89">
        <f t="shared" si="19"/>
        <v>27.003146120598821</v>
      </c>
      <c r="AI50" s="89">
        <f t="shared" si="19"/>
        <v>27.003146120598821</v>
      </c>
      <c r="AJ50" s="89">
        <f t="shared" si="19"/>
        <v>27.003146120598821</v>
      </c>
      <c r="AK50" s="89">
        <f t="shared" si="19"/>
        <v>27.003146120598821</v>
      </c>
      <c r="AL50" s="89">
        <f t="shared" si="19"/>
        <v>27.003146120598821</v>
      </c>
      <c r="AM50" s="89">
        <f t="shared" si="19"/>
        <v>27.003146120598821</v>
      </c>
      <c r="AN50" s="89">
        <f t="shared" si="19"/>
        <v>27.003146120598821</v>
      </c>
      <c r="AO50" s="89">
        <f t="shared" si="19"/>
        <v>27.003146120598821</v>
      </c>
      <c r="AP50" s="89">
        <f t="shared" si="19"/>
        <v>27.003146120598821</v>
      </c>
      <c r="AQ50" s="89">
        <f t="shared" si="19"/>
        <v>27.003146120598821</v>
      </c>
      <c r="AR50" s="89">
        <f t="shared" si="19"/>
        <v>27.003146120598821</v>
      </c>
      <c r="AS50" s="89">
        <f t="shared" si="19"/>
        <v>27.003146120598821</v>
      </c>
      <c r="AT50" s="89">
        <f t="shared" si="19"/>
        <v>27.003146120598821</v>
      </c>
      <c r="AU50" s="89">
        <f t="shared" si="19"/>
        <v>27.003146120598821</v>
      </c>
      <c r="AV50" s="89">
        <f t="shared" si="19"/>
        <v>27.003146120598821</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2.2974195436532128</v>
      </c>
      <c r="AD51" s="89">
        <f t="shared" si="19"/>
        <v>4.8054390905857538</v>
      </c>
      <c r="AE51" s="89">
        <f t="shared" si="19"/>
        <v>7.4446286917321487</v>
      </c>
      <c r="AF51" s="89">
        <f t="shared" si="19"/>
        <v>10.367696993645588</v>
      </c>
      <c r="AG51" s="89">
        <f t="shared" si="19"/>
        <v>13.075652589873144</v>
      </c>
      <c r="AH51" s="89">
        <f t="shared" si="19"/>
        <v>15.667095859242522</v>
      </c>
      <c r="AI51" s="89">
        <f t="shared" si="19"/>
        <v>18.471926176029015</v>
      </c>
      <c r="AJ51" s="89">
        <f t="shared" si="19"/>
        <v>21.387918570518593</v>
      </c>
      <c r="AK51" s="89">
        <f t="shared" si="19"/>
        <v>24.430104879040123</v>
      </c>
      <c r="AL51" s="89">
        <f t="shared" si="19"/>
        <v>27.584195440472875</v>
      </c>
      <c r="AM51" s="89">
        <f t="shared" si="19"/>
        <v>27.584195440472875</v>
      </c>
      <c r="AN51" s="89">
        <f t="shared" si="19"/>
        <v>27.584195440472875</v>
      </c>
      <c r="AO51" s="89">
        <f t="shared" si="19"/>
        <v>27.584195440472875</v>
      </c>
      <c r="AP51" s="89">
        <f t="shared" si="19"/>
        <v>27.584195440472875</v>
      </c>
      <c r="AQ51" s="89">
        <f t="shared" si="19"/>
        <v>27.584195440472875</v>
      </c>
      <c r="AR51" s="89">
        <f t="shared" si="19"/>
        <v>27.584195440472875</v>
      </c>
      <c r="AS51" s="89">
        <f t="shared" si="19"/>
        <v>27.584195440472875</v>
      </c>
      <c r="AT51" s="89">
        <f t="shared" si="19"/>
        <v>27.584195440472875</v>
      </c>
      <c r="AU51" s="89">
        <f t="shared" si="19"/>
        <v>27.584195440472875</v>
      </c>
      <c r="AV51" s="89">
        <f t="shared" si="19"/>
        <v>27.584195440472875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3.3668632072804527</v>
      </c>
      <c r="AN52" s="89">
        <f t="shared" si="19"/>
        <v>6.6898722647307594</v>
      </c>
      <c r="AO52" s="89">
        <f t="shared" si="19"/>
        <v>9.971333129627709</v>
      </c>
      <c r="AP52" s="89">
        <f t="shared" si="19"/>
        <v>13.213359127681983</v>
      </c>
      <c r="AQ52" s="89">
        <f t="shared" si="19"/>
        <v>16.417892630230597</v>
      </c>
      <c r="AR52" s="89">
        <f t="shared" si="19"/>
        <v>18.282028294437595</v>
      </c>
      <c r="AS52" s="89">
        <f t="shared" si="19"/>
        <v>20.141537463071046</v>
      </c>
      <c r="AT52" s="89">
        <f t="shared" si="19"/>
        <v>21.996499020899449</v>
      </c>
      <c r="AU52" s="89">
        <f t="shared" si="19"/>
        <v>23.846989667620988</v>
      </c>
      <c r="AV52" s="89">
        <f t="shared" si="19"/>
        <v>25.709124417387557</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7.1349913284713011</v>
      </c>
      <c r="T53" s="89">
        <f t="shared" si="20"/>
        <v>9.4177355196407717</v>
      </c>
      <c r="U53" s="89">
        <f t="shared" si="20"/>
        <v>11.622458268551526</v>
      </c>
      <c r="V53" s="89">
        <f t="shared" si="20"/>
        <v>13.857794838484256</v>
      </c>
      <c r="W53" s="89">
        <f t="shared" si="20"/>
        <v>16.076233012656392</v>
      </c>
      <c r="X53" s="89">
        <f t="shared" si="20"/>
        <v>18.374397021482139</v>
      </c>
      <c r="Y53" s="89">
        <f t="shared" si="20"/>
        <v>20.668498213706354</v>
      </c>
      <c r="Z53" s="89">
        <f t="shared" si="20"/>
        <v>22.663480293172825</v>
      </c>
      <c r="AA53" s="89">
        <f t="shared" si="20"/>
        <v>24.786074331254696</v>
      </c>
      <c r="AB53" s="89">
        <f t="shared" si="20"/>
        <v>27.003146120598821</v>
      </c>
      <c r="AC53" s="89">
        <f t="shared" si="20"/>
        <v>29.300565664252034</v>
      </c>
      <c r="AD53" s="89">
        <f t="shared" si="20"/>
        <v>31.808585211184575</v>
      </c>
      <c r="AE53" s="89">
        <f t="shared" si="20"/>
        <v>34.447774812330969</v>
      </c>
      <c r="AF53" s="89">
        <f t="shared" si="20"/>
        <v>37.370843114244408</v>
      </c>
      <c r="AG53" s="89">
        <f t="shared" si="20"/>
        <v>40.078798710471965</v>
      </c>
      <c r="AH53" s="89">
        <f t="shared" si="20"/>
        <v>42.670241979841343</v>
      </c>
      <c r="AI53" s="89">
        <f t="shared" si="20"/>
        <v>45.475072296627836</v>
      </c>
      <c r="AJ53" s="89">
        <f t="shared" si="20"/>
        <v>48.391064691117414</v>
      </c>
      <c r="AK53" s="89">
        <f t="shared" si="20"/>
        <v>51.433250999638943</v>
      </c>
      <c r="AL53" s="89">
        <f t="shared" si="20"/>
        <v>54.587341561071696</v>
      </c>
      <c r="AM53" s="89">
        <f t="shared" si="20"/>
        <v>57.954204768352149</v>
      </c>
      <c r="AN53" s="89">
        <f t="shared" si="20"/>
        <v>61.277213825802455</v>
      </c>
      <c r="AO53" s="89">
        <f t="shared" si="20"/>
        <v>64.558674690699405</v>
      </c>
      <c r="AP53" s="89">
        <f t="shared" si="20"/>
        <v>67.800700688753679</v>
      </c>
      <c r="AQ53" s="89">
        <f t="shared" si="20"/>
        <v>71.005234191302293</v>
      </c>
      <c r="AR53" s="89">
        <f t="shared" si="20"/>
        <v>72.869369855509291</v>
      </c>
      <c r="AS53" s="89">
        <f t="shared" si="20"/>
        <v>74.728879024142742</v>
      </c>
      <c r="AT53" s="89">
        <f t="shared" si="20"/>
        <v>76.583840581971145</v>
      </c>
      <c r="AU53" s="89">
        <f t="shared" si="20"/>
        <v>78.434331228692685</v>
      </c>
      <c r="AV53" s="89">
        <f t="shared" si="20"/>
        <v>80.296465978459253</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0.78206429777303832</v>
      </c>
      <c r="AC60" s="89" t="s">
        <v>634</v>
      </c>
      <c r="AD60" s="89"/>
      <c r="AE60" s="89"/>
      <c r="AF60" s="89"/>
      <c r="AG60" s="89">
        <f>(AB30*0.8+AB31*0.46)/(AB30+AB31)</f>
        <v>0.72590186124283318</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24.635462000596291</v>
      </c>
      <c r="T151" s="157">
        <f t="shared" si="55"/>
        <v>24.887936881490088</v>
      </c>
      <c r="U151" s="157">
        <f t="shared" si="55"/>
        <v>25.123560196678984</v>
      </c>
      <c r="V151" s="157">
        <f t="shared" si="55"/>
        <v>25.365795679004179</v>
      </c>
      <c r="W151" s="157">
        <f t="shared" si="55"/>
        <v>25.604381338688015</v>
      </c>
      <c r="X151" s="157">
        <f t="shared" si="55"/>
        <v>25.860186689550968</v>
      </c>
      <c r="Y151" s="157">
        <f t="shared" si="55"/>
        <v>26.115114527528661</v>
      </c>
      <c r="Z151" s="157">
        <f t="shared" si="55"/>
        <v>26.305436723309754</v>
      </c>
      <c r="AA151" s="157">
        <f t="shared" si="55"/>
        <v>26.523321358890513</v>
      </c>
      <c r="AB151" s="157">
        <f t="shared" si="55"/>
        <v>26.761611898117192</v>
      </c>
      <c r="AC151" s="157">
        <f t="shared" si="55"/>
        <v>27.017256454672751</v>
      </c>
      <c r="AD151" s="157">
        <f t="shared" si="55"/>
        <v>27.318387735005413</v>
      </c>
      <c r="AE151" s="157">
        <f t="shared" si="55"/>
        <v>27.647849955181147</v>
      </c>
      <c r="AF151" s="157">
        <f t="shared" si="55"/>
        <v>28.038626096757302</v>
      </c>
      <c r="AG151" s="157">
        <f t="shared" si="55"/>
        <v>28.382940832482934</v>
      </c>
      <c r="AH151" s="157">
        <f t="shared" si="55"/>
        <v>28.702090497240366</v>
      </c>
      <c r="AI151" s="157">
        <f t="shared" si="55"/>
        <v>29.067328849235871</v>
      </c>
      <c r="AJ151" s="157">
        <f t="shared" si="55"/>
        <v>29.456576691469902</v>
      </c>
      <c r="AK151" s="157">
        <f t="shared" si="55"/>
        <v>29.873080695244983</v>
      </c>
      <c r="AL151" s="157">
        <f t="shared" si="55"/>
        <v>30.31375448896496</v>
      </c>
      <c r="AM151" s="157">
        <f t="shared" si="55"/>
        <v>30.80038426757714</v>
      </c>
      <c r="AN151" s="157">
        <f t="shared" si="55"/>
        <v>31.277542148901841</v>
      </c>
      <c r="AO151" s="157">
        <f t="shared" si="55"/>
        <v>31.745726188209989</v>
      </c>
      <c r="AP151" s="157">
        <f t="shared" si="55"/>
        <v>32.205392834985716</v>
      </c>
      <c r="AQ151" s="157">
        <f t="shared" si="55"/>
        <v>32.656961614903771</v>
      </c>
      <c r="AR151" s="157">
        <f t="shared" si="55"/>
        <v>32.819022772434835</v>
      </c>
      <c r="AS151" s="157">
        <f t="shared" si="55"/>
        <v>32.980084670122906</v>
      </c>
      <c r="AT151" s="157">
        <f t="shared" si="55"/>
        <v>33.140164346000368</v>
      </c>
      <c r="AU151" s="157">
        <f t="shared" si="55"/>
        <v>33.299278366154276</v>
      </c>
      <c r="AV151" s="157">
        <f t="shared" si="55"/>
        <v>33.460907353499984</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2.3493938004943362</v>
      </c>
      <c r="T152" s="157">
        <f t="shared" si="55"/>
        <v>2.3734714053688899</v>
      </c>
      <c r="U152" s="157">
        <f t="shared" si="55"/>
        <v>2.3959419381294813</v>
      </c>
      <c r="V152" s="157">
        <f t="shared" si="55"/>
        <v>2.41904304905733</v>
      </c>
      <c r="W152" s="157">
        <f t="shared" si="55"/>
        <v>2.4417960897648467</v>
      </c>
      <c r="X152" s="157">
        <f t="shared" si="55"/>
        <v>2.466191309364794</v>
      </c>
      <c r="Y152" s="157">
        <f t="shared" si="55"/>
        <v>2.4905028437741641</v>
      </c>
      <c r="Z152" s="157">
        <f t="shared" si="55"/>
        <v>2.5086531746611489</v>
      </c>
      <c r="AA152" s="157">
        <f t="shared" si="55"/>
        <v>2.5294320345032748</v>
      </c>
      <c r="AB152" s="157">
        <f t="shared" si="55"/>
        <v>2.5521569306534695</v>
      </c>
      <c r="AC152" s="157">
        <f t="shared" si="55"/>
        <v>2.5765368158891189</v>
      </c>
      <c r="AD152" s="157">
        <f t="shared" si="55"/>
        <v>2.6052546034074271</v>
      </c>
      <c r="AE152" s="157">
        <f t="shared" si="55"/>
        <v>2.6366742089159105</v>
      </c>
      <c r="AF152" s="157">
        <f t="shared" si="55"/>
        <v>2.6739410985881191</v>
      </c>
      <c r="AG152" s="157">
        <f t="shared" si="55"/>
        <v>2.7067771341174334</v>
      </c>
      <c r="AH152" s="157">
        <f t="shared" si="55"/>
        <v>2.7372132689783424</v>
      </c>
      <c r="AI152" s="157">
        <f t="shared" si="55"/>
        <v>2.772044713172904</v>
      </c>
      <c r="AJ152" s="157">
        <f t="shared" si="55"/>
        <v>2.8091658545332043</v>
      </c>
      <c r="AK152" s="157">
        <f t="shared" si="55"/>
        <v>2.8488863162126545</v>
      </c>
      <c r="AL152" s="157">
        <f t="shared" si="55"/>
        <v>2.8909117622538525</v>
      </c>
      <c r="AM152" s="157">
        <f t="shared" si="55"/>
        <v>2.9373198622919077</v>
      </c>
      <c r="AN152" s="157">
        <f t="shared" si="55"/>
        <v>2.9828246621699912</v>
      </c>
      <c r="AO152" s="157">
        <f t="shared" si="55"/>
        <v>3.0274736595955045</v>
      </c>
      <c r="AP152" s="157">
        <f t="shared" si="55"/>
        <v>3.0713103844843164</v>
      </c>
      <c r="AQ152" s="157">
        <f t="shared" si="55"/>
        <v>3.1143748454638014</v>
      </c>
      <c r="AR152" s="157">
        <f t="shared" si="55"/>
        <v>3.1298300246195732</v>
      </c>
      <c r="AS152" s="157">
        <f t="shared" si="55"/>
        <v>3.1451899080232235</v>
      </c>
      <c r="AT152" s="157">
        <f t="shared" si="55"/>
        <v>3.1604561205295099</v>
      </c>
      <c r="AU152" s="157">
        <f t="shared" si="55"/>
        <v>3.1756302419854934</v>
      </c>
      <c r="AV152" s="157">
        <f t="shared" si="55"/>
        <v>3.1910442066532148</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1.6902760664942102</v>
      </c>
      <c r="T153" s="157">
        <f t="shared" si="55"/>
        <v>1.7075987474553158</v>
      </c>
      <c r="U153" s="157">
        <f t="shared" si="55"/>
        <v>1.7237652171712954</v>
      </c>
      <c r="V153" s="157">
        <f t="shared" si="55"/>
        <v>1.7403853576103117</v>
      </c>
      <c r="W153" s="157">
        <f t="shared" si="55"/>
        <v>1.7567550782334751</v>
      </c>
      <c r="X153" s="157">
        <f t="shared" si="55"/>
        <v>1.774306267743716</v>
      </c>
      <c r="Y153" s="157">
        <f t="shared" si="55"/>
        <v>1.7917972497762988</v>
      </c>
      <c r="Z153" s="157">
        <f t="shared" si="55"/>
        <v>1.804855541617695</v>
      </c>
      <c r="AA153" s="157">
        <f t="shared" si="55"/>
        <v>1.8198049338706213</v>
      </c>
      <c r="AB153" s="157">
        <f t="shared" si="55"/>
        <v>1.8361544058357544</v>
      </c>
      <c r="AC153" s="157">
        <f t="shared" si="55"/>
        <v>1.8536945630069463</v>
      </c>
      <c r="AD153" s="157">
        <f t="shared" si="55"/>
        <v>1.8743556326473998</v>
      </c>
      <c r="AE153" s="157">
        <f t="shared" si="55"/>
        <v>1.8969605306421524</v>
      </c>
      <c r="AF153" s="157">
        <f t="shared" si="55"/>
        <v>1.9237722689179408</v>
      </c>
      <c r="AG153" s="157">
        <f t="shared" si="55"/>
        <v>1.9473962203227992</v>
      </c>
      <c r="AH153" s="157">
        <f t="shared" si="55"/>
        <v>1.9692935583940754</v>
      </c>
      <c r="AI153" s="157">
        <f t="shared" si="55"/>
        <v>1.9943531105522143</v>
      </c>
      <c r="AJ153" s="157">
        <f t="shared" si="55"/>
        <v>2.0210599899136312</v>
      </c>
      <c r="AK153" s="157">
        <f t="shared" si="55"/>
        <v>2.0496369554750236</v>
      </c>
      <c r="AL153" s="157">
        <f t="shared" si="55"/>
        <v>2.0798722466434243</v>
      </c>
      <c r="AM153" s="157">
        <f t="shared" si="55"/>
        <v>2.1132606469913302</v>
      </c>
      <c r="AN153" s="157">
        <f t="shared" si="55"/>
        <v>2.1459991662333362</v>
      </c>
      <c r="AO153" s="157">
        <f t="shared" si="55"/>
        <v>2.1781219766899858</v>
      </c>
      <c r="AP153" s="157">
        <f t="shared" si="55"/>
        <v>2.2096603960462722</v>
      </c>
      <c r="AQ153" s="157">
        <f t="shared" si="55"/>
        <v>2.2406432085891419</v>
      </c>
      <c r="AR153" s="157">
        <f t="shared" si="55"/>
        <v>2.2517624681295754</v>
      </c>
      <c r="AS153" s="157">
        <f t="shared" si="55"/>
        <v>2.2628131669506364</v>
      </c>
      <c r="AT153" s="157">
        <f t="shared" si="55"/>
        <v>2.2737964740573302</v>
      </c>
      <c r="AU153" s="157">
        <f t="shared" si="55"/>
        <v>2.2847135260737814</v>
      </c>
      <c r="AV153" s="157">
        <f t="shared" si="55"/>
        <v>2.295803133768394</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21.438540323226373</v>
      </c>
      <c r="T154" s="157">
        <f t="shared" si="55"/>
        <v>21.658251766612842</v>
      </c>
      <c r="U154" s="157">
        <f t="shared" si="55"/>
        <v>21.863298456772224</v>
      </c>
      <c r="V154" s="157">
        <f t="shared" si="55"/>
        <v>22.074099259104209</v>
      </c>
      <c r="W154" s="157">
        <f t="shared" si="55"/>
        <v>22.281723872986088</v>
      </c>
      <c r="X154" s="157">
        <f t="shared" si="55"/>
        <v>22.504333594258604</v>
      </c>
      <c r="Y154" s="157">
        <f t="shared" si="55"/>
        <v>22.726179676701282</v>
      </c>
      <c r="Z154" s="157">
        <f t="shared" si="55"/>
        <v>22.891803932847129</v>
      </c>
      <c r="AA154" s="157">
        <f t="shared" si="55"/>
        <v>23.081413875847041</v>
      </c>
      <c r="AB154" s="157">
        <f t="shared" si="55"/>
        <v>23.288781666787226</v>
      </c>
      <c r="AC154" s="157">
        <f t="shared" si="55"/>
        <v>23.511251459884548</v>
      </c>
      <c r="AD154" s="157">
        <f t="shared" si="55"/>
        <v>23.773305205653163</v>
      </c>
      <c r="AE154" s="157">
        <f t="shared" si="55"/>
        <v>24.060013410761972</v>
      </c>
      <c r="AF154" s="157">
        <f t="shared" si="55"/>
        <v>24.400078885009307</v>
      </c>
      <c r="AG154" s="157">
        <f t="shared" si="55"/>
        <v>24.699712208125248</v>
      </c>
      <c r="AH154" s="157">
        <f t="shared" si="55"/>
        <v>24.977446108828254</v>
      </c>
      <c r="AI154" s="157">
        <f t="shared" si="55"/>
        <v>25.295287809408293</v>
      </c>
      <c r="AJ154" s="157">
        <f t="shared" si="55"/>
        <v>25.634023310340289</v>
      </c>
      <c r="AK154" s="157">
        <f t="shared" si="55"/>
        <v>25.996477965321027</v>
      </c>
      <c r="AL154" s="157">
        <f t="shared" si="55"/>
        <v>26.37996591841183</v>
      </c>
      <c r="AM154" s="157">
        <f t="shared" si="55"/>
        <v>26.803446189697485</v>
      </c>
      <c r="AN154" s="157">
        <f t="shared" si="55"/>
        <v>27.218683723260984</v>
      </c>
      <c r="AO154" s="157">
        <f t="shared" si="55"/>
        <v>27.626111942190093</v>
      </c>
      <c r="AP154" s="157">
        <f t="shared" si="55"/>
        <v>28.02612806293121</v>
      </c>
      <c r="AQ154" s="157">
        <f t="shared" si="55"/>
        <v>28.419097169690765</v>
      </c>
      <c r="AR154" s="157">
        <f t="shared" si="55"/>
        <v>28.560127797022798</v>
      </c>
      <c r="AS154" s="157">
        <f t="shared" si="55"/>
        <v>28.700288837560116</v>
      </c>
      <c r="AT154" s="157">
        <f t="shared" si="55"/>
        <v>28.839595118325011</v>
      </c>
      <c r="AU154" s="157">
        <f t="shared" si="55"/>
        <v>28.978061055638367</v>
      </c>
      <c r="AV154" s="157">
        <f t="shared" si="55"/>
        <v>29.118715595120079</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5.2152281898108814</v>
      </c>
      <c r="T155" s="157">
        <f t="shared" si="55"/>
        <v>5.2686761063153345</v>
      </c>
      <c r="U155" s="157">
        <f t="shared" si="55"/>
        <v>5.3185566141588678</v>
      </c>
      <c r="V155" s="157">
        <f t="shared" si="55"/>
        <v>5.3698368911824614</v>
      </c>
      <c r="W155" s="157">
        <f t="shared" si="55"/>
        <v>5.4203445154371899</v>
      </c>
      <c r="X155" s="157">
        <f t="shared" si="55"/>
        <v>5.4744974790346514</v>
      </c>
      <c r="Y155" s="157">
        <f t="shared" si="55"/>
        <v>5.5284646766847967</v>
      </c>
      <c r="Z155" s="157">
        <f t="shared" si="55"/>
        <v>5.5687551198094374</v>
      </c>
      <c r="AA155" s="157">
        <f t="shared" si="55"/>
        <v>5.6148804205478573</v>
      </c>
      <c r="AB155" s="157">
        <f t="shared" si="55"/>
        <v>5.6653255689891626</v>
      </c>
      <c r="AC155" s="157">
        <f t="shared" si="55"/>
        <v>5.7194444930786714</v>
      </c>
      <c r="AD155" s="157">
        <f t="shared" si="55"/>
        <v>5.7831927735853146</v>
      </c>
      <c r="AE155" s="157">
        <f t="shared" si="55"/>
        <v>5.852938600073025</v>
      </c>
      <c r="AF155" s="157">
        <f t="shared" si="55"/>
        <v>5.9356643370372488</v>
      </c>
      <c r="AG155" s="157">
        <f t="shared" si="55"/>
        <v>6.008554381310832</v>
      </c>
      <c r="AH155" s="157">
        <f t="shared" si="55"/>
        <v>6.0761170813069318</v>
      </c>
      <c r="AI155" s="157">
        <f t="shared" si="55"/>
        <v>6.1534365709629784</v>
      </c>
      <c r="AJ155" s="157">
        <f t="shared" si="55"/>
        <v>6.2358387731052742</v>
      </c>
      <c r="AK155" s="157">
        <f t="shared" si="55"/>
        <v>6.3240109949862493</v>
      </c>
      <c r="AL155" s="157">
        <f t="shared" si="55"/>
        <v>6.4172998641563801</v>
      </c>
      <c r="AM155" s="157">
        <f t="shared" si="55"/>
        <v>6.5203174304337335</v>
      </c>
      <c r="AN155" s="157">
        <f t="shared" si="55"/>
        <v>6.6213298341635589</v>
      </c>
      <c r="AO155" s="157">
        <f t="shared" si="55"/>
        <v>6.7204425116428883</v>
      </c>
      <c r="AP155" s="157">
        <f t="shared" si="55"/>
        <v>6.8177520913910818</v>
      </c>
      <c r="AQ155" s="157">
        <f t="shared" si="55"/>
        <v>6.9133473853056078</v>
      </c>
      <c r="AR155" s="157">
        <f t="shared" si="55"/>
        <v>6.9476550803351937</v>
      </c>
      <c r="AS155" s="157">
        <f t="shared" si="55"/>
        <v>6.9817512360763336</v>
      </c>
      <c r="AT155" s="157">
        <f t="shared" si="55"/>
        <v>7.0156394594119353</v>
      </c>
      <c r="AU155" s="157">
        <f t="shared" si="55"/>
        <v>7.0493232573159768</v>
      </c>
      <c r="AV155" s="157">
        <f t="shared" si="55"/>
        <v>7.0835394636560691</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1.9763529330281311</v>
      </c>
      <c r="T156" s="157">
        <f t="shared" si="55"/>
        <v>1.996607453578966</v>
      </c>
      <c r="U156" s="157">
        <f t="shared" si="55"/>
        <v>2.0155100757442055</v>
      </c>
      <c r="V156" s="157">
        <f t="shared" si="55"/>
        <v>2.0349431517695424</v>
      </c>
      <c r="W156" s="157">
        <f t="shared" si="55"/>
        <v>2.0540834247744968</v>
      </c>
      <c r="X156" s="157">
        <f t="shared" si="55"/>
        <v>2.0746051286276681</v>
      </c>
      <c r="Y156" s="157">
        <f t="shared" si="55"/>
        <v>2.095056434971569</v>
      </c>
      <c r="Z156" s="157">
        <f t="shared" si="55"/>
        <v>2.1103248244924648</v>
      </c>
      <c r="AA156" s="157">
        <f t="shared" si="55"/>
        <v>2.1278043805316971</v>
      </c>
      <c r="AB156" s="157">
        <f t="shared" si="55"/>
        <v>2.1469209778214942</v>
      </c>
      <c r="AC156" s="157">
        <f t="shared" si="55"/>
        <v>2.1674297821276207</v>
      </c>
      <c r="AD156" s="157">
        <f t="shared" si="55"/>
        <v>2.1915877089851556</v>
      </c>
      <c r="AE156" s="157">
        <f t="shared" si="55"/>
        <v>2.2180184544345609</v>
      </c>
      <c r="AF156" s="157">
        <f t="shared" si="55"/>
        <v>2.2493680420145608</v>
      </c>
      <c r="AG156" s="157">
        <f t="shared" si="55"/>
        <v>2.2769903142422825</v>
      </c>
      <c r="AH156" s="157">
        <f t="shared" si="55"/>
        <v>2.3025937462381192</v>
      </c>
      <c r="AI156" s="157">
        <f t="shared" si="55"/>
        <v>2.3318945926441339</v>
      </c>
      <c r="AJ156" s="157">
        <f t="shared" si="55"/>
        <v>2.3631215740847691</v>
      </c>
      <c r="AK156" s="157">
        <f t="shared" si="55"/>
        <v>2.3965351512061934</v>
      </c>
      <c r="AL156" s="157">
        <f t="shared" si="55"/>
        <v>2.4318877232304579</v>
      </c>
      <c r="AM156" s="157">
        <f t="shared" si="55"/>
        <v>2.4709270637646736</v>
      </c>
      <c r="AN156" s="157">
        <f t="shared" si="55"/>
        <v>2.5092065317223167</v>
      </c>
      <c r="AO156" s="157">
        <f t="shared" si="55"/>
        <v>2.5467660830415175</v>
      </c>
      <c r="AP156" s="157">
        <f t="shared" si="55"/>
        <v>2.5836423358817702</v>
      </c>
      <c r="AQ156" s="157">
        <f t="shared" si="55"/>
        <v>2.6198689462304365</v>
      </c>
      <c r="AR156" s="157">
        <f t="shared" si="55"/>
        <v>2.6328701249381341</v>
      </c>
      <c r="AS156" s="157">
        <f t="shared" si="55"/>
        <v>2.6457911391203406</v>
      </c>
      <c r="AT156" s="157">
        <f t="shared" si="55"/>
        <v>2.6586333556345245</v>
      </c>
      <c r="AU156" s="157">
        <f t="shared" si="55"/>
        <v>2.6713981034768608</v>
      </c>
      <c r="AV156" s="157">
        <f t="shared" si="55"/>
        <v>2.6843646118051931</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9.0845945411109419</v>
      </c>
      <c r="T157" s="157">
        <f t="shared" si="55"/>
        <v>9.1776973992866875</v>
      </c>
      <c r="U157" s="157">
        <f t="shared" si="55"/>
        <v>9.2645860593358353</v>
      </c>
      <c r="V157" s="157">
        <f t="shared" si="55"/>
        <v>9.3539130279285736</v>
      </c>
      <c r="W157" s="157">
        <f t="shared" si="55"/>
        <v>9.4418940847278598</v>
      </c>
      <c r="X157" s="157">
        <f t="shared" si="55"/>
        <v>9.5362250899259866</v>
      </c>
      <c r="Y157" s="157">
        <f t="shared" si="55"/>
        <v>9.6302325027040911</v>
      </c>
      <c r="Z157" s="157">
        <f t="shared" si="55"/>
        <v>9.700415882289315</v>
      </c>
      <c r="AA157" s="157">
        <f t="shared" si="55"/>
        <v>9.7807632113120455</v>
      </c>
      <c r="AB157" s="157">
        <f t="shared" si="55"/>
        <v>9.8686354392331079</v>
      </c>
      <c r="AC157" s="157">
        <f t="shared" si="55"/>
        <v>9.9629071497816319</v>
      </c>
      <c r="AD157" s="157">
        <f t="shared" si="55"/>
        <v>10.073952584423841</v>
      </c>
      <c r="AE157" s="157">
        <f t="shared" si="55"/>
        <v>10.195445361252558</v>
      </c>
      <c r="AF157" s="157">
        <f t="shared" si="55"/>
        <v>10.339548313430729</v>
      </c>
      <c r="AG157" s="157">
        <f t="shared" ref="K157:AV159" si="57">AG98*AG$34/1000</f>
        <v>10.466518116900275</v>
      </c>
      <c r="AH157" s="157">
        <f t="shared" si="57"/>
        <v>10.584208026762024</v>
      </c>
      <c r="AI157" s="157">
        <f t="shared" si="57"/>
        <v>10.71889364129048</v>
      </c>
      <c r="AJ157" s="157">
        <f t="shared" si="57"/>
        <v>10.862433016464891</v>
      </c>
      <c r="AK157" s="157">
        <f t="shared" si="57"/>
        <v>11.016023397637946</v>
      </c>
      <c r="AL157" s="157">
        <f t="shared" si="57"/>
        <v>11.178526651717059</v>
      </c>
      <c r="AM157" s="157">
        <f t="shared" si="57"/>
        <v>11.357976675029599</v>
      </c>
      <c r="AN157" s="157">
        <f t="shared" si="57"/>
        <v>11.533933833203678</v>
      </c>
      <c r="AO157" s="157">
        <f t="shared" si="57"/>
        <v>11.706581789537159</v>
      </c>
      <c r="AP157" s="157">
        <f t="shared" si="57"/>
        <v>11.876088864741531</v>
      </c>
      <c r="AQ157" s="157">
        <f t="shared" si="57"/>
        <v>12.042609763472003</v>
      </c>
      <c r="AR157" s="157">
        <f t="shared" si="57"/>
        <v>12.102371577843384</v>
      </c>
      <c r="AS157" s="157">
        <f t="shared" si="57"/>
        <v>12.161764904279991</v>
      </c>
      <c r="AT157" s="157">
        <f t="shared" si="57"/>
        <v>12.220796025741565</v>
      </c>
      <c r="AU157" s="157">
        <f t="shared" si="57"/>
        <v>12.279471051152877</v>
      </c>
      <c r="AV157" s="157">
        <f t="shared" si="57"/>
        <v>12.339073498068243</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3.1391774131496875</v>
      </c>
      <c r="T158" s="157">
        <f t="shared" si="57"/>
        <v>3.1713490624360006</v>
      </c>
      <c r="U158" s="157">
        <f t="shared" si="57"/>
        <v>3.2013733984535073</v>
      </c>
      <c r="V158" s="157">
        <f t="shared" si="57"/>
        <v>3.2322402908527761</v>
      </c>
      <c r="W158" s="157">
        <f t="shared" si="57"/>
        <v>3.262642104058584</v>
      </c>
      <c r="X158" s="157">
        <f t="shared" si="57"/>
        <v>3.2952381389765559</v>
      </c>
      <c r="Y158" s="157">
        <f t="shared" si="57"/>
        <v>3.3277223566844807</v>
      </c>
      <c r="Z158" s="157">
        <f t="shared" si="57"/>
        <v>3.3519741908170251</v>
      </c>
      <c r="AA158" s="157">
        <f t="shared" si="57"/>
        <v>3.3797381729445335</v>
      </c>
      <c r="AB158" s="157">
        <f t="shared" si="57"/>
        <v>3.4101023803821509</v>
      </c>
      <c r="AC158" s="157">
        <f t="shared" si="57"/>
        <v>3.4426779260615641</v>
      </c>
      <c r="AD158" s="157">
        <f t="shared" si="57"/>
        <v>3.4810496242903315</v>
      </c>
      <c r="AE158" s="157">
        <f t="shared" si="57"/>
        <v>3.5230313967465077</v>
      </c>
      <c r="AF158" s="157">
        <f t="shared" si="57"/>
        <v>3.572826104765539</v>
      </c>
      <c r="AG158" s="157">
        <f t="shared" si="57"/>
        <v>3.6167004612269018</v>
      </c>
      <c r="AH158" s="157">
        <f t="shared" si="57"/>
        <v>3.657368154773569</v>
      </c>
      <c r="AI158" s="157">
        <f t="shared" si="57"/>
        <v>3.703908706153225</v>
      </c>
      <c r="AJ158" s="157">
        <f t="shared" si="57"/>
        <v>3.7535086704010543</v>
      </c>
      <c r="AK158" s="157">
        <f t="shared" si="57"/>
        <v>3.8065817550911438</v>
      </c>
      <c r="AL158" s="157">
        <f t="shared" si="57"/>
        <v>3.8627346788633576</v>
      </c>
      <c r="AM158" s="157">
        <f t="shared" si="57"/>
        <v>3.9247435508523791</v>
      </c>
      <c r="AN158" s="157">
        <f t="shared" si="57"/>
        <v>3.9855454649193693</v>
      </c>
      <c r="AO158" s="157">
        <f t="shared" si="57"/>
        <v>4.0452038858313761</v>
      </c>
      <c r="AP158" s="157">
        <f t="shared" si="57"/>
        <v>4.1037769767318713</v>
      </c>
      <c r="AQ158" s="157">
        <f t="shared" si="57"/>
        <v>4.1613181957424175</v>
      </c>
      <c r="AR158" s="157">
        <f t="shared" si="57"/>
        <v>4.1819688628684544</v>
      </c>
      <c r="AS158" s="157">
        <f t="shared" si="57"/>
        <v>4.2024921991602264</v>
      </c>
      <c r="AT158" s="157">
        <f t="shared" si="57"/>
        <v>4.2228903756915486</v>
      </c>
      <c r="AU158" s="157">
        <f t="shared" si="57"/>
        <v>4.2431655033985312</v>
      </c>
      <c r="AV158" s="157">
        <f t="shared" si="57"/>
        <v>4.2637611011743557</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3.4816473581413123</v>
      </c>
      <c r="T159" s="157">
        <f t="shared" si="57"/>
        <v>3.5173287877016617</v>
      </c>
      <c r="U159" s="157">
        <f t="shared" si="57"/>
        <v>3.5506286419046829</v>
      </c>
      <c r="V159" s="157">
        <f t="shared" si="57"/>
        <v>3.5848629715496956</v>
      </c>
      <c r="W159" s="157">
        <f t="shared" si="57"/>
        <v>3.6185814839814303</v>
      </c>
      <c r="X159" s="157">
        <f t="shared" si="57"/>
        <v>3.6547335977111768</v>
      </c>
      <c r="Y159" s="157">
        <f t="shared" si="57"/>
        <v>3.6907616954830078</v>
      </c>
      <c r="Z159" s="157">
        <f t="shared" si="57"/>
        <v>3.7176592941609163</v>
      </c>
      <c r="AA159" s="157">
        <f t="shared" si="57"/>
        <v>3.7484522001689697</v>
      </c>
      <c r="AB159" s="157">
        <f t="shared" si="57"/>
        <v>3.78212900421464</v>
      </c>
      <c r="AC159" s="157">
        <f t="shared" si="57"/>
        <v>3.8182583934233065</v>
      </c>
      <c r="AD159" s="157">
        <f t="shared" si="57"/>
        <v>3.8608162690011447</v>
      </c>
      <c r="AE159" s="157">
        <f t="shared" si="57"/>
        <v>3.9073780614471092</v>
      </c>
      <c r="AF159" s="157">
        <f t="shared" si="57"/>
        <v>3.9626051451084723</v>
      </c>
      <c r="AG159" s="157">
        <f t="shared" si="57"/>
        <v>4.0112659938467372</v>
      </c>
      <c r="AH159" s="157">
        <f t="shared" si="57"/>
        <v>4.0563703473647461</v>
      </c>
      <c r="AI159" s="157">
        <f t="shared" si="57"/>
        <v>4.1079882607323244</v>
      </c>
      <c r="AJ159" s="157">
        <f t="shared" si="57"/>
        <v>4.162999354964839</v>
      </c>
      <c r="AK159" s="157">
        <f t="shared" si="57"/>
        <v>4.2218624712467125</v>
      </c>
      <c r="AL159" s="157">
        <f t="shared" si="57"/>
        <v>4.2841414230142965</v>
      </c>
      <c r="AM159" s="157">
        <f t="shared" si="57"/>
        <v>4.3529151802532295</v>
      </c>
      <c r="AN159" s="157">
        <f t="shared" si="57"/>
        <v>4.4203503059630807</v>
      </c>
      <c r="AO159" s="157">
        <f t="shared" si="57"/>
        <v>4.4865171886276585</v>
      </c>
      <c r="AP159" s="157">
        <f t="shared" si="57"/>
        <v>4.5514803367242385</v>
      </c>
      <c r="AQ159" s="157">
        <f t="shared" si="57"/>
        <v>4.6152990404117409</v>
      </c>
      <c r="AR159" s="157">
        <f t="shared" si="57"/>
        <v>4.6382026011796169</v>
      </c>
      <c r="AS159" s="157">
        <f t="shared" si="57"/>
        <v>4.6609649398996842</v>
      </c>
      <c r="AT159" s="157">
        <f t="shared" si="57"/>
        <v>4.6835884645000094</v>
      </c>
      <c r="AU159" s="157">
        <f t="shared" si="57"/>
        <v>4.7060755162102108</v>
      </c>
      <c r="AV159" s="157">
        <f t="shared" si="57"/>
        <v>4.7289179998128157</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76.981337807358543</v>
      </c>
      <c r="AJ162" s="157">
        <f t="shared" si="61"/>
        <v>76.01907108476658</v>
      </c>
      <c r="AK162" s="157">
        <f t="shared" si="61"/>
        <v>75.056804362174589</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7.3414282952757626</v>
      </c>
      <c r="AJ163" s="157">
        <f t="shared" si="61"/>
        <v>7.2496604415848163</v>
      </c>
      <c r="AK163" s="157">
        <f t="shared" si="61"/>
        <v>7.1578925878938682</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5.1497601318721449</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66.991539053703193</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16.296639495235485</v>
      </c>
      <c r="AJ166" s="157">
        <f t="shared" si="61"/>
        <v>16.092931501545046</v>
      </c>
      <c r="AK166" s="157">
        <f t="shared" si="61"/>
        <v>15.889223507854599</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v>
      </c>
      <c r="AJ167" s="157">
        <f t="shared" si="61"/>
        <v>6.0985466438914733</v>
      </c>
      <c r="AK167" s="157">
        <f t="shared" si="61"/>
        <v>6.0213498509308208</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10.879514717308185</v>
      </c>
      <c r="AJ170" s="157">
        <f t="shared" si="63"/>
        <v>10.743520783341834</v>
      </c>
      <c r="AK170" s="157">
        <f t="shared" si="63"/>
        <v>10.607526849375478</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6.1642426335548661</v>
      </c>
      <c r="T186" s="157">
        <f t="shared" si="70"/>
        <v>8.1364088797220369</v>
      </c>
      <c r="U186" s="157">
        <f t="shared" si="70"/>
        <v>10.041168863069593</v>
      </c>
      <c r="V186" s="157">
        <f>INDEX(V$49:V$52,MATCH($I$185,$B$49:$B$52,0),1)*INDEX(V$81:V$89,MATCH($B186,$B$81:$B$89,0))*INDEX(V$116:V$124,MATCH($B186,$B$116:$B$124,0))/1000</f>
        <v>11.972377514962361</v>
      </c>
      <c r="W186" s="157">
        <f t="shared" si="70"/>
        <v>13.8889868762897</v>
      </c>
      <c r="X186" s="157">
        <f t="shared" si="70"/>
        <v>15.874475002333469</v>
      </c>
      <c r="Y186" s="157">
        <f t="shared" si="70"/>
        <v>17.856453076836246</v>
      </c>
      <c r="Z186" s="157">
        <f t="shared" ref="Z186:AO194" si="71">INDEX(Z$49:Z$52,MATCH($I$185,$B$49:$B$52,0),1)*INDEX(Z$81:Z$89,MATCH($B186,$B$81:$B$89,0))*INDEX(Z$116:Z$124,MATCH($B186,$B$116:$B$124,0))/1000</f>
        <v>19.580008582552601</v>
      </c>
      <c r="AA186" s="157">
        <f t="shared" si="71"/>
        <v>21.413813847467615</v>
      </c>
      <c r="AB186" s="157">
        <f t="shared" si="71"/>
        <v>23.329242726966331</v>
      </c>
      <c r="AC186" s="157">
        <f t="shared" si="71"/>
        <v>23.329242726966331</v>
      </c>
      <c r="AD186" s="157">
        <f t="shared" si="71"/>
        <v>23.329242726966331</v>
      </c>
      <c r="AE186" s="157">
        <f t="shared" si="71"/>
        <v>23.329242726966331</v>
      </c>
      <c r="AF186" s="157">
        <f t="shared" si="71"/>
        <v>23.329242726966331</v>
      </c>
      <c r="AG186" s="157">
        <f t="shared" si="71"/>
        <v>23.329242726966331</v>
      </c>
      <c r="AH186" s="157">
        <f t="shared" si="71"/>
        <v>23.329242726966331</v>
      </c>
      <c r="AI186" s="157">
        <f t="shared" si="71"/>
        <v>23.329242726966331</v>
      </c>
      <c r="AJ186" s="157">
        <f t="shared" si="71"/>
        <v>23.329242726966331</v>
      </c>
      <c r="AK186" s="157">
        <f t="shared" si="71"/>
        <v>23.329242726966331</v>
      </c>
      <c r="AL186" s="157">
        <f t="shared" si="71"/>
        <v>23.329242726966331</v>
      </c>
      <c r="AM186" s="157">
        <f t="shared" si="71"/>
        <v>23.329242726966331</v>
      </c>
      <c r="AN186" s="157">
        <f t="shared" si="71"/>
        <v>23.329242726966331</v>
      </c>
      <c r="AO186" s="157">
        <f t="shared" si="71"/>
        <v>23.329242726966331</v>
      </c>
      <c r="AP186" s="157">
        <f t="shared" ref="AN186:AV194" si="72">INDEX(AP$49:AP$52,MATCH($I$185,$B$49:$B$52,0),1)*INDEX(AP$81:AP$89,MATCH($B186,$B$81:$B$89,0))*INDEX(AP$116:AP$124,MATCH($B186,$B$116:$B$124,0))/1000</f>
        <v>23.329242726966331</v>
      </c>
      <c r="AQ186" s="157">
        <f t="shared" si="72"/>
        <v>23.329242726966331</v>
      </c>
      <c r="AR186" s="157">
        <f t="shared" si="72"/>
        <v>23.329242726966331</v>
      </c>
      <c r="AS186" s="157">
        <f t="shared" si="72"/>
        <v>23.329242726966331</v>
      </c>
      <c r="AT186" s="157">
        <f t="shared" si="72"/>
        <v>23.329242726966331</v>
      </c>
      <c r="AU186" s="157">
        <f t="shared" si="72"/>
        <v>23.329242726966331</v>
      </c>
      <c r="AV186" s="157">
        <f t="shared" si="72"/>
        <v>23.329242726966331</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0.58786124764642711</v>
      </c>
      <c r="T187" s="157">
        <f t="shared" si="70"/>
        <v>0.77593952083558804</v>
      </c>
      <c r="U187" s="157">
        <f t="shared" si="70"/>
        <v>0.95758950556890154</v>
      </c>
      <c r="V187" s="157">
        <f t="shared" si="70"/>
        <v>1.1417618029712426</v>
      </c>
      <c r="W187" s="157">
        <f t="shared" si="70"/>
        <v>1.3245418194922591</v>
      </c>
      <c r="X187" s="157">
        <f t="shared" si="70"/>
        <v>1.5138905515829923</v>
      </c>
      <c r="Y187" s="157">
        <f t="shared" si="70"/>
        <v>1.7029045429114202</v>
      </c>
      <c r="Z187" s="157">
        <f t="shared" si="71"/>
        <v>1.8672737201503076</v>
      </c>
      <c r="AA187" s="157">
        <f t="shared" si="71"/>
        <v>2.0421570132097568</v>
      </c>
      <c r="AB187" s="157">
        <f t="shared" si="71"/>
        <v>2.2248244515014837</v>
      </c>
      <c r="AC187" s="157">
        <f t="shared" si="71"/>
        <v>2.2248244515014837</v>
      </c>
      <c r="AD187" s="157">
        <f t="shared" si="71"/>
        <v>2.2248244515014837</v>
      </c>
      <c r="AE187" s="157">
        <f t="shared" si="71"/>
        <v>2.2248244515014837</v>
      </c>
      <c r="AF187" s="157">
        <f t="shared" si="71"/>
        <v>2.2248244515014837</v>
      </c>
      <c r="AG187" s="157">
        <f t="shared" si="71"/>
        <v>2.2248244515014837</v>
      </c>
      <c r="AH187" s="157">
        <f t="shared" si="71"/>
        <v>2.2248244515014837</v>
      </c>
      <c r="AI187" s="157">
        <f t="shared" si="71"/>
        <v>2.2248244515014837</v>
      </c>
      <c r="AJ187" s="157">
        <f t="shared" si="71"/>
        <v>2.2248244515014837</v>
      </c>
      <c r="AK187" s="157">
        <f t="shared" si="71"/>
        <v>2.2248244515014837</v>
      </c>
      <c r="AL187" s="157">
        <f t="shared" si="71"/>
        <v>2.2248244515014837</v>
      </c>
      <c r="AM187" s="157">
        <f t="shared" si="71"/>
        <v>2.2248244515014837</v>
      </c>
      <c r="AN187" s="157">
        <f t="shared" si="72"/>
        <v>2.2248244515014837</v>
      </c>
      <c r="AO187" s="157">
        <f t="shared" si="72"/>
        <v>2.2248244515014837</v>
      </c>
      <c r="AP187" s="157">
        <f t="shared" si="72"/>
        <v>2.2248244515014837</v>
      </c>
      <c r="AQ187" s="157">
        <f t="shared" si="72"/>
        <v>2.2248244515014837</v>
      </c>
      <c r="AR187" s="157">
        <f t="shared" si="72"/>
        <v>2.2248244515014837</v>
      </c>
      <c r="AS187" s="157">
        <f t="shared" si="72"/>
        <v>2.2248244515014837</v>
      </c>
      <c r="AT187" s="157">
        <f t="shared" si="72"/>
        <v>2.2248244515014837</v>
      </c>
      <c r="AU187" s="157">
        <f t="shared" si="72"/>
        <v>2.2248244515014837</v>
      </c>
      <c r="AV187" s="157">
        <f t="shared" si="72"/>
        <v>2.2248244515014837</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0.42293794982650768</v>
      </c>
      <c r="T188" s="157">
        <f t="shared" si="70"/>
        <v>0.55825123946416144</v>
      </c>
      <c r="U188" s="157">
        <f t="shared" si="70"/>
        <v>0.6889396841213129</v>
      </c>
      <c r="V188" s="157">
        <f t="shared" si="70"/>
        <v>0.82144281167061084</v>
      </c>
      <c r="W188" s="157">
        <f t="shared" si="70"/>
        <v>0.95294425995649812</v>
      </c>
      <c r="X188" s="157">
        <f t="shared" si="70"/>
        <v>1.0891715837906928</v>
      </c>
      <c r="Y188" s="157">
        <f t="shared" si="70"/>
        <v>1.2251580777142583</v>
      </c>
      <c r="Z188" s="157">
        <f t="shared" si="71"/>
        <v>1.3434138108730749</v>
      </c>
      <c r="AA188" s="157">
        <f t="shared" si="71"/>
        <v>1.4692339456780119</v>
      </c>
      <c r="AB188" s="157">
        <f t="shared" si="71"/>
        <v>1.6006543993317788</v>
      </c>
      <c r="AC188" s="157">
        <f t="shared" si="71"/>
        <v>1.6006543993317788</v>
      </c>
      <c r="AD188" s="157">
        <f t="shared" si="71"/>
        <v>1.6006543993317788</v>
      </c>
      <c r="AE188" s="157">
        <f t="shared" si="71"/>
        <v>1.6006543993317788</v>
      </c>
      <c r="AF188" s="157">
        <f t="shared" si="71"/>
        <v>1.6006543993317788</v>
      </c>
      <c r="AG188" s="157">
        <f t="shared" si="71"/>
        <v>1.6006543993317788</v>
      </c>
      <c r="AH188" s="157">
        <f t="shared" si="71"/>
        <v>1.6006543993317788</v>
      </c>
      <c r="AI188" s="157">
        <f t="shared" si="71"/>
        <v>1.6006543993317788</v>
      </c>
      <c r="AJ188" s="157">
        <f t="shared" si="71"/>
        <v>1.6006543993317788</v>
      </c>
      <c r="AK188" s="157">
        <f t="shared" si="71"/>
        <v>1.6006543993317788</v>
      </c>
      <c r="AL188" s="157">
        <f t="shared" si="71"/>
        <v>1.6006543993317788</v>
      </c>
      <c r="AM188" s="157">
        <f t="shared" si="71"/>
        <v>1.6006543993317788</v>
      </c>
      <c r="AN188" s="157">
        <f t="shared" si="72"/>
        <v>1.6006543993317788</v>
      </c>
      <c r="AO188" s="157">
        <f t="shared" si="72"/>
        <v>1.6006543993317788</v>
      </c>
      <c r="AP188" s="157">
        <f t="shared" si="72"/>
        <v>1.6006543993317788</v>
      </c>
      <c r="AQ188" s="157">
        <f t="shared" si="72"/>
        <v>1.6006543993317788</v>
      </c>
      <c r="AR188" s="157">
        <f t="shared" si="72"/>
        <v>1.6006543993317788</v>
      </c>
      <c r="AS188" s="157">
        <f t="shared" si="72"/>
        <v>1.6006543993317788</v>
      </c>
      <c r="AT188" s="157">
        <f t="shared" si="72"/>
        <v>1.6006543993317788</v>
      </c>
      <c r="AU188" s="157">
        <f t="shared" si="72"/>
        <v>1.6006543993317788</v>
      </c>
      <c r="AV188" s="157">
        <f t="shared" si="72"/>
        <v>1.6006543993317788</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5.3643144284616397</v>
      </c>
      <c r="T189" s="157">
        <f t="shared" si="70"/>
        <v>7.0805544401787959</v>
      </c>
      <c r="U189" s="157">
        <f t="shared" si="70"/>
        <v>8.7381354389875927</v>
      </c>
      <c r="V189" s="157">
        <f t="shared" si="70"/>
        <v>10.418732886486836</v>
      </c>
      <c r="W189" s="157">
        <f t="shared" si="70"/>
        <v>12.08662558018565</v>
      </c>
      <c r="X189" s="157">
        <f t="shared" si="70"/>
        <v>13.814458703446999</v>
      </c>
      <c r="Y189" s="157">
        <f t="shared" si="70"/>
        <v>15.539237271389011</v>
      </c>
      <c r="Z189" s="157">
        <f t="shared" si="71"/>
        <v>17.039128534143675</v>
      </c>
      <c r="AA189" s="157">
        <f t="shared" si="71"/>
        <v>18.634962544314615</v>
      </c>
      <c r="AB189" s="157">
        <f t="shared" si="71"/>
        <v>20.301827946246657</v>
      </c>
      <c r="AC189" s="157">
        <f t="shared" si="71"/>
        <v>20.301827946246657</v>
      </c>
      <c r="AD189" s="157">
        <f t="shared" si="71"/>
        <v>20.301827946246657</v>
      </c>
      <c r="AE189" s="157">
        <f t="shared" si="71"/>
        <v>20.301827946246657</v>
      </c>
      <c r="AF189" s="157">
        <f t="shared" si="71"/>
        <v>20.301827946246657</v>
      </c>
      <c r="AG189" s="157">
        <f t="shared" si="71"/>
        <v>20.301827946246657</v>
      </c>
      <c r="AH189" s="157">
        <f t="shared" si="71"/>
        <v>20.301827946246657</v>
      </c>
      <c r="AI189" s="157">
        <f t="shared" si="71"/>
        <v>20.301827946246657</v>
      </c>
      <c r="AJ189" s="157">
        <f t="shared" si="71"/>
        <v>20.301827946246657</v>
      </c>
      <c r="AK189" s="157">
        <f t="shared" si="71"/>
        <v>20.301827946246657</v>
      </c>
      <c r="AL189" s="157">
        <f t="shared" si="71"/>
        <v>20.301827946246657</v>
      </c>
      <c r="AM189" s="157">
        <f t="shared" si="71"/>
        <v>20.301827946246657</v>
      </c>
      <c r="AN189" s="157">
        <f t="shared" si="72"/>
        <v>20.301827946246657</v>
      </c>
      <c r="AO189" s="157">
        <f t="shared" si="72"/>
        <v>20.301827946246657</v>
      </c>
      <c r="AP189" s="157">
        <f t="shared" si="72"/>
        <v>20.301827946246657</v>
      </c>
      <c r="AQ189" s="157">
        <f t="shared" si="72"/>
        <v>20.301827946246657</v>
      </c>
      <c r="AR189" s="157">
        <f t="shared" si="72"/>
        <v>20.301827946246657</v>
      </c>
      <c r="AS189" s="157">
        <f t="shared" si="72"/>
        <v>20.301827946246657</v>
      </c>
      <c r="AT189" s="157">
        <f t="shared" si="72"/>
        <v>20.301827946246657</v>
      </c>
      <c r="AU189" s="157">
        <f t="shared" si="72"/>
        <v>20.301827946246657</v>
      </c>
      <c r="AV189" s="157">
        <f t="shared" si="72"/>
        <v>20.301827946246657</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1.3049453649609364</v>
      </c>
      <c r="T190" s="157">
        <f t="shared" si="70"/>
        <v>1.7224450246691889</v>
      </c>
      <c r="U190" s="157">
        <f t="shared" si="70"/>
        <v>2.1256750497337662</v>
      </c>
      <c r="V190" s="157">
        <f t="shared" si="70"/>
        <v>2.5345041515185853</v>
      </c>
      <c r="W190" s="157">
        <f t="shared" si="70"/>
        <v>2.9402426422279468</v>
      </c>
      <c r="X190" s="157">
        <f t="shared" si="70"/>
        <v>3.3605624903082312</v>
      </c>
      <c r="Y190" s="157">
        <f t="shared" si="70"/>
        <v>3.7801392745992577</v>
      </c>
      <c r="Z190" s="157">
        <f t="shared" si="71"/>
        <v>4.1450090407882625</v>
      </c>
      <c r="AA190" s="157">
        <f t="shared" si="71"/>
        <v>4.5332182374323891</v>
      </c>
      <c r="AB190" s="157">
        <f t="shared" si="71"/>
        <v>4.9387068248880572</v>
      </c>
      <c r="AC190" s="157">
        <f t="shared" si="71"/>
        <v>4.9387068248880572</v>
      </c>
      <c r="AD190" s="157">
        <f t="shared" si="71"/>
        <v>4.9387068248880572</v>
      </c>
      <c r="AE190" s="157">
        <f t="shared" si="71"/>
        <v>4.9387068248880572</v>
      </c>
      <c r="AF190" s="157">
        <f t="shared" si="71"/>
        <v>4.9387068248880572</v>
      </c>
      <c r="AG190" s="157">
        <f t="shared" si="71"/>
        <v>4.9387068248880572</v>
      </c>
      <c r="AH190" s="157">
        <f t="shared" si="71"/>
        <v>4.9387068248880572</v>
      </c>
      <c r="AI190" s="157">
        <f t="shared" si="71"/>
        <v>4.9387068248880572</v>
      </c>
      <c r="AJ190" s="157">
        <f t="shared" si="71"/>
        <v>4.9387068248880572</v>
      </c>
      <c r="AK190" s="157">
        <f t="shared" si="71"/>
        <v>4.9387068248880572</v>
      </c>
      <c r="AL190" s="157">
        <f t="shared" si="71"/>
        <v>4.9387068248880572</v>
      </c>
      <c r="AM190" s="157">
        <f t="shared" si="71"/>
        <v>4.9387068248880572</v>
      </c>
      <c r="AN190" s="157">
        <f t="shared" si="72"/>
        <v>4.9387068248880572</v>
      </c>
      <c r="AO190" s="157">
        <f t="shared" si="72"/>
        <v>4.9387068248880572</v>
      </c>
      <c r="AP190" s="157">
        <f t="shared" si="72"/>
        <v>4.9387068248880572</v>
      </c>
      <c r="AQ190" s="157">
        <f t="shared" si="72"/>
        <v>4.9387068248880572</v>
      </c>
      <c r="AR190" s="157">
        <f t="shared" si="72"/>
        <v>4.9387068248880572</v>
      </c>
      <c r="AS190" s="157">
        <f t="shared" si="72"/>
        <v>4.9387068248880572</v>
      </c>
      <c r="AT190" s="157">
        <f t="shared" si="72"/>
        <v>4.9387068248880572</v>
      </c>
      <c r="AU190" s="157">
        <f t="shared" si="72"/>
        <v>4.9387068248880572</v>
      </c>
      <c r="AV190" s="157">
        <f t="shared" si="72"/>
        <v>4.9387068248880572</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0.49451960788997312</v>
      </c>
      <c r="T191" s="157">
        <f t="shared" si="70"/>
        <v>0.65273448305396342</v>
      </c>
      <c r="U191" s="157">
        <f t="shared" si="70"/>
        <v>0.80554176467557215</v>
      </c>
      <c r="V191" s="157">
        <f t="shared" si="70"/>
        <v>0.96047086173757124</v>
      </c>
      <c r="W191" s="157">
        <f t="shared" si="70"/>
        <v>1.1142287467180427</v>
      </c>
      <c r="X191" s="157">
        <f t="shared" si="70"/>
        <v>1.2735123550913767</v>
      </c>
      <c r="Y191" s="157">
        <f t="shared" si="70"/>
        <v>1.4325143734276353</v>
      </c>
      <c r="Z191" s="157">
        <f t="shared" si="71"/>
        <v>1.5707847244718678</v>
      </c>
      <c r="AA191" s="157">
        <f t="shared" si="71"/>
        <v>1.7178997415894479</v>
      </c>
      <c r="AB191" s="157">
        <f t="shared" si="71"/>
        <v>1.8715629237092899</v>
      </c>
      <c r="AC191" s="157">
        <f t="shared" si="71"/>
        <v>1.8715629237092899</v>
      </c>
      <c r="AD191" s="157">
        <f t="shared" si="71"/>
        <v>1.8715629237092899</v>
      </c>
      <c r="AE191" s="157">
        <f t="shared" si="71"/>
        <v>1.8715629237092899</v>
      </c>
      <c r="AF191" s="157">
        <f t="shared" si="71"/>
        <v>1.8715629237092899</v>
      </c>
      <c r="AG191" s="157">
        <f t="shared" si="71"/>
        <v>1.8715629237092899</v>
      </c>
      <c r="AH191" s="157">
        <f t="shared" si="71"/>
        <v>1.8715629237092899</v>
      </c>
      <c r="AI191" s="157">
        <f t="shared" si="71"/>
        <v>1.8715629237092899</v>
      </c>
      <c r="AJ191" s="157">
        <f t="shared" si="71"/>
        <v>1.8715629237092899</v>
      </c>
      <c r="AK191" s="157">
        <f t="shared" si="71"/>
        <v>1.8715629237092899</v>
      </c>
      <c r="AL191" s="157">
        <f t="shared" si="71"/>
        <v>1.8715629237092899</v>
      </c>
      <c r="AM191" s="157">
        <f t="shared" si="71"/>
        <v>1.8715629237092899</v>
      </c>
      <c r="AN191" s="157">
        <f t="shared" si="72"/>
        <v>1.8715629237092899</v>
      </c>
      <c r="AO191" s="157">
        <f t="shared" si="72"/>
        <v>1.8715629237092899</v>
      </c>
      <c r="AP191" s="157">
        <f t="shared" si="72"/>
        <v>1.8715629237092899</v>
      </c>
      <c r="AQ191" s="157">
        <f t="shared" si="72"/>
        <v>1.8715629237092899</v>
      </c>
      <c r="AR191" s="157">
        <f t="shared" si="72"/>
        <v>1.8715629237092899</v>
      </c>
      <c r="AS191" s="157">
        <f t="shared" si="72"/>
        <v>1.8715629237092899</v>
      </c>
      <c r="AT191" s="157">
        <f t="shared" si="72"/>
        <v>1.8715629237092899</v>
      </c>
      <c r="AU191" s="157">
        <f t="shared" si="72"/>
        <v>1.8715629237092899</v>
      </c>
      <c r="AV191" s="157">
        <f t="shared" si="72"/>
        <v>1.8715629237092899</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0.87117177179542549</v>
      </c>
      <c r="T194" s="157">
        <f t="shared" si="70"/>
        <v>1.1498914240031741</v>
      </c>
      <c r="U194" s="157">
        <f t="shared" si="70"/>
        <v>1.4190847747816082</v>
      </c>
      <c r="V194" s="157">
        <f t="shared" si="70"/>
        <v>1.6920160273280127</v>
      </c>
      <c r="W194" s="157">
        <f t="shared" si="70"/>
        <v>1.9628840110213053</v>
      </c>
      <c r="X194" s="157">
        <f t="shared" si="70"/>
        <v>2.243486399906641</v>
      </c>
      <c r="Y194" s="157">
        <f t="shared" si="70"/>
        <v>2.5235927249603205</v>
      </c>
      <c r="Z194" s="157">
        <f t="shared" si="71"/>
        <v>2.767177053638306</v>
      </c>
      <c r="AA194" s="157">
        <f t="shared" si="71"/>
        <v>3.0263426116368715</v>
      </c>
      <c r="AB194" s="157">
        <f t="shared" si="71"/>
        <v>3.2970437617859072</v>
      </c>
      <c r="AC194" s="157">
        <f t="shared" si="71"/>
        <v>3.2970437617859072</v>
      </c>
      <c r="AD194" s="157">
        <f t="shared" si="71"/>
        <v>3.2970437617859072</v>
      </c>
      <c r="AE194" s="157">
        <f t="shared" si="71"/>
        <v>3.2970437617859072</v>
      </c>
      <c r="AF194" s="157">
        <f t="shared" si="71"/>
        <v>3.2970437617859072</v>
      </c>
      <c r="AG194" s="157">
        <f t="shared" si="71"/>
        <v>3.2970437617859072</v>
      </c>
      <c r="AH194" s="157">
        <f t="shared" si="71"/>
        <v>3.2970437617859072</v>
      </c>
      <c r="AI194" s="157">
        <f t="shared" si="71"/>
        <v>3.2970437617859072</v>
      </c>
      <c r="AJ194" s="157">
        <f t="shared" si="71"/>
        <v>3.2970437617859072</v>
      </c>
      <c r="AK194" s="157">
        <f t="shared" si="71"/>
        <v>3.2970437617859072</v>
      </c>
      <c r="AL194" s="157">
        <f t="shared" si="71"/>
        <v>3.2970437617859072</v>
      </c>
      <c r="AM194" s="157">
        <f t="shared" si="71"/>
        <v>3.2970437617859072</v>
      </c>
      <c r="AN194" s="157">
        <f t="shared" si="72"/>
        <v>3.2970437617859072</v>
      </c>
      <c r="AO194" s="157">
        <f t="shared" si="72"/>
        <v>3.2970437617859072</v>
      </c>
      <c r="AP194" s="157">
        <f t="shared" si="72"/>
        <v>3.2970437617859072</v>
      </c>
      <c r="AQ194" s="157">
        <f t="shared" si="72"/>
        <v>3.2970437617859072</v>
      </c>
      <c r="AR194" s="157">
        <f t="shared" si="72"/>
        <v>3.2970437617859072</v>
      </c>
      <c r="AS194" s="157">
        <f t="shared" si="72"/>
        <v>3.2970437617859072</v>
      </c>
      <c r="AT194" s="157">
        <f t="shared" si="72"/>
        <v>3.2970437617859072</v>
      </c>
      <c r="AU194" s="157">
        <f t="shared" si="72"/>
        <v>3.2970437617859072</v>
      </c>
      <c r="AV194" s="157">
        <f t="shared" si="72"/>
        <v>3.2970437617859072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1.9649964993260467</v>
      </c>
      <c r="AD197" s="157">
        <f t="shared" si="75"/>
        <v>4.1101204248094811</v>
      </c>
      <c r="AE197" s="157">
        <f t="shared" si="75"/>
        <v>6.3674348720714384</v>
      </c>
      <c r="AF197" s="157">
        <f t="shared" si="75"/>
        <v>8.8675524480790742</v>
      </c>
      <c r="AG197" s="157">
        <f t="shared" si="75"/>
        <v>11.18368285691864</v>
      </c>
      <c r="AH197" s="157">
        <f t="shared" si="75"/>
        <v>13.400159584724138</v>
      </c>
      <c r="AI197" s="157">
        <f t="shared" si="75"/>
        <v>15.799147513992386</v>
      </c>
      <c r="AJ197" s="157">
        <f t="shared" si="75"/>
        <v>18.29321302460524</v>
      </c>
      <c r="AK197" s="157">
        <f t="shared" si="75"/>
        <v>20.895212934920607</v>
      </c>
      <c r="AL197" s="157">
        <f t="shared" si="75"/>
        <v>23.592925213417796</v>
      </c>
      <c r="AM197" s="157">
        <f t="shared" si="75"/>
        <v>23.592925213417796</v>
      </c>
      <c r="AN197" s="157">
        <f t="shared" si="75"/>
        <v>23.592925213417796</v>
      </c>
      <c r="AO197" s="157">
        <f t="shared" si="75"/>
        <v>23.592925213417796</v>
      </c>
      <c r="AP197" s="157">
        <f t="shared" ref="AN197:AV205" si="76">INDEX(AP$49:AP$52,MATCH($I$196,$B$49:$B$52,0),1)*INDEX(AP$81:AP$89,MATCH($B197,$B$81:$B$89,0))*INDEX(AP$127:AP$135,MATCH($B197,$B$127:$B$135,0))/1000</f>
        <v>23.592925213417796</v>
      </c>
      <c r="AQ197" s="157">
        <f t="shared" si="76"/>
        <v>23.592925213417796</v>
      </c>
      <c r="AR197" s="157">
        <f t="shared" si="76"/>
        <v>23.592925213417796</v>
      </c>
      <c r="AS197" s="157">
        <f t="shared" si="76"/>
        <v>23.592925213417796</v>
      </c>
      <c r="AT197" s="157">
        <f t="shared" si="76"/>
        <v>23.592925213417796</v>
      </c>
      <c r="AU197" s="157">
        <f t="shared" si="76"/>
        <v>23.592925213417796</v>
      </c>
      <c r="AV197" s="157">
        <f t="shared" si="76"/>
        <v>23.592925213417796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0.18739452068720877</v>
      </c>
      <c r="AD198" s="157">
        <f t="shared" si="75"/>
        <v>0.39196713441374942</v>
      </c>
      <c r="AE198" s="157">
        <f t="shared" si="75"/>
        <v>0.6072389473813804</v>
      </c>
      <c r="AF198" s="157">
        <f t="shared" si="75"/>
        <v>0.84566600563736494</v>
      </c>
      <c r="AG198" s="157">
        <f t="shared" si="75"/>
        <v>1.0665468814874861</v>
      </c>
      <c r="AH198" s="157">
        <f t="shared" si="75"/>
        <v>1.2779241506907253</v>
      </c>
      <c r="AI198" s="157">
        <f t="shared" si="75"/>
        <v>1.5067068448552248</v>
      </c>
      <c r="AJ198" s="157">
        <f t="shared" si="75"/>
        <v>1.7445567397960524</v>
      </c>
      <c r="AK198" s="157">
        <f t="shared" si="75"/>
        <v>1.9926999432007126</v>
      </c>
      <c r="AL198" s="157">
        <f t="shared" si="75"/>
        <v>2.2499708846778947</v>
      </c>
      <c r="AM198" s="157">
        <f t="shared" si="75"/>
        <v>2.2499708846778947</v>
      </c>
      <c r="AN198" s="157">
        <f t="shared" si="76"/>
        <v>2.2499708846778947</v>
      </c>
      <c r="AO198" s="157">
        <f t="shared" si="76"/>
        <v>2.2499708846778947</v>
      </c>
      <c r="AP198" s="157">
        <f t="shared" si="76"/>
        <v>2.2499708846778947</v>
      </c>
      <c r="AQ198" s="157">
        <f t="shared" si="76"/>
        <v>2.2499708846778947</v>
      </c>
      <c r="AR198" s="157">
        <f t="shared" si="76"/>
        <v>2.2499708846778947</v>
      </c>
      <c r="AS198" s="157">
        <f t="shared" si="76"/>
        <v>2.2499708846778947</v>
      </c>
      <c r="AT198" s="157">
        <f t="shared" si="76"/>
        <v>2.2499708846778947</v>
      </c>
      <c r="AU198" s="157">
        <f t="shared" si="76"/>
        <v>2.2499708846778947</v>
      </c>
      <c r="AV198" s="157">
        <f t="shared" si="76"/>
        <v>2.2499708846778947</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0.13482136253321861</v>
      </c>
      <c r="AD199" s="157">
        <f t="shared" si="75"/>
        <v>0.28200153844471548</v>
      </c>
      <c r="AE199" s="157">
        <f t="shared" si="75"/>
        <v>0.43687927463923631</v>
      </c>
      <c r="AF199" s="157">
        <f t="shared" si="75"/>
        <v>0.60841609834666022</v>
      </c>
      <c r="AG199" s="157">
        <f t="shared" si="75"/>
        <v>0.76732928604519868</v>
      </c>
      <c r="AH199" s="157">
        <f t="shared" si="75"/>
        <v>0.91940508494275353</v>
      </c>
      <c r="AI199" s="157">
        <f t="shared" si="75"/>
        <v>1.0840032516242828</v>
      </c>
      <c r="AJ199" s="157">
        <f t="shared" si="75"/>
        <v>1.2551248340307961</v>
      </c>
      <c r="AK199" s="157">
        <f t="shared" si="75"/>
        <v>1.4336519577892095</v>
      </c>
      <c r="AL199" s="157">
        <f t="shared" si="75"/>
        <v>1.6187460509513754</v>
      </c>
      <c r="AM199" s="157">
        <f t="shared" si="75"/>
        <v>1.6187460509513754</v>
      </c>
      <c r="AN199" s="157">
        <f t="shared" si="76"/>
        <v>1.6187460509513754</v>
      </c>
      <c r="AO199" s="157">
        <f t="shared" si="76"/>
        <v>1.6187460509513754</v>
      </c>
      <c r="AP199" s="157">
        <f t="shared" si="76"/>
        <v>1.6187460509513754</v>
      </c>
      <c r="AQ199" s="157">
        <f t="shared" si="76"/>
        <v>1.6187460509513754</v>
      </c>
      <c r="AR199" s="157">
        <f t="shared" si="76"/>
        <v>1.6187460509513754</v>
      </c>
      <c r="AS199" s="157">
        <f t="shared" si="76"/>
        <v>1.6187460509513754</v>
      </c>
      <c r="AT199" s="157">
        <f t="shared" si="76"/>
        <v>1.6187460509513754</v>
      </c>
      <c r="AU199" s="157">
        <f t="shared" si="76"/>
        <v>1.6187460509513754</v>
      </c>
      <c r="AV199" s="157">
        <f t="shared" si="76"/>
        <v>1.6187460509513754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1.71000067645496</v>
      </c>
      <c r="AD200" s="157">
        <f t="shared" si="75"/>
        <v>3.5767538054882677</v>
      </c>
      <c r="AE200" s="157">
        <f t="shared" si="75"/>
        <v>5.5411385935087072</v>
      </c>
      <c r="AF200" s="157">
        <f t="shared" si="75"/>
        <v>7.7168181673177685</v>
      </c>
      <c r="AG200" s="157">
        <f t="shared" si="75"/>
        <v>9.7323864226464476</v>
      </c>
      <c r="AH200" s="157">
        <f t="shared" si="75"/>
        <v>11.661232965219948</v>
      </c>
      <c r="AI200" s="157">
        <f t="shared" si="75"/>
        <v>13.748906395306458</v>
      </c>
      <c r="AJ200" s="157">
        <f t="shared" si="75"/>
        <v>15.919319274786764</v>
      </c>
      <c r="AK200" s="157">
        <f t="shared" si="75"/>
        <v>18.183660004300062</v>
      </c>
      <c r="AL200" s="157">
        <f t="shared" si="75"/>
        <v>20.53129259432923</v>
      </c>
      <c r="AM200" s="157">
        <f t="shared" si="75"/>
        <v>20.53129259432923</v>
      </c>
      <c r="AN200" s="157">
        <f t="shared" si="76"/>
        <v>20.53129259432923</v>
      </c>
      <c r="AO200" s="157">
        <f t="shared" si="76"/>
        <v>20.53129259432923</v>
      </c>
      <c r="AP200" s="157">
        <f t="shared" si="76"/>
        <v>20.53129259432923</v>
      </c>
      <c r="AQ200" s="157">
        <f t="shared" si="76"/>
        <v>20.53129259432923</v>
      </c>
      <c r="AR200" s="157">
        <f t="shared" si="76"/>
        <v>20.53129259432923</v>
      </c>
      <c r="AS200" s="157">
        <f t="shared" si="76"/>
        <v>20.53129259432923</v>
      </c>
      <c r="AT200" s="157">
        <f t="shared" si="76"/>
        <v>20.53129259432923</v>
      </c>
      <c r="AU200" s="157">
        <f t="shared" si="76"/>
        <v>20.53129259432923</v>
      </c>
      <c r="AV200" s="157">
        <f t="shared" si="76"/>
        <v>20.53129259432923</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0.41598185314798847</v>
      </c>
      <c r="AD201" s="157">
        <f t="shared" si="75"/>
        <v>0.87009595770783799</v>
      </c>
      <c r="AE201" s="157">
        <f t="shared" si="75"/>
        <v>1.3479603443527073</v>
      </c>
      <c r="AF201" s="157">
        <f t="shared" si="75"/>
        <v>1.8772251764845778</v>
      </c>
      <c r="AG201" s="157">
        <f t="shared" si="75"/>
        <v>2.3675406655615001</v>
      </c>
      <c r="AH201" s="157">
        <f t="shared" si="75"/>
        <v>2.8367598712996034</v>
      </c>
      <c r="AI201" s="157">
        <f t="shared" si="75"/>
        <v>3.3446159640910831</v>
      </c>
      <c r="AJ201" s="157">
        <f t="shared" si="75"/>
        <v>3.8725995983281187</v>
      </c>
      <c r="AK201" s="157">
        <f t="shared" si="75"/>
        <v>4.423432510730315</v>
      </c>
      <c r="AL201" s="157">
        <f t="shared" si="75"/>
        <v>4.9945273463975717</v>
      </c>
      <c r="AM201" s="157">
        <f t="shared" si="75"/>
        <v>4.9945273463975717</v>
      </c>
      <c r="AN201" s="157">
        <f t="shared" si="76"/>
        <v>4.9945273463975717</v>
      </c>
      <c r="AO201" s="157">
        <f t="shared" si="76"/>
        <v>4.9945273463975717</v>
      </c>
      <c r="AP201" s="157">
        <f t="shared" si="76"/>
        <v>4.9945273463975717</v>
      </c>
      <c r="AQ201" s="157">
        <f t="shared" si="76"/>
        <v>4.9945273463975717</v>
      </c>
      <c r="AR201" s="157">
        <f t="shared" si="76"/>
        <v>4.9945273463975717</v>
      </c>
      <c r="AS201" s="157">
        <f t="shared" si="76"/>
        <v>4.9945273463975717</v>
      </c>
      <c r="AT201" s="157">
        <f t="shared" si="76"/>
        <v>4.9945273463975717</v>
      </c>
      <c r="AU201" s="157">
        <f t="shared" si="76"/>
        <v>4.9945273463975717</v>
      </c>
      <c r="AV201" s="157">
        <f t="shared" si="76"/>
        <v>4.9945273463975717</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0.15763969008330525</v>
      </c>
      <c r="AD202" s="157">
        <f t="shared" si="75"/>
        <v>0.32972990547018893</v>
      </c>
      <c r="AE202" s="157">
        <f t="shared" si="75"/>
        <v>0.5108204824808803</v>
      </c>
      <c r="AF202" s="157">
        <f t="shared" si="75"/>
        <v>0.71138967432872457</v>
      </c>
      <c r="AG202" s="157">
        <f t="shared" si="75"/>
        <v>0.89719869738154678</v>
      </c>
      <c r="AH202" s="157">
        <f t="shared" si="75"/>
        <v>1.0750131131161071</v>
      </c>
      <c r="AI202" s="157">
        <f t="shared" si="75"/>
        <v>1.2674692899149682</v>
      </c>
      <c r="AJ202" s="157">
        <f t="shared" si="75"/>
        <v>1.4675529614509317</v>
      </c>
      <c r="AK202" s="157">
        <f t="shared" si="75"/>
        <v>1.6762955518828155</v>
      </c>
      <c r="AL202" s="157">
        <f t="shared" si="75"/>
        <v>1.8927165621299491</v>
      </c>
      <c r="AM202" s="157">
        <f t="shared" si="75"/>
        <v>1.8927165621299491</v>
      </c>
      <c r="AN202" s="157">
        <f t="shared" si="76"/>
        <v>1.8927165621299491</v>
      </c>
      <c r="AO202" s="157">
        <f t="shared" si="76"/>
        <v>1.8927165621299491</v>
      </c>
      <c r="AP202" s="157">
        <f t="shared" si="76"/>
        <v>1.8927165621299491</v>
      </c>
      <c r="AQ202" s="157">
        <f t="shared" si="76"/>
        <v>1.8927165621299491</v>
      </c>
      <c r="AR202" s="157">
        <f t="shared" si="76"/>
        <v>1.8927165621299491</v>
      </c>
      <c r="AS202" s="157">
        <f t="shared" si="76"/>
        <v>1.8927165621299491</v>
      </c>
      <c r="AT202" s="157">
        <f t="shared" si="76"/>
        <v>1.8927165621299491</v>
      </c>
      <c r="AU202" s="157">
        <f t="shared" si="76"/>
        <v>1.8927165621299491</v>
      </c>
      <c r="AV202" s="157">
        <f t="shared" si="76"/>
        <v>1.8927165621299491</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0.27770637589300595</v>
      </c>
      <c r="AD205" s="157">
        <f t="shared" si="75"/>
        <v>0.58086955780793603</v>
      </c>
      <c r="AE205" s="157">
        <f t="shared" si="75"/>
        <v>0.89988825052064358</v>
      </c>
      <c r="AF205" s="157">
        <f t="shared" si="75"/>
        <v>1.2532214964463324</v>
      </c>
      <c r="AG205" s="157">
        <f t="shared" si="75"/>
        <v>1.5805524520765475</v>
      </c>
      <c r="AH205" s="157">
        <f t="shared" si="75"/>
        <v>1.8937996866345568</v>
      </c>
      <c r="AI205" s="157">
        <f t="shared" si="75"/>
        <v>2.2328406181968523</v>
      </c>
      <c r="AJ205" s="157">
        <f t="shared" si="75"/>
        <v>2.5853185459843009</v>
      </c>
      <c r="AK205" s="157">
        <f t="shared" si="75"/>
        <v>2.9530504810872085</v>
      </c>
      <c r="AL205" s="157">
        <f t="shared" si="75"/>
        <v>3.3343091247135304</v>
      </c>
      <c r="AM205" s="157">
        <f t="shared" si="75"/>
        <v>3.3343091247135304</v>
      </c>
      <c r="AN205" s="157">
        <f t="shared" si="76"/>
        <v>3.3343091247135304</v>
      </c>
      <c r="AO205" s="157">
        <f t="shared" si="76"/>
        <v>3.3343091247135304</v>
      </c>
      <c r="AP205" s="157">
        <f t="shared" si="76"/>
        <v>3.3343091247135304</v>
      </c>
      <c r="AQ205" s="157">
        <f t="shared" si="76"/>
        <v>3.3343091247135304</v>
      </c>
      <c r="AR205" s="157">
        <f t="shared" si="76"/>
        <v>3.3343091247135304</v>
      </c>
      <c r="AS205" s="157">
        <f t="shared" si="76"/>
        <v>3.3343091247135304</v>
      </c>
      <c r="AT205" s="157">
        <f t="shared" si="76"/>
        <v>3.3343091247135304</v>
      </c>
      <c r="AU205" s="157">
        <f t="shared" si="76"/>
        <v>3.3343091247135304</v>
      </c>
      <c r="AV205" s="157">
        <f t="shared" si="76"/>
        <v>3.3343091247135304</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2.8221040190968747</v>
      </c>
      <c r="AN208" s="157">
        <f t="shared" si="79"/>
        <v>5.6074494992005066</v>
      </c>
      <c r="AO208" s="157">
        <f t="shared" si="79"/>
        <v>8.3579692932063203</v>
      </c>
      <c r="AP208" s="157">
        <f t="shared" ref="AN208:AV216" si="80">INDEX(AP$49:AP$52,MATCH($I$207,$B$49:$B$52,0),1)*INDEX(AP$81:AP$89,MATCH($B208,$B$81:$B$89,0))*INDEX(AP$138:AP$146,MATCH($B208,$B$138:$B$146,0))/1000</f>
        <v>11.075434790272299</v>
      </c>
      <c r="AQ208" s="157">
        <f t="shared" si="80"/>
        <v>13.76147408563703</v>
      </c>
      <c r="AR208" s="157">
        <f t="shared" si="80"/>
        <v>15.323992200042317</v>
      </c>
      <c r="AS208" s="157">
        <f t="shared" si="80"/>
        <v>16.882632386848943</v>
      </c>
      <c r="AT208" s="157">
        <f t="shared" si="80"/>
        <v>18.437460767252958</v>
      </c>
      <c r="AU208" s="157">
        <f t="shared" si="80"/>
        <v>19.988541630924953</v>
      </c>
      <c r="AV208" s="157">
        <f t="shared" si="80"/>
        <v>21.549382579274909</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0.26913372627864113</v>
      </c>
      <c r="AN209" s="157">
        <f t="shared" si="80"/>
        <v>0.53476192529646371</v>
      </c>
      <c r="AO209" s="157">
        <f t="shared" si="80"/>
        <v>0.79706892615635461</v>
      </c>
      <c r="AP209" s="157">
        <f t="shared" si="80"/>
        <v>1.056223659755811</v>
      </c>
      <c r="AQ209" s="157">
        <f t="shared" si="80"/>
        <v>1.3123813915759543</v>
      </c>
      <c r="AR209" s="157">
        <f t="shared" si="80"/>
        <v>1.4613930224946288</v>
      </c>
      <c r="AS209" s="157">
        <f t="shared" si="80"/>
        <v>1.6100348296584717</v>
      </c>
      <c r="AT209" s="157">
        <f t="shared" si="80"/>
        <v>1.7583131188038277</v>
      </c>
      <c r="AU209" s="157">
        <f t="shared" si="80"/>
        <v>1.9062340210011635</v>
      </c>
      <c r="AV209" s="157">
        <f t="shared" si="80"/>
        <v>2.0550857067346122</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0.19362879740274846</v>
      </c>
      <c r="AN210" s="157">
        <f t="shared" si="80"/>
        <v>0.38473553620971868</v>
      </c>
      <c r="AO210" s="157">
        <f t="shared" si="80"/>
        <v>0.57345283236247935</v>
      </c>
      <c r="AP210" s="157">
        <f t="shared" si="80"/>
        <v>0.75990222353294878</v>
      </c>
      <c r="AQ210" s="157">
        <f t="shared" si="80"/>
        <v>0.94419541578191457</v>
      </c>
      <c r="AR210" s="157">
        <f t="shared" si="80"/>
        <v>1.051402131539021</v>
      </c>
      <c r="AS210" s="157">
        <f t="shared" si="80"/>
        <v>1.1583427768563903</v>
      </c>
      <c r="AT210" s="157">
        <f t="shared" si="80"/>
        <v>1.2650218884086417</v>
      </c>
      <c r="AU210" s="157">
        <f t="shared" si="80"/>
        <v>1.3714438772066797</v>
      </c>
      <c r="AV210" s="157">
        <f t="shared" si="80"/>
        <v>1.478535520080525</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2.4558821266791404</v>
      </c>
      <c r="AN211" s="157">
        <f t="shared" si="80"/>
        <v>4.8797758368061404</v>
      </c>
      <c r="AO211" s="157">
        <f t="shared" si="80"/>
        <v>7.2733631587000298</v>
      </c>
      <c r="AP211" s="157">
        <f t="shared" si="80"/>
        <v>9.6381856099459302</v>
      </c>
      <c r="AQ211" s="157">
        <f t="shared" si="80"/>
        <v>11.975660009332213</v>
      </c>
      <c r="AR211" s="157">
        <f t="shared" si="80"/>
        <v>13.33541155775613</v>
      </c>
      <c r="AS211" s="157">
        <f t="shared" si="80"/>
        <v>14.691788413747142</v>
      </c>
      <c r="AT211" s="157">
        <f t="shared" si="80"/>
        <v>16.044848118013352</v>
      </c>
      <c r="AU211" s="157">
        <f t="shared" si="80"/>
        <v>17.394646617412796</v>
      </c>
      <c r="AV211" s="157">
        <f t="shared" si="80"/>
        <v>18.752938644107218</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0.59742806668762161</v>
      </c>
      <c r="AN212" s="157">
        <f t="shared" si="80"/>
        <v>1.1870744985607964</v>
      </c>
      <c r="AO212" s="157">
        <f t="shared" si="80"/>
        <v>1.7693484728010498</v>
      </c>
      <c r="AP212" s="157">
        <f t="shared" si="80"/>
        <v>2.3446249853663059</v>
      </c>
      <c r="AQ212" s="157">
        <f t="shared" si="80"/>
        <v>2.9132486974682688</v>
      </c>
      <c r="AR212" s="157">
        <f t="shared" si="80"/>
        <v>3.2440274958175492</v>
      </c>
      <c r="AS212" s="157">
        <f t="shared" si="80"/>
        <v>3.5739853524962362</v>
      </c>
      <c r="AT212" s="157">
        <f t="shared" si="80"/>
        <v>3.9031362650955113</v>
      </c>
      <c r="AU212" s="157">
        <f t="shared" si="80"/>
        <v>4.2314938434799796</v>
      </c>
      <c r="AV212" s="157">
        <f t="shared" si="80"/>
        <v>4.5619175925230788</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0.22640020127560773</v>
      </c>
      <c r="AN213" s="157">
        <f t="shared" si="80"/>
        <v>0.44985148905605288</v>
      </c>
      <c r="AO213" s="157">
        <f t="shared" si="80"/>
        <v>0.67050892434603238</v>
      </c>
      <c r="AP213" s="157">
        <f t="shared" si="80"/>
        <v>0.88851461489890671</v>
      </c>
      <c r="AQ213" s="157">
        <f t="shared" si="80"/>
        <v>1.1039991728704361</v>
      </c>
      <c r="AR213" s="157">
        <f t="shared" si="80"/>
        <v>1.2293504757296938</v>
      </c>
      <c r="AS213" s="157">
        <f t="shared" si="80"/>
        <v>1.3543906760984232</v>
      </c>
      <c r="AT213" s="157">
        <f t="shared" si="80"/>
        <v>1.4791250784770951</v>
      </c>
      <c r="AU213" s="157">
        <f t="shared" si="80"/>
        <v>1.6035588404340559</v>
      </c>
      <c r="AV213" s="157">
        <f t="shared" si="80"/>
        <v>1.7287755944850731</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0.39883851182700736</v>
      </c>
      <c r="AN216" s="157">
        <f t="shared" si="80"/>
        <v>0.79248206241594832</v>
      </c>
      <c r="AO216" s="157">
        <f t="shared" si="80"/>
        <v>1.1812038153948021</v>
      </c>
      <c r="AP216" s="157">
        <f t="shared" si="80"/>
        <v>1.5652541152621609</v>
      </c>
      <c r="AQ216" s="157">
        <f t="shared" si="80"/>
        <v>1.9448630552667776</v>
      </c>
      <c r="AR216" s="157">
        <f t="shared" si="80"/>
        <v>2.1656885086289042</v>
      </c>
      <c r="AS216" s="157">
        <f t="shared" si="80"/>
        <v>2.3859659074678956</v>
      </c>
      <c r="AT216" s="157">
        <f t="shared" si="80"/>
        <v>2.6057045964709977</v>
      </c>
      <c r="AU216" s="157">
        <f t="shared" si="80"/>
        <v>2.8249136614820958</v>
      </c>
      <c r="AV216" s="157">
        <f t="shared" si="80"/>
        <v>3.0455020865812421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6.1642426335548661</v>
      </c>
      <c r="T220" s="157">
        <f t="shared" si="82"/>
        <v>8.1364088797220369</v>
      </c>
      <c r="U220" s="157">
        <f t="shared" si="82"/>
        <v>10.041168863069593</v>
      </c>
      <c r="V220" s="157">
        <f t="shared" si="82"/>
        <v>11.972377514962361</v>
      </c>
      <c r="W220" s="157">
        <f t="shared" si="82"/>
        <v>13.8889868762897</v>
      </c>
      <c r="X220" s="157">
        <f t="shared" si="82"/>
        <v>15.874475002333469</v>
      </c>
      <c r="Y220" s="157">
        <f t="shared" si="82"/>
        <v>17.856453076836246</v>
      </c>
      <c r="Z220" s="157">
        <f t="shared" si="82"/>
        <v>19.580008582552601</v>
      </c>
      <c r="AA220" s="157">
        <f t="shared" si="82"/>
        <v>21.413813847467615</v>
      </c>
      <c r="AB220" s="157">
        <f t="shared" si="82"/>
        <v>23.329242726966331</v>
      </c>
      <c r="AC220" s="157">
        <f t="shared" si="82"/>
        <v>25.29423922629238</v>
      </c>
      <c r="AD220" s="157">
        <f t="shared" si="82"/>
        <v>27.439363151775812</v>
      </c>
      <c r="AE220" s="157">
        <f t="shared" si="82"/>
        <v>29.69667759903777</v>
      </c>
      <c r="AF220" s="157">
        <f t="shared" si="82"/>
        <v>32.196795175045409</v>
      </c>
      <c r="AG220" s="157">
        <f t="shared" si="82"/>
        <v>34.512925583884972</v>
      </c>
      <c r="AH220" s="157">
        <f t="shared" si="82"/>
        <v>36.729402311690471</v>
      </c>
      <c r="AI220" s="157">
        <f t="shared" si="82"/>
        <v>39.128390240958716</v>
      </c>
      <c r="AJ220" s="157">
        <f t="shared" si="82"/>
        <v>41.622455751571572</v>
      </c>
      <c r="AK220" s="157">
        <f t="shared" si="82"/>
        <v>44.224455661886935</v>
      </c>
      <c r="AL220" s="157">
        <f t="shared" si="82"/>
        <v>46.922167940384128</v>
      </c>
      <c r="AM220" s="157">
        <f t="shared" si="82"/>
        <v>49.744271959481004</v>
      </c>
      <c r="AN220" s="157">
        <f t="shared" si="82"/>
        <v>52.529617439584634</v>
      </c>
      <c r="AO220" s="157">
        <f t="shared" si="82"/>
        <v>55.280137233590452</v>
      </c>
      <c r="AP220" s="157">
        <f t="shared" si="82"/>
        <v>57.997602730656425</v>
      </c>
      <c r="AQ220" s="157">
        <f t="shared" si="82"/>
        <v>60.683642026021161</v>
      </c>
      <c r="AR220" s="157">
        <f t="shared" si="82"/>
        <v>62.246160140426447</v>
      </c>
      <c r="AS220" s="157">
        <f t="shared" si="82"/>
        <v>63.804800327233067</v>
      </c>
      <c r="AT220" s="157">
        <f t="shared" si="82"/>
        <v>65.359628707637086</v>
      </c>
      <c r="AU220" s="157">
        <f t="shared" si="82"/>
        <v>66.910709571309084</v>
      </c>
      <c r="AV220" s="157">
        <f t="shared" si="82"/>
        <v>68.471550519659033</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0.58786124764642711</v>
      </c>
      <c r="T221" s="157">
        <f t="shared" si="82"/>
        <v>0.77593952083558804</v>
      </c>
      <c r="U221" s="157">
        <f t="shared" si="82"/>
        <v>0.95758950556890154</v>
      </c>
      <c r="V221" s="157">
        <f t="shared" si="82"/>
        <v>1.1417618029712426</v>
      </c>
      <c r="W221" s="157">
        <f t="shared" si="82"/>
        <v>1.3245418194922591</v>
      </c>
      <c r="X221" s="157">
        <f t="shared" si="82"/>
        <v>1.5138905515829923</v>
      </c>
      <c r="Y221" s="157">
        <f t="shared" si="82"/>
        <v>1.7029045429114202</v>
      </c>
      <c r="Z221" s="157">
        <f t="shared" si="82"/>
        <v>1.8672737201503076</v>
      </c>
      <c r="AA221" s="157">
        <f t="shared" si="82"/>
        <v>2.0421570132097568</v>
      </c>
      <c r="AB221" s="157">
        <f t="shared" si="82"/>
        <v>2.2248244515014837</v>
      </c>
      <c r="AC221" s="157">
        <f t="shared" si="82"/>
        <v>2.4122189721886924</v>
      </c>
      <c r="AD221" s="157">
        <f t="shared" si="82"/>
        <v>2.6167915859152329</v>
      </c>
      <c r="AE221" s="157">
        <f t="shared" si="82"/>
        <v>2.8320633988828643</v>
      </c>
      <c r="AF221" s="157">
        <f t="shared" si="82"/>
        <v>3.0704904571388485</v>
      </c>
      <c r="AG221" s="157">
        <f t="shared" si="82"/>
        <v>3.2913713329889696</v>
      </c>
      <c r="AH221" s="157">
        <f t="shared" si="82"/>
        <v>3.502748602192209</v>
      </c>
      <c r="AI221" s="157">
        <f t="shared" si="82"/>
        <v>3.7315312963567084</v>
      </c>
      <c r="AJ221" s="157">
        <f t="shared" si="82"/>
        <v>3.9693811912975363</v>
      </c>
      <c r="AK221" s="157">
        <f t="shared" si="82"/>
        <v>4.2175243947021963</v>
      </c>
      <c r="AL221" s="157">
        <f t="shared" si="82"/>
        <v>4.474795336179378</v>
      </c>
      <c r="AM221" s="157">
        <f t="shared" si="82"/>
        <v>4.7439290624580188</v>
      </c>
      <c r="AN221" s="157">
        <f t="shared" si="82"/>
        <v>5.0095572614758419</v>
      </c>
      <c r="AO221" s="157">
        <f t="shared" si="82"/>
        <v>5.2718642623357326</v>
      </c>
      <c r="AP221" s="157">
        <f t="shared" si="82"/>
        <v>5.531018995935189</v>
      </c>
      <c r="AQ221" s="157">
        <f t="shared" si="82"/>
        <v>5.7871767277553321</v>
      </c>
      <c r="AR221" s="157">
        <f t="shared" si="82"/>
        <v>5.9361883586740065</v>
      </c>
      <c r="AS221" s="157">
        <f t="shared" si="82"/>
        <v>6.0848301658378494</v>
      </c>
      <c r="AT221" s="157">
        <f t="shared" si="82"/>
        <v>6.2331084549832054</v>
      </c>
      <c r="AU221" s="157">
        <f t="shared" si="82"/>
        <v>6.381029357180541</v>
      </c>
      <c r="AV221" s="157">
        <f t="shared" si="82"/>
        <v>6.5298810429139902</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0.42293794982650768</v>
      </c>
      <c r="T222" s="157">
        <f t="shared" si="82"/>
        <v>0.55825123946416144</v>
      </c>
      <c r="U222" s="157">
        <f t="shared" si="82"/>
        <v>0.6889396841213129</v>
      </c>
      <c r="V222" s="157">
        <f t="shared" si="82"/>
        <v>0.82144281167061084</v>
      </c>
      <c r="W222" s="157">
        <f t="shared" si="82"/>
        <v>0.95294425995649812</v>
      </c>
      <c r="X222" s="157">
        <f t="shared" si="82"/>
        <v>1.0891715837906928</v>
      </c>
      <c r="Y222" s="157">
        <f t="shared" si="82"/>
        <v>1.2251580777142583</v>
      </c>
      <c r="Z222" s="157">
        <f t="shared" si="82"/>
        <v>1.3434138108730749</v>
      </c>
      <c r="AA222" s="157">
        <f t="shared" si="82"/>
        <v>1.4692339456780119</v>
      </c>
      <c r="AB222" s="157">
        <f t="shared" si="82"/>
        <v>1.6006543993317788</v>
      </c>
      <c r="AC222" s="157">
        <f t="shared" si="82"/>
        <v>1.7354757618649974</v>
      </c>
      <c r="AD222" s="157">
        <f t="shared" si="82"/>
        <v>1.8826559377764942</v>
      </c>
      <c r="AE222" s="157">
        <f t="shared" si="82"/>
        <v>2.0375336739710153</v>
      </c>
      <c r="AF222" s="157">
        <f t="shared" si="82"/>
        <v>2.209070497678439</v>
      </c>
      <c r="AG222" s="157">
        <f t="shared" si="82"/>
        <v>2.3679836853769776</v>
      </c>
      <c r="AH222" s="157">
        <f t="shared" si="82"/>
        <v>2.5200594842745323</v>
      </c>
      <c r="AI222" s="157">
        <f t="shared" si="82"/>
        <v>2.6846576509560616</v>
      </c>
      <c r="AJ222" s="157">
        <f t="shared" si="82"/>
        <v>2.8557792333625747</v>
      </c>
      <c r="AK222" s="157">
        <f t="shared" si="82"/>
        <v>3.0343063571209883</v>
      </c>
      <c r="AL222" s="157">
        <f t="shared" si="82"/>
        <v>3.2194004502831541</v>
      </c>
      <c r="AM222" s="157">
        <f t="shared" si="82"/>
        <v>3.4130292476859028</v>
      </c>
      <c r="AN222" s="157">
        <f t="shared" si="82"/>
        <v>3.6041359864928726</v>
      </c>
      <c r="AO222" s="157">
        <f t="shared" si="82"/>
        <v>3.7928532826456336</v>
      </c>
      <c r="AP222" s="157">
        <f t="shared" si="82"/>
        <v>3.979302673816103</v>
      </c>
      <c r="AQ222" s="157">
        <f t="shared" si="82"/>
        <v>4.1635958660650685</v>
      </c>
      <c r="AR222" s="157">
        <f t="shared" si="82"/>
        <v>4.2708025818221751</v>
      </c>
      <c r="AS222" s="157">
        <f t="shared" si="82"/>
        <v>4.3777432271395442</v>
      </c>
      <c r="AT222" s="157">
        <f t="shared" si="82"/>
        <v>4.4844223386917959</v>
      </c>
      <c r="AU222" s="157">
        <f t="shared" si="82"/>
        <v>4.5908443274898341</v>
      </c>
      <c r="AV222" s="157">
        <f t="shared" si="82"/>
        <v>4.6979359703636794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5.3643144284616397</v>
      </c>
      <c r="T223" s="157">
        <f t="shared" si="82"/>
        <v>7.0805544401787959</v>
      </c>
      <c r="U223" s="157">
        <f t="shared" si="82"/>
        <v>8.7381354389875927</v>
      </c>
      <c r="V223" s="157">
        <f t="shared" si="82"/>
        <v>10.418732886486836</v>
      </c>
      <c r="W223" s="157">
        <f t="shared" si="82"/>
        <v>12.08662558018565</v>
      </c>
      <c r="X223" s="157">
        <f t="shared" si="82"/>
        <v>13.814458703446999</v>
      </c>
      <c r="Y223" s="157">
        <f t="shared" si="82"/>
        <v>15.539237271389011</v>
      </c>
      <c r="Z223" s="157">
        <f t="shared" si="82"/>
        <v>17.039128534143675</v>
      </c>
      <c r="AA223" s="157">
        <f t="shared" si="82"/>
        <v>18.634962544314615</v>
      </c>
      <c r="AB223" s="157">
        <f t="shared" si="82"/>
        <v>20.301827946246657</v>
      </c>
      <c r="AC223" s="157">
        <f t="shared" si="82"/>
        <v>22.011828622701618</v>
      </c>
      <c r="AD223" s="157">
        <f t="shared" si="82"/>
        <v>23.878581751734924</v>
      </c>
      <c r="AE223" s="157">
        <f t="shared" si="82"/>
        <v>25.842966539755366</v>
      </c>
      <c r="AF223" s="157">
        <f t="shared" si="82"/>
        <v>28.018646113564426</v>
      </c>
      <c r="AG223" s="157">
        <f t="shared" si="82"/>
        <v>30.034214368893103</v>
      </c>
      <c r="AH223" s="157">
        <f t="shared" si="82"/>
        <v>31.963060911466606</v>
      </c>
      <c r="AI223" s="157">
        <f t="shared" si="82"/>
        <v>34.050734341553117</v>
      </c>
      <c r="AJ223" s="157">
        <f t="shared" si="82"/>
        <v>36.221147221033419</v>
      </c>
      <c r="AK223" s="157">
        <f t="shared" si="82"/>
        <v>38.48548795054672</v>
      </c>
      <c r="AL223" s="157">
        <f t="shared" si="82"/>
        <v>40.833120540575891</v>
      </c>
      <c r="AM223" s="157">
        <f t="shared" si="82"/>
        <v>43.289002667255033</v>
      </c>
      <c r="AN223" s="157">
        <f t="shared" si="82"/>
        <v>45.71289637738203</v>
      </c>
      <c r="AO223" s="157">
        <f t="shared" si="82"/>
        <v>48.10648369927592</v>
      </c>
      <c r="AP223" s="157">
        <f t="shared" si="82"/>
        <v>50.471306150521819</v>
      </c>
      <c r="AQ223" s="157">
        <f t="shared" si="82"/>
        <v>52.808780549908107</v>
      </c>
      <c r="AR223" s="157">
        <f t="shared" si="82"/>
        <v>54.168532098332022</v>
      </c>
      <c r="AS223" s="157">
        <f t="shared" si="82"/>
        <v>55.524908954323031</v>
      </c>
      <c r="AT223" s="157">
        <f t="shared" si="82"/>
        <v>56.877968658589239</v>
      </c>
      <c r="AU223" s="157">
        <f t="shared" si="82"/>
        <v>58.227767157988687</v>
      </c>
      <c r="AV223" s="157">
        <f t="shared" si="82"/>
        <v>59.586059184683108</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1.3049453649609364</v>
      </c>
      <c r="T224" s="157">
        <f t="shared" si="82"/>
        <v>1.7224450246691889</v>
      </c>
      <c r="U224" s="157">
        <f t="shared" si="82"/>
        <v>2.1256750497337662</v>
      </c>
      <c r="V224" s="157">
        <f t="shared" si="82"/>
        <v>2.5345041515185853</v>
      </c>
      <c r="W224" s="157">
        <f t="shared" si="82"/>
        <v>2.9402426422279468</v>
      </c>
      <c r="X224" s="157">
        <f t="shared" si="82"/>
        <v>3.3605624903082312</v>
      </c>
      <c r="Y224" s="157">
        <f t="shared" si="82"/>
        <v>3.7801392745992577</v>
      </c>
      <c r="Z224" s="157">
        <f t="shared" si="82"/>
        <v>4.1450090407882625</v>
      </c>
      <c r="AA224" s="157">
        <f t="shared" si="82"/>
        <v>4.5332182374323891</v>
      </c>
      <c r="AB224" s="157">
        <f t="shared" si="82"/>
        <v>4.9387068248880572</v>
      </c>
      <c r="AC224" s="157">
        <f t="shared" si="82"/>
        <v>5.3546886780360454</v>
      </c>
      <c r="AD224" s="157">
        <f t="shared" si="82"/>
        <v>5.8088027825958957</v>
      </c>
      <c r="AE224" s="157">
        <f t="shared" si="82"/>
        <v>6.286667169240765</v>
      </c>
      <c r="AF224" s="157">
        <f t="shared" si="82"/>
        <v>6.8159320013726354</v>
      </c>
      <c r="AG224" s="157">
        <f t="shared" si="82"/>
        <v>7.3062474904495573</v>
      </c>
      <c r="AH224" s="157">
        <f t="shared" si="82"/>
        <v>7.7754666961876602</v>
      </c>
      <c r="AI224" s="157">
        <f t="shared" si="82"/>
        <v>8.2833227889791399</v>
      </c>
      <c r="AJ224" s="157">
        <f t="shared" si="82"/>
        <v>8.8113064232161769</v>
      </c>
      <c r="AK224" s="157">
        <f t="shared" si="82"/>
        <v>9.3621393356183731</v>
      </c>
      <c r="AL224" s="157">
        <f t="shared" si="82"/>
        <v>9.9332341712856298</v>
      </c>
      <c r="AM224" s="157">
        <f t="shared" si="82"/>
        <v>10.530662237973251</v>
      </c>
      <c r="AN224" s="157">
        <f t="shared" si="82"/>
        <v>11.120308669846427</v>
      </c>
      <c r="AO224" s="157">
        <f t="shared" si="82"/>
        <v>11.702582644086679</v>
      </c>
      <c r="AP224" s="157">
        <f t="shared" si="82"/>
        <v>12.277859156651935</v>
      </c>
      <c r="AQ224" s="157">
        <f t="shared" si="82"/>
        <v>12.846482868753899</v>
      </c>
      <c r="AR224" s="157">
        <f t="shared" si="82"/>
        <v>13.177261667103179</v>
      </c>
      <c r="AS224" s="157">
        <f t="shared" si="82"/>
        <v>13.507219523781867</v>
      </c>
      <c r="AT224" s="157">
        <f t="shared" si="82"/>
        <v>13.836370436381142</v>
      </c>
      <c r="AU224" s="157">
        <f t="shared" si="82"/>
        <v>14.164728014765609</v>
      </c>
      <c r="AV224" s="157">
        <f t="shared" si="82"/>
        <v>14.495151763808709</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0.49451960788997312</v>
      </c>
      <c r="T225" s="157">
        <f t="shared" si="82"/>
        <v>0.65273448305396342</v>
      </c>
      <c r="U225" s="157">
        <f t="shared" si="82"/>
        <v>0.80554176467557215</v>
      </c>
      <c r="V225" s="157">
        <f t="shared" si="82"/>
        <v>0.96047086173757124</v>
      </c>
      <c r="W225" s="157">
        <f t="shared" si="82"/>
        <v>1.1142287467180427</v>
      </c>
      <c r="X225" s="157">
        <f t="shared" si="82"/>
        <v>1.2735123550913767</v>
      </c>
      <c r="Y225" s="157">
        <f t="shared" si="82"/>
        <v>1.4325143734276353</v>
      </c>
      <c r="Z225" s="157">
        <f t="shared" si="82"/>
        <v>1.5707847244718678</v>
      </c>
      <c r="AA225" s="157">
        <f t="shared" si="82"/>
        <v>1.7178997415894479</v>
      </c>
      <c r="AB225" s="157">
        <f t="shared" si="82"/>
        <v>1.8715629237092899</v>
      </c>
      <c r="AC225" s="157">
        <f t="shared" si="82"/>
        <v>2.0292026137925951</v>
      </c>
      <c r="AD225" s="157">
        <f t="shared" si="82"/>
        <v>2.2012928291794789</v>
      </c>
      <c r="AE225" s="157">
        <f t="shared" si="82"/>
        <v>2.3823834061901703</v>
      </c>
      <c r="AF225" s="157">
        <f t="shared" si="82"/>
        <v>2.5829525980380144</v>
      </c>
      <c r="AG225" s="157">
        <f t="shared" si="82"/>
        <v>2.7687616210908366</v>
      </c>
      <c r="AH225" s="157">
        <f t="shared" si="82"/>
        <v>2.9465760368253973</v>
      </c>
      <c r="AI225" s="157">
        <f t="shared" si="82"/>
        <v>3.1390322136242581</v>
      </c>
      <c r="AJ225" s="157">
        <f t="shared" si="82"/>
        <v>3.3391158851602216</v>
      </c>
      <c r="AK225" s="157">
        <f t="shared" si="82"/>
        <v>3.5478584755921054</v>
      </c>
      <c r="AL225" s="157">
        <f t="shared" si="82"/>
        <v>3.7642794858392392</v>
      </c>
      <c r="AM225" s="157">
        <f t="shared" si="82"/>
        <v>3.9906796871148469</v>
      </c>
      <c r="AN225" s="157">
        <f t="shared" si="82"/>
        <v>4.2141309748952924</v>
      </c>
      <c r="AO225" s="157">
        <f t="shared" si="82"/>
        <v>4.4347884101852717</v>
      </c>
      <c r="AP225" s="157">
        <f t="shared" si="82"/>
        <v>4.6527941007381459</v>
      </c>
      <c r="AQ225" s="157">
        <f t="shared" si="82"/>
        <v>4.8682786587096754</v>
      </c>
      <c r="AR225" s="157">
        <f t="shared" si="82"/>
        <v>4.9936299615689332</v>
      </c>
      <c r="AS225" s="157">
        <f t="shared" si="82"/>
        <v>5.1186701619376622</v>
      </c>
      <c r="AT225" s="157">
        <f t="shared" si="82"/>
        <v>5.2434045643163341</v>
      </c>
      <c r="AU225" s="157">
        <f t="shared" si="82"/>
        <v>5.3678383262732954</v>
      </c>
      <c r="AV225" s="157">
        <f t="shared" si="82"/>
        <v>5.4930550803243126</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0.87117177179542549</v>
      </c>
      <c r="T228" s="157">
        <f t="shared" si="84"/>
        <v>1.1498914240031741</v>
      </c>
      <c r="U228" s="157">
        <f t="shared" si="84"/>
        <v>1.4190847747816082</v>
      </c>
      <c r="V228" s="157">
        <f t="shared" si="84"/>
        <v>1.6920160273280127</v>
      </c>
      <c r="W228" s="157">
        <f t="shared" si="84"/>
        <v>1.9628840110213053</v>
      </c>
      <c r="X228" s="157">
        <f t="shared" si="84"/>
        <v>2.243486399906641</v>
      </c>
      <c r="Y228" s="157">
        <f t="shared" si="84"/>
        <v>2.5235927249603205</v>
      </c>
      <c r="Z228" s="157">
        <f t="shared" si="84"/>
        <v>2.767177053638306</v>
      </c>
      <c r="AA228" s="157">
        <f t="shared" si="84"/>
        <v>3.0263426116368715</v>
      </c>
      <c r="AB228" s="157">
        <f t="shared" si="84"/>
        <v>3.2970437617859072</v>
      </c>
      <c r="AC228" s="157">
        <f t="shared" si="84"/>
        <v>3.574750137678913</v>
      </c>
      <c r="AD228" s="157">
        <f t="shared" si="84"/>
        <v>3.8779133195938433</v>
      </c>
      <c r="AE228" s="157">
        <f t="shared" si="84"/>
        <v>4.1969320123065508</v>
      </c>
      <c r="AF228" s="157">
        <f t="shared" si="84"/>
        <v>4.5502652582322396</v>
      </c>
      <c r="AG228" s="157">
        <f t="shared" si="84"/>
        <v>4.8775962138624545</v>
      </c>
      <c r="AH228" s="157">
        <f t="shared" si="84"/>
        <v>5.1908434484204644</v>
      </c>
      <c r="AI228" s="157">
        <f t="shared" si="83"/>
        <v>5.5298843799827591</v>
      </c>
      <c r="AJ228" s="157">
        <f t="shared" si="83"/>
        <v>5.8823623077702081</v>
      </c>
      <c r="AK228" s="157">
        <f t="shared" si="83"/>
        <v>6.2500942428731161</v>
      </c>
      <c r="AL228" s="157">
        <f t="shared" si="83"/>
        <v>6.6313528864994371</v>
      </c>
      <c r="AM228" s="157">
        <f t="shared" si="83"/>
        <v>7.0301913983264441</v>
      </c>
      <c r="AN228" s="157">
        <f t="shared" si="83"/>
        <v>7.4238349489153856</v>
      </c>
      <c r="AO228" s="157">
        <f t="shared" si="83"/>
        <v>7.8125567018942395</v>
      </c>
      <c r="AP228" s="157">
        <f t="shared" si="83"/>
        <v>8.1966070017615973</v>
      </c>
      <c r="AQ228" s="157">
        <f t="shared" si="83"/>
        <v>8.5762159417662147</v>
      </c>
      <c r="AR228" s="157">
        <f t="shared" si="83"/>
        <v>8.7970413951283408</v>
      </c>
      <c r="AS228" s="157">
        <f t="shared" si="84"/>
        <v>9.0173187939673323</v>
      </c>
      <c r="AT228" s="157">
        <f t="shared" si="84"/>
        <v>9.2370574829704353</v>
      </c>
      <c r="AU228" s="157">
        <f t="shared" si="84"/>
        <v>9.4562665479815333</v>
      </c>
      <c r="AV228" s="157">
        <f t="shared" si="84"/>
        <v>9.6768549730806797</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117.01306736942658</v>
      </c>
      <c r="T233" s="94">
        <f t="shared" si="86"/>
        <v>116.3032755277284</v>
      </c>
      <c r="U233" s="94">
        <f t="shared" si="86"/>
        <v>115.57663212032531</v>
      </c>
      <c r="V233" s="94">
        <f t="shared" si="86"/>
        <v>114.85660088005852</v>
      </c>
      <c r="W233" s="94">
        <f t="shared" si="86"/>
        <v>114.13291981715037</v>
      </c>
      <c r="X233" s="94">
        <f t="shared" si="86"/>
        <v>113.42645844542135</v>
      </c>
      <c r="Y233" s="94">
        <f t="shared" si="86"/>
        <v>112.71911956080706</v>
      </c>
      <c r="Z233" s="94">
        <f t="shared" si="86"/>
        <v>111.94717503399617</v>
      </c>
      <c r="AA233" s="94">
        <f t="shared" si="86"/>
        <v>111.20279294698494</v>
      </c>
      <c r="AB233" s="94">
        <f t="shared" si="86"/>
        <v>110.47881676361963</v>
      </c>
      <c r="AC233" s="94">
        <f t="shared" si="86"/>
        <v>109.77219459758322</v>
      </c>
      <c r="AD233" s="94">
        <f t="shared" si="86"/>
        <v>109.11105915532389</v>
      </c>
      <c r="AE233" s="94">
        <f t="shared" si="86"/>
        <v>108.47825465290764</v>
      </c>
      <c r="AF233" s="94">
        <f t="shared" si="86"/>
        <v>107.9067640718918</v>
      </c>
      <c r="AG233" s="94">
        <f t="shared" si="86"/>
        <v>107.28881208502547</v>
      </c>
      <c r="AH233" s="94">
        <f t="shared" si="86"/>
        <v>106.64569502719091</v>
      </c>
      <c r="AI233" s="94">
        <f t="shared" si="86"/>
        <v>106.04866665659441</v>
      </c>
      <c r="AJ233" s="94">
        <f t="shared" si="86"/>
        <v>105.47564777623649</v>
      </c>
      <c r="AK233" s="94">
        <f t="shared" si="86"/>
        <v>104.92988505741957</v>
      </c>
      <c r="AL233" s="94">
        <f t="shared" si="86"/>
        <v>104.40829212854757</v>
      </c>
      <c r="AM233" s="94">
        <f t="shared" si="86"/>
        <v>103.93265518456778</v>
      </c>
      <c r="AN233" s="94">
        <f t="shared" si="86"/>
        <v>103.44754634330049</v>
      </c>
      <c r="AO233" s="94">
        <f t="shared" si="86"/>
        <v>102.95346366001664</v>
      </c>
      <c r="AP233" s="94">
        <f t="shared" si="86"/>
        <v>102.45086358420041</v>
      </c>
      <c r="AQ233" s="94">
        <f t="shared" si="86"/>
        <v>101.94016564152648</v>
      </c>
      <c r="AR233" s="94">
        <f t="shared" si="86"/>
        <v>101.13996007646556</v>
      </c>
      <c r="AS233" s="94">
        <f t="shared" si="86"/>
        <v>100.33875525156164</v>
      </c>
      <c r="AT233" s="94">
        <f t="shared" si="86"/>
        <v>99.536568204847129</v>
      </c>
      <c r="AU233" s="94">
        <f t="shared" si="86"/>
        <v>98.733415502409031</v>
      </c>
      <c r="AV233" s="94">
        <f t="shared" si="86"/>
        <v>97.932777767162776</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11.159107754825254</v>
      </c>
      <c r="T234" s="94">
        <f t="shared" si="86"/>
        <v>11.09141750600886</v>
      </c>
      <c r="U234" s="94">
        <f t="shared" si="86"/>
        <v>11.022120185078506</v>
      </c>
      <c r="V234" s="94">
        <f t="shared" si="86"/>
        <v>10.953453442315407</v>
      </c>
      <c r="W234" s="94">
        <f t="shared" si="86"/>
        <v>10.884438629331974</v>
      </c>
      <c r="X234" s="94">
        <f t="shared" si="86"/>
        <v>10.817065995240975</v>
      </c>
      <c r="Y234" s="94">
        <f t="shared" si="86"/>
        <v>10.749609675959398</v>
      </c>
      <c r="Z234" s="94">
        <f t="shared" si="86"/>
        <v>10.675992153155436</v>
      </c>
      <c r="AA234" s="94">
        <f t="shared" si="86"/>
        <v>10.605003159306616</v>
      </c>
      <c r="AB234" s="94">
        <f t="shared" si="86"/>
        <v>10.535960201765862</v>
      </c>
      <c r="AC234" s="94">
        <f t="shared" si="86"/>
        <v>10.468572233310567</v>
      </c>
      <c r="AD234" s="94">
        <f t="shared" si="86"/>
        <v>10.405522167137926</v>
      </c>
      <c r="AE234" s="94">
        <f t="shared" si="86"/>
        <v>10.345173918955464</v>
      </c>
      <c r="AF234" s="94">
        <f t="shared" si="86"/>
        <v>10.290672954936724</v>
      </c>
      <c r="AG234" s="94">
        <f t="shared" si="86"/>
        <v>10.231741136775092</v>
      </c>
      <c r="AH234" s="94">
        <f t="shared" si="86"/>
        <v>10.170409417945052</v>
      </c>
      <c r="AI234" s="94">
        <f t="shared" si="86"/>
        <v>10.113473008448667</v>
      </c>
      <c r="AJ234" s="94">
        <f t="shared" si="86"/>
        <v>10.058826296118021</v>
      </c>
      <c r="AK234" s="94">
        <f t="shared" si="86"/>
        <v>10.006778904106522</v>
      </c>
      <c r="AL234" s="94">
        <f t="shared" si="86"/>
        <v>9.9570364964567748</v>
      </c>
      <c r="AM234" s="94">
        <f t="shared" si="86"/>
        <v>9.9116767428038823</v>
      </c>
      <c r="AN234" s="94">
        <f t="shared" si="86"/>
        <v>9.8654136889910173</v>
      </c>
      <c r="AO234" s="94">
        <f t="shared" si="86"/>
        <v>9.8182948327255843</v>
      </c>
      <c r="AP234" s="94">
        <f t="shared" si="86"/>
        <v>9.7703637039234508</v>
      </c>
      <c r="AQ234" s="94">
        <f t="shared" si="86"/>
        <v>9.7216603112119877</v>
      </c>
      <c r="AR234" s="94">
        <f t="shared" si="86"/>
        <v>9.6453476366768136</v>
      </c>
      <c r="AS234" s="94">
        <f t="shared" si="86"/>
        <v>9.5689396663895145</v>
      </c>
      <c r="AT234" s="94">
        <f t="shared" si="86"/>
        <v>9.492438025204855</v>
      </c>
      <c r="AU234" s="94">
        <f t="shared" si="86"/>
        <v>9.4158442929698918</v>
      </c>
      <c r="AV234" s="94">
        <f t="shared" si="86"/>
        <v>9.339490403946666</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8.0284423826445437</v>
      </c>
      <c r="T235" s="94">
        <f t="shared" si="86"/>
        <v>7.979742497812417</v>
      </c>
      <c r="U235" s="94">
        <f t="shared" si="86"/>
        <v>7.929886401735164</v>
      </c>
      <c r="V235" s="94">
        <f t="shared" si="86"/>
        <v>7.8804839763809476</v>
      </c>
      <c r="W235" s="94">
        <f t="shared" si="86"/>
        <v>7.8308311312108776</v>
      </c>
      <c r="X235" s="94">
        <f t="shared" si="86"/>
        <v>7.782359754927886</v>
      </c>
      <c r="Y235" s="94">
        <f t="shared" si="86"/>
        <v>7.7338281711672368</v>
      </c>
      <c r="Z235" s="94">
        <f t="shared" si="86"/>
        <v>7.6808638972153993</v>
      </c>
      <c r="AA235" s="94">
        <f t="shared" si="86"/>
        <v>7.629790723675093</v>
      </c>
      <c r="AB235" s="94">
        <f t="shared" si="86"/>
        <v>7.5801176298469937</v>
      </c>
      <c r="AC235" s="94">
        <f t="shared" si="86"/>
        <v>7.5316352212249544</v>
      </c>
      <c r="AD235" s="94">
        <f t="shared" si="86"/>
        <v>7.4862737250721736</v>
      </c>
      <c r="AE235" s="94">
        <f t="shared" si="86"/>
        <v>7.4428560572736941</v>
      </c>
      <c r="AF235" s="94">
        <f t="shared" si="86"/>
        <v>7.4036452297562487</v>
      </c>
      <c r="AG235" s="94">
        <f t="shared" si="86"/>
        <v>7.3612466153678753</v>
      </c>
      <c r="AH235" s="94">
        <f t="shared" si="86"/>
        <v>7.3171213876459191</v>
      </c>
      <c r="AI235" s="94">
        <f t="shared" si="86"/>
        <v>7.2761583740108247</v>
      </c>
      <c r="AJ235" s="94">
        <f t="shared" si="86"/>
        <v>7.2368426875790091</v>
      </c>
      <c r="AK235" s="94">
        <f t="shared" si="86"/>
        <v>7.1993970873471689</v>
      </c>
      <c r="AL235" s="94">
        <f t="shared" si="86"/>
        <v>7.1636098127223367</v>
      </c>
      <c r="AM235" s="94">
        <f t="shared" si="86"/>
        <v>7.1309756472770101</v>
      </c>
      <c r="AN235" s="94">
        <f t="shared" si="86"/>
        <v>7.0976916007257822</v>
      </c>
      <c r="AO235" s="94">
        <f t="shared" si="86"/>
        <v>7.0637918453891997</v>
      </c>
      <c r="AP235" s="94">
        <f t="shared" si="86"/>
        <v>7.0293076989522536</v>
      </c>
      <c r="AQ235" s="94">
        <f t="shared" si="86"/>
        <v>6.9942679457018899</v>
      </c>
      <c r="AR235" s="94">
        <f t="shared" si="86"/>
        <v>6.9393646394490913</v>
      </c>
      <c r="AS235" s="94">
        <f t="shared" si="86"/>
        <v>6.8843927724769198</v>
      </c>
      <c r="AT235" s="94">
        <f t="shared" si="86"/>
        <v>6.8293535137903811</v>
      </c>
      <c r="AU235" s="94">
        <f t="shared" si="86"/>
        <v>6.7742480000135998</v>
      </c>
      <c r="AV235" s="94">
        <f t="shared" si="86"/>
        <v>6.7193150419149799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101.82838718767023</v>
      </c>
      <c r="T236" s="94">
        <f t="shared" si="86"/>
        <v>101.21070439288542</v>
      </c>
      <c r="U236" s="94">
        <f t="shared" si="86"/>
        <v>100.57835684487351</v>
      </c>
      <c r="V236" s="94">
        <f t="shared" si="86"/>
        <v>99.951763409034214</v>
      </c>
      <c r="W236" s="94">
        <f t="shared" si="86"/>
        <v>99.321993784744777</v>
      </c>
      <c r="X236" s="94">
        <f t="shared" si="86"/>
        <v>98.707209267845997</v>
      </c>
      <c r="Y236" s="94">
        <f t="shared" si="86"/>
        <v>98.091661112117393</v>
      </c>
      <c r="Z236" s="94">
        <f t="shared" si="86"/>
        <v>97.419891130091941</v>
      </c>
      <c r="AA236" s="94">
        <f t="shared" si="86"/>
        <v>96.772106834920578</v>
      </c>
      <c r="AB236" s="94">
        <f t="shared" si="86"/>
        <v>96.142080387689475</v>
      </c>
      <c r="AC236" s="94">
        <f t="shared" si="86"/>
        <v>95.527155942615508</v>
      </c>
      <c r="AD236" s="94">
        <f t="shared" si="86"/>
        <v>94.95181545021282</v>
      </c>
      <c r="AE236" s="94">
        <f t="shared" si="86"/>
        <v>94.401129417150344</v>
      </c>
      <c r="AF236" s="94">
        <f t="shared" si="86"/>
        <v>93.903800653226384</v>
      </c>
      <c r="AG236" s="94">
        <f t="shared" si="86"/>
        <v>93.36603973817104</v>
      </c>
      <c r="AH236" s="94">
        <f t="shared" si="86"/>
        <v>92.806379400702752</v>
      </c>
      <c r="AI236" s="94">
        <f t="shared" si="86"/>
        <v>92.286826863111486</v>
      </c>
      <c r="AJ236" s="94">
        <f t="shared" si="86"/>
        <v>91.788168125872204</v>
      </c>
      <c r="AK236" s="94">
        <f t="shared" si="86"/>
        <v>91.313228542681657</v>
      </c>
      <c r="AL236" s="94">
        <f t="shared" si="86"/>
        <v>90.859322257601164</v>
      </c>
      <c r="AM236" s="94">
        <f t="shared" si="86"/>
        <v>90.445408290715534</v>
      </c>
      <c r="AN236" s="94">
        <f t="shared" si="86"/>
        <v>90.023251586107733</v>
      </c>
      <c r="AO236" s="94">
        <f t="shared" si="86"/>
        <v>89.593285566865546</v>
      </c>
      <c r="AP236" s="94">
        <f t="shared" si="86"/>
        <v>89.155907449435389</v>
      </c>
      <c r="AQ236" s="94">
        <f t="shared" si="86"/>
        <v>88.711482318023641</v>
      </c>
      <c r="AR236" s="94">
        <f t="shared" si="86"/>
        <v>88.015118707184385</v>
      </c>
      <c r="AS236" s="94">
        <f t="shared" si="86"/>
        <v>87.317885509550408</v>
      </c>
      <c r="AT236" s="94">
        <f t="shared" si="86"/>
        <v>86.619797552144021</v>
      </c>
      <c r="AU236" s="94">
        <f t="shared" si="86"/>
        <v>85.920869251286092</v>
      </c>
      <c r="AV236" s="94">
        <f t="shared" si="86"/>
        <v>85.224129552596509</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24.771195584093469</v>
      </c>
      <c r="T237" s="94">
        <f t="shared" si="86"/>
        <v>24.620935506907479</v>
      </c>
      <c r="U237" s="94">
        <f t="shared" si="86"/>
        <v>24.467108021060572</v>
      </c>
      <c r="V237" s="94">
        <f t="shared" si="86"/>
        <v>24.314680304393722</v>
      </c>
      <c r="W237" s="94">
        <f t="shared" si="86"/>
        <v>24.161479934958003</v>
      </c>
      <c r="X237" s="94">
        <f t="shared" si="86"/>
        <v>24.011924904865019</v>
      </c>
      <c r="Y237" s="94">
        <f t="shared" si="86"/>
        <v>23.862184108824721</v>
      </c>
      <c r="Z237" s="94">
        <f t="shared" si="86"/>
        <v>23.698766558258924</v>
      </c>
      <c r="AA237" s="94">
        <f t="shared" si="86"/>
        <v>23.541183865306898</v>
      </c>
      <c r="AB237" s="94">
        <f t="shared" si="86"/>
        <v>23.38792102005776</v>
      </c>
      <c r="AC237" s="94">
        <f t="shared" si="86"/>
        <v>23.238331950456825</v>
      </c>
      <c r="AD237" s="94">
        <f t="shared" si="86"/>
        <v>23.098372237273018</v>
      </c>
      <c r="AE237" s="94">
        <f t="shared" si="86"/>
        <v>22.96441007007029</v>
      </c>
      <c r="AF237" s="94">
        <f t="shared" si="86"/>
        <v>22.843427813344068</v>
      </c>
      <c r="AG237" s="94">
        <f t="shared" si="86"/>
        <v>22.712609863927206</v>
      </c>
      <c r="AH237" s="94">
        <f t="shared" si="86"/>
        <v>22.576464570232869</v>
      </c>
      <c r="AI237" s="94">
        <f t="shared" si="86"/>
        <v>22.450076066198463</v>
      </c>
      <c r="AJ237" s="94">
        <f t="shared" si="86"/>
        <v>22.328770274650321</v>
      </c>
      <c r="AK237" s="94">
        <f t="shared" si="86"/>
        <v>22.213234502840848</v>
      </c>
      <c r="AL237" s="94">
        <f t="shared" si="86"/>
        <v>22.102815378320535</v>
      </c>
      <c r="AM237" s="94">
        <f t="shared" si="86"/>
        <v>22.002124950907444</v>
      </c>
      <c r="AN237" s="94">
        <f t="shared" si="86"/>
        <v>21.899429360946826</v>
      </c>
      <c r="AO237" s="94">
        <f t="shared" si="86"/>
        <v>21.794834044735715</v>
      </c>
      <c r="AP237" s="94">
        <f t="shared" si="86"/>
        <v>21.688435630793464</v>
      </c>
      <c r="AQ237" s="94">
        <f t="shared" si="86"/>
        <v>21.580322931017541</v>
      </c>
      <c r="AR237" s="94">
        <f t="shared" si="86"/>
        <v>21.410922632356687</v>
      </c>
      <c r="AS237" s="94">
        <f t="shared" si="86"/>
        <v>21.241310794407383</v>
      </c>
      <c r="AT237" s="94">
        <f t="shared" si="86"/>
        <v>21.071491024052541</v>
      </c>
      <c r="AU237" s="94">
        <f t="shared" si="86"/>
        <v>20.901466828266138</v>
      </c>
      <c r="AV237" s="94">
        <f t="shared" si="86"/>
        <v>20.731975040915788</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9.3872450572506825</v>
      </c>
      <c r="T238" s="94">
        <f t="shared" si="86"/>
        <v>9.3303027848408657</v>
      </c>
      <c r="U238" s="94">
        <f t="shared" si="86"/>
        <v>9.2720086140454541</v>
      </c>
      <c r="V238" s="94">
        <f t="shared" si="86"/>
        <v>9.2142448971101398</v>
      </c>
      <c r="W238" s="94">
        <f t="shared" si="86"/>
        <v>9.1561883771544395</v>
      </c>
      <c r="X238" s="94">
        <f t="shared" si="86"/>
        <v>9.0995132880469622</v>
      </c>
      <c r="Y238" s="94">
        <f t="shared" si="86"/>
        <v>9.0427678014302106</v>
      </c>
      <c r="Z238" s="94">
        <f t="shared" si="86"/>
        <v>8.9808393979904544</v>
      </c>
      <c r="AA238" s="94">
        <f t="shared" si="86"/>
        <v>8.9211221610690359</v>
      </c>
      <c r="AB238" s="94">
        <f t="shared" si="86"/>
        <v>8.86304196539818</v>
      </c>
      <c r="AC238" s="94">
        <f t="shared" si="86"/>
        <v>8.8063539767436563</v>
      </c>
      <c r="AD238" s="94">
        <f t="shared" si="86"/>
        <v>8.7533151106405391</v>
      </c>
      <c r="AE238" s="94">
        <f t="shared" si="86"/>
        <v>8.7025490631292932</v>
      </c>
      <c r="AF238" s="94">
        <f t="shared" si="86"/>
        <v>8.6567018577486401</v>
      </c>
      <c r="AG238" s="94">
        <f t="shared" si="86"/>
        <v>8.6071273370157115</v>
      </c>
      <c r="AH238" s="94">
        <f t="shared" si="86"/>
        <v>8.5555339760508957</v>
      </c>
      <c r="AI238" s="94">
        <f t="shared" si="86"/>
        <v>8.5076380294962579</v>
      </c>
      <c r="AJ238" s="94">
        <f t="shared" si="86"/>
        <v>8.4616682179762428</v>
      </c>
      <c r="AK238" s="94">
        <f t="shared" si="86"/>
        <v>8.4178850021370142</v>
      </c>
      <c r="AL238" s="94">
        <f t="shared" si="86"/>
        <v>8.3760407812006274</v>
      </c>
      <c r="AM238" s="94">
        <f t="shared" si="86"/>
        <v>8.3378833287741916</v>
      </c>
      <c r="AN238" s="94">
        <f t="shared" si="86"/>
        <v>8.2989660037711843</v>
      </c>
      <c r="AO238" s="94">
        <f t="shared" si="86"/>
        <v>8.2593287621297335</v>
      </c>
      <c r="AP238" s="94">
        <f t="shared" si="86"/>
        <v>8.2190082220093341</v>
      </c>
      <c r="AQ238" s="94">
        <f t="shared" si="86"/>
        <v>8.1780380393973484</v>
      </c>
      <c r="AR238" s="94">
        <f t="shared" si="86"/>
        <v>8.1138424251443944</v>
      </c>
      <c r="AS238" s="94">
        <f t="shared" si="86"/>
        <v>8.0495666463659497</v>
      </c>
      <c r="AT238" s="94">
        <f t="shared" si="86"/>
        <v>7.9852120699194824</v>
      </c>
      <c r="AU238" s="94">
        <f t="shared" si="86"/>
        <v>7.9207800248011662</v>
      </c>
      <c r="AV238" s="94">
        <f t="shared" si="86"/>
        <v>7.8565497401688464</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9.0845945411109419</v>
      </c>
      <c r="T239" s="94">
        <f t="shared" si="86"/>
        <v>9.1776973992866875</v>
      </c>
      <c r="U239" s="94">
        <f t="shared" si="86"/>
        <v>9.2645860593358353</v>
      </c>
      <c r="V239" s="94">
        <f t="shared" si="86"/>
        <v>9.3539130279285736</v>
      </c>
      <c r="W239" s="94">
        <f t="shared" si="86"/>
        <v>9.4418940847278598</v>
      </c>
      <c r="X239" s="94">
        <f t="shared" si="86"/>
        <v>9.5362250899259866</v>
      </c>
      <c r="Y239" s="94">
        <f t="shared" si="86"/>
        <v>9.6302325027040911</v>
      </c>
      <c r="Z239" s="94">
        <f t="shared" si="86"/>
        <v>9.700415882289315</v>
      </c>
      <c r="AA239" s="94">
        <f t="shared" si="86"/>
        <v>9.7807632113120455</v>
      </c>
      <c r="AB239" s="94">
        <f t="shared" si="86"/>
        <v>9.8686354392331079</v>
      </c>
      <c r="AC239" s="94">
        <f t="shared" si="86"/>
        <v>9.9629071497816319</v>
      </c>
      <c r="AD239" s="94">
        <f t="shared" si="86"/>
        <v>10.073952584423841</v>
      </c>
      <c r="AE239" s="94">
        <f t="shared" ref="K239:AV241" si="87">AE168+AE180+AE157</f>
        <v>10.195445361252558</v>
      </c>
      <c r="AF239" s="94">
        <f t="shared" si="87"/>
        <v>10.339548313430729</v>
      </c>
      <c r="AG239" s="94">
        <f t="shared" si="87"/>
        <v>10.466518116900275</v>
      </c>
      <c r="AH239" s="94">
        <f t="shared" si="87"/>
        <v>10.584208026762024</v>
      </c>
      <c r="AI239" s="94">
        <f t="shared" si="87"/>
        <v>10.71889364129048</v>
      </c>
      <c r="AJ239" s="94">
        <f t="shared" si="87"/>
        <v>10.862433016464891</v>
      </c>
      <c r="AK239" s="94">
        <f t="shared" si="87"/>
        <v>11.016023397637946</v>
      </c>
      <c r="AL239" s="94">
        <f t="shared" si="87"/>
        <v>11.178526651717059</v>
      </c>
      <c r="AM239" s="94">
        <f t="shared" si="87"/>
        <v>11.357976675029599</v>
      </c>
      <c r="AN239" s="94">
        <f t="shared" si="87"/>
        <v>11.533933833203678</v>
      </c>
      <c r="AO239" s="94">
        <f t="shared" si="87"/>
        <v>11.706581789537159</v>
      </c>
      <c r="AP239" s="94">
        <f t="shared" si="87"/>
        <v>11.876088864741531</v>
      </c>
      <c r="AQ239" s="94">
        <f t="shared" si="87"/>
        <v>12.042609763472003</v>
      </c>
      <c r="AR239" s="94">
        <f t="shared" si="87"/>
        <v>12.102371577843384</v>
      </c>
      <c r="AS239" s="94">
        <f t="shared" si="87"/>
        <v>12.161764904279991</v>
      </c>
      <c r="AT239" s="94">
        <f t="shared" si="87"/>
        <v>12.220796025741565</v>
      </c>
      <c r="AU239" s="94">
        <f t="shared" si="87"/>
        <v>12.279471051152877</v>
      </c>
      <c r="AV239" s="94">
        <f t="shared" si="87"/>
        <v>12.339073498068243</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3.1391774131496875</v>
      </c>
      <c r="T240" s="94">
        <f t="shared" si="87"/>
        <v>3.1713490624360006</v>
      </c>
      <c r="U240" s="94">
        <f t="shared" si="87"/>
        <v>3.2013733984535073</v>
      </c>
      <c r="V240" s="94">
        <f t="shared" si="87"/>
        <v>3.2322402908527761</v>
      </c>
      <c r="W240" s="94">
        <f t="shared" si="87"/>
        <v>3.262642104058584</v>
      </c>
      <c r="X240" s="94">
        <f t="shared" si="87"/>
        <v>3.2952381389765559</v>
      </c>
      <c r="Y240" s="94">
        <f t="shared" si="87"/>
        <v>3.3277223566844807</v>
      </c>
      <c r="Z240" s="94">
        <f t="shared" si="87"/>
        <v>3.3519741908170251</v>
      </c>
      <c r="AA240" s="94">
        <f t="shared" si="87"/>
        <v>3.3797381729445335</v>
      </c>
      <c r="AB240" s="94">
        <f t="shared" si="87"/>
        <v>3.4101023803821509</v>
      </c>
      <c r="AC240" s="94">
        <f t="shared" si="87"/>
        <v>3.4426779260615641</v>
      </c>
      <c r="AD240" s="94">
        <f t="shared" si="87"/>
        <v>3.4810496242903315</v>
      </c>
      <c r="AE240" s="94">
        <f t="shared" si="87"/>
        <v>3.5230313967465077</v>
      </c>
      <c r="AF240" s="94">
        <f t="shared" si="87"/>
        <v>3.572826104765539</v>
      </c>
      <c r="AG240" s="94">
        <f t="shared" si="87"/>
        <v>3.6167004612269018</v>
      </c>
      <c r="AH240" s="94">
        <f t="shared" si="87"/>
        <v>3.657368154773569</v>
      </c>
      <c r="AI240" s="94">
        <f t="shared" si="87"/>
        <v>3.703908706153225</v>
      </c>
      <c r="AJ240" s="94">
        <f t="shared" si="87"/>
        <v>3.7535086704010543</v>
      </c>
      <c r="AK240" s="94">
        <f t="shared" si="87"/>
        <v>3.8065817550911438</v>
      </c>
      <c r="AL240" s="94">
        <f t="shared" si="87"/>
        <v>3.8627346788633576</v>
      </c>
      <c r="AM240" s="94">
        <f t="shared" si="87"/>
        <v>3.9247435508523791</v>
      </c>
      <c r="AN240" s="94">
        <f t="shared" si="87"/>
        <v>3.9855454649193693</v>
      </c>
      <c r="AO240" s="94">
        <f t="shared" si="87"/>
        <v>4.0452038858313761</v>
      </c>
      <c r="AP240" s="94">
        <f t="shared" si="87"/>
        <v>4.1037769767318713</v>
      </c>
      <c r="AQ240" s="94">
        <f t="shared" si="87"/>
        <v>4.1613181957424175</v>
      </c>
      <c r="AR240" s="94">
        <f t="shared" si="87"/>
        <v>4.1819688628684544</v>
      </c>
      <c r="AS240" s="94">
        <f t="shared" si="87"/>
        <v>4.2024921991602264</v>
      </c>
      <c r="AT240" s="94">
        <f t="shared" si="87"/>
        <v>4.2228903756915486</v>
      </c>
      <c r="AU240" s="94">
        <f t="shared" si="87"/>
        <v>4.2431655033985312</v>
      </c>
      <c r="AV240" s="94">
        <f t="shared" si="87"/>
        <v>4.2637611011743557</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16.537065018911136</v>
      </c>
      <c r="T241" s="94">
        <f t="shared" si="87"/>
        <v>16.436752514505134</v>
      </c>
      <c r="U241" s="94">
        <f t="shared" si="87"/>
        <v>16.334058434741806</v>
      </c>
      <c r="V241" s="94">
        <f t="shared" si="87"/>
        <v>16.232298830420465</v>
      </c>
      <c r="W241" s="94">
        <f t="shared" si="87"/>
        <v>16.130023408885844</v>
      </c>
      <c r="X241" s="94">
        <f t="shared" si="87"/>
        <v>16.030181588649238</v>
      </c>
      <c r="Y241" s="94">
        <f t="shared" si="87"/>
        <v>15.930215752454718</v>
      </c>
      <c r="Z241" s="94">
        <f t="shared" si="87"/>
        <v>15.821119417166273</v>
      </c>
      <c r="AA241" s="94">
        <f t="shared" si="87"/>
        <v>15.715918389207975</v>
      </c>
      <c r="AB241" s="94">
        <f t="shared" si="87"/>
        <v>15.613601259287293</v>
      </c>
      <c r="AC241" s="94">
        <f t="shared" si="87"/>
        <v>15.513736714529609</v>
      </c>
      <c r="AD241" s="94">
        <f t="shared" si="87"/>
        <v>15.420300656141093</v>
      </c>
      <c r="AE241" s="94">
        <f t="shared" si="87"/>
        <v>15.330868514620704</v>
      </c>
      <c r="AF241" s="94">
        <f t="shared" si="87"/>
        <v>15.250101664315714</v>
      </c>
      <c r="AG241" s="94">
        <f t="shared" si="87"/>
        <v>15.162768579087629</v>
      </c>
      <c r="AH241" s="94">
        <f t="shared" si="87"/>
        <v>15.071878998639285</v>
      </c>
      <c r="AI241" s="94">
        <f t="shared" si="87"/>
        <v>14.98750297804051</v>
      </c>
      <c r="AJ241" s="94">
        <f t="shared" si="87"/>
        <v>14.906520138306673</v>
      </c>
      <c r="AK241" s="94">
        <f t="shared" si="87"/>
        <v>14.829389320622191</v>
      </c>
      <c r="AL241" s="94">
        <f t="shared" si="87"/>
        <v>14.755674338423425</v>
      </c>
      <c r="AM241" s="94">
        <f t="shared" si="87"/>
        <v>14.688454161696004</v>
      </c>
      <c r="AN241" s="94">
        <f t="shared" si="87"/>
        <v>14.619895353439503</v>
      </c>
      <c r="AO241" s="94">
        <f t="shared" si="87"/>
        <v>14.550068302137728</v>
      </c>
      <c r="AP241" s="94">
        <f t="shared" si="87"/>
        <v>14.479037516267958</v>
      </c>
      <c r="AQ241" s="94">
        <f t="shared" si="87"/>
        <v>14.406862285989106</v>
      </c>
      <c r="AR241" s="94">
        <f t="shared" si="87"/>
        <v>14.293771912790632</v>
      </c>
      <c r="AS241" s="94">
        <f t="shared" si="87"/>
        <v>14.180540317544345</v>
      </c>
      <c r="AT241" s="94">
        <f t="shared" si="87"/>
        <v>14.067169908178318</v>
      </c>
      <c r="AU241" s="94">
        <f t="shared" si="87"/>
        <v>13.953663025922166</v>
      </c>
      <c r="AV241" s="94">
        <f t="shared" si="87"/>
        <v>13.84051157555842</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316.15827531321838</v>
      </c>
      <c r="T245" s="162">
        <f t="shared" si="89"/>
        <v>319.39840220433814</v>
      </c>
      <c r="U245" s="162">
        <f t="shared" si="89"/>
        <v>322.42226516058798</v>
      </c>
      <c r="V245" s="162">
        <f t="shared" si="89"/>
        <v>325.53098511516998</v>
      </c>
      <c r="W245" s="162">
        <f t="shared" si="89"/>
        <v>328.59286520811406</v>
      </c>
      <c r="X245" s="162">
        <f t="shared" si="89"/>
        <v>331.8757335603604</v>
      </c>
      <c r="Y245" s="162">
        <f t="shared" si="89"/>
        <v>335.14734038398745</v>
      </c>
      <c r="Z245" s="162">
        <f t="shared" si="89"/>
        <v>337.58983312759904</v>
      </c>
      <c r="AA245" s="162">
        <f t="shared" si="89"/>
        <v>340.38604740605638</v>
      </c>
      <c r="AB245" s="162">
        <f t="shared" si="89"/>
        <v>343.44414008170997</v>
      </c>
      <c r="AC245" s="162">
        <f t="shared" si="89"/>
        <v>346.67596972486274</v>
      </c>
      <c r="AD245" s="162">
        <f t="shared" si="89"/>
        <v>350.4870620690873</v>
      </c>
      <c r="AE245" s="162">
        <f t="shared" si="89"/>
        <v>354.658942251491</v>
      </c>
      <c r="AF245" s="162">
        <f t="shared" si="89"/>
        <v>359.61164076448586</v>
      </c>
      <c r="AG245" s="162">
        <f t="shared" si="89"/>
        <v>363.97266423004402</v>
      </c>
      <c r="AH245" s="162">
        <f t="shared" si="89"/>
        <v>368.01321645100069</v>
      </c>
      <c r="AI245" s="162">
        <f t="shared" ref="AI245:AR245" si="90">SUM(AI220:AI241)</f>
        <v>372.64069723575506</v>
      </c>
      <c r="AJ245" s="162">
        <f t="shared" si="90"/>
        <v>377.57393321701659</v>
      </c>
      <c r="AK245" s="162">
        <f t="shared" si="90"/>
        <v>382.85426998822447</v>
      </c>
      <c r="AL245" s="162">
        <f t="shared" si="90"/>
        <v>388.44240333489972</v>
      </c>
      <c r="AM245" s="162">
        <f t="shared" si="90"/>
        <v>394.47366479291833</v>
      </c>
      <c r="AN245" s="162">
        <f t="shared" si="90"/>
        <v>400.38615489399814</v>
      </c>
      <c r="AO245" s="162">
        <f t="shared" si="90"/>
        <v>406.18611892338248</v>
      </c>
      <c r="AP245" s="162">
        <f t="shared" si="90"/>
        <v>411.87928045713693</v>
      </c>
      <c r="AQ245" s="162">
        <f t="shared" si="90"/>
        <v>417.47090007106181</v>
      </c>
      <c r="AR245" s="162">
        <f t="shared" si="90"/>
        <v>419.43228467383454</v>
      </c>
      <c r="AS245" s="162">
        <f t="shared" si="89"/>
        <v>421.38113921595681</v>
      </c>
      <c r="AT245" s="162">
        <f t="shared" si="89"/>
        <v>423.31767734313911</v>
      </c>
      <c r="AU245" s="162">
        <f t="shared" si="89"/>
        <v>425.2421067832081</v>
      </c>
      <c r="AV245" s="162">
        <f t="shared" si="89"/>
        <v>427.19807225634008</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117.01306736942658</v>
      </c>
      <c r="T248" s="10">
        <f t="shared" si="95"/>
        <v>116.3032755277284</v>
      </c>
      <c r="U248" s="10">
        <f t="shared" si="95"/>
        <v>115.57663212032531</v>
      </c>
      <c r="V248" s="10">
        <f t="shared" si="95"/>
        <v>114.85660088005852</v>
      </c>
      <c r="W248" s="10">
        <f t="shared" si="95"/>
        <v>114.13291981715037</v>
      </c>
      <c r="X248" s="10">
        <f t="shared" si="95"/>
        <v>113.42645844542135</v>
      </c>
      <c r="Y248" s="10">
        <f t="shared" si="95"/>
        <v>112.71911956080706</v>
      </c>
      <c r="Z248" s="10">
        <f t="shared" ref="Z248:AN256" si="96">INDEX($J$233:$AV$241,MATCH($D248,$B$233:$B$241,0),MATCH(Z$247,$J$104:$AV$104,0))</f>
        <v>111.94717503399617</v>
      </c>
      <c r="AA248" s="10">
        <f t="shared" si="96"/>
        <v>111.20279294698494</v>
      </c>
      <c r="AB248" s="10">
        <f t="shared" si="96"/>
        <v>110.47881676361963</v>
      </c>
      <c r="AC248" s="10">
        <f t="shared" si="96"/>
        <v>109.77219459758322</v>
      </c>
      <c r="AD248" s="10">
        <f t="shared" si="96"/>
        <v>109.11105915532389</v>
      </c>
      <c r="AE248" s="10">
        <f t="shared" si="96"/>
        <v>108.47825465290764</v>
      </c>
      <c r="AF248" s="10">
        <f t="shared" si="96"/>
        <v>107.9067640718918</v>
      </c>
      <c r="AG248" s="10">
        <f t="shared" si="96"/>
        <v>107.28881208502547</v>
      </c>
      <c r="AH248" s="10">
        <f t="shared" si="96"/>
        <v>106.64569502719091</v>
      </c>
      <c r="AI248" s="10">
        <f t="shared" si="96"/>
        <v>106.04866665659441</v>
      </c>
      <c r="AJ248" s="10">
        <f t="shared" si="96"/>
        <v>105.47564777623649</v>
      </c>
      <c r="AK248" s="10">
        <f t="shared" si="96"/>
        <v>104.92988505741957</v>
      </c>
      <c r="AL248" s="10">
        <f t="shared" si="96"/>
        <v>104.40829212854757</v>
      </c>
      <c r="AM248" s="10">
        <f>INDEX($J$233:$AV$241,MATCH($D248,$B$233:$B$241,0),MATCH(AM$247,$J$104:$AV$104,0))</f>
        <v>101.94016564152648</v>
      </c>
      <c r="AN248" s="10">
        <f>INDEX($J$233:$AV$241,MATCH($D248,$B$233:$B$241,0),MATCH(AN$247,$J$104:$AV$104,0))</f>
        <v>97.932777767162776</v>
      </c>
      <c r="AO248" s="186">
        <f>AN248</f>
        <v>97.932777767162776</v>
      </c>
      <c r="AP248" s="186">
        <f>AO248</f>
        <v>97.932777767162776</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11.159107754825254</v>
      </c>
      <c r="T249" s="10">
        <f t="shared" si="95"/>
        <v>11.09141750600886</v>
      </c>
      <c r="U249" s="10">
        <f t="shared" si="95"/>
        <v>11.022120185078506</v>
      </c>
      <c r="V249" s="10">
        <f t="shared" si="95"/>
        <v>10.953453442315407</v>
      </c>
      <c r="W249" s="10">
        <f t="shared" si="95"/>
        <v>10.884438629331974</v>
      </c>
      <c r="X249" s="10">
        <f t="shared" si="95"/>
        <v>10.817065995240975</v>
      </c>
      <c r="Y249" s="10">
        <f t="shared" si="95"/>
        <v>10.749609675959398</v>
      </c>
      <c r="Z249" s="10">
        <f t="shared" si="96"/>
        <v>10.675992153155436</v>
      </c>
      <c r="AA249" s="10">
        <f t="shared" si="96"/>
        <v>10.605003159306616</v>
      </c>
      <c r="AB249" s="10">
        <f t="shared" si="96"/>
        <v>10.535960201765862</v>
      </c>
      <c r="AC249" s="10">
        <f t="shared" si="96"/>
        <v>10.468572233310567</v>
      </c>
      <c r="AD249" s="10">
        <f t="shared" si="96"/>
        <v>10.405522167137926</v>
      </c>
      <c r="AE249" s="10">
        <f t="shared" si="96"/>
        <v>10.345173918955464</v>
      </c>
      <c r="AF249" s="10">
        <f t="shared" si="96"/>
        <v>10.290672954936724</v>
      </c>
      <c r="AG249" s="10">
        <f t="shared" si="96"/>
        <v>10.231741136775092</v>
      </c>
      <c r="AH249" s="10">
        <f t="shared" si="96"/>
        <v>10.170409417945052</v>
      </c>
      <c r="AI249" s="10">
        <f t="shared" si="96"/>
        <v>10.113473008448667</v>
      </c>
      <c r="AJ249" s="10">
        <f t="shared" si="96"/>
        <v>10.058826296118021</v>
      </c>
      <c r="AK249" s="10">
        <f t="shared" si="96"/>
        <v>10.006778904106522</v>
      </c>
      <c r="AL249" s="10">
        <f t="shared" si="96"/>
        <v>9.9570364964567748</v>
      </c>
      <c r="AM249" s="10">
        <f t="shared" si="96"/>
        <v>9.7216603112119877</v>
      </c>
      <c r="AN249" s="10">
        <f t="shared" si="96"/>
        <v>9.339490403946666</v>
      </c>
      <c r="AO249" s="186">
        <f t="shared" ref="AO249:AP264" si="97">AN249</f>
        <v>9.339490403946666</v>
      </c>
      <c r="AP249" s="186">
        <f t="shared" si="97"/>
        <v>9.339490403946666</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8.0284423826445437</v>
      </c>
      <c r="T250" s="10">
        <f t="shared" si="95"/>
        <v>7.979742497812417</v>
      </c>
      <c r="U250" s="10">
        <f t="shared" si="95"/>
        <v>7.929886401735164</v>
      </c>
      <c r="V250" s="10">
        <f t="shared" si="95"/>
        <v>7.8804839763809476</v>
      </c>
      <c r="W250" s="10">
        <f t="shared" si="95"/>
        <v>7.8308311312108776</v>
      </c>
      <c r="X250" s="10">
        <f t="shared" si="95"/>
        <v>7.782359754927886</v>
      </c>
      <c r="Y250" s="10">
        <f t="shared" si="95"/>
        <v>7.7338281711672368</v>
      </c>
      <c r="Z250" s="10">
        <f t="shared" si="96"/>
        <v>7.6808638972153993</v>
      </c>
      <c r="AA250" s="10">
        <f t="shared" si="96"/>
        <v>7.629790723675093</v>
      </c>
      <c r="AB250" s="10">
        <f t="shared" si="96"/>
        <v>7.5801176298469937</v>
      </c>
      <c r="AC250" s="10">
        <f t="shared" si="96"/>
        <v>7.5316352212249544</v>
      </c>
      <c r="AD250" s="10">
        <f t="shared" si="96"/>
        <v>7.4862737250721736</v>
      </c>
      <c r="AE250" s="10">
        <f t="shared" si="96"/>
        <v>7.4428560572736941</v>
      </c>
      <c r="AF250" s="10">
        <f t="shared" si="96"/>
        <v>7.4036452297562487</v>
      </c>
      <c r="AG250" s="10">
        <f t="shared" si="96"/>
        <v>7.3612466153678753</v>
      </c>
      <c r="AH250" s="10">
        <f t="shared" si="96"/>
        <v>7.3171213876459191</v>
      </c>
      <c r="AI250" s="10">
        <f t="shared" si="96"/>
        <v>7.2761583740108247</v>
      </c>
      <c r="AJ250" s="10">
        <f t="shared" si="96"/>
        <v>7.2368426875790091</v>
      </c>
      <c r="AK250" s="10">
        <f t="shared" si="96"/>
        <v>7.1993970873471689</v>
      </c>
      <c r="AL250" s="10">
        <f t="shared" si="96"/>
        <v>7.1636098127223367</v>
      </c>
      <c r="AM250" s="10">
        <f t="shared" si="96"/>
        <v>6.9942679457018899</v>
      </c>
      <c r="AN250" s="10">
        <f t="shared" si="96"/>
        <v>6.7193150419149799</v>
      </c>
      <c r="AO250" s="186">
        <f t="shared" si="97"/>
        <v>6.7193150419149799</v>
      </c>
      <c r="AP250" s="186">
        <f t="shared" si="97"/>
        <v>6.7193150419149799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101.82838718767023</v>
      </c>
      <c r="T251" s="10">
        <f t="shared" si="95"/>
        <v>101.21070439288542</v>
      </c>
      <c r="U251" s="10">
        <f t="shared" si="95"/>
        <v>100.57835684487351</v>
      </c>
      <c r="V251" s="10">
        <f t="shared" si="95"/>
        <v>99.951763409034214</v>
      </c>
      <c r="W251" s="10">
        <f t="shared" si="95"/>
        <v>99.321993784744777</v>
      </c>
      <c r="X251" s="10">
        <f t="shared" si="95"/>
        <v>98.707209267845997</v>
      </c>
      <c r="Y251" s="10">
        <f t="shared" si="95"/>
        <v>98.091661112117393</v>
      </c>
      <c r="Z251" s="10">
        <f t="shared" si="96"/>
        <v>97.419891130091941</v>
      </c>
      <c r="AA251" s="10">
        <f t="shared" si="96"/>
        <v>96.772106834920578</v>
      </c>
      <c r="AB251" s="10">
        <f t="shared" si="96"/>
        <v>96.142080387689475</v>
      </c>
      <c r="AC251" s="10">
        <f t="shared" si="96"/>
        <v>95.527155942615508</v>
      </c>
      <c r="AD251" s="10">
        <f t="shared" si="96"/>
        <v>94.95181545021282</v>
      </c>
      <c r="AE251" s="10">
        <f t="shared" si="96"/>
        <v>94.401129417150344</v>
      </c>
      <c r="AF251" s="10">
        <f t="shared" si="96"/>
        <v>93.903800653226384</v>
      </c>
      <c r="AG251" s="10">
        <f t="shared" si="96"/>
        <v>93.36603973817104</v>
      </c>
      <c r="AH251" s="10">
        <f t="shared" si="96"/>
        <v>92.806379400702752</v>
      </c>
      <c r="AI251" s="10">
        <f t="shared" si="96"/>
        <v>92.286826863111486</v>
      </c>
      <c r="AJ251" s="10">
        <f t="shared" si="96"/>
        <v>91.788168125872204</v>
      </c>
      <c r="AK251" s="10">
        <f t="shared" si="96"/>
        <v>91.313228542681657</v>
      </c>
      <c r="AL251" s="10">
        <f t="shared" si="96"/>
        <v>90.859322257601164</v>
      </c>
      <c r="AM251" s="10">
        <f t="shared" si="96"/>
        <v>88.711482318023641</v>
      </c>
      <c r="AN251" s="10">
        <f t="shared" si="96"/>
        <v>85.224129552596509</v>
      </c>
      <c r="AO251" s="186">
        <f t="shared" si="97"/>
        <v>85.224129552596509</v>
      </c>
      <c r="AP251" s="186">
        <f t="shared" si="97"/>
        <v>85.224129552596509</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24.771195584093469</v>
      </c>
      <c r="T252" s="10">
        <f t="shared" si="95"/>
        <v>24.620935506907479</v>
      </c>
      <c r="U252" s="10">
        <f t="shared" si="95"/>
        <v>24.467108021060572</v>
      </c>
      <c r="V252" s="10">
        <f t="shared" si="95"/>
        <v>24.314680304393722</v>
      </c>
      <c r="W252" s="10">
        <f t="shared" si="95"/>
        <v>24.161479934958003</v>
      </c>
      <c r="X252" s="10">
        <f t="shared" si="95"/>
        <v>24.011924904865019</v>
      </c>
      <c r="Y252" s="10">
        <f t="shared" si="95"/>
        <v>23.862184108824721</v>
      </c>
      <c r="Z252" s="10">
        <f t="shared" si="96"/>
        <v>23.698766558258924</v>
      </c>
      <c r="AA252" s="10">
        <f t="shared" si="96"/>
        <v>23.541183865306898</v>
      </c>
      <c r="AB252" s="10">
        <f t="shared" si="96"/>
        <v>23.38792102005776</v>
      </c>
      <c r="AC252" s="10">
        <f t="shared" si="96"/>
        <v>23.238331950456825</v>
      </c>
      <c r="AD252" s="10">
        <f t="shared" si="96"/>
        <v>23.098372237273018</v>
      </c>
      <c r="AE252" s="10">
        <f t="shared" si="96"/>
        <v>22.96441007007029</v>
      </c>
      <c r="AF252" s="10">
        <f t="shared" si="96"/>
        <v>22.843427813344068</v>
      </c>
      <c r="AG252" s="10">
        <f t="shared" si="96"/>
        <v>22.712609863927206</v>
      </c>
      <c r="AH252" s="10">
        <f t="shared" si="96"/>
        <v>22.576464570232869</v>
      </c>
      <c r="AI252" s="10">
        <f t="shared" si="96"/>
        <v>22.450076066198463</v>
      </c>
      <c r="AJ252" s="10">
        <f t="shared" si="96"/>
        <v>22.328770274650321</v>
      </c>
      <c r="AK252" s="10">
        <f t="shared" si="96"/>
        <v>22.213234502840848</v>
      </c>
      <c r="AL252" s="10">
        <f t="shared" si="96"/>
        <v>22.102815378320535</v>
      </c>
      <c r="AM252" s="10">
        <f t="shared" si="96"/>
        <v>21.580322931017541</v>
      </c>
      <c r="AN252" s="10">
        <f t="shared" si="96"/>
        <v>20.731975040915788</v>
      </c>
      <c r="AO252" s="186">
        <f t="shared" si="97"/>
        <v>20.731975040915788</v>
      </c>
      <c r="AP252" s="186">
        <f t="shared" si="97"/>
        <v>20.731975040915788</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9.3872450572506825</v>
      </c>
      <c r="T253" s="10">
        <f t="shared" si="95"/>
        <v>9.3303027848408657</v>
      </c>
      <c r="U253" s="10">
        <f t="shared" si="95"/>
        <v>9.2720086140454541</v>
      </c>
      <c r="V253" s="10">
        <f t="shared" si="95"/>
        <v>9.2142448971101398</v>
      </c>
      <c r="W253" s="10">
        <f t="shared" si="95"/>
        <v>9.1561883771544395</v>
      </c>
      <c r="X253" s="10">
        <f t="shared" si="95"/>
        <v>9.0995132880469622</v>
      </c>
      <c r="Y253" s="10">
        <f t="shared" si="95"/>
        <v>9.0427678014302106</v>
      </c>
      <c r="Z253" s="10">
        <f t="shared" si="96"/>
        <v>8.9808393979904544</v>
      </c>
      <c r="AA253" s="10">
        <f t="shared" si="96"/>
        <v>8.9211221610690359</v>
      </c>
      <c r="AB253" s="10">
        <f t="shared" si="96"/>
        <v>8.86304196539818</v>
      </c>
      <c r="AC253" s="10">
        <f t="shared" si="96"/>
        <v>8.8063539767436563</v>
      </c>
      <c r="AD253" s="10">
        <f t="shared" si="96"/>
        <v>8.7533151106405391</v>
      </c>
      <c r="AE253" s="10">
        <f t="shared" si="96"/>
        <v>8.7025490631292932</v>
      </c>
      <c r="AF253" s="10">
        <f t="shared" si="96"/>
        <v>8.6567018577486401</v>
      </c>
      <c r="AG253" s="10">
        <f t="shared" si="96"/>
        <v>8.6071273370157115</v>
      </c>
      <c r="AH253" s="10">
        <f t="shared" si="96"/>
        <v>8.5555339760508957</v>
      </c>
      <c r="AI253" s="10">
        <f t="shared" si="96"/>
        <v>8.5076380294962579</v>
      </c>
      <c r="AJ253" s="10">
        <f t="shared" si="96"/>
        <v>8.4616682179762428</v>
      </c>
      <c r="AK253" s="10">
        <f t="shared" si="96"/>
        <v>8.4178850021370142</v>
      </c>
      <c r="AL253" s="10">
        <f t="shared" si="96"/>
        <v>8.3760407812006274</v>
      </c>
      <c r="AM253" s="10">
        <f t="shared" si="96"/>
        <v>8.1780380393973484</v>
      </c>
      <c r="AN253" s="10">
        <f t="shared" si="96"/>
        <v>7.8565497401688464</v>
      </c>
      <c r="AO253" s="186">
        <f t="shared" si="97"/>
        <v>7.8565497401688464</v>
      </c>
      <c r="AP253" s="186">
        <f t="shared" si="97"/>
        <v>7.8565497401688464</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9.0845945411109419</v>
      </c>
      <c r="T254" s="10">
        <f t="shared" si="95"/>
        <v>9.1776973992866875</v>
      </c>
      <c r="U254" s="10">
        <f t="shared" si="95"/>
        <v>9.2645860593358353</v>
      </c>
      <c r="V254" s="10">
        <f t="shared" si="95"/>
        <v>9.3539130279285736</v>
      </c>
      <c r="W254" s="10">
        <f t="shared" si="95"/>
        <v>9.4418940847278598</v>
      </c>
      <c r="X254" s="10">
        <f t="shared" si="95"/>
        <v>9.5362250899259866</v>
      </c>
      <c r="Y254" s="10">
        <f t="shared" si="95"/>
        <v>9.6302325027040911</v>
      </c>
      <c r="Z254" s="10">
        <f t="shared" si="96"/>
        <v>9.700415882289315</v>
      </c>
      <c r="AA254" s="10">
        <f t="shared" si="96"/>
        <v>9.7807632113120455</v>
      </c>
      <c r="AB254" s="10">
        <f t="shared" si="96"/>
        <v>9.8686354392331079</v>
      </c>
      <c r="AC254" s="10">
        <f t="shared" si="96"/>
        <v>9.9629071497816319</v>
      </c>
      <c r="AD254" s="10">
        <f t="shared" si="96"/>
        <v>10.073952584423841</v>
      </c>
      <c r="AE254" s="10">
        <f t="shared" si="96"/>
        <v>10.195445361252558</v>
      </c>
      <c r="AF254" s="10">
        <f t="shared" si="96"/>
        <v>10.339548313430729</v>
      </c>
      <c r="AG254" s="10">
        <f t="shared" si="96"/>
        <v>10.466518116900275</v>
      </c>
      <c r="AH254" s="10">
        <f t="shared" si="96"/>
        <v>10.584208026762024</v>
      </c>
      <c r="AI254" s="10">
        <f t="shared" si="96"/>
        <v>10.71889364129048</v>
      </c>
      <c r="AJ254" s="10">
        <f t="shared" si="96"/>
        <v>10.862433016464891</v>
      </c>
      <c r="AK254" s="10">
        <f t="shared" si="96"/>
        <v>11.016023397637946</v>
      </c>
      <c r="AL254" s="10">
        <f t="shared" si="96"/>
        <v>11.178526651717059</v>
      </c>
      <c r="AM254" s="10">
        <f t="shared" si="96"/>
        <v>12.042609763472003</v>
      </c>
      <c r="AN254" s="10">
        <f t="shared" si="96"/>
        <v>12.339073498068243</v>
      </c>
      <c r="AO254" s="186">
        <f t="shared" si="97"/>
        <v>12.339073498068243</v>
      </c>
      <c r="AP254" s="186">
        <f t="shared" si="97"/>
        <v>12.339073498068243</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3.1391774131496875</v>
      </c>
      <c r="T255" s="10">
        <f t="shared" si="95"/>
        <v>3.1713490624360006</v>
      </c>
      <c r="U255" s="10">
        <f t="shared" si="95"/>
        <v>3.2013733984535073</v>
      </c>
      <c r="V255" s="10">
        <f t="shared" si="95"/>
        <v>3.2322402908527761</v>
      </c>
      <c r="W255" s="10">
        <f t="shared" si="95"/>
        <v>3.262642104058584</v>
      </c>
      <c r="X255" s="10">
        <f t="shared" si="95"/>
        <v>3.2952381389765559</v>
      </c>
      <c r="Y255" s="10">
        <f t="shared" si="95"/>
        <v>3.3277223566844807</v>
      </c>
      <c r="Z255" s="10">
        <f t="shared" si="96"/>
        <v>3.3519741908170251</v>
      </c>
      <c r="AA255" s="10">
        <f t="shared" si="96"/>
        <v>3.3797381729445335</v>
      </c>
      <c r="AB255" s="10">
        <f t="shared" si="96"/>
        <v>3.4101023803821509</v>
      </c>
      <c r="AC255" s="10">
        <f t="shared" si="96"/>
        <v>3.4426779260615641</v>
      </c>
      <c r="AD255" s="10">
        <f t="shared" si="96"/>
        <v>3.4810496242903315</v>
      </c>
      <c r="AE255" s="10">
        <f t="shared" si="96"/>
        <v>3.5230313967465077</v>
      </c>
      <c r="AF255" s="10">
        <f t="shared" si="96"/>
        <v>3.572826104765539</v>
      </c>
      <c r="AG255" s="10">
        <f t="shared" si="96"/>
        <v>3.6167004612269018</v>
      </c>
      <c r="AH255" s="10">
        <f t="shared" si="96"/>
        <v>3.657368154773569</v>
      </c>
      <c r="AI255" s="10">
        <f t="shared" si="96"/>
        <v>3.703908706153225</v>
      </c>
      <c r="AJ255" s="10">
        <f t="shared" si="96"/>
        <v>3.7535086704010543</v>
      </c>
      <c r="AK255" s="10">
        <f t="shared" si="96"/>
        <v>3.8065817550911438</v>
      </c>
      <c r="AL255" s="10">
        <f t="shared" si="96"/>
        <v>3.8627346788633576</v>
      </c>
      <c r="AM255" s="10">
        <f t="shared" si="96"/>
        <v>4.1613181957424175</v>
      </c>
      <c r="AN255" s="10">
        <f t="shared" si="96"/>
        <v>4.2637611011743557</v>
      </c>
      <c r="AO255" s="186">
        <f t="shared" si="97"/>
        <v>4.2637611011743557</v>
      </c>
      <c r="AP255" s="186">
        <f t="shared" si="97"/>
        <v>4.2637611011743557</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16.537065018911136</v>
      </c>
      <c r="T256" s="10">
        <f t="shared" si="95"/>
        <v>16.436752514505134</v>
      </c>
      <c r="U256" s="10">
        <f t="shared" si="95"/>
        <v>16.334058434741806</v>
      </c>
      <c r="V256" s="10">
        <f t="shared" si="95"/>
        <v>16.232298830420465</v>
      </c>
      <c r="W256" s="10">
        <f t="shared" si="95"/>
        <v>16.130023408885844</v>
      </c>
      <c r="X256" s="10">
        <f t="shared" si="95"/>
        <v>16.030181588649238</v>
      </c>
      <c r="Y256" s="10">
        <f t="shared" si="95"/>
        <v>15.930215752454718</v>
      </c>
      <c r="Z256" s="10">
        <f t="shared" si="96"/>
        <v>15.821119417166273</v>
      </c>
      <c r="AA256" s="10">
        <f t="shared" si="96"/>
        <v>15.715918389207975</v>
      </c>
      <c r="AB256" s="10">
        <f t="shared" si="96"/>
        <v>15.613601259287293</v>
      </c>
      <c r="AC256" s="10">
        <f t="shared" si="96"/>
        <v>15.513736714529609</v>
      </c>
      <c r="AD256" s="10">
        <f t="shared" si="96"/>
        <v>15.420300656141093</v>
      </c>
      <c r="AE256" s="10">
        <f t="shared" si="96"/>
        <v>15.330868514620704</v>
      </c>
      <c r="AF256" s="10">
        <f t="shared" si="96"/>
        <v>15.250101664315714</v>
      </c>
      <c r="AG256" s="10">
        <f t="shared" si="96"/>
        <v>15.162768579087629</v>
      </c>
      <c r="AH256" s="10">
        <f t="shared" si="96"/>
        <v>15.071878998639285</v>
      </c>
      <c r="AI256" s="10">
        <f t="shared" si="96"/>
        <v>14.98750297804051</v>
      </c>
      <c r="AJ256" s="10">
        <f t="shared" si="96"/>
        <v>14.906520138306673</v>
      </c>
      <c r="AK256" s="10">
        <f t="shared" si="96"/>
        <v>14.829389320622191</v>
      </c>
      <c r="AL256" s="10">
        <f t="shared" si="96"/>
        <v>14.755674338423425</v>
      </c>
      <c r="AM256" s="10">
        <f t="shared" si="96"/>
        <v>14.406862285989106</v>
      </c>
      <c r="AN256" s="10">
        <f t="shared" si="96"/>
        <v>13.84051157555842</v>
      </c>
      <c r="AO256" s="186">
        <f t="shared" si="97"/>
        <v>13.84051157555842</v>
      </c>
      <c r="AP256" s="186">
        <f t="shared" si="97"/>
        <v>13.84051157555842</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6.1642426335548661</v>
      </c>
      <c r="T258" s="225">
        <f t="shared" si="99"/>
        <v>8.1364088797220369</v>
      </c>
      <c r="U258" s="225">
        <f t="shared" si="99"/>
        <v>10.041168863069593</v>
      </c>
      <c r="V258" s="225">
        <f t="shared" si="99"/>
        <v>11.972377514962361</v>
      </c>
      <c r="W258" s="225">
        <f t="shared" si="99"/>
        <v>13.8889868762897</v>
      </c>
      <c r="X258" s="225">
        <f t="shared" si="99"/>
        <v>15.874475002333469</v>
      </c>
      <c r="Y258" s="225">
        <f t="shared" si="99"/>
        <v>17.856453076836246</v>
      </c>
      <c r="Z258" s="225">
        <f t="shared" ref="Z258:AN266" si="100">INDEX($J$220:$AV$228,MATCH($D258,$B$220:$B$228,0),MATCH(Z$247,$J$104:$AV$104,0))</f>
        <v>19.580008582552601</v>
      </c>
      <c r="AA258" s="225">
        <f t="shared" si="100"/>
        <v>21.413813847467615</v>
      </c>
      <c r="AB258" s="225">
        <f t="shared" si="100"/>
        <v>23.329242726966331</v>
      </c>
      <c r="AC258" s="225">
        <f t="shared" si="100"/>
        <v>25.29423922629238</v>
      </c>
      <c r="AD258" s="225">
        <f t="shared" si="100"/>
        <v>27.439363151775812</v>
      </c>
      <c r="AE258" s="225">
        <f t="shared" si="100"/>
        <v>29.69667759903777</v>
      </c>
      <c r="AF258" s="225">
        <f t="shared" si="100"/>
        <v>32.196795175045409</v>
      </c>
      <c r="AG258" s="225">
        <f t="shared" si="100"/>
        <v>34.512925583884972</v>
      </c>
      <c r="AH258" s="225">
        <f t="shared" si="100"/>
        <v>36.729402311690471</v>
      </c>
      <c r="AI258" s="225">
        <f t="shared" si="100"/>
        <v>39.128390240958716</v>
      </c>
      <c r="AJ258" s="225">
        <f t="shared" si="100"/>
        <v>41.622455751571572</v>
      </c>
      <c r="AK258" s="225">
        <f t="shared" si="100"/>
        <v>44.224455661886935</v>
      </c>
      <c r="AL258" s="225">
        <f t="shared" si="100"/>
        <v>46.922167940384128</v>
      </c>
      <c r="AM258" s="225">
        <f>INDEX($J$220:$AV$228,MATCH($D258,$B$220:$B$228,0),MATCH(AM$247,$J$104:$AV$104,0))</f>
        <v>60.683642026021161</v>
      </c>
      <c r="AN258" s="225">
        <f t="shared" si="100"/>
        <v>68.471550519659033</v>
      </c>
      <c r="AO258" s="226">
        <f t="shared" si="97"/>
        <v>68.471550519659033</v>
      </c>
      <c r="AP258" s="226">
        <f t="shared" si="97"/>
        <v>68.471550519659033</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0.58786124764642711</v>
      </c>
      <c r="T259" s="10">
        <f t="shared" si="99"/>
        <v>0.77593952083558804</v>
      </c>
      <c r="U259" s="10">
        <f t="shared" si="99"/>
        <v>0.95758950556890154</v>
      </c>
      <c r="V259" s="10">
        <f t="shared" si="99"/>
        <v>1.1417618029712426</v>
      </c>
      <c r="W259" s="10">
        <f t="shared" si="99"/>
        <v>1.3245418194922591</v>
      </c>
      <c r="X259" s="10">
        <f t="shared" si="99"/>
        <v>1.5138905515829923</v>
      </c>
      <c r="Y259" s="10">
        <f t="shared" si="99"/>
        <v>1.7029045429114202</v>
      </c>
      <c r="Z259" s="10">
        <f t="shared" si="100"/>
        <v>1.8672737201503076</v>
      </c>
      <c r="AA259" s="10">
        <f t="shared" si="100"/>
        <v>2.0421570132097568</v>
      </c>
      <c r="AB259" s="10">
        <f t="shared" si="100"/>
        <v>2.2248244515014837</v>
      </c>
      <c r="AC259" s="10">
        <f t="shared" si="100"/>
        <v>2.4122189721886924</v>
      </c>
      <c r="AD259" s="10">
        <f t="shared" si="100"/>
        <v>2.6167915859152329</v>
      </c>
      <c r="AE259" s="10">
        <f t="shared" si="100"/>
        <v>2.8320633988828643</v>
      </c>
      <c r="AF259" s="10">
        <f t="shared" si="100"/>
        <v>3.0704904571388485</v>
      </c>
      <c r="AG259" s="10">
        <f t="shared" si="100"/>
        <v>3.2913713329889696</v>
      </c>
      <c r="AH259" s="10">
        <f t="shared" si="100"/>
        <v>3.502748602192209</v>
      </c>
      <c r="AI259" s="10">
        <f t="shared" si="100"/>
        <v>3.7315312963567084</v>
      </c>
      <c r="AJ259" s="10">
        <f t="shared" si="100"/>
        <v>3.9693811912975363</v>
      </c>
      <c r="AK259" s="10">
        <f t="shared" si="100"/>
        <v>4.2175243947021963</v>
      </c>
      <c r="AL259" s="10">
        <f t="shared" si="100"/>
        <v>4.474795336179378</v>
      </c>
      <c r="AM259" s="10">
        <f t="shared" si="100"/>
        <v>5.7871767277553321</v>
      </c>
      <c r="AN259" s="10">
        <f t="shared" si="100"/>
        <v>6.5298810429139902</v>
      </c>
      <c r="AO259" s="186">
        <f t="shared" si="97"/>
        <v>6.5298810429139902</v>
      </c>
      <c r="AP259" s="186">
        <f t="shared" si="97"/>
        <v>6.5298810429139902</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0.42293794982650768</v>
      </c>
      <c r="T260" s="10">
        <f t="shared" si="99"/>
        <v>0.55825123946416144</v>
      </c>
      <c r="U260" s="10">
        <f t="shared" si="99"/>
        <v>0.6889396841213129</v>
      </c>
      <c r="V260" s="10">
        <f t="shared" si="99"/>
        <v>0.82144281167061084</v>
      </c>
      <c r="W260" s="10">
        <f t="shared" si="99"/>
        <v>0.95294425995649812</v>
      </c>
      <c r="X260" s="10">
        <f t="shared" si="99"/>
        <v>1.0891715837906928</v>
      </c>
      <c r="Y260" s="10">
        <f t="shared" si="99"/>
        <v>1.2251580777142583</v>
      </c>
      <c r="Z260" s="10">
        <f t="shared" si="100"/>
        <v>1.3434138108730749</v>
      </c>
      <c r="AA260" s="10">
        <f t="shared" si="100"/>
        <v>1.4692339456780119</v>
      </c>
      <c r="AB260" s="10">
        <f t="shared" si="100"/>
        <v>1.6006543993317788</v>
      </c>
      <c r="AC260" s="10">
        <f t="shared" si="100"/>
        <v>1.7354757618649974</v>
      </c>
      <c r="AD260" s="10">
        <f t="shared" si="100"/>
        <v>1.8826559377764942</v>
      </c>
      <c r="AE260" s="10">
        <f t="shared" si="100"/>
        <v>2.0375336739710153</v>
      </c>
      <c r="AF260" s="10">
        <f t="shared" si="100"/>
        <v>2.209070497678439</v>
      </c>
      <c r="AG260" s="10">
        <f t="shared" si="100"/>
        <v>2.3679836853769776</v>
      </c>
      <c r="AH260" s="10">
        <f t="shared" si="100"/>
        <v>2.5200594842745323</v>
      </c>
      <c r="AI260" s="10">
        <f t="shared" si="100"/>
        <v>2.6846576509560616</v>
      </c>
      <c r="AJ260" s="10">
        <f t="shared" si="100"/>
        <v>2.8557792333625747</v>
      </c>
      <c r="AK260" s="10">
        <f t="shared" si="100"/>
        <v>3.0343063571209883</v>
      </c>
      <c r="AL260" s="10">
        <f t="shared" si="100"/>
        <v>3.2194004502831541</v>
      </c>
      <c r="AM260" s="10">
        <f t="shared" si="100"/>
        <v>4.1635958660650685</v>
      </c>
      <c r="AN260" s="10">
        <f t="shared" si="100"/>
        <v>4.6979359703636794</v>
      </c>
      <c r="AO260" s="186">
        <f t="shared" si="97"/>
        <v>4.6979359703636794</v>
      </c>
      <c r="AP260" s="186">
        <f t="shared" si="97"/>
        <v>4.6979359703636794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5.3643144284616397</v>
      </c>
      <c r="T261" s="225">
        <f t="shared" si="99"/>
        <v>7.0805544401787959</v>
      </c>
      <c r="U261" s="225">
        <f t="shared" si="99"/>
        <v>8.7381354389875927</v>
      </c>
      <c r="V261" s="225">
        <f t="shared" si="99"/>
        <v>10.418732886486836</v>
      </c>
      <c r="W261" s="225">
        <f t="shared" si="99"/>
        <v>12.08662558018565</v>
      </c>
      <c r="X261" s="225">
        <f t="shared" si="99"/>
        <v>13.814458703446999</v>
      </c>
      <c r="Y261" s="225">
        <f t="shared" si="99"/>
        <v>15.539237271389011</v>
      </c>
      <c r="Z261" s="225">
        <f t="shared" si="100"/>
        <v>17.039128534143675</v>
      </c>
      <c r="AA261" s="225">
        <f t="shared" si="100"/>
        <v>18.634962544314615</v>
      </c>
      <c r="AB261" s="225">
        <f t="shared" si="100"/>
        <v>20.301827946246657</v>
      </c>
      <c r="AC261" s="225">
        <f t="shared" si="100"/>
        <v>22.011828622701618</v>
      </c>
      <c r="AD261" s="225">
        <f t="shared" si="100"/>
        <v>23.878581751734924</v>
      </c>
      <c r="AE261" s="225">
        <f t="shared" si="100"/>
        <v>25.842966539755366</v>
      </c>
      <c r="AF261" s="225">
        <f t="shared" si="100"/>
        <v>28.018646113564426</v>
      </c>
      <c r="AG261" s="225">
        <f t="shared" si="100"/>
        <v>30.034214368893103</v>
      </c>
      <c r="AH261" s="225">
        <f t="shared" si="100"/>
        <v>31.963060911466606</v>
      </c>
      <c r="AI261" s="225">
        <f t="shared" si="100"/>
        <v>34.050734341553117</v>
      </c>
      <c r="AJ261" s="225">
        <f t="shared" si="100"/>
        <v>36.221147221033419</v>
      </c>
      <c r="AK261" s="225">
        <f t="shared" si="100"/>
        <v>38.48548795054672</v>
      </c>
      <c r="AL261" s="225">
        <f t="shared" si="100"/>
        <v>40.833120540575891</v>
      </c>
      <c r="AM261" s="225">
        <f t="shared" si="100"/>
        <v>52.808780549908107</v>
      </c>
      <c r="AN261" s="225">
        <f t="shared" si="100"/>
        <v>59.586059184683108</v>
      </c>
      <c r="AO261" s="226">
        <f t="shared" si="97"/>
        <v>59.586059184683108</v>
      </c>
      <c r="AP261" s="226">
        <f t="shared" si="97"/>
        <v>59.586059184683108</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1.3049453649609364</v>
      </c>
      <c r="T262" s="10">
        <f t="shared" si="99"/>
        <v>1.7224450246691889</v>
      </c>
      <c r="U262" s="10">
        <f t="shared" si="99"/>
        <v>2.1256750497337662</v>
      </c>
      <c r="V262" s="10">
        <f t="shared" si="99"/>
        <v>2.5345041515185853</v>
      </c>
      <c r="W262" s="10">
        <f t="shared" si="99"/>
        <v>2.9402426422279468</v>
      </c>
      <c r="X262" s="10">
        <f t="shared" si="99"/>
        <v>3.3605624903082312</v>
      </c>
      <c r="Y262" s="10">
        <f t="shared" si="99"/>
        <v>3.7801392745992577</v>
      </c>
      <c r="Z262" s="10">
        <f t="shared" si="100"/>
        <v>4.1450090407882625</v>
      </c>
      <c r="AA262" s="10">
        <f t="shared" si="100"/>
        <v>4.5332182374323891</v>
      </c>
      <c r="AB262" s="10">
        <f t="shared" si="100"/>
        <v>4.9387068248880572</v>
      </c>
      <c r="AC262" s="10">
        <f t="shared" si="100"/>
        <v>5.3546886780360454</v>
      </c>
      <c r="AD262" s="10">
        <f t="shared" si="100"/>
        <v>5.8088027825958957</v>
      </c>
      <c r="AE262" s="10">
        <f t="shared" si="100"/>
        <v>6.286667169240765</v>
      </c>
      <c r="AF262" s="10">
        <f t="shared" si="100"/>
        <v>6.8159320013726354</v>
      </c>
      <c r="AG262" s="10">
        <f t="shared" si="100"/>
        <v>7.3062474904495573</v>
      </c>
      <c r="AH262" s="10">
        <f t="shared" si="100"/>
        <v>7.7754666961876602</v>
      </c>
      <c r="AI262" s="10">
        <f t="shared" si="100"/>
        <v>8.2833227889791399</v>
      </c>
      <c r="AJ262" s="10">
        <f t="shared" si="100"/>
        <v>8.8113064232161769</v>
      </c>
      <c r="AK262" s="10">
        <f t="shared" si="100"/>
        <v>9.3621393356183731</v>
      </c>
      <c r="AL262" s="10">
        <f t="shared" si="100"/>
        <v>9.9332341712856298</v>
      </c>
      <c r="AM262" s="10">
        <f t="shared" si="100"/>
        <v>12.846482868753899</v>
      </c>
      <c r="AN262" s="10">
        <f t="shared" si="100"/>
        <v>14.495151763808709</v>
      </c>
      <c r="AO262" s="186">
        <f t="shared" si="97"/>
        <v>14.495151763808709</v>
      </c>
      <c r="AP262" s="186">
        <f t="shared" si="97"/>
        <v>14.495151763808709</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0.49451960788997312</v>
      </c>
      <c r="T263" s="10">
        <f t="shared" si="99"/>
        <v>0.65273448305396342</v>
      </c>
      <c r="U263" s="10">
        <f t="shared" si="99"/>
        <v>0.80554176467557215</v>
      </c>
      <c r="V263" s="10">
        <f t="shared" si="99"/>
        <v>0.96047086173757124</v>
      </c>
      <c r="W263" s="10">
        <f t="shared" si="99"/>
        <v>1.1142287467180427</v>
      </c>
      <c r="X263" s="10">
        <f t="shared" si="99"/>
        <v>1.2735123550913767</v>
      </c>
      <c r="Y263" s="10">
        <f t="shared" si="99"/>
        <v>1.4325143734276353</v>
      </c>
      <c r="Z263" s="10">
        <f t="shared" si="100"/>
        <v>1.5707847244718678</v>
      </c>
      <c r="AA263" s="10">
        <f t="shared" si="100"/>
        <v>1.7178997415894479</v>
      </c>
      <c r="AB263" s="10">
        <f t="shared" si="100"/>
        <v>1.8715629237092899</v>
      </c>
      <c r="AC263" s="10">
        <f t="shared" si="100"/>
        <v>2.0292026137925951</v>
      </c>
      <c r="AD263" s="10">
        <f t="shared" si="100"/>
        <v>2.2012928291794789</v>
      </c>
      <c r="AE263" s="10">
        <f t="shared" si="100"/>
        <v>2.3823834061901703</v>
      </c>
      <c r="AF263" s="10">
        <f t="shared" si="100"/>
        <v>2.5829525980380144</v>
      </c>
      <c r="AG263" s="10">
        <f t="shared" si="100"/>
        <v>2.7687616210908366</v>
      </c>
      <c r="AH263" s="10">
        <f t="shared" si="100"/>
        <v>2.9465760368253973</v>
      </c>
      <c r="AI263" s="10">
        <f t="shared" si="100"/>
        <v>3.1390322136242581</v>
      </c>
      <c r="AJ263" s="10">
        <f t="shared" si="100"/>
        <v>3.3391158851602216</v>
      </c>
      <c r="AK263" s="10">
        <f t="shared" si="100"/>
        <v>3.5478584755921054</v>
      </c>
      <c r="AL263" s="10">
        <f t="shared" si="100"/>
        <v>3.7642794858392392</v>
      </c>
      <c r="AM263" s="10">
        <f t="shared" si="100"/>
        <v>4.8682786587096754</v>
      </c>
      <c r="AN263" s="10">
        <f t="shared" si="100"/>
        <v>5.4930550803243126</v>
      </c>
      <c r="AO263" s="186">
        <f t="shared" si="97"/>
        <v>5.4930550803243126</v>
      </c>
      <c r="AP263" s="186">
        <f t="shared" si="97"/>
        <v>5.4930550803243126</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0.87117177179542549</v>
      </c>
      <c r="T266" s="10">
        <f t="shared" si="99"/>
        <v>1.1498914240031741</v>
      </c>
      <c r="U266" s="10">
        <f t="shared" si="99"/>
        <v>1.4190847747816082</v>
      </c>
      <c r="V266" s="10">
        <f t="shared" si="99"/>
        <v>1.6920160273280127</v>
      </c>
      <c r="W266" s="10">
        <f t="shared" si="99"/>
        <v>1.9628840110213053</v>
      </c>
      <c r="X266" s="10">
        <f t="shared" si="99"/>
        <v>2.243486399906641</v>
      </c>
      <c r="Y266" s="10">
        <f t="shared" si="99"/>
        <v>2.5235927249603205</v>
      </c>
      <c r="Z266" s="10">
        <f t="shared" si="100"/>
        <v>2.767177053638306</v>
      </c>
      <c r="AA266" s="10">
        <f t="shared" si="100"/>
        <v>3.0263426116368715</v>
      </c>
      <c r="AB266" s="10">
        <f t="shared" si="100"/>
        <v>3.2970437617859072</v>
      </c>
      <c r="AC266" s="10">
        <f t="shared" si="100"/>
        <v>3.574750137678913</v>
      </c>
      <c r="AD266" s="10">
        <f t="shared" si="100"/>
        <v>3.8779133195938433</v>
      </c>
      <c r="AE266" s="10">
        <f t="shared" si="100"/>
        <v>4.1969320123065508</v>
      </c>
      <c r="AF266" s="10">
        <f t="shared" si="100"/>
        <v>4.5502652582322396</v>
      </c>
      <c r="AG266" s="10">
        <f t="shared" si="100"/>
        <v>4.8775962138624545</v>
      </c>
      <c r="AH266" s="10">
        <f t="shared" si="100"/>
        <v>5.1908434484204644</v>
      </c>
      <c r="AI266" s="10">
        <f t="shared" si="100"/>
        <v>5.5298843799827591</v>
      </c>
      <c r="AJ266" s="10">
        <f t="shared" si="100"/>
        <v>5.8823623077702081</v>
      </c>
      <c r="AK266" s="10">
        <f t="shared" si="100"/>
        <v>6.2500942428731161</v>
      </c>
      <c r="AL266" s="10">
        <f t="shared" si="100"/>
        <v>6.6313528864994371</v>
      </c>
      <c r="AM266" s="10">
        <f t="shared" si="100"/>
        <v>8.5762159417662147</v>
      </c>
      <c r="AN266" s="10">
        <f t="shared" si="100"/>
        <v>9.6768549730806797</v>
      </c>
      <c r="AO266" s="186">
        <f>AN266</f>
        <v>9.6768549730806797</v>
      </c>
      <c r="AP266" s="186">
        <f>AO266</f>
        <v>9.6768549730806797</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8" t="s">
        <v>296</v>
      </c>
      <c r="C2" s="368"/>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143.29642797153545</v>
      </c>
      <c r="L7" s="24" cm="1">
        <f t="array" ref="L7">INDEX(Drivers!$C$7:$AG$25,$D7,L$3)</f>
        <v>166.40172013861698</v>
      </c>
      <c r="M7" s="24" cm="1">
        <f t="array" ref="M7">INDEX(Drivers!$C$7:$AG$25,$D7,M$3)</f>
        <v>206.41023469378393</v>
      </c>
      <c r="N7" s="24" cm="1">
        <f t="array" ref="N7">INDEX(Drivers!$C$7:$AG$25,$D7,N$3)</f>
        <v>249.10487823114806</v>
      </c>
      <c r="O7" s="186"/>
      <c r="P7" s="186">
        <f>G7</f>
        <v>145.137</v>
      </c>
      <c r="Q7" s="186">
        <f t="shared" ref="Q7:V7" si="0">I7</f>
        <v>150.78899999999999</v>
      </c>
      <c r="R7" s="186">
        <f t="shared" si="0"/>
        <v>140.006</v>
      </c>
      <c r="S7" s="24">
        <f t="shared" si="0"/>
        <v>143.29642797153545</v>
      </c>
      <c r="T7" s="186">
        <f t="shared" si="0"/>
        <v>166.40172013861698</v>
      </c>
      <c r="U7" s="186">
        <f t="shared" si="0"/>
        <v>206.41023469378393</v>
      </c>
      <c r="V7" s="186">
        <f t="shared" si="0"/>
        <v>249.10487823114806</v>
      </c>
      <c r="X7" s="186">
        <f t="shared" ref="X7:AD7" si="1">P7</f>
        <v>145.137</v>
      </c>
      <c r="Y7" s="186">
        <f t="shared" si="1"/>
        <v>150.78899999999999</v>
      </c>
      <c r="Z7" s="186">
        <f t="shared" si="1"/>
        <v>140.006</v>
      </c>
      <c r="AA7" s="186">
        <f t="shared" si="1"/>
        <v>143.29642797153545</v>
      </c>
      <c r="AB7" s="186">
        <f t="shared" si="1"/>
        <v>166.40172013861698</v>
      </c>
      <c r="AC7" s="186">
        <f t="shared" si="1"/>
        <v>206.41023469378393</v>
      </c>
      <c r="AD7" s="186">
        <f t="shared" si="1"/>
        <v>249.10487823114806</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122.62459090332408</v>
      </c>
      <c r="L8" s="24" cm="1">
        <f t="array" ref="L8">INDEX(Drivers!$C$7:$AG$25,$D8,L$3)</f>
        <v>144.70476786702653</v>
      </c>
      <c r="M8" s="24" cm="1">
        <f t="array" ref="M8">INDEX(Drivers!$C$7:$AG$25,$D8,M$3)</f>
        <v>168.54507565694863</v>
      </c>
      <c r="N8" s="24" cm="1">
        <f t="array" ref="N8">INDEX(Drivers!$C$7:$AG$25,$D8,N$3)</f>
        <v>171.87605830474766</v>
      </c>
      <c r="O8" s="186"/>
      <c r="P8" s="186">
        <f>G8</f>
        <v>131.09700000000001</v>
      </c>
      <c r="Q8" s="186">
        <f t="shared" ref="Q8:Q9" si="2">I8</f>
        <v>130.89420000000001</v>
      </c>
      <c r="R8" s="186">
        <f>J8</f>
        <v>120.23159999999999</v>
      </c>
      <c r="S8" s="24">
        <f t="shared" ref="S8:S9" si="3">K8</f>
        <v>122.62459090332408</v>
      </c>
      <c r="T8" s="186">
        <f t="shared" ref="T8:V9" si="4">L8</f>
        <v>144.70476786702653</v>
      </c>
      <c r="U8" s="186">
        <f t="shared" si="4"/>
        <v>168.54507565694863</v>
      </c>
      <c r="V8" s="186">
        <f t="shared" si="4"/>
        <v>171.87605830474766</v>
      </c>
      <c r="X8" s="186">
        <f>P8</f>
        <v>131.09700000000001</v>
      </c>
      <c r="Y8" s="186">
        <f>Q8</f>
        <v>130.89420000000001</v>
      </c>
      <c r="Z8" s="186">
        <f t="shared" ref="Z8:Z9" si="5">R8</f>
        <v>120.23159999999999</v>
      </c>
      <c r="AA8" s="186">
        <f t="shared" ref="AA8:AA9" si="6">S8</f>
        <v>122.62459090332408</v>
      </c>
      <c r="AB8" s="186">
        <f t="shared" ref="AB8:AD9" si="7">T8</f>
        <v>144.70476786702653</v>
      </c>
      <c r="AC8" s="186">
        <f t="shared" si="7"/>
        <v>168.54507565694863</v>
      </c>
      <c r="AD8" s="186">
        <f t="shared" si="7"/>
        <v>171.87605830474766</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12.836620272844563</v>
      </c>
      <c r="L9" s="24" cm="1">
        <f t="array" ref="L9">INDEX(Drivers!$C$7:$AG$25,$D9,L$3)</f>
        <v>15.044760068857057</v>
      </c>
      <c r="M9" s="24" cm="1">
        <f t="array" ref="M9">INDEX(Drivers!$C$7:$AG$25,$D9,M$3)</f>
        <v>19.327576815396704</v>
      </c>
      <c r="N9" s="24" cm="1">
        <f t="array" ref="N9">INDEX(Drivers!$C$7:$AG$25,$D9,N$3)</f>
        <v>22.353384708649013</v>
      </c>
      <c r="O9" s="186"/>
      <c r="P9" s="186">
        <f>G9</f>
        <v>14.365</v>
      </c>
      <c r="Q9" s="186">
        <f t="shared" si="2"/>
        <v>14.384</v>
      </c>
      <c r="R9" s="186">
        <f>J9</f>
        <v>12.598000000000001</v>
      </c>
      <c r="S9" s="24">
        <f t="shared" si="3"/>
        <v>12.836620272844563</v>
      </c>
      <c r="T9" s="186">
        <f t="shared" si="4"/>
        <v>15.044760068857057</v>
      </c>
      <c r="U9" s="186">
        <f t="shared" si="4"/>
        <v>19.327576815396704</v>
      </c>
      <c r="V9" s="186">
        <f t="shared" si="4"/>
        <v>22.353384708649013</v>
      </c>
      <c r="X9" s="186">
        <f>P9</f>
        <v>14.365</v>
      </c>
      <c r="Y9" s="186">
        <f>Q9</f>
        <v>14.384</v>
      </c>
      <c r="Z9" s="186">
        <f t="shared" si="5"/>
        <v>12.598000000000001</v>
      </c>
      <c r="AA9" s="186">
        <f t="shared" si="6"/>
        <v>12.836620272844563</v>
      </c>
      <c r="AB9" s="186">
        <f t="shared" si="7"/>
        <v>15.044760068857057</v>
      </c>
      <c r="AC9" s="186">
        <f t="shared" si="7"/>
        <v>19.327576815396704</v>
      </c>
      <c r="AD9" s="186">
        <f t="shared" si="7"/>
        <v>22.353384708649013</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18.401312543708034</v>
      </c>
      <c r="L43" s="47">
        <f>J43*(1+(J13+L13)/2*((L7/J7)^(1/(L$4-J$4))-1))^(L$4-J$4)</f>
        <v>20.220524743094337</v>
      </c>
      <c r="M43" s="47">
        <f>L43*(1+(L13+M13)/2*((M7/L7)^(1/(M$4-L$4))-1))^(M$4-L$4)</f>
        <v>24.033208334525824</v>
      </c>
      <c r="N43" s="47">
        <f>M43*(1+(M13+N13)/2*((N7/M7)^(1/(N$4-M$4))-1))^(N$4-M$4)</f>
        <v>27.941833598939752</v>
      </c>
      <c r="O43" s="47"/>
      <c r="P43" s="47">
        <f>$G43</f>
        <v>18.120758900121242</v>
      </c>
      <c r="Q43" s="47">
        <f>I43</f>
        <v>19.166790908504293</v>
      </c>
      <c r="R43" s="47">
        <f t="shared" ref="R43:S43" si="63">J43</f>
        <v>17.606790705410827</v>
      </c>
      <c r="S43" s="47">
        <f t="shared" si="63"/>
        <v>18.401312543708034</v>
      </c>
      <c r="T43" s="311">
        <f>R43*(1+(R13+T13)/2*((T7/R7)^(1/(T$4-R$4))-1))^(T$4-R$4)</f>
        <v>20.220524743094337</v>
      </c>
      <c r="U43" s="311">
        <f>T43*(1+(T13+U13)/2*((U7/T7)^(1/(U$4-T$4))-1))^(U$4-T$4)</f>
        <v>24.033208334525824</v>
      </c>
      <c r="V43" s="311">
        <f>U43*(1+(U13+V13)/2*((V7/U7)^(1/(V$4-U$4))-1))^(V$4-U$4)</f>
        <v>27.941833598939752</v>
      </c>
      <c r="X43" s="47">
        <f>P43</f>
        <v>18.120758900121242</v>
      </c>
      <c r="Y43" s="47">
        <f t="shared" ref="Y43:AA43" si="64">Q43</f>
        <v>19.166790908504293</v>
      </c>
      <c r="Z43" s="47">
        <f t="shared" si="64"/>
        <v>17.606790705410827</v>
      </c>
      <c r="AA43" s="47">
        <f t="shared" si="64"/>
        <v>18.401312543708034</v>
      </c>
      <c r="AB43" s="311">
        <f>Z43*(1+(Z13+AB13)/2*((AB7/Z7)^(1/(AB$4-Z$4))-1))^(AB$4-Z$4)</f>
        <v>20.220524743094337</v>
      </c>
      <c r="AC43" s="311">
        <f>AB43*(1+(AB13+AC13)/2*((AC7/AB7)^(1/(AC$4-AB$4))-1))^(AC$4-AB$4)</f>
        <v>24.033208334525824</v>
      </c>
      <c r="AD43" s="311">
        <f>AC43*(1+(AC13+AD13)/2*((AD7/AC7)^(1/(AD$4-AC$4))-1))^(AD$4-AC$4)</f>
        <v>27.941833598939752</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5.6678825127324766</v>
      </c>
      <c r="L46" s="10">
        <f t="shared" si="65"/>
        <v>6.3892687183471741</v>
      </c>
      <c r="M46" s="10">
        <f t="shared" si="65"/>
        <v>7.5939980868077148</v>
      </c>
      <c r="N46" s="10">
        <f t="shared" si="65"/>
        <v>8.8290430448862729</v>
      </c>
      <c r="P46" s="10">
        <f t="shared" ref="P46" si="66">P39*P$48</f>
        <v>5.725786025053389</v>
      </c>
      <c r="Q46" s="10">
        <f t="shared" ref="Q46:Q48" si="67">$I46</f>
        <v>5.9036614240138503</v>
      </c>
      <c r="R46" s="10">
        <f t="shared" ref="R46:V47" si="68">R39*R$48</f>
        <v>5.5633826774444142</v>
      </c>
      <c r="S46" s="10">
        <f t="shared" si="68"/>
        <v>5.6683852535802668</v>
      </c>
      <c r="T46" s="310">
        <f t="shared" si="68"/>
        <v>6.3892687183471741</v>
      </c>
      <c r="U46" s="310">
        <f t="shared" si="68"/>
        <v>7.5939980868077148</v>
      </c>
      <c r="V46" s="310">
        <f t="shared" si="68"/>
        <v>8.8290430448862729</v>
      </c>
      <c r="W46" s="10"/>
      <c r="X46" s="10">
        <f t="shared" ref="X46:AD47" si="69">X39*X$48</f>
        <v>5.725786025053389</v>
      </c>
      <c r="Y46" s="10">
        <f t="shared" si="69"/>
        <v>5.9036614240138503</v>
      </c>
      <c r="Z46" s="10">
        <f t="shared" si="69"/>
        <v>5.5633826774444142</v>
      </c>
      <c r="AA46" s="10">
        <f t="shared" si="69"/>
        <v>5.6683852535802668</v>
      </c>
      <c r="AB46" s="310">
        <f t="shared" si="69"/>
        <v>6.0698052824298161</v>
      </c>
      <c r="AC46" s="310">
        <f t="shared" si="69"/>
        <v>6.8535832733439621</v>
      </c>
      <c r="AD46" s="310">
        <f t="shared" si="69"/>
        <v>7.5698007806093672</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26.182682929711209</v>
      </c>
      <c r="L47" s="10">
        <f>L40*L$48</f>
        <v>29.515113735933284</v>
      </c>
      <c r="M47" s="10">
        <f>M40*M$48</f>
        <v>35.080339726354651</v>
      </c>
      <c r="N47" s="10">
        <f>N40*N$48</f>
        <v>40.785608046343143</v>
      </c>
      <c r="P47" s="10">
        <f>P40*P$48</f>
        <v>26.450167179818607</v>
      </c>
      <c r="Q47" s="10">
        <f t="shared" si="67"/>
        <v>27.271859436409219</v>
      </c>
      <c r="R47" s="10">
        <f t="shared" si="68"/>
        <v>25.699947790546279</v>
      </c>
      <c r="S47" s="10">
        <f t="shared" si="68"/>
        <v>26.185005332157615</v>
      </c>
      <c r="T47" s="310">
        <f t="shared" si="68"/>
        <v>29.515113735933284</v>
      </c>
      <c r="U47" s="310">
        <f t="shared" si="68"/>
        <v>35.080339726354651</v>
      </c>
      <c r="V47" s="310">
        <f t="shared" si="68"/>
        <v>40.785608046343143</v>
      </c>
      <c r="W47" s="10"/>
      <c r="X47" s="10">
        <f t="shared" si="69"/>
        <v>26.450167179818607</v>
      </c>
      <c r="Y47" s="10">
        <f t="shared" si="69"/>
        <v>27.271859436409219</v>
      </c>
      <c r="Z47" s="10">
        <f t="shared" si="69"/>
        <v>25.699947790546279</v>
      </c>
      <c r="AA47" s="10">
        <f t="shared" si="69"/>
        <v>26.185005332157615</v>
      </c>
      <c r="AB47" s="310">
        <f t="shared" si="69"/>
        <v>29.834577171850643</v>
      </c>
      <c r="AC47" s="310">
        <f t="shared" si="69"/>
        <v>35.82075453981841</v>
      </c>
      <c r="AD47" s="310">
        <f t="shared" si="69"/>
        <v>42.044850310620049</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31.850565442443685</v>
      </c>
      <c r="L48" s="47">
        <f>J48*(1+(J21+L21)/2*((L7/J7)^(1/(L$4-J$4))-1))^(L$4-J$4)</f>
        <v>35.904382454280459</v>
      </c>
      <c r="M48" s="47">
        <f>L48*(1+(L21+M21)/2*((M7/L7)^(1/(M$4-L$4))-1))^(M$4-L$4)</f>
        <v>42.674337813162367</v>
      </c>
      <c r="N48" s="47">
        <f>M48*(1+(M21+N21)/2*((N7/M7)^(1/(N$4-M$4))-1))^(N$4-M$4)</f>
        <v>49.614651091229412</v>
      </c>
      <c r="P48" s="47">
        <f>$G48</f>
        <v>32.175953204871995</v>
      </c>
      <c r="Q48" s="47">
        <f t="shared" si="67"/>
        <v>33.17552086042307</v>
      </c>
      <c r="R48" s="47">
        <f>P48*(1+(P21+R21)/2*((R7/P7)^(1/(R$4-P$4))-1))^(R$4-P$4)</f>
        <v>31.263330467990691</v>
      </c>
      <c r="S48" s="47">
        <f>Q48*(1+(Q21+S21)/2*((S7/Q7)^(1/(S$4-Q$4))-1))^(S$4-Q$4)</f>
        <v>31.853390585737881</v>
      </c>
      <c r="T48" s="311">
        <f>R48*(1+(R21+T21)/2*((T7/R7)^(1/(T$4-R$4))-1))^(T$4-R$4)</f>
        <v>35.904382454280459</v>
      </c>
      <c r="U48" s="311">
        <f>T48*(1+(T21+U21)/2*((U7/T7)^(1/(U$4-T$4))-1))^(U$4-T$4)</f>
        <v>42.674337813162367</v>
      </c>
      <c r="V48" s="311">
        <f>U48*(1+(U21+V21)/2*((V7/U7)^(1/(V$4-U$4))-1))^(V$4-U$4)</f>
        <v>49.614651091229412</v>
      </c>
      <c r="W48" s="186"/>
      <c r="X48" s="47">
        <f>P48</f>
        <v>32.175953204871995</v>
      </c>
      <c r="Y48" s="47">
        <f>Q48</f>
        <v>33.17552086042307</v>
      </c>
      <c r="Z48" s="47">
        <f>R48</f>
        <v>31.263330467990691</v>
      </c>
      <c r="AA48" s="47">
        <f>S48</f>
        <v>31.853390585737881</v>
      </c>
      <c r="AB48" s="311">
        <f>Z48*(1+(Z21+AB21)/2*((AB7/Z7)^(1/(AB$4-Z$4))-1))^(AB$4-Z$4)</f>
        <v>35.904382454280459</v>
      </c>
      <c r="AC48" s="311">
        <f>AB48*(1+(AB21+AC21)/2*((AC7/AB7)^(1/(AC$4-AB$4))-1))^(AC$4-AB$4)</f>
        <v>42.674337813162367</v>
      </c>
      <c r="AD48" s="311">
        <f>AC48*(1+(AC21+AD21)/2*((AD7/AC7)^(1/(AD$4-AC$4))-1))^(AD$4-AC$4)</f>
        <v>49.614651091229412</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2.3745058080330601</v>
      </c>
      <c r="L51" s="10">
        <f t="shared" si="74"/>
        <v>2.6767237406064766</v>
      </c>
      <c r="M51" s="10">
        <f t="shared" si="74"/>
        <v>3.1814337228778702</v>
      </c>
      <c r="N51" s="10">
        <f t="shared" si="74"/>
        <v>3.6988441348882755</v>
      </c>
      <c r="P51" s="10">
        <f t="shared" ref="P51:V51" si="75">P28*P$60</f>
        <v>2.3987639372378653</v>
      </c>
      <c r="Q51" s="10">
        <f t="shared" si="75"/>
        <v>2.4732805331425385</v>
      </c>
      <c r="R51" s="10">
        <f t="shared" si="75"/>
        <v>2.3307265897319418</v>
      </c>
      <c r="S51" s="10">
        <f t="shared" si="75"/>
        <v>2.3747139097452781</v>
      </c>
      <c r="T51" s="310">
        <f t="shared" si="75"/>
        <v>2.6767237406064766</v>
      </c>
      <c r="U51" s="310">
        <f t="shared" si="75"/>
        <v>3.1814337228778702</v>
      </c>
      <c r="V51" s="310">
        <f t="shared" si="75"/>
        <v>3.6988441348882755</v>
      </c>
      <c r="W51" s="10"/>
      <c r="X51" s="10">
        <f>P51</f>
        <v>2.3987639372378653</v>
      </c>
      <c r="Y51" s="10">
        <f t="shared" ref="Y51:AA51" si="76">Q51</f>
        <v>2.4732805331425385</v>
      </c>
      <c r="Z51" s="10">
        <f t="shared" si="76"/>
        <v>2.3307265897319418</v>
      </c>
      <c r="AA51" s="10">
        <f t="shared" si="76"/>
        <v>2.3747139097452781</v>
      </c>
      <c r="AB51" s="310">
        <f t="shared" ref="AB51:AD59" si="77">AB28*AB$60</f>
        <v>2.5428875535761528</v>
      </c>
      <c r="AC51" s="310">
        <f t="shared" si="77"/>
        <v>2.8712439348972776</v>
      </c>
      <c r="AD51" s="310">
        <f t="shared" si="77"/>
        <v>3.1712964901498348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15.890618663215076</v>
      </c>
      <c r="L52" s="10">
        <f t="shared" si="74"/>
        <v>17.913115261649398</v>
      </c>
      <c r="M52" s="10">
        <f t="shared" si="74"/>
        <v>21.290724967492281</v>
      </c>
      <c r="N52" s="10">
        <f t="shared" si="74"/>
        <v>24.753328226586888</v>
      </c>
      <c r="P52" s="10">
        <f t="shared" ref="P52:P59" si="82">P29*P$60</f>
        <v>16.052958413816011</v>
      </c>
      <c r="Q52" s="10">
        <f t="shared" ref="Q52:V59" si="83">Q29*Q$60</f>
        <v>16.55163683590963</v>
      </c>
      <c r="R52" s="10">
        <f t="shared" si="83"/>
        <v>15.597640283864223</v>
      </c>
      <c r="S52" s="10">
        <f t="shared" si="83"/>
        <v>15.892011317189993</v>
      </c>
      <c r="T52" s="310">
        <f t="shared" si="83"/>
        <v>17.913115261649398</v>
      </c>
      <c r="U52" s="310">
        <f t="shared" si="83"/>
        <v>21.290724967492281</v>
      </c>
      <c r="V52" s="310">
        <f t="shared" si="83"/>
        <v>24.753328226586888</v>
      </c>
      <c r="W52" s="10"/>
      <c r="X52" s="10">
        <f t="shared" ref="X52:X59" si="84">P52</f>
        <v>16.052958413816011</v>
      </c>
      <c r="Y52" s="10">
        <f t="shared" ref="Y52:Y60" si="85">Q52</f>
        <v>16.55163683590963</v>
      </c>
      <c r="Z52" s="10">
        <f t="shared" ref="Z52:Z60" si="86">R52</f>
        <v>15.597640283864223</v>
      </c>
      <c r="AA52" s="10">
        <f t="shared" ref="AA52:AA60" si="87">S52</f>
        <v>15.892011317189993</v>
      </c>
      <c r="AB52" s="310">
        <f t="shared" si="77"/>
        <v>17.017459498566929</v>
      </c>
      <c r="AC52" s="310">
        <f t="shared" si="77"/>
        <v>19.214879283161782</v>
      </c>
      <c r="AD52" s="310">
        <f t="shared" si="77"/>
        <v>21.22288478826993</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5.2999251539630174</v>
      </c>
      <c r="L53" s="10">
        <f t="shared" si="74"/>
        <v>5.9744791674363968</v>
      </c>
      <c r="M53" s="10">
        <f t="shared" si="74"/>
        <v>7.1009978398468814</v>
      </c>
      <c r="N53" s="10">
        <f t="shared" si="74"/>
        <v>8.2558640222159472</v>
      </c>
      <c r="P53" s="10">
        <f t="shared" si="82"/>
        <v>5.3540695863437202</v>
      </c>
      <c r="Q53" s="10">
        <f t="shared" si="83"/>
        <v>5.5203915130734007</v>
      </c>
      <c r="R53" s="10">
        <f t="shared" si="83"/>
        <v>5.2022094189625063</v>
      </c>
      <c r="S53" s="10">
        <f t="shared" si="83"/>
        <v>5.3003896394552985</v>
      </c>
      <c r="T53" s="310">
        <f t="shared" si="83"/>
        <v>5.9744791674363968</v>
      </c>
      <c r="U53" s="310">
        <f t="shared" si="83"/>
        <v>7.1009978398468814</v>
      </c>
      <c r="V53" s="310">
        <f t="shared" si="83"/>
        <v>8.2558640222159472</v>
      </c>
      <c r="W53" s="10"/>
      <c r="X53" s="10">
        <f t="shared" si="84"/>
        <v>5.3540695863437202</v>
      </c>
      <c r="Y53" s="10">
        <f t="shared" si="85"/>
        <v>5.5203915130734007</v>
      </c>
      <c r="Z53" s="10">
        <f t="shared" si="86"/>
        <v>5.2022094189625063</v>
      </c>
      <c r="AA53" s="10">
        <f t="shared" si="87"/>
        <v>5.3003896394552985</v>
      </c>
      <c r="AB53" s="310">
        <f t="shared" si="77"/>
        <v>5.6757552090645769</v>
      </c>
      <c r="AC53" s="310">
        <f t="shared" si="77"/>
        <v>6.4086505504618101</v>
      </c>
      <c r="AD53" s="310">
        <f t="shared" si="77"/>
        <v>7.0783714160473963</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3.1949112439101603</v>
      </c>
      <c r="L54" s="10">
        <f t="shared" si="74"/>
        <v>3.6015472132236743</v>
      </c>
      <c r="M54" s="10">
        <f t="shared" si="74"/>
        <v>4.2806374019346904</v>
      </c>
      <c r="N54" s="10">
        <f t="shared" si="74"/>
        <v>4.9768160920249764</v>
      </c>
      <c r="P54" s="10">
        <f t="shared" si="82"/>
        <v>3.2275506965029748</v>
      </c>
      <c r="Q54" s="10">
        <f t="shared" si="83"/>
        <v>3.3278132055725829</v>
      </c>
      <c r="R54" s="10">
        <f t="shared" si="83"/>
        <v>3.1360060534799454</v>
      </c>
      <c r="S54" s="10">
        <f t="shared" si="83"/>
        <v>3.1951912459627958</v>
      </c>
      <c r="T54" s="310">
        <f t="shared" si="83"/>
        <v>3.6015472132236743</v>
      </c>
      <c r="U54" s="310">
        <f t="shared" si="83"/>
        <v>4.2806374019346904</v>
      </c>
      <c r="V54" s="310">
        <f t="shared" si="83"/>
        <v>4.9768160920249764</v>
      </c>
      <c r="W54" s="10"/>
      <c r="X54" s="10">
        <f t="shared" si="84"/>
        <v>3.2275506965029748</v>
      </c>
      <c r="Y54" s="10">
        <f t="shared" si="85"/>
        <v>3.3278132055725829</v>
      </c>
      <c r="Z54" s="10">
        <f t="shared" si="86"/>
        <v>3.1360060534799454</v>
      </c>
      <c r="AA54" s="10">
        <f t="shared" si="87"/>
        <v>3.1951912459627958</v>
      </c>
      <c r="AB54" s="310">
        <f t="shared" si="77"/>
        <v>3.4214698525624905</v>
      </c>
      <c r="AC54" s="310">
        <f t="shared" si="77"/>
        <v>3.8632752552460574</v>
      </c>
      <c r="AD54" s="310">
        <f t="shared" si="77"/>
        <v>4.2669976968999137</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104.95357652743925</v>
      </c>
      <c r="L55" s="10">
        <f t="shared" si="74"/>
        <v>118.31166257928308</v>
      </c>
      <c r="M55" s="10">
        <f t="shared" si="74"/>
        <v>140.61993302835066</v>
      </c>
      <c r="N55" s="10">
        <f t="shared" si="74"/>
        <v>163.48956471731717</v>
      </c>
      <c r="P55" s="10">
        <f t="shared" si="82"/>
        <v>106.02579012712634</v>
      </c>
      <c r="Q55" s="10">
        <f t="shared" si="83"/>
        <v>109.31943684063926</v>
      </c>
      <c r="R55" s="10">
        <f t="shared" si="83"/>
        <v>103.01852733836863</v>
      </c>
      <c r="S55" s="10">
        <f t="shared" si="83"/>
        <v>104.96277465991166</v>
      </c>
      <c r="T55" s="310">
        <f t="shared" si="83"/>
        <v>118.31166257928308</v>
      </c>
      <c r="U55" s="310">
        <f t="shared" si="83"/>
        <v>140.61993302835066</v>
      </c>
      <c r="V55" s="310">
        <f t="shared" si="83"/>
        <v>163.48956471731717</v>
      </c>
      <c r="W55" s="10"/>
      <c r="X55" s="10">
        <f t="shared" si="84"/>
        <v>106.02579012712634</v>
      </c>
      <c r="Y55" s="10">
        <f t="shared" si="85"/>
        <v>109.31943684063926</v>
      </c>
      <c r="Z55" s="10">
        <f t="shared" si="86"/>
        <v>103.01852733836863</v>
      </c>
      <c r="AA55" s="10">
        <f t="shared" si="87"/>
        <v>104.96277465991166</v>
      </c>
      <c r="AB55" s="310">
        <f t="shared" si="77"/>
        <v>112.39607945031894</v>
      </c>
      <c r="AC55" s="310">
        <f t="shared" si="77"/>
        <v>126.90948955808646</v>
      </c>
      <c r="AD55" s="310">
        <f t="shared" si="77"/>
        <v>140.17186554950982</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36.878330128688283</v>
      </c>
      <c r="L56" s="10">
        <f t="shared" si="74"/>
        <v>41.572061620330501</v>
      </c>
      <c r="M56" s="10">
        <f t="shared" si="74"/>
        <v>49.410686938693893</v>
      </c>
      <c r="N56" s="10">
        <f t="shared" si="74"/>
        <v>57.446561991762906</v>
      </c>
      <c r="P56" s="10">
        <f t="shared" si="82"/>
        <v>37.255081911772038</v>
      </c>
      <c r="Q56" s="10">
        <f t="shared" si="83"/>
        <v>38.412395410244791</v>
      </c>
      <c r="R56" s="10">
        <f t="shared" si="83"/>
        <v>36.198397293896896</v>
      </c>
      <c r="S56" s="10">
        <f t="shared" si="83"/>
        <v>36.881562145901114</v>
      </c>
      <c r="T56" s="310">
        <f t="shared" si="83"/>
        <v>41.572061620330501</v>
      </c>
      <c r="U56" s="310">
        <f t="shared" si="83"/>
        <v>49.410686938693893</v>
      </c>
      <c r="V56" s="310">
        <f t="shared" si="83"/>
        <v>57.446561991762906</v>
      </c>
      <c r="W56" s="10"/>
      <c r="X56" s="10">
        <f t="shared" si="84"/>
        <v>37.255081911772038</v>
      </c>
      <c r="Y56" s="10">
        <f t="shared" si="85"/>
        <v>38.412395410244791</v>
      </c>
      <c r="Z56" s="10">
        <f t="shared" si="86"/>
        <v>36.198397293896896</v>
      </c>
      <c r="AA56" s="10">
        <f t="shared" si="87"/>
        <v>36.881562145901114</v>
      </c>
      <c r="AB56" s="310">
        <f t="shared" si="77"/>
        <v>39.493458539313977</v>
      </c>
      <c r="AC56" s="310">
        <f t="shared" si="77"/>
        <v>44.593144962171237</v>
      </c>
      <c r="AD56" s="310">
        <f t="shared" si="77"/>
        <v>49.253246087687714</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1.357243777778965</v>
      </c>
      <c r="L57" s="10">
        <f t="shared" si="74"/>
        <v>1.5299885262360224</v>
      </c>
      <c r="M57" s="10">
        <f t="shared" si="74"/>
        <v>1.818475705632824</v>
      </c>
      <c r="N57" s="10">
        <f t="shared" si="74"/>
        <v>2.114222323680008</v>
      </c>
      <c r="P57" s="10">
        <f t="shared" si="82"/>
        <v>1.3711094818814338</v>
      </c>
      <c r="Q57" s="10">
        <f t="shared" si="83"/>
        <v>1.4137024230276445</v>
      </c>
      <c r="R57" s="10">
        <f t="shared" si="83"/>
        <v>1.3322200143355563</v>
      </c>
      <c r="S57" s="10">
        <f t="shared" si="83"/>
        <v>1.3573627266369117</v>
      </c>
      <c r="T57" s="310">
        <f t="shared" si="83"/>
        <v>1.5299885262360224</v>
      </c>
      <c r="U57" s="310">
        <f t="shared" si="83"/>
        <v>1.818475705632824</v>
      </c>
      <c r="V57" s="310">
        <f t="shared" si="83"/>
        <v>2.114222323680008</v>
      </c>
      <c r="W57" s="10"/>
      <c r="X57" s="10">
        <f t="shared" si="84"/>
        <v>1.3711094818814338</v>
      </c>
      <c r="Y57" s="10">
        <f t="shared" si="85"/>
        <v>1.4137024230276445</v>
      </c>
      <c r="Z57" s="10">
        <f t="shared" si="86"/>
        <v>1.3322200143355563</v>
      </c>
      <c r="AA57" s="10">
        <f t="shared" si="87"/>
        <v>1.3573627266369117</v>
      </c>
      <c r="AB57" s="310">
        <f t="shared" si="77"/>
        <v>1.4534890999242212</v>
      </c>
      <c r="AC57" s="310">
        <f t="shared" si="77"/>
        <v>1.6411743243336234</v>
      </c>
      <c r="AD57" s="310">
        <f t="shared" si="77"/>
        <v>1.8126813647651465</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1.2070173047347386</v>
      </c>
      <c r="L58" s="10">
        <f t="shared" si="74"/>
        <v>1.3606418076452793</v>
      </c>
      <c r="M58" s="10">
        <f t="shared" si="74"/>
        <v>1.6171977951745604</v>
      </c>
      <c r="N58" s="10">
        <f t="shared" si="74"/>
        <v>1.8802097106787041</v>
      </c>
      <c r="P58" s="10">
        <f t="shared" si="82"/>
        <v>1.219348283935394</v>
      </c>
      <c r="Q58" s="10">
        <f t="shared" si="83"/>
        <v>1.257226827101128</v>
      </c>
      <c r="R58" s="10">
        <f t="shared" si="83"/>
        <v>1.1847632955432508</v>
      </c>
      <c r="S58" s="10">
        <f t="shared" si="83"/>
        <v>1.2071230877431198</v>
      </c>
      <c r="T58" s="310">
        <f t="shared" si="83"/>
        <v>1.3606418076452793</v>
      </c>
      <c r="U58" s="310">
        <f t="shared" si="83"/>
        <v>1.6171977951745604</v>
      </c>
      <c r="V58" s="310">
        <f t="shared" si="83"/>
        <v>1.8802097106787041</v>
      </c>
      <c r="W58" s="10"/>
      <c r="X58" s="10">
        <f t="shared" si="84"/>
        <v>1.219348283935394</v>
      </c>
      <c r="Y58" s="10">
        <f t="shared" si="85"/>
        <v>1.257226827101128</v>
      </c>
      <c r="Z58" s="10">
        <f t="shared" si="86"/>
        <v>1.1847632955432508</v>
      </c>
      <c r="AA58" s="10">
        <f t="shared" si="87"/>
        <v>1.2071230877431198</v>
      </c>
      <c r="AB58" s="310">
        <f t="shared" si="77"/>
        <v>1.2926097172630151</v>
      </c>
      <c r="AC58" s="310">
        <f t="shared" si="77"/>
        <v>1.4595210101450404</v>
      </c>
      <c r="AD58" s="310">
        <f t="shared" si="77"/>
        <v>1.6120448006931536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22.948965117675165</v>
      </c>
      <c r="L59" s="10">
        <f t="shared" si="74"/>
        <v>25.86982080440368</v>
      </c>
      <c r="M59" s="10">
        <f t="shared" si="74"/>
        <v>30.747708126685353</v>
      </c>
      <c r="N59" s="10">
        <f t="shared" si="74"/>
        <v>35.748341713926258</v>
      </c>
      <c r="P59" s="10">
        <f t="shared" si="82"/>
        <v>23.183413464382845</v>
      </c>
      <c r="Q59" s="10">
        <f t="shared" si="83"/>
        <v>23.903596482810922</v>
      </c>
      <c r="R59" s="10">
        <f t="shared" si="83"/>
        <v>22.525850653068453</v>
      </c>
      <c r="S59" s="10">
        <f t="shared" si="83"/>
        <v>22.950976365202322</v>
      </c>
      <c r="T59" s="310">
        <f t="shared" si="83"/>
        <v>25.86982080440368</v>
      </c>
      <c r="U59" s="310">
        <f t="shared" si="83"/>
        <v>30.747708126685353</v>
      </c>
      <c r="V59" s="310">
        <f t="shared" si="83"/>
        <v>35.748341713926258</v>
      </c>
      <c r="W59" s="10"/>
      <c r="X59" s="10">
        <f t="shared" si="84"/>
        <v>23.183413464382845</v>
      </c>
      <c r="Y59" s="10">
        <f t="shared" si="85"/>
        <v>23.903596482810922</v>
      </c>
      <c r="Z59" s="10">
        <f t="shared" si="86"/>
        <v>22.525850653068453</v>
      </c>
      <c r="AA59" s="10">
        <f t="shared" si="87"/>
        <v>22.950976365202322</v>
      </c>
      <c r="AB59" s="310">
        <f t="shared" si="77"/>
        <v>35.516831800224224</v>
      </c>
      <c r="AC59" s="310">
        <f t="shared" si="77"/>
        <v>53.106416648185672</v>
      </c>
      <c r="AD59" s="310">
        <f t="shared" si="77"/>
        <v>73.774364739058157</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194.10509372543771</v>
      </c>
      <c r="L60" s="47">
        <f>J60*(1+(J22+L22)/2*((L7/J7)^(1/(L$4-J$4))-1))^(L$4-J$4)</f>
        <v>218.8100407208145</v>
      </c>
      <c r="M60" s="47">
        <f>L60*(1+(L22+M22)/2*((M7/L7)^(1/(M$4-L$4))-1))^(M$4-L$4)</f>
        <v>260.067795526689</v>
      </c>
      <c r="N60" s="47">
        <f>M60*(1+(M22+N22)/2*((N7/M7)^(1/(N$4-M$4))-1))^(N$4-M$4)</f>
        <v>302.36375293308112</v>
      </c>
      <c r="P60" s="78">
        <f>$G60</f>
        <v>196.08808590299861</v>
      </c>
      <c r="Q60" s="47">
        <f>P60*(1+(P22+Q22)/2*((Q7/P7)^(1/(Q$4-P$4))-1))^(Q$4-P$4)</f>
        <v>202.17948007152188</v>
      </c>
      <c r="R60" s="47">
        <f>P60*(1+(P22+R22)/2*((R7/P7)^(1/(R$4-P$4))-1))^(R$4-P$4)</f>
        <v>190.52634094125139</v>
      </c>
      <c r="S60" s="47">
        <f>Q60*(1+(Q22+S22)/2*((S7/Q7)^(1/(S$4-Q$4))-1))^(S$4-Q$4)</f>
        <v>194.12210509774849</v>
      </c>
      <c r="T60" s="311">
        <f>R60*(1+(R22+T22)/2*((T7/R7)^(1/(T$4-R$4))-1))^(T$4-R$4)</f>
        <v>218.8100407208145</v>
      </c>
      <c r="U60" s="311">
        <f>T60*(1+(T22+U22)/2*((U7/T7)^(1/(U$4-T$4))-1))^(U$4-T$4)</f>
        <v>260.067795526689</v>
      </c>
      <c r="V60" s="311">
        <f>U60*(1+(U22+V22)/2*((V7/U7)^(1/(V$4-U$4))-1))^(V$4-U$4)</f>
        <v>302.36375293308112</v>
      </c>
      <c r="X60" s="78">
        <f>P60</f>
        <v>196.08808590299861</v>
      </c>
      <c r="Y60" s="78">
        <f t="shared" si="85"/>
        <v>202.17948007152188</v>
      </c>
      <c r="Z60" s="78">
        <f t="shared" si="86"/>
        <v>190.52634094125139</v>
      </c>
      <c r="AA60" s="78">
        <f t="shared" si="87"/>
        <v>194.12210509774849</v>
      </c>
      <c r="AB60" s="311">
        <f>Z60*(1+(Z22+AB22)/2*((AB7/Z7)^(1/(AB$4-Z$4))-1))^(AB$4-Z$4)</f>
        <v>218.8100407208145</v>
      </c>
      <c r="AC60" s="311">
        <f>AB60*(1+(AB22+AC22)/2*((AC7/AB7)^(1/(AC$4-AB$4))-1))^(AC$4-AB$4)</f>
        <v>260.067795526689</v>
      </c>
      <c r="AD60" s="311">
        <f>AC60*(1+(AC22+AD22)/2*((AD7/AC7)^(1/(AD$4-AC$4))-1))^(AD$4-AC$4)</f>
        <v>302.36375293308112</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18.401312543708034</v>
      </c>
      <c r="L76" s="234">
        <f t="shared" si="127"/>
        <v>20.220524743094337</v>
      </c>
      <c r="M76" s="234">
        <f t="shared" si="127"/>
        <v>24.033208334525824</v>
      </c>
      <c r="N76" s="234">
        <f t="shared" si="127"/>
        <v>27.941833598939752</v>
      </c>
      <c r="O76" s="8"/>
      <c r="P76" s="234">
        <f>P43</f>
        <v>18.120758900121242</v>
      </c>
      <c r="Q76" s="234">
        <f t="shared" ref="Q76:V76" si="128">Q43</f>
        <v>19.166790908504293</v>
      </c>
      <c r="R76" s="234">
        <f t="shared" si="128"/>
        <v>17.606790705410827</v>
      </c>
      <c r="S76" s="234">
        <f t="shared" si="128"/>
        <v>18.401312543708034</v>
      </c>
      <c r="T76" s="234">
        <f t="shared" si="128"/>
        <v>20.220524743094337</v>
      </c>
      <c r="U76" s="234">
        <f t="shared" si="128"/>
        <v>24.033208334525824</v>
      </c>
      <c r="V76" s="234">
        <f t="shared" si="128"/>
        <v>27.941833598939752</v>
      </c>
      <c r="W76" s="8"/>
      <c r="X76" s="234">
        <f>X43</f>
        <v>18.120758900121242</v>
      </c>
      <c r="Y76" s="234">
        <f>Y43</f>
        <v>19.166790908504293</v>
      </c>
      <c r="Z76" s="234">
        <f t="shared" ref="Z76:AD76" si="129">Z43</f>
        <v>17.606790705410827</v>
      </c>
      <c r="AA76" s="234">
        <f t="shared" si="129"/>
        <v>18.401312543708034</v>
      </c>
      <c r="AB76" s="234">
        <f t="shared" si="129"/>
        <v>20.220524743094337</v>
      </c>
      <c r="AC76" s="234">
        <f t="shared" si="129"/>
        <v>24.033208334525824</v>
      </c>
      <c r="AD76" s="234">
        <f t="shared" si="129"/>
        <v>27.941833598939752</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5.2674911786119623</v>
      </c>
      <c r="L77" s="234">
        <f t="shared" si="127"/>
        <v>5.937917120912565</v>
      </c>
      <c r="M77" s="234">
        <f t="shared" si="127"/>
        <v>7.057541832032646</v>
      </c>
      <c r="N77" s="234">
        <f t="shared" si="127"/>
        <v>8.2053405747295294</v>
      </c>
      <c r="O77" s="8"/>
      <c r="P77" s="234">
        <f>P46</f>
        <v>5.725786025053389</v>
      </c>
      <c r="Q77" s="234">
        <f t="shared" ref="Q77:V77" si="132">Q46</f>
        <v>5.9036614240138503</v>
      </c>
      <c r="R77" s="234">
        <f t="shared" si="132"/>
        <v>5.5633826774444142</v>
      </c>
      <c r="S77" s="234">
        <f t="shared" si="132"/>
        <v>5.6683852535802668</v>
      </c>
      <c r="T77" s="234">
        <f t="shared" si="132"/>
        <v>6.3892687183471741</v>
      </c>
      <c r="U77" s="234">
        <f t="shared" si="132"/>
        <v>7.5939980868077148</v>
      </c>
      <c r="V77" s="234">
        <f t="shared" si="132"/>
        <v>8.8290430448862729</v>
      </c>
      <c r="W77" s="8"/>
      <c r="X77" s="234">
        <f>X46</f>
        <v>5.725786025053389</v>
      </c>
      <c r="Y77" s="234">
        <f>Y46</f>
        <v>5.9036614240138503</v>
      </c>
      <c r="Z77" s="234">
        <f t="shared" ref="Z77:AD77" si="133">Z46</f>
        <v>5.5633826774444142</v>
      </c>
      <c r="AA77" s="234">
        <f t="shared" si="133"/>
        <v>5.6683852535802668</v>
      </c>
      <c r="AB77" s="234">
        <f t="shared" si="133"/>
        <v>6.0698052824298161</v>
      </c>
      <c r="AC77" s="234">
        <f t="shared" si="133"/>
        <v>6.8535832733439621</v>
      </c>
      <c r="AD77" s="234">
        <f t="shared" si="133"/>
        <v>7.5698007806093672</v>
      </c>
      <c r="AI77" s="185" t="s">
        <v>592</v>
      </c>
      <c r="AJ77" s="186">
        <f>SUM(P78:P85)</f>
        <v>172.90467243861579</v>
      </c>
      <c r="AK77" s="186">
        <f>SUM(R78:R85)</f>
        <v>168.00049028818296</v>
      </c>
      <c r="AL77" s="186">
        <f>SUM(T78:T85)</f>
        <v>192.9402199164108</v>
      </c>
      <c r="AM77" s="186">
        <f>SUM(U78:U85)</f>
        <v>229.32008740000364</v>
      </c>
      <c r="AN77" s="186">
        <f>SUM(V78:V85)</f>
        <v>266.61541121915485</v>
      </c>
      <c r="AO77" s="186"/>
      <c r="AP77" s="186">
        <f>SUM(G78:G85)</f>
        <v>181.50313258938655</v>
      </c>
      <c r="AQ77" s="186">
        <f>SUM(J78:J85)</f>
        <v>190.61046946456293</v>
      </c>
      <c r="AR77" s="186">
        <f>SUM(L78:L85)</f>
        <v>218.90665815187754</v>
      </c>
      <c r="AS77" s="186">
        <f>SUM(M78:M85)</f>
        <v>260.18263066964329</v>
      </c>
      <c r="AT77" s="186">
        <f>SUM(N78:N85)</f>
        <v>302.49726421509877</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2.4383433727909107</v>
      </c>
      <c r="L78" s="234">
        <f t="shared" si="127"/>
        <v>2.7486863041646545</v>
      </c>
      <c r="M78" s="234">
        <f t="shared" si="127"/>
        <v>3.266965196677575</v>
      </c>
      <c r="N78" s="234">
        <f t="shared" si="127"/>
        <v>3.7982859645065923</v>
      </c>
      <c r="O78" s="8"/>
      <c r="P78" s="234">
        <f>P51</f>
        <v>2.3987639372378653</v>
      </c>
      <c r="Q78" s="234">
        <f t="shared" ref="Q78:V78" si="135">Q51</f>
        <v>2.4732805331425385</v>
      </c>
      <c r="R78" s="234">
        <f t="shared" si="135"/>
        <v>2.3307265897319418</v>
      </c>
      <c r="S78" s="234">
        <f t="shared" si="135"/>
        <v>2.3747139097452781</v>
      </c>
      <c r="T78" s="234">
        <f t="shared" si="135"/>
        <v>2.6767237406064766</v>
      </c>
      <c r="U78" s="234">
        <f t="shared" si="135"/>
        <v>3.1814337228778702</v>
      </c>
      <c r="V78" s="234">
        <f t="shared" si="135"/>
        <v>3.6988441348882755</v>
      </c>
      <c r="W78" s="8"/>
      <c r="X78" s="234">
        <f>X51</f>
        <v>2.3987639372378653</v>
      </c>
      <c r="Y78" s="234">
        <f>Y51</f>
        <v>2.4732805331425385</v>
      </c>
      <c r="Z78" s="234">
        <f t="shared" ref="Z78:AD78" si="136">Z51</f>
        <v>2.3307265897319418</v>
      </c>
      <c r="AA78" s="234">
        <f t="shared" si="136"/>
        <v>2.3747139097452781</v>
      </c>
      <c r="AB78" s="234">
        <f t="shared" si="136"/>
        <v>2.5428875535761528</v>
      </c>
      <c r="AC78" s="234">
        <f t="shared" si="136"/>
        <v>2.8712439348972776</v>
      </c>
      <c r="AD78" s="234">
        <f t="shared" si="136"/>
        <v>3.1712964901498348</v>
      </c>
      <c r="AI78" s="185" t="s">
        <v>626</v>
      </c>
      <c r="AJ78" s="186">
        <f>P86</f>
        <v>23.183413464382845</v>
      </c>
      <c r="AK78" s="186">
        <f>R86</f>
        <v>22.525850653068453</v>
      </c>
      <c r="AL78" s="186">
        <f>T86</f>
        <v>25.86982080440368</v>
      </c>
      <c r="AM78" s="186">
        <f>U86</f>
        <v>30.747708126685353</v>
      </c>
      <c r="AN78" s="186">
        <f>V86</f>
        <v>35.748341713926258</v>
      </c>
      <c r="AO78" s="186"/>
      <c r="AP78" s="186">
        <f>H86</f>
        <v>23.609739017898917</v>
      </c>
      <c r="AQ78" s="186">
        <f>J86</f>
        <v>22.525850653068453</v>
      </c>
      <c r="AR78" s="186">
        <f>L86</f>
        <v>25.86982080440368</v>
      </c>
      <c r="AS78" s="186">
        <f>M86</f>
        <v>30.747708126685353</v>
      </c>
      <c r="AT78" s="186">
        <f>N86</f>
        <v>35.748341713926258</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16.057826658218378</v>
      </c>
      <c r="L79" s="234">
        <f t="shared" si="127"/>
        <v>18.101604844757766</v>
      </c>
      <c r="M79" s="234">
        <f t="shared" si="127"/>
        <v>21.514755227699965</v>
      </c>
      <c r="N79" s="234">
        <f t="shared" si="127"/>
        <v>25.013793502996009</v>
      </c>
      <c r="O79" s="8"/>
      <c r="P79" s="234">
        <f t="shared" ref="P79:P85" si="138">P52</f>
        <v>16.052958413816011</v>
      </c>
      <c r="Q79" s="234">
        <f t="shared" ref="Q79:V79" si="139">Q52</f>
        <v>16.55163683590963</v>
      </c>
      <c r="R79" s="234">
        <f t="shared" si="139"/>
        <v>15.597640283864223</v>
      </c>
      <c r="S79" s="234">
        <f t="shared" si="139"/>
        <v>15.892011317189993</v>
      </c>
      <c r="T79" s="234">
        <f t="shared" si="139"/>
        <v>17.913115261649398</v>
      </c>
      <c r="U79" s="234">
        <f t="shared" si="139"/>
        <v>21.290724967492281</v>
      </c>
      <c r="V79" s="234">
        <f t="shared" si="139"/>
        <v>24.753328226586888</v>
      </c>
      <c r="W79" s="8"/>
      <c r="X79" s="234">
        <f t="shared" ref="X79:X85" si="140">X52</f>
        <v>16.052958413816011</v>
      </c>
      <c r="Y79" s="234">
        <f t="shared" ref="Y79:AD79" si="141">Y52</f>
        <v>16.55163683590963</v>
      </c>
      <c r="Z79" s="234">
        <f t="shared" si="141"/>
        <v>15.597640283864223</v>
      </c>
      <c r="AA79" s="234">
        <f t="shared" si="141"/>
        <v>15.892011317189993</v>
      </c>
      <c r="AB79" s="234">
        <f t="shared" si="141"/>
        <v>17.017459498566929</v>
      </c>
      <c r="AC79" s="234">
        <f t="shared" si="141"/>
        <v>19.214879283161782</v>
      </c>
      <c r="AD79" s="234">
        <f t="shared" si="141"/>
        <v>21.22288478826993</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4.6063674530529513</v>
      </c>
      <c r="L80" s="234">
        <f t="shared" si="127"/>
        <v>5.1926481198028531</v>
      </c>
      <c r="M80" s="234">
        <f t="shared" si="127"/>
        <v>6.1717485404885828</v>
      </c>
      <c r="N80" s="234">
        <f t="shared" si="127"/>
        <v>7.1754868651927621</v>
      </c>
      <c r="O80" s="8"/>
      <c r="P80" s="234">
        <f t="shared" si="138"/>
        <v>5.3540695863437202</v>
      </c>
      <c r="Q80" s="234">
        <f t="shared" ref="Q80:V80" si="143">Q53</f>
        <v>5.5203915130734007</v>
      </c>
      <c r="R80" s="234">
        <f t="shared" si="143"/>
        <v>5.2022094189625063</v>
      </c>
      <c r="S80" s="234">
        <f t="shared" si="143"/>
        <v>5.3003896394552985</v>
      </c>
      <c r="T80" s="234">
        <f t="shared" si="143"/>
        <v>5.9744791674363968</v>
      </c>
      <c r="U80" s="234">
        <f t="shared" si="143"/>
        <v>7.1009978398468814</v>
      </c>
      <c r="V80" s="234">
        <f t="shared" si="143"/>
        <v>8.2558640222159472</v>
      </c>
      <c r="W80" s="8"/>
      <c r="X80" s="234">
        <f t="shared" si="140"/>
        <v>5.3540695863437202</v>
      </c>
      <c r="Y80" s="234">
        <f t="shared" ref="Y80:AD80" si="144">Y53</f>
        <v>5.5203915130734007</v>
      </c>
      <c r="Z80" s="234">
        <f t="shared" si="144"/>
        <v>5.2022094189625063</v>
      </c>
      <c r="AA80" s="234">
        <f t="shared" si="144"/>
        <v>5.3003896394552985</v>
      </c>
      <c r="AB80" s="234">
        <f t="shared" si="144"/>
        <v>5.6757552090645769</v>
      </c>
      <c r="AC80" s="234">
        <f t="shared" si="144"/>
        <v>6.4086505504618101</v>
      </c>
      <c r="AD80" s="234">
        <f t="shared" si="144"/>
        <v>7.0783714160473963</v>
      </c>
      <c r="AI80" s="186" t="s">
        <v>475</v>
      </c>
      <c r="AJ80" s="186">
        <f>SUM(AJ77:AJ78)</f>
        <v>196.08808590299864</v>
      </c>
      <c r="AK80" s="186">
        <f>SUM(AK77:AK78)</f>
        <v>190.52634094125142</v>
      </c>
      <c r="AL80" s="186">
        <f>SUM(AL77:AL78)</f>
        <v>218.81004072081447</v>
      </c>
      <c r="AM80" s="186">
        <f>SUM(AM77:AM78)</f>
        <v>260.067795526689</v>
      </c>
      <c r="AN80" s="186">
        <f>SUM(AN77:AN78)</f>
        <v>302.36375293308112</v>
      </c>
      <c r="AO80" s="186"/>
      <c r="AP80" s="186">
        <f>SUM(AP77:AP78)</f>
        <v>205.11287160728546</v>
      </c>
      <c r="AQ80" s="186">
        <f>SUM(AQ77:AQ78)</f>
        <v>213.13632011763139</v>
      </c>
      <c r="AR80" s="186">
        <f>SUM(AR77:AR78)</f>
        <v>244.77647895628121</v>
      </c>
      <c r="AS80" s="186">
        <f>SUM(AS77:AS78)</f>
        <v>290.93033879632867</v>
      </c>
      <c r="AT80" s="186">
        <f>SUM(AT77:AT78)</f>
        <v>338.24560592902503</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3.1533811745591227</v>
      </c>
      <c r="L81" s="234">
        <f t="shared" si="127"/>
        <v>3.5547313569706041</v>
      </c>
      <c r="M81" s="234">
        <f t="shared" si="127"/>
        <v>4.2249941760053771</v>
      </c>
      <c r="N81" s="234">
        <f t="shared" si="127"/>
        <v>4.9121233661024242</v>
      </c>
      <c r="O81" s="8"/>
      <c r="P81" s="234">
        <f t="shared" si="138"/>
        <v>3.2275506965029748</v>
      </c>
      <c r="Q81" s="234">
        <f t="shared" ref="Q81:V81" si="146">Q54</f>
        <v>3.3278132055725829</v>
      </c>
      <c r="R81" s="234">
        <f t="shared" si="146"/>
        <v>3.1360060534799454</v>
      </c>
      <c r="S81" s="234">
        <f t="shared" si="146"/>
        <v>3.1951912459627958</v>
      </c>
      <c r="T81" s="234">
        <f t="shared" si="146"/>
        <v>3.6015472132236743</v>
      </c>
      <c r="U81" s="234">
        <f t="shared" si="146"/>
        <v>4.2806374019346904</v>
      </c>
      <c r="V81" s="234">
        <f t="shared" si="146"/>
        <v>4.9768160920249764</v>
      </c>
      <c r="W81" s="8"/>
      <c r="X81" s="234">
        <f t="shared" si="140"/>
        <v>3.2275506965029748</v>
      </c>
      <c r="Y81" s="234">
        <f t="shared" ref="Y81:AD81" si="147">Y54</f>
        <v>3.3278132055725829</v>
      </c>
      <c r="Z81" s="234">
        <f t="shared" si="147"/>
        <v>3.1360060534799454</v>
      </c>
      <c r="AA81" s="234">
        <f t="shared" si="147"/>
        <v>3.1951912459627958</v>
      </c>
      <c r="AB81" s="234">
        <f t="shared" si="147"/>
        <v>3.4214698525624905</v>
      </c>
      <c r="AC81" s="234">
        <f t="shared" si="147"/>
        <v>3.8632752552460574</v>
      </c>
      <c r="AD81" s="234">
        <f t="shared" si="147"/>
        <v>4.2669976968999137</v>
      </c>
      <c r="AE81" s="186"/>
      <c r="AF81" s="186"/>
      <c r="AG81" s="186"/>
      <c r="AH81" s="186"/>
      <c r="AI81" s="185" t="s">
        <v>474</v>
      </c>
      <c r="AJ81" s="190">
        <f>AJ78/AJ80</f>
        <v>0.11822958726748588</v>
      </c>
      <c r="AK81" s="190">
        <f>AK78/AK80</f>
        <v>0.11822958726748588</v>
      </c>
      <c r="AL81" s="190">
        <f>AL78/AL80</f>
        <v>0.11822958726748591</v>
      </c>
      <c r="AM81" s="190">
        <f>AM78/AM80</f>
        <v>0.11822958726748589</v>
      </c>
      <c r="AN81" s="190">
        <f>AN78/AN80</f>
        <v>0.11822958726748589</v>
      </c>
      <c r="AO81" s="190"/>
      <c r="AP81" s="190">
        <f>AP78/AP80</f>
        <v>0.11510608199714911</v>
      </c>
      <c r="AQ81" s="190">
        <f>AQ78/AQ80</f>
        <v>0.10568752730945286</v>
      </c>
      <c r="AR81" s="190">
        <f>AR78/AR80</f>
        <v>0.10568752730945284</v>
      </c>
      <c r="AS81" s="190">
        <f>AS78/AS80</f>
        <v>0.10568752730945284</v>
      </c>
      <c r="AT81" s="190">
        <f>AT78/AT80</f>
        <v>0.10568752730945284</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126.41129374298907</v>
      </c>
      <c r="L82" s="234">
        <f t="shared" si="127"/>
        <v>142.50043520547445</v>
      </c>
      <c r="M82" s="234">
        <f t="shared" si="127"/>
        <v>169.36962272570969</v>
      </c>
      <c r="N82" s="234">
        <f t="shared" si="127"/>
        <v>196.91494156934237</v>
      </c>
      <c r="O82" s="8"/>
      <c r="P82" s="234">
        <f>P55</f>
        <v>106.02579012712634</v>
      </c>
      <c r="Q82" s="234">
        <f t="shared" ref="Q82:V82" si="149">Q55</f>
        <v>109.31943684063926</v>
      </c>
      <c r="R82" s="234">
        <f t="shared" si="149"/>
        <v>103.01852733836863</v>
      </c>
      <c r="S82" s="234">
        <f t="shared" si="149"/>
        <v>104.96277465991166</v>
      </c>
      <c r="T82" s="234">
        <f t="shared" si="149"/>
        <v>118.31166257928308</v>
      </c>
      <c r="U82" s="234">
        <f t="shared" si="149"/>
        <v>140.61993302835066</v>
      </c>
      <c r="V82" s="234">
        <f t="shared" si="149"/>
        <v>163.48956471731717</v>
      </c>
      <c r="W82" s="8"/>
      <c r="X82" s="234">
        <f t="shared" si="140"/>
        <v>106.02579012712634</v>
      </c>
      <c r="Y82" s="234">
        <f t="shared" ref="Y82:AD82" si="150">Y55</f>
        <v>109.31943684063926</v>
      </c>
      <c r="Z82" s="234">
        <f t="shared" si="150"/>
        <v>103.01852733836863</v>
      </c>
      <c r="AA82" s="234">
        <f t="shared" si="150"/>
        <v>104.96277465991166</v>
      </c>
      <c r="AB82" s="234">
        <f t="shared" si="150"/>
        <v>112.39607945031894</v>
      </c>
      <c r="AC82" s="234">
        <f t="shared" si="150"/>
        <v>126.90948955808646</v>
      </c>
      <c r="AD82" s="234">
        <f t="shared" si="150"/>
        <v>140.17186554950982</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38.711143399319532</v>
      </c>
      <c r="L83" s="234">
        <f t="shared" si="127"/>
        <v>43.638148288554376</v>
      </c>
      <c r="M83" s="234">
        <f t="shared" si="127"/>
        <v>51.866344839044316</v>
      </c>
      <c r="N83" s="234">
        <f t="shared" si="127"/>
        <v>60.301594223516204</v>
      </c>
      <c r="O83" s="8"/>
      <c r="P83" s="234">
        <f t="shared" si="138"/>
        <v>37.255081911772038</v>
      </c>
      <c r="Q83" s="234">
        <f t="shared" ref="Q83:V83" si="152">Q56</f>
        <v>38.412395410244791</v>
      </c>
      <c r="R83" s="234">
        <f t="shared" si="152"/>
        <v>36.198397293896896</v>
      </c>
      <c r="S83" s="234">
        <f t="shared" si="152"/>
        <v>36.881562145901114</v>
      </c>
      <c r="T83" s="234">
        <f t="shared" si="152"/>
        <v>41.572061620330501</v>
      </c>
      <c r="U83" s="234">
        <f t="shared" si="152"/>
        <v>49.410686938693893</v>
      </c>
      <c r="V83" s="234">
        <f t="shared" si="152"/>
        <v>57.446561991762906</v>
      </c>
      <c r="W83" s="8"/>
      <c r="X83" s="234">
        <f t="shared" si="140"/>
        <v>37.255081911772038</v>
      </c>
      <c r="Y83" s="234">
        <f t="shared" ref="Y83:AD83" si="153">Y56</f>
        <v>38.412395410244791</v>
      </c>
      <c r="Z83" s="234">
        <f t="shared" si="153"/>
        <v>36.198397293896896</v>
      </c>
      <c r="AA83" s="234">
        <f t="shared" si="153"/>
        <v>36.881562145901114</v>
      </c>
      <c r="AB83" s="234">
        <f t="shared" si="153"/>
        <v>39.493458539313977</v>
      </c>
      <c r="AC83" s="234">
        <f t="shared" si="153"/>
        <v>44.593144962171237</v>
      </c>
      <c r="AD83" s="234">
        <f t="shared" si="153"/>
        <v>49.253246087687714</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2.1861491033120739</v>
      </c>
      <c r="L84" s="234">
        <f t="shared" si="127"/>
        <v>2.4643937216512035</v>
      </c>
      <c r="M84" s="234">
        <f t="shared" si="127"/>
        <v>2.9290677904374345</v>
      </c>
      <c r="N84" s="234">
        <f t="shared" si="127"/>
        <v>3.4054348325538166</v>
      </c>
      <c r="O84" s="8"/>
      <c r="P84" s="234">
        <f t="shared" si="138"/>
        <v>1.3711094818814338</v>
      </c>
      <c r="Q84" s="234">
        <f t="shared" ref="Q84:V84" si="155">Q57</f>
        <v>1.4137024230276445</v>
      </c>
      <c r="R84" s="234">
        <f t="shared" si="155"/>
        <v>1.3322200143355563</v>
      </c>
      <c r="S84" s="234">
        <f t="shared" si="155"/>
        <v>1.3573627266369117</v>
      </c>
      <c r="T84" s="234">
        <f t="shared" si="155"/>
        <v>1.5299885262360224</v>
      </c>
      <c r="U84" s="234">
        <f t="shared" si="155"/>
        <v>1.818475705632824</v>
      </c>
      <c r="V84" s="234">
        <f t="shared" si="155"/>
        <v>2.114222323680008</v>
      </c>
      <c r="W84" s="8"/>
      <c r="X84" s="234">
        <f t="shared" si="140"/>
        <v>1.3711094818814338</v>
      </c>
      <c r="Y84" s="234">
        <f t="shared" ref="Y84:AD84" si="156">Y57</f>
        <v>1.4137024230276445</v>
      </c>
      <c r="Z84" s="234">
        <f t="shared" si="156"/>
        <v>1.3322200143355563</v>
      </c>
      <c r="AA84" s="234">
        <f t="shared" si="156"/>
        <v>1.3573627266369117</v>
      </c>
      <c r="AB84" s="234">
        <f t="shared" si="156"/>
        <v>1.4534890999242212</v>
      </c>
      <c r="AC84" s="234">
        <f t="shared" si="156"/>
        <v>1.6411743243336234</v>
      </c>
      <c r="AD84" s="234">
        <f t="shared" si="156"/>
        <v>1.8126813647651465</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0.6262975731808248</v>
      </c>
      <c r="L85" s="234">
        <f t="shared" si="127"/>
        <v>0.70601031050162666</v>
      </c>
      <c r="M85" s="234">
        <f t="shared" si="127"/>
        <v>0.83913217358039238</v>
      </c>
      <c r="N85" s="234">
        <f t="shared" si="127"/>
        <v>0.97560389088860944</v>
      </c>
      <c r="O85" s="8"/>
      <c r="P85" s="234">
        <f t="shared" si="138"/>
        <v>1.219348283935394</v>
      </c>
      <c r="Q85" s="234">
        <f t="shared" ref="Q85:V85" si="158">Q58</f>
        <v>1.257226827101128</v>
      </c>
      <c r="R85" s="234">
        <f t="shared" si="158"/>
        <v>1.1847632955432508</v>
      </c>
      <c r="S85" s="234">
        <f t="shared" si="158"/>
        <v>1.2071230877431198</v>
      </c>
      <c r="T85" s="234">
        <f t="shared" si="158"/>
        <v>1.3606418076452793</v>
      </c>
      <c r="U85" s="234">
        <f t="shared" si="158"/>
        <v>1.6171977951745604</v>
      </c>
      <c r="V85" s="234">
        <f t="shared" si="158"/>
        <v>1.8802097106787041</v>
      </c>
      <c r="W85" s="8"/>
      <c r="X85" s="234">
        <f t="shared" si="140"/>
        <v>1.219348283935394</v>
      </c>
      <c r="Y85" s="234">
        <f t="shared" ref="Y85:AD85" si="159">Y58</f>
        <v>1.257226827101128</v>
      </c>
      <c r="Z85" s="234">
        <f t="shared" si="159"/>
        <v>1.1847632955432508</v>
      </c>
      <c r="AA85" s="234">
        <f t="shared" si="159"/>
        <v>1.2071230877431198</v>
      </c>
      <c r="AB85" s="234">
        <f t="shared" si="159"/>
        <v>1.2926097172630151</v>
      </c>
      <c r="AC85" s="234">
        <f t="shared" si="159"/>
        <v>1.4595210101450404</v>
      </c>
      <c r="AD85" s="234">
        <f t="shared" si="159"/>
        <v>1.6120448006931536</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22.948965117675165</v>
      </c>
      <c r="L86" s="234">
        <f t="shared" si="161"/>
        <v>25.86982080440368</v>
      </c>
      <c r="M86" s="234">
        <f t="shared" si="161"/>
        <v>30.747708126685353</v>
      </c>
      <c r="N86" s="234">
        <f t="shared" si="161"/>
        <v>35.748341713926258</v>
      </c>
      <c r="O86" s="8"/>
      <c r="P86" s="234">
        <f>P59</f>
        <v>23.183413464382845</v>
      </c>
      <c r="Q86" s="234">
        <f t="shared" ref="Q86:V86" si="162">Q59</f>
        <v>23.903596482810922</v>
      </c>
      <c r="R86" s="234">
        <f t="shared" si="162"/>
        <v>22.525850653068453</v>
      </c>
      <c r="S86" s="234">
        <f t="shared" si="162"/>
        <v>22.950976365202322</v>
      </c>
      <c r="T86" s="234">
        <f t="shared" si="162"/>
        <v>25.86982080440368</v>
      </c>
      <c r="U86" s="234">
        <f t="shared" si="162"/>
        <v>30.747708126685353</v>
      </c>
      <c r="V86" s="234">
        <f t="shared" si="162"/>
        <v>35.748341713926258</v>
      </c>
      <c r="W86" s="8"/>
      <c r="X86" s="234">
        <f>X59</f>
        <v>23.183413464382845</v>
      </c>
      <c r="Y86" s="234">
        <f>Y59</f>
        <v>23.903596482810922</v>
      </c>
      <c r="Z86" s="234">
        <f t="shared" ref="Z86:AD86" si="163">Z59</f>
        <v>22.525850653068453</v>
      </c>
      <c r="AA86" s="234">
        <f t="shared" si="163"/>
        <v>22.950976365202322</v>
      </c>
      <c r="AB86" s="234">
        <f t="shared" si="163"/>
        <v>35.516831800224224</v>
      </c>
      <c r="AC86" s="234">
        <f t="shared" si="163"/>
        <v>53.106416648185672</v>
      </c>
      <c r="AD86" s="234">
        <f t="shared" si="163"/>
        <v>73.774364739058157</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26.182682929711209</v>
      </c>
      <c r="L87" s="234">
        <f t="shared" si="165"/>
        <v>29.515113735933284</v>
      </c>
      <c r="M87" s="234">
        <f t="shared" si="165"/>
        <v>35.080339726354651</v>
      </c>
      <c r="N87" s="234">
        <f t="shared" si="165"/>
        <v>40.785608046343143</v>
      </c>
      <c r="O87" s="8"/>
      <c r="P87" s="234">
        <f>P47</f>
        <v>26.450167179818607</v>
      </c>
      <c r="Q87" s="234">
        <f t="shared" ref="Q87:V87" si="166">Q47</f>
        <v>27.271859436409219</v>
      </c>
      <c r="R87" s="234">
        <f t="shared" si="166"/>
        <v>25.699947790546279</v>
      </c>
      <c r="S87" s="234">
        <f t="shared" si="166"/>
        <v>26.185005332157615</v>
      </c>
      <c r="T87" s="234">
        <f t="shared" si="166"/>
        <v>29.515113735933284</v>
      </c>
      <c r="U87" s="234">
        <f t="shared" si="166"/>
        <v>35.080339726354651</v>
      </c>
      <c r="V87" s="234">
        <f t="shared" si="166"/>
        <v>40.785608046343143</v>
      </c>
      <c r="W87" s="8"/>
      <c r="X87" s="234">
        <f>X47</f>
        <v>26.450167179818607</v>
      </c>
      <c r="Y87" s="234">
        <f>Y47</f>
        <v>27.271859436409219</v>
      </c>
      <c r="Z87" s="234">
        <f t="shared" ref="Z87:AD87" si="167">Z47</f>
        <v>25.699947790546279</v>
      </c>
      <c r="AA87" s="234">
        <f t="shared" si="167"/>
        <v>26.185005332157615</v>
      </c>
      <c r="AB87" s="234">
        <f t="shared" si="167"/>
        <v>29.834577171850643</v>
      </c>
      <c r="AC87" s="234">
        <f t="shared" si="167"/>
        <v>35.82075453981841</v>
      </c>
      <c r="AD87" s="234">
        <f t="shared" si="167"/>
        <v>42.044850310620049</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81.674119938491373</v>
      </c>
      <c r="L88" s="234">
        <f t="shared" si="169"/>
        <v>88.776279074205405</v>
      </c>
      <c r="M88" s="234">
        <f t="shared" si="169"/>
        <v>100.31458536679082</v>
      </c>
      <c r="N88" s="234">
        <f t="shared" si="169"/>
        <v>101.89781373544764</v>
      </c>
      <c r="O88" s="8"/>
      <c r="P88" s="234">
        <f>F104</f>
        <v>82</v>
      </c>
      <c r="Q88" s="234">
        <f t="shared" ref="Q88:V88" si="170">G104</f>
        <v>82</v>
      </c>
      <c r="R88" s="234">
        <f t="shared" si="170"/>
        <v>82</v>
      </c>
      <c r="S88" s="234">
        <f t="shared" si="170"/>
        <v>86.036801673044508</v>
      </c>
      <c r="T88" s="234">
        <f t="shared" si="170"/>
        <v>76.525600127976475</v>
      </c>
      <c r="U88" s="234">
        <f t="shared" si="170"/>
        <v>81.674119938491373</v>
      </c>
      <c r="V88" s="234">
        <f t="shared" si="170"/>
        <v>88.776279074205405</v>
      </c>
      <c r="W88" s="8"/>
      <c r="X88" s="234">
        <f>P88</f>
        <v>82</v>
      </c>
      <c r="Y88" s="234">
        <f>Q88</f>
        <v>82</v>
      </c>
      <c r="Z88" s="234">
        <f t="shared" ref="Z88:AD88" si="171">R88</f>
        <v>82</v>
      </c>
      <c r="AA88" s="234">
        <f t="shared" si="171"/>
        <v>86.036801673044508</v>
      </c>
      <c r="AB88" s="234">
        <f t="shared" si="171"/>
        <v>76.525600127976475</v>
      </c>
      <c r="AC88" s="234">
        <f t="shared" si="171"/>
        <v>81.674119938491373</v>
      </c>
      <c r="AD88" s="234">
        <f t="shared" si="171"/>
        <v>88.776279074205405</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348.66537418562064</v>
      </c>
      <c r="L89" s="79">
        <f t="shared" ref="L89:N89" si="173">SUM(L76:L88)</f>
        <v>389.22631363042672</v>
      </c>
      <c r="M89" s="79">
        <f t="shared" si="173"/>
        <v>457.41601405603257</v>
      </c>
      <c r="N89" s="79">
        <f t="shared" si="173"/>
        <v>517.07620188448516</v>
      </c>
      <c r="O89" s="79"/>
      <c r="P89" s="79">
        <f t="shared" ref="P89:V89" si="174">SUM(P76:P88)</f>
        <v>328.38479800799189</v>
      </c>
      <c r="Q89" s="79">
        <f t="shared" si="174"/>
        <v>336.52179184044923</v>
      </c>
      <c r="R89" s="79">
        <f t="shared" si="174"/>
        <v>321.39646211465293</v>
      </c>
      <c r="S89" s="79">
        <f t="shared" si="174"/>
        <v>330.41360990023895</v>
      </c>
      <c r="T89" s="79">
        <f t="shared" si="174"/>
        <v>351.4605480461658</v>
      </c>
      <c r="U89" s="79">
        <f t="shared" si="174"/>
        <v>408.4494616128685</v>
      </c>
      <c r="V89" s="79">
        <f t="shared" si="174"/>
        <v>468.69651669745565</v>
      </c>
      <c r="W89" s="79"/>
      <c r="X89" s="79">
        <f t="shared" ref="X89:AD89" si="175">SUM(X76:X88)</f>
        <v>328.38479800799189</v>
      </c>
      <c r="Y89" s="79">
        <f t="shared" si="175"/>
        <v>336.52179184044923</v>
      </c>
      <c r="Z89" s="79">
        <f t="shared" si="175"/>
        <v>321.39646211465293</v>
      </c>
      <c r="AA89" s="79">
        <f t="shared" si="175"/>
        <v>330.41360990023895</v>
      </c>
      <c r="AB89" s="79">
        <f t="shared" si="175"/>
        <v>351.4605480461658</v>
      </c>
      <c r="AC89" s="79">
        <f t="shared" si="175"/>
        <v>408.4494616128685</v>
      </c>
      <c r="AD89" s="79">
        <f t="shared" si="175"/>
        <v>468.69651669745565</v>
      </c>
    </row>
    <row r="90" spans="1:46">
      <c r="A90" s="185" t="s">
        <v>16</v>
      </c>
      <c r="N90" s="185">
        <f>N89/F89</f>
        <v>1.6367184259465861</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46.2530478174845</v>
      </c>
      <c r="L92" s="10">
        <f t="shared" si="179"/>
        <v>50.825771021250596</v>
      </c>
      <c r="M92" s="10">
        <f t="shared" si="179"/>
        <v>60.409230681997343</v>
      </c>
      <c r="N92" s="10">
        <f t="shared" si="179"/>
        <v>70.233846769906876</v>
      </c>
      <c r="P92" s="10">
        <f>P76/P63</f>
        <v>45.547855670926104</v>
      </c>
      <c r="Q92" s="10">
        <f t="shared" ref="Q92:V92" si="180">Q76/Q63</f>
        <v>48.177133793746961</v>
      </c>
      <c r="R92" s="10">
        <f t="shared" si="180"/>
        <v>44.255958941812857</v>
      </c>
      <c r="S92" s="10">
        <f t="shared" si="180"/>
        <v>46.2530478174845</v>
      </c>
      <c r="T92" s="10">
        <f t="shared" si="180"/>
        <v>50.825771021250596</v>
      </c>
      <c r="U92" s="10">
        <f t="shared" si="180"/>
        <v>60.409230681997343</v>
      </c>
      <c r="V92" s="10">
        <f t="shared" si="180"/>
        <v>70.233846769906876</v>
      </c>
      <c r="W92" s="285"/>
      <c r="X92" s="10">
        <f>P92</f>
        <v>45.547855670926104</v>
      </c>
      <c r="Y92" s="10">
        <f t="shared" ref="Y92:AA92" si="181">Q92</f>
        <v>48.177133793746961</v>
      </c>
      <c r="Z92" s="10">
        <f t="shared" si="181"/>
        <v>44.255958941812857</v>
      </c>
      <c r="AA92" s="10">
        <f t="shared" si="181"/>
        <v>46.2530478174845</v>
      </c>
      <c r="AB92" s="10">
        <f t="shared" ref="AB92:AD92" si="182">AB76/AB63</f>
        <v>50.825771021250596</v>
      </c>
      <c r="AC92" s="10">
        <f t="shared" si="182"/>
        <v>60.409230681997343</v>
      </c>
      <c r="AD92" s="10">
        <f t="shared" si="182"/>
        <v>70.233846769906876</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3.5492831875291171</v>
      </c>
      <c r="L93" s="24">
        <f t="shared" si="187"/>
        <v>4.0010222497894787</v>
      </c>
      <c r="M93" s="24">
        <f t="shared" si="187"/>
        <v>4.7554355043680658</v>
      </c>
      <c r="N93" s="24">
        <f t="shared" si="187"/>
        <v>5.5288326761872719</v>
      </c>
      <c r="P93" s="10">
        <f t="shared" ref="P93:V100" si="188">P77/P64</f>
        <v>3.8580863992004506</v>
      </c>
      <c r="Q93" s="10">
        <f t="shared" si="188"/>
        <v>3.9779404514613912</v>
      </c>
      <c r="R93" s="10">
        <f t="shared" si="188"/>
        <v>3.7486575550464352</v>
      </c>
      <c r="S93" s="10">
        <f t="shared" si="188"/>
        <v>3.8194092403343891</v>
      </c>
      <c r="T93" s="10">
        <f t="shared" si="188"/>
        <v>4.3051470374955692</v>
      </c>
      <c r="U93" s="10">
        <f t="shared" si="188"/>
        <v>5.1169045797504982</v>
      </c>
      <c r="V93" s="10">
        <f t="shared" si="188"/>
        <v>5.9490890404192935</v>
      </c>
      <c r="W93" s="285"/>
      <c r="X93" s="10">
        <f t="shared" ref="X93:X101" si="189">P93</f>
        <v>3.8580863992004506</v>
      </c>
      <c r="Y93" s="10">
        <f t="shared" ref="Y93:Y101" si="190">Q93</f>
        <v>3.9779404514613912</v>
      </c>
      <c r="Z93" s="10">
        <f t="shared" ref="Z93:Z101" si="191">R93</f>
        <v>3.7486575550464352</v>
      </c>
      <c r="AA93" s="10">
        <f t="shared" ref="AA93:AA101" si="192">S93</f>
        <v>3.8194092403343891</v>
      </c>
      <c r="AB93" s="10">
        <f t="shared" ref="AB93:AD93" si="193">AB77/AB64</f>
        <v>4.0898896856207916</v>
      </c>
      <c r="AC93" s="10">
        <f t="shared" si="193"/>
        <v>4.6180063832248246</v>
      </c>
      <c r="AD93" s="10">
        <f t="shared" si="193"/>
        <v>5.1006002160294912</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0.97494737016829702</v>
      </c>
      <c r="L94" s="24">
        <f t="shared" si="194"/>
        <v>1.0990349077027808</v>
      </c>
      <c r="M94" s="24">
        <f t="shared" si="194"/>
        <v>1.3062635732417334</v>
      </c>
      <c r="N94" s="24">
        <f t="shared" si="194"/>
        <v>1.5187069030414204</v>
      </c>
      <c r="P94" s="10">
        <f t="shared" si="188"/>
        <v>0.95912192612469627</v>
      </c>
      <c r="Q94" s="10">
        <f t="shared" si="188"/>
        <v>0.98891664659837608</v>
      </c>
      <c r="R94" s="10">
        <f t="shared" si="188"/>
        <v>0.9319178687452786</v>
      </c>
      <c r="S94" s="10">
        <f t="shared" si="188"/>
        <v>0.94950576159347388</v>
      </c>
      <c r="T94" s="10">
        <f t="shared" si="188"/>
        <v>1.0702613916859163</v>
      </c>
      <c r="U94" s="10">
        <f t="shared" si="188"/>
        <v>1.2720646632858339</v>
      </c>
      <c r="V94" s="10">
        <f t="shared" si="188"/>
        <v>1.4789460755251003</v>
      </c>
      <c r="W94" s="285"/>
      <c r="X94" s="10">
        <f t="shared" si="189"/>
        <v>0.95912192612469627</v>
      </c>
      <c r="Y94" s="10">
        <f t="shared" si="190"/>
        <v>0.98891664659837608</v>
      </c>
      <c r="Z94" s="10">
        <f t="shared" si="191"/>
        <v>0.9319178687452786</v>
      </c>
      <c r="AA94" s="10">
        <f t="shared" si="192"/>
        <v>0.94950576159347388</v>
      </c>
      <c r="AB94" s="10">
        <f t="shared" ref="AB94:AD94" si="195">AB78/AB65</f>
        <v>1.0167483221016205</v>
      </c>
      <c r="AC94" s="10">
        <f t="shared" si="195"/>
        <v>1.148038358615465</v>
      </c>
      <c r="AD94" s="10">
        <f t="shared" si="195"/>
        <v>1.2680113915033326</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3.2070142106973445</v>
      </c>
      <c r="L95" s="24">
        <f t="shared" si="196"/>
        <v>3.6151905989005715</v>
      </c>
      <c r="M95" s="24">
        <f t="shared" si="196"/>
        <v>4.2968533179174413</v>
      </c>
      <c r="N95" s="24">
        <f t="shared" si="196"/>
        <v>4.9956692729959702</v>
      </c>
      <c r="P95" s="10">
        <f t="shared" si="188"/>
        <v>3.2060419415782513</v>
      </c>
      <c r="Q95" s="10">
        <f t="shared" si="188"/>
        <v>3.3056362901947787</v>
      </c>
      <c r="R95" s="10">
        <f t="shared" si="188"/>
        <v>3.1151073621844585</v>
      </c>
      <c r="S95" s="10">
        <f t="shared" si="188"/>
        <v>3.1738981379965914</v>
      </c>
      <c r="T95" s="10">
        <f t="shared" si="188"/>
        <v>3.5775461041340537</v>
      </c>
      <c r="U95" s="10">
        <f t="shared" si="188"/>
        <v>4.2521107606956923</v>
      </c>
      <c r="V95" s="10">
        <f t="shared" si="188"/>
        <v>4.9436500389728062</v>
      </c>
      <c r="W95" s="285"/>
      <c r="X95" s="10">
        <f t="shared" si="189"/>
        <v>3.2060419415782513</v>
      </c>
      <c r="Y95" s="10">
        <f t="shared" si="190"/>
        <v>3.3056362901947787</v>
      </c>
      <c r="Z95" s="10">
        <f t="shared" si="191"/>
        <v>3.1151073621844585</v>
      </c>
      <c r="AA95" s="10">
        <f t="shared" si="192"/>
        <v>3.1738981379965914</v>
      </c>
      <c r="AB95" s="10">
        <f t="shared" ref="AB95:AD95" si="197">AB79/AB66</f>
        <v>3.3986687989273507</v>
      </c>
      <c r="AC95" s="10">
        <f t="shared" si="197"/>
        <v>3.8375299615278617</v>
      </c>
      <c r="AD95" s="10">
        <f t="shared" si="197"/>
        <v>4.238561952164309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0.5816591665312052</v>
      </c>
      <c r="L96" s="24">
        <f t="shared" si="196"/>
        <v>0.65569049977820726</v>
      </c>
      <c r="M96" s="24">
        <f t="shared" si="196"/>
        <v>0.77932430460395252</v>
      </c>
      <c r="N96" s="24">
        <f t="shared" si="196"/>
        <v>0.90606920789557222</v>
      </c>
      <c r="P96" s="10">
        <f t="shared" si="188"/>
        <v>0.67607364911341206</v>
      </c>
      <c r="Q96" s="10">
        <f t="shared" si="188"/>
        <v>0.69707559354433934</v>
      </c>
      <c r="R96" s="10">
        <f t="shared" si="188"/>
        <v>0.65689783231449317</v>
      </c>
      <c r="S96" s="10">
        <f t="shared" si="188"/>
        <v>0.66929532899788058</v>
      </c>
      <c r="T96" s="10">
        <f t="shared" si="188"/>
        <v>0.754414537790708</v>
      </c>
      <c r="U96" s="10">
        <f t="shared" si="188"/>
        <v>0.89666326604660163</v>
      </c>
      <c r="V96" s="10">
        <f t="shared" si="188"/>
        <v>1.0424915152989835</v>
      </c>
      <c r="W96" s="285"/>
      <c r="X96" s="10">
        <f t="shared" si="189"/>
        <v>0.67607364911341206</v>
      </c>
      <c r="Y96" s="10">
        <f t="shared" si="190"/>
        <v>0.69707559354433934</v>
      </c>
      <c r="Z96" s="10">
        <f t="shared" si="191"/>
        <v>0.65689783231449317</v>
      </c>
      <c r="AA96" s="10">
        <f t="shared" si="192"/>
        <v>0.66929532899788058</v>
      </c>
      <c r="AB96" s="10">
        <f t="shared" ref="AB96:AD96" si="198">AB80/AB67</f>
        <v>0.71669381090117257</v>
      </c>
      <c r="AC96" s="10">
        <f t="shared" si="198"/>
        <v>0.80923859760705796</v>
      </c>
      <c r="AD96" s="10">
        <f t="shared" si="198"/>
        <v>0.89380616292946591</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0.28964820054240537</v>
      </c>
      <c r="L97" s="24">
        <f t="shared" si="196"/>
        <v>0.32651350533357282</v>
      </c>
      <c r="M97" s="24">
        <f t="shared" si="196"/>
        <v>0.38807930048393074</v>
      </c>
      <c r="N97" s="24">
        <f t="shared" si="196"/>
        <v>0.45119432604997128</v>
      </c>
      <c r="P97" s="10">
        <f t="shared" si="188"/>
        <v>0.29646090962415178</v>
      </c>
      <c r="Q97" s="10">
        <f t="shared" si="188"/>
        <v>0.30567034347508448</v>
      </c>
      <c r="R97" s="10">
        <f t="shared" si="188"/>
        <v>0.28805223980179057</v>
      </c>
      <c r="S97" s="10">
        <f t="shared" si="188"/>
        <v>0.29348859004061328</v>
      </c>
      <c r="T97" s="10">
        <f t="shared" si="188"/>
        <v>0.33081369226623869</v>
      </c>
      <c r="U97" s="10">
        <f t="shared" si="188"/>
        <v>0.39319030970566027</v>
      </c>
      <c r="V97" s="10">
        <f t="shared" si="188"/>
        <v>0.457136560944638</v>
      </c>
      <c r="W97" s="285"/>
      <c r="X97" s="10">
        <f t="shared" si="189"/>
        <v>0.29646090962415178</v>
      </c>
      <c r="Y97" s="10">
        <f t="shared" si="190"/>
        <v>0.30567034347508448</v>
      </c>
      <c r="Z97" s="10">
        <f t="shared" si="191"/>
        <v>0.28805223980179057</v>
      </c>
      <c r="AA97" s="10">
        <f t="shared" si="192"/>
        <v>0.29348859004061328</v>
      </c>
      <c r="AB97" s="10">
        <f t="shared" ref="AB97:AD97" si="199">AB81/AB68</f>
        <v>0.31427300765292676</v>
      </c>
      <c r="AC97" s="10">
        <f t="shared" si="199"/>
        <v>0.35485425450935837</v>
      </c>
      <c r="AD97" s="10">
        <f t="shared" si="199"/>
        <v>0.39193745893990894</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6.4757308203259356</v>
      </c>
      <c r="L98" s="24">
        <f t="shared" si="196"/>
        <v>7.2999368398690185</v>
      </c>
      <c r="M98" s="24">
        <f t="shared" si="196"/>
        <v>8.6763773507593243</v>
      </c>
      <c r="N98" s="24">
        <f t="shared" si="196"/>
        <v>10.087454359069033</v>
      </c>
      <c r="P98" s="10">
        <f t="shared" si="188"/>
        <v>5.4314330353392233</v>
      </c>
      <c r="Q98" s="10">
        <f t="shared" si="188"/>
        <v>5.6001582251733302</v>
      </c>
      <c r="R98" s="10">
        <f t="shared" si="188"/>
        <v>5.2773785695604669</v>
      </c>
      <c r="S98" s="10">
        <f t="shared" si="188"/>
        <v>5.3769774418578296</v>
      </c>
      <c r="T98" s="10">
        <f t="shared" si="188"/>
        <v>6.0608072038749938</v>
      </c>
      <c r="U98" s="10">
        <f t="shared" si="188"/>
        <v>7.2036034700765281</v>
      </c>
      <c r="V98" s="10">
        <f t="shared" si="188"/>
        <v>8.3751568526314522</v>
      </c>
      <c r="W98" s="285"/>
      <c r="X98" s="10">
        <f t="shared" si="189"/>
        <v>5.4314330353392233</v>
      </c>
      <c r="Y98" s="10">
        <f t="shared" si="190"/>
        <v>5.6001582251733302</v>
      </c>
      <c r="Z98" s="10">
        <f t="shared" si="191"/>
        <v>5.2773785695604669</v>
      </c>
      <c r="AA98" s="10">
        <f t="shared" si="192"/>
        <v>5.3769774418578296</v>
      </c>
      <c r="AB98" s="10">
        <f t="shared" ref="AB98:AD98" si="200">AB82/AB69</f>
        <v>5.757766843681245</v>
      </c>
      <c r="AC98" s="10">
        <f t="shared" si="200"/>
        <v>6.5012521317440664</v>
      </c>
      <c r="AD98" s="10">
        <f t="shared" si="200"/>
        <v>7.1806501065248929</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2.1638524180575796</v>
      </c>
      <c r="L99" s="24">
        <f t="shared" si="196"/>
        <v>2.4392592003728688</v>
      </c>
      <c r="M99" s="24">
        <f t="shared" si="196"/>
        <v>2.8991940263316303</v>
      </c>
      <c r="N99" s="24">
        <f t="shared" si="196"/>
        <v>3.3707025681803078</v>
      </c>
      <c r="P99" s="10">
        <f t="shared" si="188"/>
        <v>2.0824623609835862</v>
      </c>
      <c r="Q99" s="10">
        <f t="shared" si="188"/>
        <v>2.147153181047686</v>
      </c>
      <c r="R99" s="10">
        <f t="shared" si="188"/>
        <v>2.0233964341023469</v>
      </c>
      <c r="S99" s="10">
        <f t="shared" si="188"/>
        <v>2.0615835757657281</v>
      </c>
      <c r="T99" s="10">
        <f t="shared" si="188"/>
        <v>2.3237703193848858</v>
      </c>
      <c r="U99" s="10">
        <f t="shared" si="188"/>
        <v>2.7619291248332969</v>
      </c>
      <c r="V99" s="10">
        <f t="shared" si="188"/>
        <v>3.2111136783718939</v>
      </c>
      <c r="W99" s="285"/>
      <c r="X99" s="10">
        <f t="shared" si="189"/>
        <v>2.0824623609835862</v>
      </c>
      <c r="Y99" s="10">
        <f t="shared" si="190"/>
        <v>2.147153181047686</v>
      </c>
      <c r="Z99" s="10">
        <f t="shared" si="191"/>
        <v>2.0233964341023469</v>
      </c>
      <c r="AA99" s="10">
        <f t="shared" si="192"/>
        <v>2.0615835757657281</v>
      </c>
      <c r="AB99" s="10">
        <f t="shared" ref="AB99:AD99" si="201">AB83/AB70</f>
        <v>2.2075818034156414</v>
      </c>
      <c r="AC99" s="10">
        <f t="shared" si="201"/>
        <v>2.49264103516205</v>
      </c>
      <c r="AD99" s="10">
        <f t="shared" si="201"/>
        <v>2.7531285899941023</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0.11879324251324398</v>
      </c>
      <c r="L100" s="24">
        <f t="shared" si="196"/>
        <v>0.13391278782435206</v>
      </c>
      <c r="M100" s="24">
        <f t="shared" si="196"/>
        <v>0.15916273041029411</v>
      </c>
      <c r="N100" s="24">
        <f t="shared" si="196"/>
        <v>0.18504805793608545</v>
      </c>
      <c r="P100" s="10">
        <f t="shared" si="188"/>
        <v>7.450477231703187E-2</v>
      </c>
      <c r="Q100" s="10">
        <f t="shared" si="188"/>
        <v>7.6819231829088244E-2</v>
      </c>
      <c r="R100" s="10">
        <f t="shared" si="188"/>
        <v>7.2391556003291321E-2</v>
      </c>
      <c r="S100" s="10">
        <f t="shared" si="188"/>
        <v>7.3757786840579861E-2</v>
      </c>
      <c r="T100" s="10">
        <f t="shared" si="188"/>
        <v>8.3138106986516608E-2</v>
      </c>
      <c r="U100" s="10">
        <f t="shared" si="188"/>
        <v>9.8814223227684933E-2</v>
      </c>
      <c r="V100" s="10">
        <f t="shared" si="188"/>
        <v>0.11488481039254203</v>
      </c>
      <c r="W100" s="285"/>
      <c r="X100" s="10">
        <f t="shared" si="189"/>
        <v>7.450477231703187E-2</v>
      </c>
      <c r="Y100" s="10">
        <f t="shared" si="190"/>
        <v>7.6819231829088244E-2</v>
      </c>
      <c r="Z100" s="10">
        <f t="shared" si="191"/>
        <v>7.2391556003291321E-2</v>
      </c>
      <c r="AA100" s="10">
        <f t="shared" si="192"/>
        <v>7.3757786840579861E-2</v>
      </c>
      <c r="AB100" s="10">
        <f t="shared" ref="AB100:AD100" si="202">AB84/AB71</f>
        <v>7.8981201637190773E-2</v>
      </c>
      <c r="AC100" s="10">
        <f t="shared" si="202"/>
        <v>8.9179836462985634E-2</v>
      </c>
      <c r="AD100" s="10">
        <f t="shared" si="202"/>
        <v>9.8499364310305704E-2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2.8588902463552807E-2</v>
      </c>
      <c r="L101" s="24">
        <f t="shared" si="196"/>
        <v>3.2227587602939804E-2</v>
      </c>
      <c r="M101" s="24">
        <f t="shared" si="196"/>
        <v>3.8304264445221697E-2</v>
      </c>
      <c r="N101" s="24">
        <f t="shared" si="196"/>
        <v>4.4533853672819909E-2</v>
      </c>
      <c r="P101" s="10">
        <f>P85/P72</f>
        <v>5.5660169624295722E-2</v>
      </c>
      <c r="Q101" s="10">
        <f t="shared" ref="Q101:V101" si="203">Q85/Q72</f>
        <v>5.7389229455274797E-2</v>
      </c>
      <c r="R101" s="10">
        <f t="shared" si="203"/>
        <v>5.4081452250660592E-2</v>
      </c>
      <c r="S101" s="10">
        <f t="shared" si="203"/>
        <v>5.5102120293585931E-2</v>
      </c>
      <c r="T101" s="10">
        <f t="shared" si="203"/>
        <v>6.2109862136368307E-2</v>
      </c>
      <c r="U101" s="10">
        <f t="shared" si="203"/>
        <v>7.3820995019518443E-2</v>
      </c>
      <c r="V101" s="10">
        <f t="shared" si="203"/>
        <v>8.5826824709887062E-2</v>
      </c>
      <c r="W101" s="285"/>
      <c r="X101" s="10">
        <f t="shared" si="189"/>
        <v>5.5660169624295722E-2</v>
      </c>
      <c r="Y101" s="10">
        <f t="shared" si="190"/>
        <v>5.7389229455274797E-2</v>
      </c>
      <c r="Z101" s="10">
        <f t="shared" si="191"/>
        <v>5.4081452250660592E-2</v>
      </c>
      <c r="AA101" s="10">
        <f t="shared" si="192"/>
        <v>5.5102120293585931E-2</v>
      </c>
      <c r="AB101" s="10">
        <f t="shared" ref="AB101:AD101" si="204">AB85/AB72</f>
        <v>5.9004369029549877E-2</v>
      </c>
      <c r="AC101" s="10">
        <f t="shared" si="204"/>
        <v>6.6623448005115382E-2</v>
      </c>
      <c r="AD101" s="10">
        <f t="shared" si="204"/>
        <v>7.3585773835639398E-2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22.948965117675165</v>
      </c>
      <c r="L102" s="10">
        <f t="shared" si="206"/>
        <v>25.86982080440368</v>
      </c>
      <c r="M102" s="10">
        <f t="shared" si="206"/>
        <v>30.747708126685353</v>
      </c>
      <c r="N102" s="10">
        <f t="shared" si="206"/>
        <v>35.748341713926258</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26.182682929711209</v>
      </c>
      <c r="L103" s="10">
        <f t="shared" si="208"/>
        <v>29.515113735933284</v>
      </c>
      <c r="M103" s="10">
        <f t="shared" si="208"/>
        <v>35.080339726354651</v>
      </c>
      <c r="N103" s="10">
        <f t="shared" si="208"/>
        <v>40.785608046343143</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81.674119938491373</v>
      </c>
      <c r="L104" s="10">
        <f>J104*(1+(J25+L25)/2*((L8/J8)^(1/(L$4-J$4))-1))^(L$4-J$4)</f>
        <v>88.776279074205405</v>
      </c>
      <c r="M104" s="10">
        <f>L104*(1+(L25+M25)/2*((M8/L8)^(1/(M$4-L$4))-1))^(M$4-L$4)</f>
        <v>100.31458536679082</v>
      </c>
      <c r="N104" s="10">
        <f>M104*(1+(M25+N25)/2*((N8/M8)^(1/(N$4-M$4))-1))^(N$4-M$4)</f>
        <v>101.89781373544764</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46.2530478174845</v>
      </c>
      <c r="W111" s="186" cm="1">
        <f t="array" ref="W111">IF(W$110=-1,X111,IF(W$110=99,V111,IF(W$110=0,INDEX($F92:$N92,0,W$108),(INDEX($F92:$N92,0,W$110+1)-INDEX($F92:$N92,0,W$110))/(INDEX($F$4:$N$4,0,W$110+1)-INDEX($F$4:$N$4,0,W$110))+V111)))</f>
        <v>46.761128173458509</v>
      </c>
      <c r="X111" s="186" cm="1">
        <f t="array" ref="X111">IF(X$110=-1,Y111,IF(X$110=99,W111,IF(X$110=0,INDEX($F92:$N92,0,X$108),(INDEX($F92:$N92,0,X$110+1)-INDEX($F92:$N92,0,X$110))/(INDEX($F$4:$N$4,0,X$110+1)-INDEX($F$4:$N$4,0,X$110))+W111)))</f>
        <v>47.269208529432518</v>
      </c>
      <c r="Y111" s="186" cm="1">
        <f t="array" ref="Y111">IF(Y$110=-1,Z111,IF(Y$110=99,X111,IF(Y$110=0,INDEX($F92:$N92,0,Y$108),(INDEX($F92:$N92,0,Y$110+1)-INDEX($F92:$N92,0,Y$110))/(INDEX($F$4:$N$4,0,Y$110+1)-INDEX($F$4:$N$4,0,Y$110))+X111)))</f>
        <v>47.777288885406527</v>
      </c>
      <c r="Z111" s="186" cm="1">
        <f t="array" ref="Z111">IF(Z$110=-1,AA111,IF(Z$110=99,Y111,IF(Z$110=0,INDEX($F92:$N92,0,Z$108),(INDEX($F92:$N92,0,Z$110+1)-INDEX($F92:$N92,0,Z$110))/(INDEX($F$4:$N$4,0,Z$110+1)-INDEX($F$4:$N$4,0,Z$110))+Y111)))</f>
        <v>48.285369241380536</v>
      </c>
      <c r="AA111" s="186" cm="1">
        <f t="array" ref="AA111">IF(AA$110=-1,AB111,IF(AA$110=99,Z111,IF(AA$110=0,INDEX($F92:$N92,0,AA$108),(INDEX($F92:$N92,0,AA$110+1)-INDEX($F92:$N92,0,AA$110))/(INDEX($F$4:$N$4,0,AA$110+1)-INDEX($F$4:$N$4,0,AA$110))+Z111)))</f>
        <v>48.793449597354545</v>
      </c>
      <c r="AB111" s="186" cm="1">
        <f t="array" ref="AB111">IF(AB$110=-1,AC111,IF(AB$110=99,AA111,IF(AB$110=0,INDEX($F92:$N92,0,AB$108),(INDEX($F92:$N92,0,AB$110+1)-INDEX($F92:$N92,0,AB$110))/(INDEX($F$4:$N$4,0,AB$110+1)-INDEX($F$4:$N$4,0,AB$110))+AA111)))</f>
        <v>49.301529953328554</v>
      </c>
      <c r="AC111" s="186" cm="1">
        <f t="array" ref="AC111">IF(AC$110=-1,AD111,IF(AC$110=99,AB111,IF(AC$110=0,INDEX($F92:$N92,0,AC$108),(INDEX($F92:$N92,0,AC$110+1)-INDEX($F92:$N92,0,AC$110))/(INDEX($F$4:$N$4,0,AC$110+1)-INDEX($F$4:$N$4,0,AC$110))+AB111)))</f>
        <v>49.809610309302563</v>
      </c>
      <c r="AD111" s="186" cm="1">
        <f t="array" ref="AD111">IF(AD$110=-1,AE111,IF(AD$110=99,AC111,IF(AD$110=0,INDEX($F92:$N92,0,AD$108),(INDEX($F92:$N92,0,AD$110+1)-INDEX($F92:$N92,0,AD$110))/(INDEX($F$4:$N$4,0,AD$110+1)-INDEX($F$4:$N$4,0,AD$110))+AC111)))</f>
        <v>50.317690665276572</v>
      </c>
      <c r="AE111" s="186" cm="1">
        <f t="array" ref="AE111">IF(AE$110=-1,AF111,IF(AE$110=99,AD111,IF(AE$110=0,INDEX($F92:$N92,0,AE$108),(INDEX($F92:$N92,0,AE$110+1)-INDEX($F92:$N92,0,AE$110))/(INDEX($F$4:$N$4,0,AE$110+1)-INDEX($F$4:$N$4,0,AE$110))+AD111)))</f>
        <v>50.825771021250596</v>
      </c>
      <c r="AF111" s="186" cm="1">
        <f t="array" ref="AF111">IF(AF$110=-1,AG111,IF(AF$110=99,AE111,IF(AF$110=0,INDEX($F92:$N92,0,AF$108),(INDEX($F92:$N92,0,AF$110+1)-INDEX($F92:$N92,0,AF$110))/(INDEX($F$4:$N$4,0,AF$110+1)-INDEX($F$4:$N$4,0,AF$110))+AE111)))</f>
        <v>51.78411698732527</v>
      </c>
      <c r="AG111" s="186" cm="1">
        <f t="array" ref="AG111">IF(AG$110=-1,AH111,IF(AG$110=99,AF111,IF(AG$110=0,INDEX($F92:$N92,0,AG$108),(INDEX($F92:$N92,0,AG$110+1)-INDEX($F92:$N92,0,AG$110))/(INDEX($F$4:$N$4,0,AG$110+1)-INDEX($F$4:$N$4,0,AG$110))+AF111)))</f>
        <v>52.742462953399944</v>
      </c>
      <c r="AH111" s="186" cm="1">
        <f t="array" ref="AH111">IF(AH$110=-1,AI111,IF(AH$110=99,AG111,IF(AH$110=0,INDEX($F92:$N92,0,AH$108),(INDEX($F92:$N92,0,AH$110+1)-INDEX($F92:$N92,0,AH$110))/(INDEX($F$4:$N$4,0,AH$110+1)-INDEX($F$4:$N$4,0,AH$110))+AG111)))</f>
        <v>53.700808919474618</v>
      </c>
      <c r="AI111" s="186" cm="1">
        <f t="array" ref="AI111">IF(AI$110=-1,AJ111,IF(AI$110=99,AH111,IF(AI$110=0,INDEX($F92:$N92,0,AI$108),(INDEX($F92:$N92,0,AI$110+1)-INDEX($F92:$N92,0,AI$110))/(INDEX($F$4:$N$4,0,AI$110+1)-INDEX($F$4:$N$4,0,AI$110))+AH111)))</f>
        <v>54.659154885549292</v>
      </c>
      <c r="AJ111" s="186" cm="1">
        <f t="array" ref="AJ111">IF(AJ$110=-1,AK111,IF(AJ$110=99,AI111,IF(AJ$110=0,INDEX($F92:$N92,0,AJ$108),(INDEX($F92:$N92,0,AJ$110+1)-INDEX($F92:$N92,0,AJ$110))/(INDEX($F$4:$N$4,0,AJ$110+1)-INDEX($F$4:$N$4,0,AJ$110))+AI111)))</f>
        <v>55.617500851623966</v>
      </c>
      <c r="AK111" s="186" cm="1">
        <f t="array" ref="AK111">IF(AK$110=-1,AL111,IF(AK$110=99,AJ111,IF(AK$110=0,INDEX($F92:$N92,0,AK$108),(INDEX($F92:$N92,0,AK$110+1)-INDEX($F92:$N92,0,AK$110))/(INDEX($F$4:$N$4,0,AK$110+1)-INDEX($F$4:$N$4,0,AK$110))+AJ111)))</f>
        <v>56.57584681769864</v>
      </c>
      <c r="AL111" s="186" cm="1">
        <f t="array" ref="AL111">IF(AL$110=-1,AM111,IF(AL$110=99,AK111,IF(AL$110=0,INDEX($F92:$N92,0,AL$108),(INDEX($F92:$N92,0,AL$110+1)-INDEX($F92:$N92,0,AL$110))/(INDEX($F$4:$N$4,0,AL$110+1)-INDEX($F$4:$N$4,0,AL$110))+AK111)))</f>
        <v>57.534192783773314</v>
      </c>
      <c r="AM111" s="186" cm="1">
        <f t="array" ref="AM111">IF(AM$110=-1,AN111,IF(AM$110=99,AL111,IF(AM$110=0,INDEX($F92:$N92,0,AM$108),(INDEX($F92:$N92,0,AM$110+1)-INDEX($F92:$N92,0,AM$110))/(INDEX($F$4:$N$4,0,AM$110+1)-INDEX($F$4:$N$4,0,AM$110))+AL111)))</f>
        <v>58.492538749847988</v>
      </c>
      <c r="AN111" s="186" cm="1">
        <f t="array" ref="AN111">IF(AN$110=-1,AO111,IF(AN$110=99,AM111,IF(AN$110=0,INDEX($F92:$N92,0,AN$108),(INDEX($F92:$N92,0,AN$110+1)-INDEX($F92:$N92,0,AN$110))/(INDEX($F$4:$N$4,0,AN$110+1)-INDEX($F$4:$N$4,0,AN$110))+AM111)))</f>
        <v>59.450884715922662</v>
      </c>
      <c r="AO111" s="186" cm="1">
        <f t="array" ref="AO111">IF(AO$110=-1,AP111,IF(AO$110=99,AN111,IF(AO$110=0,INDEX($F92:$N92,0,AO$108),(INDEX($F92:$N92,0,AO$110+1)-INDEX($F92:$N92,0,AO$110))/(INDEX($F$4:$N$4,0,AO$110+1)-INDEX($F$4:$N$4,0,AO$110))+AN111)))</f>
        <v>60.409230681997343</v>
      </c>
      <c r="AP111" s="186" cm="1">
        <f t="array" ref="AP111">IF(AP$110=-1,AQ111,IF(AP$110=99,AO111,IF(AP$110=0,INDEX($F92:$N92,0,AP$108),(INDEX($F92:$N92,0,AP$110+1)-INDEX($F92:$N92,0,AP$110))/(INDEX($F$4:$N$4,0,AP$110+1)-INDEX($F$4:$N$4,0,AP$110))+AO111)))</f>
        <v>61.391692290788299</v>
      </c>
      <c r="AQ111" s="186" cm="1">
        <f t="array" ref="AQ111">IF(AQ$110=-1,AR111,IF(AQ$110=99,AP111,IF(AQ$110=0,INDEX($F92:$N92,0,AQ$108),(INDEX($F92:$N92,0,AQ$110+1)-INDEX($F92:$N92,0,AQ$110))/(INDEX($F$4:$N$4,0,AQ$110+1)-INDEX($F$4:$N$4,0,AQ$110))+AP111)))</f>
        <v>62.374153899579255</v>
      </c>
      <c r="AR111" s="186" cm="1">
        <f t="array" ref="AR111">IF(AR$110=-1,AS111,IF(AR$110=99,AQ111,IF(AR$110=0,INDEX($F92:$N92,0,AR$108),(INDEX($F92:$N92,0,AR$110+1)-INDEX($F92:$N92,0,AR$110))/(INDEX($F$4:$N$4,0,AR$110+1)-INDEX($F$4:$N$4,0,AR$110))+AQ111)))</f>
        <v>63.356615508370211</v>
      </c>
      <c r="AS111" s="186" cm="1">
        <f t="array" ref="AS111">IF(AS$110=-1,AT111,IF(AS$110=99,AR111,IF(AS$110=0,INDEX($F92:$N92,0,AS$108),(INDEX($F92:$N92,0,AS$110+1)-INDEX($F92:$N92,0,AS$110))/(INDEX($F$4:$N$4,0,AS$110+1)-INDEX($F$4:$N$4,0,AS$110))+AR111)))</f>
        <v>64.339077117161168</v>
      </c>
      <c r="AT111" s="186" cm="1">
        <f t="array" ref="AT111">IF(AT$110=-1,AU111,IF(AT$110=99,AS111,IF(AT$110=0,INDEX($F92:$N92,0,AT$108),(INDEX($F92:$N92,0,AT$110+1)-INDEX($F92:$N92,0,AT$110))/(INDEX($F$4:$N$4,0,AT$110+1)-INDEX($F$4:$N$4,0,AT$110))+AS111)))</f>
        <v>65.321538725952124</v>
      </c>
      <c r="AU111" s="186" cm="1">
        <f t="array" ref="AU111">IF(AU$110=-1,AV111,IF(AU$110=99,AT111,IF(AU$110=0,INDEX($F92:$N92,0,AU$108),(INDEX($F92:$N92,0,AU$110+1)-INDEX($F92:$N92,0,AU$110))/(INDEX($F$4:$N$4,0,AU$110+1)-INDEX($F$4:$N$4,0,AU$110))+AT111)))</f>
        <v>66.30400033474308</v>
      </c>
      <c r="AV111" s="186" cm="1">
        <f t="array" ref="AV111">IF(AV$110=-1,AW111,IF(AV$110=99,AU111,IF(AV$110=0,INDEX($F92:$N92,0,AV$108),(INDEX($F92:$N92,0,AV$110+1)-INDEX($F92:$N92,0,AV$110))/(INDEX($F$4:$N$4,0,AV$110+1)-INDEX($F$4:$N$4,0,AV$110))+AU111)))</f>
        <v>67.286461943534036</v>
      </c>
      <c r="AW111" s="186" cm="1">
        <f t="array" ref="AW111">IF(AW$110=-1,AX111,IF(AW$110=99,AV111,IF(AW$110=0,INDEX($F92:$N92,0,AW$108),(INDEX($F92:$N92,0,AW$110+1)-INDEX($F92:$N92,0,AW$110))/(INDEX($F$4:$N$4,0,AW$110+1)-INDEX($F$4:$N$4,0,AW$110))+AV111)))</f>
        <v>68.268923552324992</v>
      </c>
      <c r="AX111" s="186" cm="1">
        <f t="array" ref="AX111">IF(AX$110=-1,AY111,IF(AX$110=99,AW111,IF(AX$110=0,INDEX($F92:$N92,0,AX$108),(INDEX($F92:$N92,0,AX$110+1)-INDEX($F92:$N92,0,AX$110))/(INDEX($F$4:$N$4,0,AX$110+1)-INDEX($F$4:$N$4,0,AX$110))+AW111)))</f>
        <v>69.251385161115948</v>
      </c>
      <c r="AY111" s="186" cm="1">
        <f t="array" ref="AY111">IF(AY$110=-1,AZ111,IF(AY$110=99,AX111,IF(AY$110=0,INDEX($F92:$N92,0,AY$108),(INDEX($F92:$N92,0,AY$110+1)-INDEX($F92:$N92,0,AY$110))/(INDEX($F$4:$N$4,0,AY$110+1)-INDEX($F$4:$N$4,0,AY$110))+AX111)))</f>
        <v>70.233846769906876</v>
      </c>
      <c r="AZ111" s="186" cm="1">
        <f t="array" ref="AZ111">IF(AZ$110=-1,BA111,IF(AZ$110=99,AY111,IF(AZ$110=0,INDEX($F92:$N92,0,AZ$108),(INDEX($F92:$N92,0,AZ$110+1)-INDEX($F92:$N92,0,AZ$110))/(INDEX($F$4:$N$4,0,AZ$110+1)-INDEX($F$4:$N$4,0,AZ$110))+AY111)))</f>
        <v>70.233846769906876</v>
      </c>
      <c r="BA111" s="186" cm="1">
        <f t="array" ref="BA111">IF(BA$110=-1,BB111,IF(BA$110=99,AZ111,IF(BA$110=0,INDEX($F92:$N92,0,BA$108),(INDEX($F92:$N92,0,BA$110+1)-INDEX($F92:$N92,0,BA$110))/(INDEX($F$4:$N$4,0,BA$110+1)-INDEX($F$4:$N$4,0,BA$110))+AZ111)))</f>
        <v>70.233846769906876</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3.5492831875291171</v>
      </c>
      <c r="W112" s="186" cm="1">
        <f t="array" ref="W112">IF(W$110=-1,X112,IF(W$110=99,V112,IF(W$110=0,INDEX($F93:$N93,0,W$108),(INDEX($F93:$N93,0,W$110+1)-INDEX($F93:$N93,0,W$110))/(INDEX($F$4:$N$4,0,W$110+1)-INDEX($F$4:$N$4,0,W$110))+V112)))</f>
        <v>3.5994764166691571</v>
      </c>
      <c r="X112" s="186" cm="1">
        <f t="array" ref="X112">IF(X$110=-1,Y112,IF(X$110=99,W112,IF(X$110=0,INDEX($F93:$N93,0,X$108),(INDEX($F93:$N93,0,X$110+1)-INDEX($F93:$N93,0,X$110))/(INDEX($F$4:$N$4,0,X$110+1)-INDEX($F$4:$N$4,0,X$110))+W112)))</f>
        <v>3.6496696458091971</v>
      </c>
      <c r="Y112" s="186" cm="1">
        <f t="array" ref="Y112">IF(Y$110=-1,Z112,IF(Y$110=99,X112,IF(Y$110=0,INDEX($F93:$N93,0,Y$108),(INDEX($F93:$N93,0,Y$110+1)-INDEX($F93:$N93,0,Y$110))/(INDEX($F$4:$N$4,0,Y$110+1)-INDEX($F$4:$N$4,0,Y$110))+X112)))</f>
        <v>3.699862874949237</v>
      </c>
      <c r="Z112" s="186" cm="1">
        <f t="array" ref="Z112">IF(Z$110=-1,AA112,IF(Z$110=99,Y112,IF(Z$110=0,INDEX($F93:$N93,0,Z$108),(INDEX($F93:$N93,0,Z$110+1)-INDEX($F93:$N93,0,Z$110))/(INDEX($F$4:$N$4,0,Z$110+1)-INDEX($F$4:$N$4,0,Z$110))+Y112)))</f>
        <v>3.750056104089277</v>
      </c>
      <c r="AA112" s="186" cm="1">
        <f t="array" ref="AA112">IF(AA$110=-1,AB112,IF(AA$110=99,Z112,IF(AA$110=0,INDEX($F93:$N93,0,AA$108),(INDEX($F93:$N93,0,AA$110+1)-INDEX($F93:$N93,0,AA$110))/(INDEX($F$4:$N$4,0,AA$110+1)-INDEX($F$4:$N$4,0,AA$110))+Z112)))</f>
        <v>3.800249333229317</v>
      </c>
      <c r="AB112" s="186" cm="1">
        <f t="array" ref="AB112">IF(AB$110=-1,AC112,IF(AB$110=99,AA112,IF(AB$110=0,INDEX($F93:$N93,0,AB$108),(INDEX($F93:$N93,0,AB$110+1)-INDEX($F93:$N93,0,AB$110))/(INDEX($F$4:$N$4,0,AB$110+1)-INDEX($F$4:$N$4,0,AB$110))+AA112)))</f>
        <v>3.850442562369357</v>
      </c>
      <c r="AC112" s="186" cm="1">
        <f t="array" ref="AC112">IF(AC$110=-1,AD112,IF(AC$110=99,AB112,IF(AC$110=0,INDEX($F93:$N93,0,AC$108),(INDEX($F93:$N93,0,AC$110+1)-INDEX($F93:$N93,0,AC$110))/(INDEX($F$4:$N$4,0,AC$110+1)-INDEX($F$4:$N$4,0,AC$110))+AB112)))</f>
        <v>3.900635791509397</v>
      </c>
      <c r="AD112" s="186" cm="1">
        <f t="array" ref="AD112">IF(AD$110=-1,AE112,IF(AD$110=99,AC112,IF(AD$110=0,INDEX($F93:$N93,0,AD$108),(INDEX($F93:$N93,0,AD$110+1)-INDEX($F93:$N93,0,AD$110))/(INDEX($F$4:$N$4,0,AD$110+1)-INDEX($F$4:$N$4,0,AD$110))+AC112)))</f>
        <v>3.950829020649437</v>
      </c>
      <c r="AE112" s="186" cm="1">
        <f t="array" ref="AE112">IF(AE$110=-1,AF112,IF(AE$110=99,AD112,IF(AE$110=0,INDEX($F93:$N93,0,AE$108),(INDEX($F93:$N93,0,AE$110+1)-INDEX($F93:$N93,0,AE$110))/(INDEX($F$4:$N$4,0,AE$110+1)-INDEX($F$4:$N$4,0,AE$110))+AD112)))</f>
        <v>4.0010222497894787</v>
      </c>
      <c r="AF112" s="186" cm="1">
        <f t="array" ref="AF112">IF(AF$110=-1,AG112,IF(AF$110=99,AE112,IF(AF$110=0,INDEX($F93:$N93,0,AF$108),(INDEX($F93:$N93,0,AF$110+1)-INDEX($F93:$N93,0,AF$110))/(INDEX($F$4:$N$4,0,AF$110+1)-INDEX($F$4:$N$4,0,AF$110))+AE112)))</f>
        <v>4.0764635752473373</v>
      </c>
      <c r="AG112" s="186" cm="1">
        <f t="array" ref="AG112">IF(AG$110=-1,AH112,IF(AG$110=99,AF112,IF(AG$110=0,INDEX($F93:$N93,0,AG$108),(INDEX($F93:$N93,0,AG$110+1)-INDEX($F93:$N93,0,AG$110))/(INDEX($F$4:$N$4,0,AG$110+1)-INDEX($F$4:$N$4,0,AG$110))+AF112)))</f>
        <v>4.1519049007051958</v>
      </c>
      <c r="AH112" s="186" cm="1">
        <f t="array" ref="AH112">IF(AH$110=-1,AI112,IF(AH$110=99,AG112,IF(AH$110=0,INDEX($F93:$N93,0,AH$108),(INDEX($F93:$N93,0,AH$110+1)-INDEX($F93:$N93,0,AH$110))/(INDEX($F$4:$N$4,0,AH$110+1)-INDEX($F$4:$N$4,0,AH$110))+AG112)))</f>
        <v>4.2273462261630543</v>
      </c>
      <c r="AI112" s="186" cm="1">
        <f t="array" ref="AI112">IF(AI$110=-1,AJ112,IF(AI$110=99,AH112,IF(AI$110=0,INDEX($F93:$N93,0,AI$108),(INDEX($F93:$N93,0,AI$110+1)-INDEX($F93:$N93,0,AI$110))/(INDEX($F$4:$N$4,0,AI$110+1)-INDEX($F$4:$N$4,0,AI$110))+AH112)))</f>
        <v>4.3027875516209129</v>
      </c>
      <c r="AJ112" s="186" cm="1">
        <f t="array" ref="AJ112">IF(AJ$110=-1,AK112,IF(AJ$110=99,AI112,IF(AJ$110=0,INDEX($F93:$N93,0,AJ$108),(INDEX($F93:$N93,0,AJ$110+1)-INDEX($F93:$N93,0,AJ$110))/(INDEX($F$4:$N$4,0,AJ$110+1)-INDEX($F$4:$N$4,0,AJ$110))+AI112)))</f>
        <v>4.3782288770787714</v>
      </c>
      <c r="AK112" s="186" cm="1">
        <f t="array" ref="AK112">IF(AK$110=-1,AL112,IF(AK$110=99,AJ112,IF(AK$110=0,INDEX($F93:$N93,0,AK$108),(INDEX($F93:$N93,0,AK$110+1)-INDEX($F93:$N93,0,AK$110))/(INDEX($F$4:$N$4,0,AK$110+1)-INDEX($F$4:$N$4,0,AK$110))+AJ112)))</f>
        <v>4.4536702025366299</v>
      </c>
      <c r="AL112" s="186" cm="1">
        <f t="array" ref="AL112">IF(AL$110=-1,AM112,IF(AL$110=99,AK112,IF(AL$110=0,INDEX($F93:$N93,0,AL$108),(INDEX($F93:$N93,0,AL$110+1)-INDEX($F93:$N93,0,AL$110))/(INDEX($F$4:$N$4,0,AL$110+1)-INDEX($F$4:$N$4,0,AL$110))+AK112)))</f>
        <v>4.5291115279944885</v>
      </c>
      <c r="AM112" s="186" cm="1">
        <f t="array" ref="AM112">IF(AM$110=-1,AN112,IF(AM$110=99,AL112,IF(AM$110=0,INDEX($F93:$N93,0,AM$108),(INDEX($F93:$N93,0,AM$110+1)-INDEX($F93:$N93,0,AM$110))/(INDEX($F$4:$N$4,0,AM$110+1)-INDEX($F$4:$N$4,0,AM$110))+AL112)))</f>
        <v>4.604552853452347</v>
      </c>
      <c r="AN112" s="186" cm="1">
        <f t="array" ref="AN112">IF(AN$110=-1,AO112,IF(AN$110=99,AM112,IF(AN$110=0,INDEX($F93:$N93,0,AN$108),(INDEX($F93:$N93,0,AN$110+1)-INDEX($F93:$N93,0,AN$110))/(INDEX($F$4:$N$4,0,AN$110+1)-INDEX($F$4:$N$4,0,AN$110))+AM112)))</f>
        <v>4.6799941789102055</v>
      </c>
      <c r="AO112" s="186" cm="1">
        <f t="array" ref="AO112">IF(AO$110=-1,AP112,IF(AO$110=99,AN112,IF(AO$110=0,INDEX($F93:$N93,0,AO$108),(INDEX($F93:$N93,0,AO$110+1)-INDEX($F93:$N93,0,AO$110))/(INDEX($F$4:$N$4,0,AO$110+1)-INDEX($F$4:$N$4,0,AO$110))+AN112)))</f>
        <v>4.7554355043680658</v>
      </c>
      <c r="AP112" s="186" cm="1">
        <f t="array" ref="AP112">IF(AP$110=-1,AQ112,IF(AP$110=99,AO112,IF(AP$110=0,INDEX($F93:$N93,0,AP$108),(INDEX($F93:$N93,0,AP$110+1)-INDEX($F93:$N93,0,AP$110))/(INDEX($F$4:$N$4,0,AP$110+1)-INDEX($F$4:$N$4,0,AP$110))+AO112)))</f>
        <v>4.8327752215499862</v>
      </c>
      <c r="AQ112" s="186" cm="1">
        <f t="array" ref="AQ112">IF(AQ$110=-1,AR112,IF(AQ$110=99,AP112,IF(AQ$110=0,INDEX($F93:$N93,0,AQ$108),(INDEX($F93:$N93,0,AQ$110+1)-INDEX($F93:$N93,0,AQ$110))/(INDEX($F$4:$N$4,0,AQ$110+1)-INDEX($F$4:$N$4,0,AQ$110))+AP112)))</f>
        <v>4.9101149387319065</v>
      </c>
      <c r="AR112" s="186" cm="1">
        <f t="array" ref="AR112">IF(AR$110=-1,AS112,IF(AR$110=99,AQ112,IF(AR$110=0,INDEX($F93:$N93,0,AR$108),(INDEX($F93:$N93,0,AR$110+1)-INDEX($F93:$N93,0,AR$110))/(INDEX($F$4:$N$4,0,AR$110+1)-INDEX($F$4:$N$4,0,AR$110))+AQ112)))</f>
        <v>4.9874546559138269</v>
      </c>
      <c r="AS112" s="186" cm="1">
        <f t="array" ref="AS112">IF(AS$110=-1,AT112,IF(AS$110=99,AR112,IF(AS$110=0,INDEX($F93:$N93,0,AS$108),(INDEX($F93:$N93,0,AS$110+1)-INDEX($F93:$N93,0,AS$110))/(INDEX($F$4:$N$4,0,AS$110+1)-INDEX($F$4:$N$4,0,AS$110))+AR112)))</f>
        <v>5.0647943730957472</v>
      </c>
      <c r="AT112" s="186" cm="1">
        <f t="array" ref="AT112">IF(AT$110=-1,AU112,IF(AT$110=99,AS112,IF(AT$110=0,INDEX($F93:$N93,0,AT$108),(INDEX($F93:$N93,0,AT$110+1)-INDEX($F93:$N93,0,AT$110))/(INDEX($F$4:$N$4,0,AT$110+1)-INDEX($F$4:$N$4,0,AT$110))+AS112)))</f>
        <v>5.1421340902776675</v>
      </c>
      <c r="AU112" s="186" cm="1">
        <f t="array" ref="AU112">IF(AU$110=-1,AV112,IF(AU$110=99,AT112,IF(AU$110=0,INDEX($F93:$N93,0,AU$108),(INDEX($F93:$N93,0,AU$110+1)-INDEX($F93:$N93,0,AU$110))/(INDEX($F$4:$N$4,0,AU$110+1)-INDEX($F$4:$N$4,0,AU$110))+AT112)))</f>
        <v>5.2194738074595879</v>
      </c>
      <c r="AV112" s="186" cm="1">
        <f t="array" ref="AV112">IF(AV$110=-1,AW112,IF(AV$110=99,AU112,IF(AV$110=0,INDEX($F93:$N93,0,AV$108),(INDEX($F93:$N93,0,AV$110+1)-INDEX($F93:$N93,0,AV$110))/(INDEX($F$4:$N$4,0,AV$110+1)-INDEX($F$4:$N$4,0,AV$110))+AU112)))</f>
        <v>5.2968135246415082</v>
      </c>
      <c r="AW112" s="186" cm="1">
        <f t="array" ref="AW112">IF(AW$110=-1,AX112,IF(AW$110=99,AV112,IF(AW$110=0,INDEX($F93:$N93,0,AW$108),(INDEX($F93:$N93,0,AW$110+1)-INDEX($F93:$N93,0,AW$110))/(INDEX($F$4:$N$4,0,AW$110+1)-INDEX($F$4:$N$4,0,AW$110))+AV112)))</f>
        <v>5.3741532418234286</v>
      </c>
      <c r="AX112" s="186" cm="1">
        <f t="array" ref="AX112">IF(AX$110=-1,AY112,IF(AX$110=99,AW112,IF(AX$110=0,INDEX($F93:$N93,0,AX$108),(INDEX($F93:$N93,0,AX$110+1)-INDEX($F93:$N93,0,AX$110))/(INDEX($F$4:$N$4,0,AX$110+1)-INDEX($F$4:$N$4,0,AX$110))+AW112)))</f>
        <v>5.4514929590053489</v>
      </c>
      <c r="AY112" s="186" cm="1">
        <f t="array" ref="AY112">IF(AY$110=-1,AZ112,IF(AY$110=99,AX112,IF(AY$110=0,INDEX($F93:$N93,0,AY$108),(INDEX($F93:$N93,0,AY$110+1)-INDEX($F93:$N93,0,AY$110))/(INDEX($F$4:$N$4,0,AY$110+1)-INDEX($F$4:$N$4,0,AY$110))+AX112)))</f>
        <v>5.5288326761872719</v>
      </c>
      <c r="AZ112" s="186" cm="1">
        <f t="array" ref="AZ112">IF(AZ$110=-1,BA112,IF(AZ$110=99,AY112,IF(AZ$110=0,INDEX($F93:$N93,0,AZ$108),(INDEX($F93:$N93,0,AZ$110+1)-INDEX($F93:$N93,0,AZ$110))/(INDEX($F$4:$N$4,0,AZ$110+1)-INDEX($F$4:$N$4,0,AZ$110))+AY112)))</f>
        <v>5.5288326761872719</v>
      </c>
      <c r="BA112" s="186" cm="1">
        <f t="array" ref="BA112">IF(BA$110=-1,BB112,IF(BA$110=99,AZ112,IF(BA$110=0,INDEX($F93:$N93,0,BA$108),(INDEX($F93:$N93,0,BA$110+1)-INDEX($F93:$N93,0,BA$110))/(INDEX($F$4:$N$4,0,BA$110+1)-INDEX($F$4:$N$4,0,BA$110))+AZ112)))</f>
        <v>5.5288326761872719</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0.97494737016829702</v>
      </c>
      <c r="W113" s="186" cm="1">
        <f t="array" ref="W113">IF(W$110=-1,X113,IF(W$110=99,V113,IF(W$110=0,INDEX($F94:$N94,0,W$108),(INDEX($F94:$N94,0,W$110+1)-INDEX($F94:$N94,0,W$110))/(INDEX($F$4:$N$4,0,W$110+1)-INDEX($F$4:$N$4,0,W$110))+V113)))</f>
        <v>0.98873487433879526</v>
      </c>
      <c r="X113" s="186" cm="1">
        <f t="array" ref="X113">IF(X$110=-1,Y113,IF(X$110=99,W113,IF(X$110=0,INDEX($F94:$N94,0,X$108),(INDEX($F94:$N94,0,X$110+1)-INDEX($F94:$N94,0,X$110))/(INDEX($F$4:$N$4,0,X$110+1)-INDEX($F$4:$N$4,0,X$110))+W113)))</f>
        <v>1.0025223785092934</v>
      </c>
      <c r="Y113" s="186" cm="1">
        <f t="array" ref="Y113">IF(Y$110=-1,Z113,IF(Y$110=99,X113,IF(Y$110=0,INDEX($F94:$N94,0,Y$108),(INDEX($F94:$N94,0,Y$110+1)-INDEX($F94:$N94,0,Y$110))/(INDEX($F$4:$N$4,0,Y$110+1)-INDEX($F$4:$N$4,0,Y$110))+X113)))</f>
        <v>1.0163098826797916</v>
      </c>
      <c r="Z113" s="186" cm="1">
        <f t="array" ref="Z113">IF(Z$110=-1,AA113,IF(Z$110=99,Y113,IF(Z$110=0,INDEX($F94:$N94,0,Z$108),(INDEX($F94:$N94,0,Z$110+1)-INDEX($F94:$N94,0,Z$110))/(INDEX($F$4:$N$4,0,Z$110+1)-INDEX($F$4:$N$4,0,Z$110))+Y113)))</f>
        <v>1.0300973868502898</v>
      </c>
      <c r="AA113" s="186" cm="1">
        <f t="array" ref="AA113">IF(AA$110=-1,AB113,IF(AA$110=99,Z113,IF(AA$110=0,INDEX($F94:$N94,0,AA$108),(INDEX($F94:$N94,0,AA$110+1)-INDEX($F94:$N94,0,AA$110))/(INDEX($F$4:$N$4,0,AA$110+1)-INDEX($F$4:$N$4,0,AA$110))+Z113)))</f>
        <v>1.0438848910207881</v>
      </c>
      <c r="AB113" s="186" cm="1">
        <f t="array" ref="AB113">IF(AB$110=-1,AC113,IF(AB$110=99,AA113,IF(AB$110=0,INDEX($F94:$N94,0,AB$108),(INDEX($F94:$N94,0,AB$110+1)-INDEX($F94:$N94,0,AB$110))/(INDEX($F$4:$N$4,0,AB$110+1)-INDEX($F$4:$N$4,0,AB$110))+AA113)))</f>
        <v>1.0576723951912863</v>
      </c>
      <c r="AC113" s="186" cm="1">
        <f t="array" ref="AC113">IF(AC$110=-1,AD113,IF(AC$110=99,AB113,IF(AC$110=0,INDEX($F94:$N94,0,AC$108),(INDEX($F94:$N94,0,AC$110+1)-INDEX($F94:$N94,0,AC$110))/(INDEX($F$4:$N$4,0,AC$110+1)-INDEX($F$4:$N$4,0,AC$110))+AB113)))</f>
        <v>1.0714598993617845</v>
      </c>
      <c r="AD113" s="186" cm="1">
        <f t="array" ref="AD113">IF(AD$110=-1,AE113,IF(AD$110=99,AC113,IF(AD$110=0,INDEX($F94:$N94,0,AD$108),(INDEX($F94:$N94,0,AD$110+1)-INDEX($F94:$N94,0,AD$110))/(INDEX($F$4:$N$4,0,AD$110+1)-INDEX($F$4:$N$4,0,AD$110))+AC113)))</f>
        <v>1.0852474035322828</v>
      </c>
      <c r="AE113" s="186" cm="1">
        <f t="array" ref="AE113">IF(AE$110=-1,AF113,IF(AE$110=99,AD113,IF(AE$110=0,INDEX($F94:$N94,0,AE$108),(INDEX($F94:$N94,0,AE$110+1)-INDEX($F94:$N94,0,AE$110))/(INDEX($F$4:$N$4,0,AE$110+1)-INDEX($F$4:$N$4,0,AE$110))+AD113)))</f>
        <v>1.0990349077027808</v>
      </c>
      <c r="AF113" s="186" cm="1">
        <f t="array" ref="AF113">IF(AF$110=-1,AG113,IF(AF$110=99,AE113,IF(AF$110=0,INDEX($F94:$N94,0,AF$108),(INDEX($F94:$N94,0,AF$110+1)-INDEX($F94:$N94,0,AF$110))/(INDEX($F$4:$N$4,0,AF$110+1)-INDEX($F$4:$N$4,0,AF$110))+AE113)))</f>
        <v>1.119757774256676</v>
      </c>
      <c r="AG113" s="186" cm="1">
        <f t="array" ref="AG113">IF(AG$110=-1,AH113,IF(AG$110=99,AF113,IF(AG$110=0,INDEX($F94:$N94,0,AG$108),(INDEX($F94:$N94,0,AG$110+1)-INDEX($F94:$N94,0,AG$110))/(INDEX($F$4:$N$4,0,AG$110+1)-INDEX($F$4:$N$4,0,AG$110))+AF113)))</f>
        <v>1.1404806408105712</v>
      </c>
      <c r="AH113" s="186" cm="1">
        <f t="array" ref="AH113">IF(AH$110=-1,AI113,IF(AH$110=99,AG113,IF(AH$110=0,INDEX($F94:$N94,0,AH$108),(INDEX($F94:$N94,0,AH$110+1)-INDEX($F94:$N94,0,AH$110))/(INDEX($F$4:$N$4,0,AH$110+1)-INDEX($F$4:$N$4,0,AH$110))+AG113)))</f>
        <v>1.1612035073644664</v>
      </c>
      <c r="AI113" s="186" cm="1">
        <f t="array" ref="AI113">IF(AI$110=-1,AJ113,IF(AI$110=99,AH113,IF(AI$110=0,INDEX($F94:$N94,0,AI$108),(INDEX($F94:$N94,0,AI$110+1)-INDEX($F94:$N94,0,AI$110))/(INDEX($F$4:$N$4,0,AI$110+1)-INDEX($F$4:$N$4,0,AI$110))+AH113)))</f>
        <v>1.1819263739183616</v>
      </c>
      <c r="AJ113" s="186" cm="1">
        <f t="array" ref="AJ113">IF(AJ$110=-1,AK113,IF(AJ$110=99,AI113,IF(AJ$110=0,INDEX($F94:$N94,0,AJ$108),(INDEX($F94:$N94,0,AJ$110+1)-INDEX($F94:$N94,0,AJ$110))/(INDEX($F$4:$N$4,0,AJ$110+1)-INDEX($F$4:$N$4,0,AJ$110))+AI113)))</f>
        <v>1.2026492404722569</v>
      </c>
      <c r="AK113" s="186" cm="1">
        <f t="array" ref="AK113">IF(AK$110=-1,AL113,IF(AK$110=99,AJ113,IF(AK$110=0,INDEX($F94:$N94,0,AK$108),(INDEX($F94:$N94,0,AK$110+1)-INDEX($F94:$N94,0,AK$110))/(INDEX($F$4:$N$4,0,AK$110+1)-INDEX($F$4:$N$4,0,AK$110))+AJ113)))</f>
        <v>1.2233721070261521</v>
      </c>
      <c r="AL113" s="186" cm="1">
        <f t="array" ref="AL113">IF(AL$110=-1,AM113,IF(AL$110=99,AK113,IF(AL$110=0,INDEX($F94:$N94,0,AL$108),(INDEX($F94:$N94,0,AL$110+1)-INDEX($F94:$N94,0,AL$110))/(INDEX($F$4:$N$4,0,AL$110+1)-INDEX($F$4:$N$4,0,AL$110))+AK113)))</f>
        <v>1.2440949735800473</v>
      </c>
      <c r="AM113" s="186" cm="1">
        <f t="array" ref="AM113">IF(AM$110=-1,AN113,IF(AM$110=99,AL113,IF(AM$110=0,INDEX($F94:$N94,0,AM$108),(INDEX($F94:$N94,0,AM$110+1)-INDEX($F94:$N94,0,AM$110))/(INDEX($F$4:$N$4,0,AM$110+1)-INDEX($F$4:$N$4,0,AM$110))+AL113)))</f>
        <v>1.2648178401339425</v>
      </c>
      <c r="AN113" s="186" cm="1">
        <f t="array" ref="AN113">IF(AN$110=-1,AO113,IF(AN$110=99,AM113,IF(AN$110=0,INDEX($F94:$N94,0,AN$108),(INDEX($F94:$N94,0,AN$110+1)-INDEX($F94:$N94,0,AN$110))/(INDEX($F$4:$N$4,0,AN$110+1)-INDEX($F$4:$N$4,0,AN$110))+AM113)))</f>
        <v>1.2855407066878377</v>
      </c>
      <c r="AO113" s="186" cm="1">
        <f t="array" ref="AO113">IF(AO$110=-1,AP113,IF(AO$110=99,AN113,IF(AO$110=0,INDEX($F94:$N94,0,AO$108),(INDEX($F94:$N94,0,AO$110+1)-INDEX($F94:$N94,0,AO$110))/(INDEX($F$4:$N$4,0,AO$110+1)-INDEX($F$4:$N$4,0,AO$110))+AN113)))</f>
        <v>1.3062635732417334</v>
      </c>
      <c r="AP113" s="186" cm="1">
        <f t="array" ref="AP113">IF(AP$110=-1,AQ113,IF(AP$110=99,AO113,IF(AP$110=0,INDEX($F94:$N94,0,AP$108),(INDEX($F94:$N94,0,AP$110+1)-INDEX($F94:$N94,0,AP$110))/(INDEX($F$4:$N$4,0,AP$110+1)-INDEX($F$4:$N$4,0,AP$110))+AO113)))</f>
        <v>1.3275079062217021</v>
      </c>
      <c r="AQ113" s="186" cm="1">
        <f t="array" ref="AQ113">IF(AQ$110=-1,AR113,IF(AQ$110=99,AP113,IF(AQ$110=0,INDEX($F94:$N94,0,AQ$108),(INDEX($F94:$N94,0,AQ$110+1)-INDEX($F94:$N94,0,AQ$110))/(INDEX($F$4:$N$4,0,AQ$110+1)-INDEX($F$4:$N$4,0,AQ$110))+AP113)))</f>
        <v>1.3487522392016709</v>
      </c>
      <c r="AR113" s="186" cm="1">
        <f t="array" ref="AR113">IF(AR$110=-1,AS113,IF(AR$110=99,AQ113,IF(AR$110=0,INDEX($F94:$N94,0,AR$108),(INDEX($F94:$N94,0,AR$110+1)-INDEX($F94:$N94,0,AR$110))/(INDEX($F$4:$N$4,0,AR$110+1)-INDEX($F$4:$N$4,0,AR$110))+AQ113)))</f>
        <v>1.3699965721816396</v>
      </c>
      <c r="AS113" s="186" cm="1">
        <f t="array" ref="AS113">IF(AS$110=-1,AT113,IF(AS$110=99,AR113,IF(AS$110=0,INDEX($F94:$N94,0,AS$108),(INDEX($F94:$N94,0,AS$110+1)-INDEX($F94:$N94,0,AS$110))/(INDEX($F$4:$N$4,0,AS$110+1)-INDEX($F$4:$N$4,0,AS$110))+AR113)))</f>
        <v>1.3912409051616084</v>
      </c>
      <c r="AT113" s="186" cm="1">
        <f t="array" ref="AT113">IF(AT$110=-1,AU113,IF(AT$110=99,AS113,IF(AT$110=0,INDEX($F94:$N94,0,AT$108),(INDEX($F94:$N94,0,AT$110+1)-INDEX($F94:$N94,0,AT$110))/(INDEX($F$4:$N$4,0,AT$110+1)-INDEX($F$4:$N$4,0,AT$110))+AS113)))</f>
        <v>1.4124852381415771</v>
      </c>
      <c r="AU113" s="186" cm="1">
        <f t="array" ref="AU113">IF(AU$110=-1,AV113,IF(AU$110=99,AT113,IF(AU$110=0,INDEX($F94:$N94,0,AU$108),(INDEX($F94:$N94,0,AU$110+1)-INDEX($F94:$N94,0,AU$110))/(INDEX($F$4:$N$4,0,AU$110+1)-INDEX($F$4:$N$4,0,AU$110))+AT113)))</f>
        <v>1.4337295711215459</v>
      </c>
      <c r="AV113" s="186" cm="1">
        <f t="array" ref="AV113">IF(AV$110=-1,AW113,IF(AV$110=99,AU113,IF(AV$110=0,INDEX($F94:$N94,0,AV$108),(INDEX($F94:$N94,0,AV$110+1)-INDEX($F94:$N94,0,AV$110))/(INDEX($F$4:$N$4,0,AV$110+1)-INDEX($F$4:$N$4,0,AV$110))+AU113)))</f>
        <v>1.4549739041015146</v>
      </c>
      <c r="AW113" s="186" cm="1">
        <f t="array" ref="AW113">IF(AW$110=-1,AX113,IF(AW$110=99,AV113,IF(AW$110=0,INDEX($F94:$N94,0,AW$108),(INDEX($F94:$N94,0,AW$110+1)-INDEX($F94:$N94,0,AW$110))/(INDEX($F$4:$N$4,0,AW$110+1)-INDEX($F$4:$N$4,0,AW$110))+AV113)))</f>
        <v>1.4762182370814834</v>
      </c>
      <c r="AX113" s="186" cm="1">
        <f t="array" ref="AX113">IF(AX$110=-1,AY113,IF(AX$110=99,AW113,IF(AX$110=0,INDEX($F94:$N94,0,AX$108),(INDEX($F94:$N94,0,AX$110+1)-INDEX($F94:$N94,0,AX$110))/(INDEX($F$4:$N$4,0,AX$110+1)-INDEX($F$4:$N$4,0,AX$110))+AW113)))</f>
        <v>1.4974625700614521</v>
      </c>
      <c r="AY113" s="186" cm="1">
        <f t="array" ref="AY113">IF(AY$110=-1,AZ113,IF(AY$110=99,AX113,IF(AY$110=0,INDEX($F94:$N94,0,AY$108),(INDEX($F94:$N94,0,AY$110+1)-INDEX($F94:$N94,0,AY$110))/(INDEX($F$4:$N$4,0,AY$110+1)-INDEX($F$4:$N$4,0,AY$110))+AX113)))</f>
        <v>1.5187069030414204</v>
      </c>
      <c r="AZ113" s="186" cm="1">
        <f t="array" ref="AZ113">IF(AZ$110=-1,BA113,IF(AZ$110=99,AY113,IF(AZ$110=0,INDEX($F94:$N94,0,AZ$108),(INDEX($F94:$N94,0,AZ$110+1)-INDEX($F94:$N94,0,AZ$110))/(INDEX($F$4:$N$4,0,AZ$110+1)-INDEX($F$4:$N$4,0,AZ$110))+AY113)))</f>
        <v>1.5187069030414204</v>
      </c>
      <c r="BA113" s="186" cm="1">
        <f t="array" ref="BA113">IF(BA$110=-1,BB113,IF(BA$110=99,AZ113,IF(BA$110=0,INDEX($F94:$N94,0,BA$108),(INDEX($F94:$N94,0,BA$110+1)-INDEX($F94:$N94,0,BA$110))/(INDEX($F$4:$N$4,0,BA$110+1)-INDEX($F$4:$N$4,0,BA$110))+AZ113)))</f>
        <v>1.5187069030414204</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3.2070142106973445</v>
      </c>
      <c r="W114" s="186" cm="1">
        <f t="array" ref="W114">IF(W$110=-1,X114,IF(W$110=99,V114,IF(W$110=0,INDEX($F95:$N95,0,W$108),(INDEX($F95:$N95,0,W$110+1)-INDEX($F95:$N95,0,W$110))/(INDEX($F$4:$N$4,0,W$110+1)-INDEX($F$4:$N$4,0,W$110))+V114)))</f>
        <v>3.2523671427199252</v>
      </c>
      <c r="X114" s="186" cm="1">
        <f t="array" ref="X114">IF(X$110=-1,Y114,IF(X$110=99,W114,IF(X$110=0,INDEX($F95:$N95,0,X$108),(INDEX($F95:$N95,0,X$110+1)-INDEX($F95:$N95,0,X$110))/(INDEX($F$4:$N$4,0,X$110+1)-INDEX($F$4:$N$4,0,X$110))+W114)))</f>
        <v>3.2977200747425059</v>
      </c>
      <c r="Y114" s="186" cm="1">
        <f t="array" ref="Y114">IF(Y$110=-1,Z114,IF(Y$110=99,X114,IF(Y$110=0,INDEX($F95:$N95,0,Y$108),(INDEX($F95:$N95,0,Y$110+1)-INDEX($F95:$N95,0,Y$110))/(INDEX($F$4:$N$4,0,Y$110+1)-INDEX($F$4:$N$4,0,Y$110))+X114)))</f>
        <v>3.3430730067650867</v>
      </c>
      <c r="Z114" s="186" cm="1">
        <f t="array" ref="Z114">IF(Z$110=-1,AA114,IF(Z$110=99,Y114,IF(Z$110=0,INDEX($F95:$N95,0,Z$108),(INDEX($F95:$N95,0,Z$110+1)-INDEX($F95:$N95,0,Z$110))/(INDEX($F$4:$N$4,0,Z$110+1)-INDEX($F$4:$N$4,0,Z$110))+Y114)))</f>
        <v>3.3884259387876674</v>
      </c>
      <c r="AA114" s="186" cm="1">
        <f t="array" ref="AA114">IF(AA$110=-1,AB114,IF(AA$110=99,Z114,IF(AA$110=0,INDEX($F95:$N95,0,AA$108),(INDEX($F95:$N95,0,AA$110+1)-INDEX($F95:$N95,0,AA$110))/(INDEX($F$4:$N$4,0,AA$110+1)-INDEX($F$4:$N$4,0,AA$110))+Z114)))</f>
        <v>3.4337788708102481</v>
      </c>
      <c r="AB114" s="186" cm="1">
        <f t="array" ref="AB114">IF(AB$110=-1,AC114,IF(AB$110=99,AA114,IF(AB$110=0,INDEX($F95:$N95,0,AB$108),(INDEX($F95:$N95,0,AB$110+1)-INDEX($F95:$N95,0,AB$110))/(INDEX($F$4:$N$4,0,AB$110+1)-INDEX($F$4:$N$4,0,AB$110))+AA114)))</f>
        <v>3.4791318028328289</v>
      </c>
      <c r="AC114" s="186" cm="1">
        <f t="array" ref="AC114">IF(AC$110=-1,AD114,IF(AC$110=99,AB114,IF(AC$110=0,INDEX($F95:$N95,0,AC$108),(INDEX($F95:$N95,0,AC$110+1)-INDEX($F95:$N95,0,AC$110))/(INDEX($F$4:$N$4,0,AC$110+1)-INDEX($F$4:$N$4,0,AC$110))+AB114)))</f>
        <v>3.5244847348554096</v>
      </c>
      <c r="AD114" s="186" cm="1">
        <f t="array" ref="AD114">IF(AD$110=-1,AE114,IF(AD$110=99,AC114,IF(AD$110=0,INDEX($F95:$N95,0,AD$108),(INDEX($F95:$N95,0,AD$110+1)-INDEX($F95:$N95,0,AD$110))/(INDEX($F$4:$N$4,0,AD$110+1)-INDEX($F$4:$N$4,0,AD$110))+AC114)))</f>
        <v>3.5698376668779903</v>
      </c>
      <c r="AE114" s="186" cm="1">
        <f t="array" ref="AE114">IF(AE$110=-1,AF114,IF(AE$110=99,AD114,IF(AE$110=0,INDEX($F95:$N95,0,AE$108),(INDEX($F95:$N95,0,AE$110+1)-INDEX($F95:$N95,0,AE$110))/(INDEX($F$4:$N$4,0,AE$110+1)-INDEX($F$4:$N$4,0,AE$110))+AD114)))</f>
        <v>3.6151905989005715</v>
      </c>
      <c r="AF114" s="186" cm="1">
        <f t="array" ref="AF114">IF(AF$110=-1,AG114,IF(AF$110=99,AE114,IF(AF$110=0,INDEX($F95:$N95,0,AF$108),(INDEX($F95:$N95,0,AF$110+1)-INDEX($F95:$N95,0,AF$110))/(INDEX($F$4:$N$4,0,AF$110+1)-INDEX($F$4:$N$4,0,AF$110))+AE114)))</f>
        <v>3.6833568708022586</v>
      </c>
      <c r="AG114" s="186" cm="1">
        <f t="array" ref="AG114">IF(AG$110=-1,AH114,IF(AG$110=99,AF114,IF(AG$110=0,INDEX($F95:$N95,0,AG$108),(INDEX($F95:$N95,0,AG$110+1)-INDEX($F95:$N95,0,AG$110))/(INDEX($F$4:$N$4,0,AG$110+1)-INDEX($F$4:$N$4,0,AG$110))+AF114)))</f>
        <v>3.7515231427039457</v>
      </c>
      <c r="AH114" s="186" cm="1">
        <f t="array" ref="AH114">IF(AH$110=-1,AI114,IF(AH$110=99,AG114,IF(AH$110=0,INDEX($F95:$N95,0,AH$108),(INDEX($F95:$N95,0,AH$110+1)-INDEX($F95:$N95,0,AH$110))/(INDEX($F$4:$N$4,0,AH$110+1)-INDEX($F$4:$N$4,0,AH$110))+AG114)))</f>
        <v>3.8196894146056328</v>
      </c>
      <c r="AI114" s="186" cm="1">
        <f t="array" ref="AI114">IF(AI$110=-1,AJ114,IF(AI$110=99,AH114,IF(AI$110=0,INDEX($F95:$N95,0,AI$108),(INDEX($F95:$N95,0,AI$110+1)-INDEX($F95:$N95,0,AI$110))/(INDEX($F$4:$N$4,0,AI$110+1)-INDEX($F$4:$N$4,0,AI$110))+AH114)))</f>
        <v>3.8878556865073199</v>
      </c>
      <c r="AJ114" s="186" cm="1">
        <f t="array" ref="AJ114">IF(AJ$110=-1,AK114,IF(AJ$110=99,AI114,IF(AJ$110=0,INDEX($F95:$N95,0,AJ$108),(INDEX($F95:$N95,0,AJ$110+1)-INDEX($F95:$N95,0,AJ$110))/(INDEX($F$4:$N$4,0,AJ$110+1)-INDEX($F$4:$N$4,0,AJ$110))+AI114)))</f>
        <v>3.9560219584090071</v>
      </c>
      <c r="AK114" s="186" cm="1">
        <f t="array" ref="AK114">IF(AK$110=-1,AL114,IF(AK$110=99,AJ114,IF(AK$110=0,INDEX($F95:$N95,0,AK$108),(INDEX($F95:$N95,0,AK$110+1)-INDEX($F95:$N95,0,AK$110))/(INDEX($F$4:$N$4,0,AK$110+1)-INDEX($F$4:$N$4,0,AK$110))+AJ114)))</f>
        <v>4.0241882303106937</v>
      </c>
      <c r="AL114" s="186" cm="1">
        <f t="array" ref="AL114">IF(AL$110=-1,AM114,IF(AL$110=99,AK114,IF(AL$110=0,INDEX($F95:$N95,0,AL$108),(INDEX($F95:$N95,0,AL$110+1)-INDEX($F95:$N95,0,AL$110))/(INDEX($F$4:$N$4,0,AL$110+1)-INDEX($F$4:$N$4,0,AL$110))+AK114)))</f>
        <v>4.0923545022123804</v>
      </c>
      <c r="AM114" s="186" cm="1">
        <f t="array" ref="AM114">IF(AM$110=-1,AN114,IF(AM$110=99,AL114,IF(AM$110=0,INDEX($F95:$N95,0,AM$108),(INDEX($F95:$N95,0,AM$110+1)-INDEX($F95:$N95,0,AM$110))/(INDEX($F$4:$N$4,0,AM$110+1)-INDEX($F$4:$N$4,0,AM$110))+AL114)))</f>
        <v>4.1605207741140671</v>
      </c>
      <c r="AN114" s="186" cm="1">
        <f t="array" ref="AN114">IF(AN$110=-1,AO114,IF(AN$110=99,AM114,IF(AN$110=0,INDEX($F95:$N95,0,AN$108),(INDEX($F95:$N95,0,AN$110+1)-INDEX($F95:$N95,0,AN$110))/(INDEX($F$4:$N$4,0,AN$110+1)-INDEX($F$4:$N$4,0,AN$110))+AM114)))</f>
        <v>4.2286870460157537</v>
      </c>
      <c r="AO114" s="186" cm="1">
        <f t="array" ref="AO114">IF(AO$110=-1,AP114,IF(AO$110=99,AN114,IF(AO$110=0,INDEX($F95:$N95,0,AO$108),(INDEX($F95:$N95,0,AO$110+1)-INDEX($F95:$N95,0,AO$110))/(INDEX($F$4:$N$4,0,AO$110+1)-INDEX($F$4:$N$4,0,AO$110))+AN114)))</f>
        <v>4.2968533179174413</v>
      </c>
      <c r="AP114" s="186" cm="1">
        <f t="array" ref="AP114">IF(AP$110=-1,AQ114,IF(AP$110=99,AO114,IF(AP$110=0,INDEX($F95:$N95,0,AP$108),(INDEX($F95:$N95,0,AP$110+1)-INDEX($F95:$N95,0,AP$110))/(INDEX($F$4:$N$4,0,AP$110+1)-INDEX($F$4:$N$4,0,AP$110))+AO114)))</f>
        <v>4.3667349134252937</v>
      </c>
      <c r="AQ114" s="186" cm="1">
        <f t="array" ref="AQ114">IF(AQ$110=-1,AR114,IF(AQ$110=99,AP114,IF(AQ$110=0,INDEX($F95:$N95,0,AQ$108),(INDEX($F95:$N95,0,AQ$110+1)-INDEX($F95:$N95,0,AQ$110))/(INDEX($F$4:$N$4,0,AQ$110+1)-INDEX($F$4:$N$4,0,AQ$110))+AP114)))</f>
        <v>4.4366165089331471</v>
      </c>
      <c r="AR114" s="186" cm="1">
        <f t="array" ref="AR114">IF(AR$110=-1,AS114,IF(AR$110=99,AQ114,IF(AR$110=0,INDEX($F95:$N95,0,AR$108),(INDEX($F95:$N95,0,AR$110+1)-INDEX($F95:$N95,0,AR$110))/(INDEX($F$4:$N$4,0,AR$110+1)-INDEX($F$4:$N$4,0,AR$110))+AQ114)))</f>
        <v>4.5064981044410004</v>
      </c>
      <c r="AS114" s="186" cm="1">
        <f t="array" ref="AS114">IF(AS$110=-1,AT114,IF(AS$110=99,AR114,IF(AS$110=0,INDEX($F95:$N95,0,AS$108),(INDEX($F95:$N95,0,AS$110+1)-INDEX($F95:$N95,0,AS$110))/(INDEX($F$4:$N$4,0,AS$110+1)-INDEX($F$4:$N$4,0,AS$110))+AR114)))</f>
        <v>4.5763796999488537</v>
      </c>
      <c r="AT114" s="186" cm="1">
        <f t="array" ref="AT114">IF(AT$110=-1,AU114,IF(AT$110=99,AS114,IF(AT$110=0,INDEX($F95:$N95,0,AT$108),(INDEX($F95:$N95,0,AT$110+1)-INDEX($F95:$N95,0,AT$110))/(INDEX($F$4:$N$4,0,AT$110+1)-INDEX($F$4:$N$4,0,AT$110))+AS114)))</f>
        <v>4.6462612954567071</v>
      </c>
      <c r="AU114" s="186" cm="1">
        <f t="array" ref="AU114">IF(AU$110=-1,AV114,IF(AU$110=99,AT114,IF(AU$110=0,INDEX($F95:$N95,0,AU$108),(INDEX($F95:$N95,0,AU$110+1)-INDEX($F95:$N95,0,AU$110))/(INDEX($F$4:$N$4,0,AU$110+1)-INDEX($F$4:$N$4,0,AU$110))+AT114)))</f>
        <v>4.7161428909645604</v>
      </c>
      <c r="AV114" s="186" cm="1">
        <f t="array" ref="AV114">IF(AV$110=-1,AW114,IF(AV$110=99,AU114,IF(AV$110=0,INDEX($F95:$N95,0,AV$108),(INDEX($F95:$N95,0,AV$110+1)-INDEX($F95:$N95,0,AV$110))/(INDEX($F$4:$N$4,0,AV$110+1)-INDEX($F$4:$N$4,0,AV$110))+AU114)))</f>
        <v>4.7860244864724137</v>
      </c>
      <c r="AW114" s="186" cm="1">
        <f t="array" ref="AW114">IF(AW$110=-1,AX114,IF(AW$110=99,AV114,IF(AW$110=0,INDEX($F95:$N95,0,AW$108),(INDEX($F95:$N95,0,AW$110+1)-INDEX($F95:$N95,0,AW$110))/(INDEX($F$4:$N$4,0,AW$110+1)-INDEX($F$4:$N$4,0,AW$110))+AV114)))</f>
        <v>4.8559060819802671</v>
      </c>
      <c r="AX114" s="186" cm="1">
        <f t="array" ref="AX114">IF(AX$110=-1,AY114,IF(AX$110=99,AW114,IF(AX$110=0,INDEX($F95:$N95,0,AX$108),(INDEX($F95:$N95,0,AX$110+1)-INDEX($F95:$N95,0,AX$110))/(INDEX($F$4:$N$4,0,AX$110+1)-INDEX($F$4:$N$4,0,AX$110))+AW114)))</f>
        <v>4.9257876774881204</v>
      </c>
      <c r="AY114" s="186" cm="1">
        <f t="array" ref="AY114">IF(AY$110=-1,AZ114,IF(AY$110=99,AX114,IF(AY$110=0,INDEX($F95:$N95,0,AY$108),(INDEX($F95:$N95,0,AY$110+1)-INDEX($F95:$N95,0,AY$110))/(INDEX($F$4:$N$4,0,AY$110+1)-INDEX($F$4:$N$4,0,AY$110))+AX114)))</f>
        <v>4.9956692729959702</v>
      </c>
      <c r="AZ114" s="186" cm="1">
        <f t="array" ref="AZ114">IF(AZ$110=-1,BA114,IF(AZ$110=99,AY114,IF(AZ$110=0,INDEX($F95:$N95,0,AZ$108),(INDEX($F95:$N95,0,AZ$110+1)-INDEX($F95:$N95,0,AZ$110))/(INDEX($F$4:$N$4,0,AZ$110+1)-INDEX($F$4:$N$4,0,AZ$110))+AY114)))</f>
        <v>4.9956692729959702</v>
      </c>
      <c r="BA114" s="186" cm="1">
        <f t="array" ref="BA114">IF(BA$110=-1,BB114,IF(BA$110=99,AZ114,IF(BA$110=0,INDEX($F95:$N95,0,BA$108),(INDEX($F95:$N95,0,BA$110+1)-INDEX($F95:$N95,0,BA$110))/(INDEX($F$4:$N$4,0,BA$110+1)-INDEX($F$4:$N$4,0,BA$110))+AZ114)))</f>
        <v>4.9956692729959702</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0.5816591665312052</v>
      </c>
      <c r="W115" s="186" cm="1">
        <f t="array" ref="W115">IF(W$110=-1,X115,IF(W$110=99,V115,IF(W$110=0,INDEX($F96:$N96,0,W$108),(INDEX($F96:$N96,0,W$110+1)-INDEX($F96:$N96,0,W$110))/(INDEX($F$4:$N$4,0,W$110+1)-INDEX($F$4:$N$4,0,W$110))+V115)))</f>
        <v>0.58988487022531655</v>
      </c>
      <c r="X115" s="186" cm="1">
        <f t="array" ref="X115">IF(X$110=-1,Y115,IF(X$110=99,W115,IF(X$110=0,INDEX($F96:$N96,0,X$108),(INDEX($F96:$N96,0,X$110+1)-INDEX($F96:$N96,0,X$110))/(INDEX($F$4:$N$4,0,X$110+1)-INDEX($F$4:$N$4,0,X$110))+W115)))</f>
        <v>0.5981105739194279</v>
      </c>
      <c r="Y115" s="186" cm="1">
        <f t="array" ref="Y115">IF(Y$110=-1,Z115,IF(Y$110=99,X115,IF(Y$110=0,INDEX($F96:$N96,0,Y$108),(INDEX($F96:$N96,0,Y$110+1)-INDEX($F96:$N96,0,Y$110))/(INDEX($F$4:$N$4,0,Y$110+1)-INDEX($F$4:$N$4,0,Y$110))+X115)))</f>
        <v>0.60633627761353925</v>
      </c>
      <c r="Z115" s="186" cm="1">
        <f t="array" ref="Z115">IF(Z$110=-1,AA115,IF(Z$110=99,Y115,IF(Z$110=0,INDEX($F96:$N96,0,Z$108),(INDEX($F96:$N96,0,Z$110+1)-INDEX($F96:$N96,0,Z$110))/(INDEX($F$4:$N$4,0,Z$110+1)-INDEX($F$4:$N$4,0,Z$110))+Y115)))</f>
        <v>0.61456198130765061</v>
      </c>
      <c r="AA115" s="186" cm="1">
        <f t="array" ref="AA115">IF(AA$110=-1,AB115,IF(AA$110=99,Z115,IF(AA$110=0,INDEX($F96:$N96,0,AA$108),(INDEX($F96:$N96,0,AA$110+1)-INDEX($F96:$N96,0,AA$110))/(INDEX($F$4:$N$4,0,AA$110+1)-INDEX($F$4:$N$4,0,AA$110))+Z115)))</f>
        <v>0.62278768500176196</v>
      </c>
      <c r="AB115" s="186" cm="1">
        <f t="array" ref="AB115">IF(AB$110=-1,AC115,IF(AB$110=99,AA115,IF(AB$110=0,INDEX($F96:$N96,0,AB$108),(INDEX($F96:$N96,0,AB$110+1)-INDEX($F96:$N96,0,AB$110))/(INDEX($F$4:$N$4,0,AB$110+1)-INDEX($F$4:$N$4,0,AB$110))+AA115)))</f>
        <v>0.63101338869587331</v>
      </c>
      <c r="AC115" s="186" cm="1">
        <f t="array" ref="AC115">IF(AC$110=-1,AD115,IF(AC$110=99,AB115,IF(AC$110=0,INDEX($F96:$N96,0,AC$108),(INDEX($F96:$N96,0,AC$110+1)-INDEX($F96:$N96,0,AC$110))/(INDEX($F$4:$N$4,0,AC$110+1)-INDEX($F$4:$N$4,0,AC$110))+AB115)))</f>
        <v>0.63923909238998466</v>
      </c>
      <c r="AD115" s="186" cm="1">
        <f t="array" ref="AD115">IF(AD$110=-1,AE115,IF(AD$110=99,AC115,IF(AD$110=0,INDEX($F96:$N96,0,AD$108),(INDEX($F96:$N96,0,AD$110+1)-INDEX($F96:$N96,0,AD$110))/(INDEX($F$4:$N$4,0,AD$110+1)-INDEX($F$4:$N$4,0,AD$110))+AC115)))</f>
        <v>0.64746479608409602</v>
      </c>
      <c r="AE115" s="186" cm="1">
        <f t="array" ref="AE115">IF(AE$110=-1,AF115,IF(AE$110=99,AD115,IF(AE$110=0,INDEX($F96:$N96,0,AE$108),(INDEX($F96:$N96,0,AE$110+1)-INDEX($F96:$N96,0,AE$110))/(INDEX($F$4:$N$4,0,AE$110+1)-INDEX($F$4:$N$4,0,AE$110))+AD115)))</f>
        <v>0.65569049977820726</v>
      </c>
      <c r="AF115" s="186" cm="1">
        <f t="array" ref="AF115">IF(AF$110=-1,AG115,IF(AF$110=99,AE115,IF(AF$110=0,INDEX($F96:$N96,0,AF$108),(INDEX($F96:$N96,0,AF$110+1)-INDEX($F96:$N96,0,AF$110))/(INDEX($F$4:$N$4,0,AF$110+1)-INDEX($F$4:$N$4,0,AF$110))+AE115)))</f>
        <v>0.66805388026078183</v>
      </c>
      <c r="AG115" s="186" cm="1">
        <f t="array" ref="AG115">IF(AG$110=-1,AH115,IF(AG$110=99,AF115,IF(AG$110=0,INDEX($F96:$N96,0,AG$108),(INDEX($F96:$N96,0,AG$110+1)-INDEX($F96:$N96,0,AG$110))/(INDEX($F$4:$N$4,0,AG$110+1)-INDEX($F$4:$N$4,0,AG$110))+AF115)))</f>
        <v>0.6804172607433564</v>
      </c>
      <c r="AH115" s="186" cm="1">
        <f t="array" ref="AH115">IF(AH$110=-1,AI115,IF(AH$110=99,AG115,IF(AH$110=0,INDEX($F96:$N96,0,AH$108),(INDEX($F96:$N96,0,AH$110+1)-INDEX($F96:$N96,0,AH$110))/(INDEX($F$4:$N$4,0,AH$110+1)-INDEX($F$4:$N$4,0,AH$110))+AG115)))</f>
        <v>0.69278064122593097</v>
      </c>
      <c r="AI115" s="186" cm="1">
        <f t="array" ref="AI115">IF(AI$110=-1,AJ115,IF(AI$110=99,AH115,IF(AI$110=0,INDEX($F96:$N96,0,AI$108),(INDEX($F96:$N96,0,AI$110+1)-INDEX($F96:$N96,0,AI$110))/(INDEX($F$4:$N$4,0,AI$110+1)-INDEX($F$4:$N$4,0,AI$110))+AH115)))</f>
        <v>0.70514402170850554</v>
      </c>
      <c r="AJ115" s="186" cm="1">
        <f t="array" ref="AJ115">IF(AJ$110=-1,AK115,IF(AJ$110=99,AI115,IF(AJ$110=0,INDEX($F96:$N96,0,AJ$108),(INDEX($F96:$N96,0,AJ$110+1)-INDEX($F96:$N96,0,AJ$110))/(INDEX($F$4:$N$4,0,AJ$110+1)-INDEX($F$4:$N$4,0,AJ$110))+AI115)))</f>
        <v>0.71750740219108011</v>
      </c>
      <c r="AK115" s="186" cm="1">
        <f t="array" ref="AK115">IF(AK$110=-1,AL115,IF(AK$110=99,AJ115,IF(AK$110=0,INDEX($F96:$N96,0,AK$108),(INDEX($F96:$N96,0,AK$110+1)-INDEX($F96:$N96,0,AK$110))/(INDEX($F$4:$N$4,0,AK$110+1)-INDEX($F$4:$N$4,0,AK$110))+AJ115)))</f>
        <v>0.72987078267365468</v>
      </c>
      <c r="AL115" s="186" cm="1">
        <f t="array" ref="AL115">IF(AL$110=-1,AM115,IF(AL$110=99,AK115,IF(AL$110=0,INDEX($F96:$N96,0,AL$108),(INDEX($F96:$N96,0,AL$110+1)-INDEX($F96:$N96,0,AL$110))/(INDEX($F$4:$N$4,0,AL$110+1)-INDEX($F$4:$N$4,0,AL$110))+AK115)))</f>
        <v>0.74223416315622925</v>
      </c>
      <c r="AM115" s="186" cm="1">
        <f t="array" ref="AM115">IF(AM$110=-1,AN115,IF(AM$110=99,AL115,IF(AM$110=0,INDEX($F96:$N96,0,AM$108),(INDEX($F96:$N96,0,AM$110+1)-INDEX($F96:$N96,0,AM$110))/(INDEX($F$4:$N$4,0,AM$110+1)-INDEX($F$4:$N$4,0,AM$110))+AL115)))</f>
        <v>0.75459754363880382</v>
      </c>
      <c r="AN115" s="186" cm="1">
        <f t="array" ref="AN115">IF(AN$110=-1,AO115,IF(AN$110=99,AM115,IF(AN$110=0,INDEX($F96:$N96,0,AN$108),(INDEX($F96:$N96,0,AN$110+1)-INDEX($F96:$N96,0,AN$110))/(INDEX($F$4:$N$4,0,AN$110+1)-INDEX($F$4:$N$4,0,AN$110))+AM115)))</f>
        <v>0.7669609241213784</v>
      </c>
      <c r="AO115" s="186" cm="1">
        <f t="array" ref="AO115">IF(AO$110=-1,AP115,IF(AO$110=99,AN115,IF(AO$110=0,INDEX($F96:$N96,0,AO$108),(INDEX($F96:$N96,0,AO$110+1)-INDEX($F96:$N96,0,AO$110))/(INDEX($F$4:$N$4,0,AO$110+1)-INDEX($F$4:$N$4,0,AO$110))+AN115)))</f>
        <v>0.77932430460395252</v>
      </c>
      <c r="AP115" s="186" cm="1">
        <f t="array" ref="AP115">IF(AP$110=-1,AQ115,IF(AP$110=99,AO115,IF(AP$110=0,INDEX($F96:$N96,0,AP$108),(INDEX($F96:$N96,0,AP$110+1)-INDEX($F96:$N96,0,AP$110))/(INDEX($F$4:$N$4,0,AP$110+1)-INDEX($F$4:$N$4,0,AP$110))+AO115)))</f>
        <v>0.79199879493311454</v>
      </c>
      <c r="AQ115" s="186" cm="1">
        <f t="array" ref="AQ115">IF(AQ$110=-1,AR115,IF(AQ$110=99,AP115,IF(AQ$110=0,INDEX($F96:$N96,0,AQ$108),(INDEX($F96:$N96,0,AQ$110+1)-INDEX($F96:$N96,0,AQ$110))/(INDEX($F$4:$N$4,0,AQ$110+1)-INDEX($F$4:$N$4,0,AQ$110))+AP115)))</f>
        <v>0.80467328526227655</v>
      </c>
      <c r="AR115" s="186" cm="1">
        <f t="array" ref="AR115">IF(AR$110=-1,AS115,IF(AR$110=99,AQ115,IF(AR$110=0,INDEX($F96:$N96,0,AR$108),(INDEX($F96:$N96,0,AR$110+1)-INDEX($F96:$N96,0,AR$110))/(INDEX($F$4:$N$4,0,AR$110+1)-INDEX($F$4:$N$4,0,AR$110))+AQ115)))</f>
        <v>0.81734777559143856</v>
      </c>
      <c r="AS115" s="186" cm="1">
        <f t="array" ref="AS115">IF(AS$110=-1,AT115,IF(AS$110=99,AR115,IF(AS$110=0,INDEX($F96:$N96,0,AS$108),(INDEX($F96:$N96,0,AS$110+1)-INDEX($F96:$N96,0,AS$110))/(INDEX($F$4:$N$4,0,AS$110+1)-INDEX($F$4:$N$4,0,AS$110))+AR115)))</f>
        <v>0.83002226592060058</v>
      </c>
      <c r="AT115" s="186" cm="1">
        <f t="array" ref="AT115">IF(AT$110=-1,AU115,IF(AT$110=99,AS115,IF(AT$110=0,INDEX($F96:$N96,0,AT$108),(INDEX($F96:$N96,0,AT$110+1)-INDEX($F96:$N96,0,AT$110))/(INDEX($F$4:$N$4,0,AT$110+1)-INDEX($F$4:$N$4,0,AT$110))+AS115)))</f>
        <v>0.84269675624976259</v>
      </c>
      <c r="AU115" s="186" cm="1">
        <f t="array" ref="AU115">IF(AU$110=-1,AV115,IF(AU$110=99,AT115,IF(AU$110=0,INDEX($F96:$N96,0,AU$108),(INDEX($F96:$N96,0,AU$110+1)-INDEX($F96:$N96,0,AU$110))/(INDEX($F$4:$N$4,0,AU$110+1)-INDEX($F$4:$N$4,0,AU$110))+AT115)))</f>
        <v>0.8553712465789246</v>
      </c>
      <c r="AV115" s="186" cm="1">
        <f t="array" ref="AV115">IF(AV$110=-1,AW115,IF(AV$110=99,AU115,IF(AV$110=0,INDEX($F96:$N96,0,AV$108),(INDEX($F96:$N96,0,AV$110+1)-INDEX($F96:$N96,0,AV$110))/(INDEX($F$4:$N$4,0,AV$110+1)-INDEX($F$4:$N$4,0,AV$110))+AU115)))</f>
        <v>0.86804573690808662</v>
      </c>
      <c r="AW115" s="186" cm="1">
        <f t="array" ref="AW115">IF(AW$110=-1,AX115,IF(AW$110=99,AV115,IF(AW$110=0,INDEX($F96:$N96,0,AW$108),(INDEX($F96:$N96,0,AW$110+1)-INDEX($F96:$N96,0,AW$110))/(INDEX($F$4:$N$4,0,AW$110+1)-INDEX($F$4:$N$4,0,AW$110))+AV115)))</f>
        <v>0.88072022723724863</v>
      </c>
      <c r="AX115" s="186" cm="1">
        <f t="array" ref="AX115">IF(AX$110=-1,AY115,IF(AX$110=99,AW115,IF(AX$110=0,INDEX($F96:$N96,0,AX$108),(INDEX($F96:$N96,0,AX$110+1)-INDEX($F96:$N96,0,AX$110))/(INDEX($F$4:$N$4,0,AX$110+1)-INDEX($F$4:$N$4,0,AX$110))+AW115)))</f>
        <v>0.89339471756641065</v>
      </c>
      <c r="AY115" s="186" cm="1">
        <f t="array" ref="AY115">IF(AY$110=-1,AZ115,IF(AY$110=99,AX115,IF(AY$110=0,INDEX($F96:$N96,0,AY$108),(INDEX($F96:$N96,0,AY$110+1)-INDEX($F96:$N96,0,AY$110))/(INDEX($F$4:$N$4,0,AY$110+1)-INDEX($F$4:$N$4,0,AY$110))+AX115)))</f>
        <v>0.90606920789557222</v>
      </c>
      <c r="AZ115" s="186" cm="1">
        <f t="array" ref="AZ115">IF(AZ$110=-1,BA115,IF(AZ$110=99,AY115,IF(AZ$110=0,INDEX($F96:$N96,0,AZ$108),(INDEX($F96:$N96,0,AZ$110+1)-INDEX($F96:$N96,0,AZ$110))/(INDEX($F$4:$N$4,0,AZ$110+1)-INDEX($F$4:$N$4,0,AZ$110))+AY115)))</f>
        <v>0.90606920789557222</v>
      </c>
      <c r="BA115" s="186" cm="1">
        <f t="array" ref="BA115">IF(BA$110=-1,BB115,IF(BA$110=99,AZ115,IF(BA$110=0,INDEX($F96:$N96,0,BA$108),(INDEX($F96:$N96,0,BA$110+1)-INDEX($F96:$N96,0,BA$110))/(INDEX($F$4:$N$4,0,BA$110+1)-INDEX($F$4:$N$4,0,BA$110))+AZ115)))</f>
        <v>0.90606920789557222</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0.28964820054240537</v>
      </c>
      <c r="W116" s="186" cm="1">
        <f t="array" ref="W116">IF(W$110=-1,X116,IF(W$110=99,V116,IF(W$110=0,INDEX($F97:$N97,0,W$108),(INDEX($F97:$N97,0,W$110+1)-INDEX($F97:$N97,0,W$110))/(INDEX($F$4:$N$4,0,W$110+1)-INDEX($F$4:$N$4,0,W$110))+V116)))</f>
        <v>0.29374434551920175</v>
      </c>
      <c r="X116" s="186" cm="1">
        <f t="array" ref="X116">IF(X$110=-1,Y116,IF(X$110=99,W116,IF(X$110=0,INDEX($F97:$N97,0,X$108),(INDEX($F97:$N97,0,X$110+1)-INDEX($F97:$N97,0,X$110))/(INDEX($F$4:$N$4,0,X$110+1)-INDEX($F$4:$N$4,0,X$110))+W116)))</f>
        <v>0.29784049049599814</v>
      </c>
      <c r="Y116" s="186" cm="1">
        <f t="array" ref="Y116">IF(Y$110=-1,Z116,IF(Y$110=99,X116,IF(Y$110=0,INDEX($F97:$N97,0,Y$108),(INDEX($F97:$N97,0,Y$110+1)-INDEX($F97:$N97,0,Y$110))/(INDEX($F$4:$N$4,0,Y$110+1)-INDEX($F$4:$N$4,0,Y$110))+X116)))</f>
        <v>0.30193663547279453</v>
      </c>
      <c r="Z116" s="186" cm="1">
        <f t="array" ref="Z116">IF(Z$110=-1,AA116,IF(Z$110=99,Y116,IF(Z$110=0,INDEX($F97:$N97,0,Z$108),(INDEX($F97:$N97,0,Z$110+1)-INDEX($F97:$N97,0,Z$110))/(INDEX($F$4:$N$4,0,Z$110+1)-INDEX($F$4:$N$4,0,Z$110))+Y116)))</f>
        <v>0.30603278044959092</v>
      </c>
      <c r="AA116" s="186" cm="1">
        <f t="array" ref="AA116">IF(AA$110=-1,AB116,IF(AA$110=99,Z116,IF(AA$110=0,INDEX($F97:$N97,0,AA$108),(INDEX($F97:$N97,0,AA$110+1)-INDEX($F97:$N97,0,AA$110))/(INDEX($F$4:$N$4,0,AA$110+1)-INDEX($F$4:$N$4,0,AA$110))+Z116)))</f>
        <v>0.31012892542638731</v>
      </c>
      <c r="AB116" s="186" cm="1">
        <f t="array" ref="AB116">IF(AB$110=-1,AC116,IF(AB$110=99,AA116,IF(AB$110=0,INDEX($F97:$N97,0,AB$108),(INDEX($F97:$N97,0,AB$110+1)-INDEX($F97:$N97,0,AB$110))/(INDEX($F$4:$N$4,0,AB$110+1)-INDEX($F$4:$N$4,0,AB$110))+AA116)))</f>
        <v>0.3142250704031837</v>
      </c>
      <c r="AC116" s="186" cm="1">
        <f t="array" ref="AC116">IF(AC$110=-1,AD116,IF(AC$110=99,AB116,IF(AC$110=0,INDEX($F97:$N97,0,AC$108),(INDEX($F97:$N97,0,AC$110+1)-INDEX($F97:$N97,0,AC$110))/(INDEX($F$4:$N$4,0,AC$110+1)-INDEX($F$4:$N$4,0,AC$110))+AB116)))</f>
        <v>0.31832121537998009</v>
      </c>
      <c r="AD116" s="186" cm="1">
        <f t="array" ref="AD116">IF(AD$110=-1,AE116,IF(AD$110=99,AC116,IF(AD$110=0,INDEX($F97:$N97,0,AD$108),(INDEX($F97:$N97,0,AD$110+1)-INDEX($F97:$N97,0,AD$110))/(INDEX($F$4:$N$4,0,AD$110+1)-INDEX($F$4:$N$4,0,AD$110))+AC116)))</f>
        <v>0.32241736035677648</v>
      </c>
      <c r="AE116" s="186" cm="1">
        <f t="array" ref="AE116">IF(AE$110=-1,AF116,IF(AE$110=99,AD116,IF(AE$110=0,INDEX($F97:$N97,0,AE$108),(INDEX($F97:$N97,0,AE$110+1)-INDEX($F97:$N97,0,AE$110))/(INDEX($F$4:$N$4,0,AE$110+1)-INDEX($F$4:$N$4,0,AE$110))+AD116)))</f>
        <v>0.32651350533357282</v>
      </c>
      <c r="AF116" s="186" cm="1">
        <f t="array" ref="AF116">IF(AF$110=-1,AG116,IF(AF$110=99,AE116,IF(AF$110=0,INDEX($F97:$N97,0,AF$108),(INDEX($F97:$N97,0,AF$110+1)-INDEX($F97:$N97,0,AF$110))/(INDEX($F$4:$N$4,0,AF$110+1)-INDEX($F$4:$N$4,0,AF$110))+AE116)))</f>
        <v>0.3326700848486086</v>
      </c>
      <c r="AG116" s="186" cm="1">
        <f t="array" ref="AG116">IF(AG$110=-1,AH116,IF(AG$110=99,AF116,IF(AG$110=0,INDEX($F97:$N97,0,AG$108),(INDEX($F97:$N97,0,AG$110+1)-INDEX($F97:$N97,0,AG$110))/(INDEX($F$4:$N$4,0,AG$110+1)-INDEX($F$4:$N$4,0,AG$110))+AF116)))</f>
        <v>0.33882666436364439</v>
      </c>
      <c r="AH116" s="186" cm="1">
        <f t="array" ref="AH116">IF(AH$110=-1,AI116,IF(AH$110=99,AG116,IF(AH$110=0,INDEX($F97:$N97,0,AH$108),(INDEX($F97:$N97,0,AH$110+1)-INDEX($F97:$N97,0,AH$110))/(INDEX($F$4:$N$4,0,AH$110+1)-INDEX($F$4:$N$4,0,AH$110))+AG116)))</f>
        <v>0.34498324387868018</v>
      </c>
      <c r="AI116" s="186" cm="1">
        <f t="array" ref="AI116">IF(AI$110=-1,AJ116,IF(AI$110=99,AH116,IF(AI$110=0,INDEX($F97:$N97,0,AI$108),(INDEX($F97:$N97,0,AI$110+1)-INDEX($F97:$N97,0,AI$110))/(INDEX($F$4:$N$4,0,AI$110+1)-INDEX($F$4:$N$4,0,AI$110))+AH116)))</f>
        <v>0.35113982339371597</v>
      </c>
      <c r="AJ116" s="186" cm="1">
        <f t="array" ref="AJ116">IF(AJ$110=-1,AK116,IF(AJ$110=99,AI116,IF(AJ$110=0,INDEX($F97:$N97,0,AJ$108),(INDEX($F97:$N97,0,AJ$110+1)-INDEX($F97:$N97,0,AJ$110))/(INDEX($F$4:$N$4,0,AJ$110+1)-INDEX($F$4:$N$4,0,AJ$110))+AI116)))</f>
        <v>0.35729640290875175</v>
      </c>
      <c r="AK116" s="186" cm="1">
        <f t="array" ref="AK116">IF(AK$110=-1,AL116,IF(AK$110=99,AJ116,IF(AK$110=0,INDEX($F97:$N97,0,AK$108),(INDEX($F97:$N97,0,AK$110+1)-INDEX($F97:$N97,0,AK$110))/(INDEX($F$4:$N$4,0,AK$110+1)-INDEX($F$4:$N$4,0,AK$110))+AJ116)))</f>
        <v>0.36345298242378754</v>
      </c>
      <c r="AL116" s="186" cm="1">
        <f t="array" ref="AL116">IF(AL$110=-1,AM116,IF(AL$110=99,AK116,IF(AL$110=0,INDEX($F97:$N97,0,AL$108),(INDEX($F97:$N97,0,AL$110+1)-INDEX($F97:$N97,0,AL$110))/(INDEX($F$4:$N$4,0,AL$110+1)-INDEX($F$4:$N$4,0,AL$110))+AK116)))</f>
        <v>0.36960956193882333</v>
      </c>
      <c r="AM116" s="186" cm="1">
        <f t="array" ref="AM116">IF(AM$110=-1,AN116,IF(AM$110=99,AL116,IF(AM$110=0,INDEX($F97:$N97,0,AM$108),(INDEX($F97:$N97,0,AM$110+1)-INDEX($F97:$N97,0,AM$110))/(INDEX($F$4:$N$4,0,AM$110+1)-INDEX($F$4:$N$4,0,AM$110))+AL116)))</f>
        <v>0.37576614145385911</v>
      </c>
      <c r="AN116" s="186" cm="1">
        <f t="array" ref="AN116">IF(AN$110=-1,AO116,IF(AN$110=99,AM116,IF(AN$110=0,INDEX($F97:$N97,0,AN$108),(INDEX($F97:$N97,0,AN$110+1)-INDEX($F97:$N97,0,AN$110))/(INDEX($F$4:$N$4,0,AN$110+1)-INDEX($F$4:$N$4,0,AN$110))+AM116)))</f>
        <v>0.3819227209688949</v>
      </c>
      <c r="AO116" s="186" cm="1">
        <f t="array" ref="AO116">IF(AO$110=-1,AP116,IF(AO$110=99,AN116,IF(AO$110=0,INDEX($F97:$N97,0,AO$108),(INDEX($F97:$N97,0,AO$110+1)-INDEX($F97:$N97,0,AO$110))/(INDEX($F$4:$N$4,0,AO$110+1)-INDEX($F$4:$N$4,0,AO$110))+AN116)))</f>
        <v>0.38807930048393074</v>
      </c>
      <c r="AP116" s="186" cm="1">
        <f t="array" ref="AP116">IF(AP$110=-1,AQ116,IF(AP$110=99,AO116,IF(AP$110=0,INDEX($F97:$N97,0,AP$108),(INDEX($F97:$N97,0,AP$110+1)-INDEX($F97:$N97,0,AP$110))/(INDEX($F$4:$N$4,0,AP$110+1)-INDEX($F$4:$N$4,0,AP$110))+AO116)))</f>
        <v>0.39439080304053481</v>
      </c>
      <c r="AQ116" s="186" cm="1">
        <f t="array" ref="AQ116">IF(AQ$110=-1,AR116,IF(AQ$110=99,AP116,IF(AQ$110=0,INDEX($F97:$N97,0,AQ$108),(INDEX($F97:$N97,0,AQ$110+1)-INDEX($F97:$N97,0,AQ$110))/(INDEX($F$4:$N$4,0,AQ$110+1)-INDEX($F$4:$N$4,0,AQ$110))+AP116)))</f>
        <v>0.40070230559713887</v>
      </c>
      <c r="AR116" s="186" cm="1">
        <f t="array" ref="AR116">IF(AR$110=-1,AS116,IF(AR$110=99,AQ116,IF(AR$110=0,INDEX($F97:$N97,0,AR$108),(INDEX($F97:$N97,0,AR$110+1)-INDEX($F97:$N97,0,AR$110))/(INDEX($F$4:$N$4,0,AR$110+1)-INDEX($F$4:$N$4,0,AR$110))+AQ116)))</f>
        <v>0.40701380815374294</v>
      </c>
      <c r="AS116" s="186" cm="1">
        <f t="array" ref="AS116">IF(AS$110=-1,AT116,IF(AS$110=99,AR116,IF(AS$110=0,INDEX($F97:$N97,0,AS$108),(INDEX($F97:$N97,0,AS$110+1)-INDEX($F97:$N97,0,AS$110))/(INDEX($F$4:$N$4,0,AS$110+1)-INDEX($F$4:$N$4,0,AS$110))+AR116)))</f>
        <v>0.413325310710347</v>
      </c>
      <c r="AT116" s="186" cm="1">
        <f t="array" ref="AT116">IF(AT$110=-1,AU116,IF(AT$110=99,AS116,IF(AT$110=0,INDEX($F97:$N97,0,AT$108),(INDEX($F97:$N97,0,AT$110+1)-INDEX($F97:$N97,0,AT$110))/(INDEX($F$4:$N$4,0,AT$110+1)-INDEX($F$4:$N$4,0,AT$110))+AS116)))</f>
        <v>0.41963681326695107</v>
      </c>
      <c r="AU116" s="186" cm="1">
        <f t="array" ref="AU116">IF(AU$110=-1,AV116,IF(AU$110=99,AT116,IF(AU$110=0,INDEX($F97:$N97,0,AU$108),(INDEX($F97:$N97,0,AU$110+1)-INDEX($F97:$N97,0,AU$110))/(INDEX($F$4:$N$4,0,AU$110+1)-INDEX($F$4:$N$4,0,AU$110))+AT116)))</f>
        <v>0.42594831582355513</v>
      </c>
      <c r="AV116" s="186" cm="1">
        <f t="array" ref="AV116">IF(AV$110=-1,AW116,IF(AV$110=99,AU116,IF(AV$110=0,INDEX($F97:$N97,0,AV$108),(INDEX($F97:$N97,0,AV$110+1)-INDEX($F97:$N97,0,AV$110))/(INDEX($F$4:$N$4,0,AV$110+1)-INDEX($F$4:$N$4,0,AV$110))+AU116)))</f>
        <v>0.4322598183801592</v>
      </c>
      <c r="AW116" s="186" cm="1">
        <f t="array" ref="AW116">IF(AW$110=-1,AX116,IF(AW$110=99,AV116,IF(AW$110=0,INDEX($F97:$N97,0,AW$108),(INDEX($F97:$N97,0,AW$110+1)-INDEX($F97:$N97,0,AW$110))/(INDEX($F$4:$N$4,0,AW$110+1)-INDEX($F$4:$N$4,0,AW$110))+AV116)))</f>
        <v>0.43857132093676326</v>
      </c>
      <c r="AX116" s="186" cm="1">
        <f t="array" ref="AX116">IF(AX$110=-1,AY116,IF(AX$110=99,AW116,IF(AX$110=0,INDEX($F97:$N97,0,AX$108),(INDEX($F97:$N97,0,AX$110+1)-INDEX($F97:$N97,0,AX$110))/(INDEX($F$4:$N$4,0,AX$110+1)-INDEX($F$4:$N$4,0,AX$110))+AW116)))</f>
        <v>0.44488282349336733</v>
      </c>
      <c r="AY116" s="186" cm="1">
        <f t="array" ref="AY116">IF(AY$110=-1,AZ116,IF(AY$110=99,AX116,IF(AY$110=0,INDEX($F97:$N97,0,AY$108),(INDEX($F97:$N97,0,AY$110+1)-INDEX($F97:$N97,0,AY$110))/(INDEX($F$4:$N$4,0,AY$110+1)-INDEX($F$4:$N$4,0,AY$110))+AX116)))</f>
        <v>0.45119432604997128</v>
      </c>
      <c r="AZ116" s="186" cm="1">
        <f t="array" ref="AZ116">IF(AZ$110=-1,BA116,IF(AZ$110=99,AY116,IF(AZ$110=0,INDEX($F97:$N97,0,AZ$108),(INDEX($F97:$N97,0,AZ$110+1)-INDEX($F97:$N97,0,AZ$110))/(INDEX($F$4:$N$4,0,AZ$110+1)-INDEX($F$4:$N$4,0,AZ$110))+AY116)))</f>
        <v>0.45119432604997128</v>
      </c>
      <c r="BA116" s="186" cm="1">
        <f t="array" ref="BA116">IF(BA$110=-1,BB116,IF(BA$110=99,AZ116,IF(BA$110=0,INDEX($F97:$N97,0,BA$108),(INDEX($F97:$N97,0,BA$110+1)-INDEX($F97:$N97,0,BA$110))/(INDEX($F$4:$N$4,0,BA$110+1)-INDEX($F$4:$N$4,0,BA$110))+AZ116)))</f>
        <v>0.45119432604997128</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6.4757308203259356</v>
      </c>
      <c r="W117" s="186" cm="1">
        <f t="array" ref="W117">IF(W$110=-1,X117,IF(W$110=99,V117,IF(W$110=0,INDEX($F98:$N98,0,W$108),(INDEX($F98:$N98,0,W$110+1)-INDEX($F98:$N98,0,W$110))/(INDEX($F$4:$N$4,0,W$110+1)-INDEX($F$4:$N$4,0,W$110))+V117)))</f>
        <v>6.5673092669418338</v>
      </c>
      <c r="X117" s="186" cm="1">
        <f t="array" ref="X117">IF(X$110=-1,Y117,IF(X$110=99,W117,IF(X$110=0,INDEX($F98:$N98,0,X$108),(INDEX($F98:$N98,0,X$110+1)-INDEX($F98:$N98,0,X$110))/(INDEX($F$4:$N$4,0,X$110+1)-INDEX($F$4:$N$4,0,X$110))+W117)))</f>
        <v>6.658887713557732</v>
      </c>
      <c r="Y117" s="186" cm="1">
        <f t="array" ref="Y117">IF(Y$110=-1,Z117,IF(Y$110=99,X117,IF(Y$110=0,INDEX($F98:$N98,0,Y$108),(INDEX($F98:$N98,0,Y$110+1)-INDEX($F98:$N98,0,Y$110))/(INDEX($F$4:$N$4,0,Y$110+1)-INDEX($F$4:$N$4,0,Y$110))+X117)))</f>
        <v>6.7504661601736302</v>
      </c>
      <c r="Z117" s="186" cm="1">
        <f t="array" ref="Z117">IF(Z$110=-1,AA117,IF(Z$110=99,Y117,IF(Z$110=0,INDEX($F98:$N98,0,Z$108),(INDEX($F98:$N98,0,Z$110+1)-INDEX($F98:$N98,0,Z$110))/(INDEX($F$4:$N$4,0,Z$110+1)-INDEX($F$4:$N$4,0,Z$110))+Y117)))</f>
        <v>6.8420446067895284</v>
      </c>
      <c r="AA117" s="186" cm="1">
        <f t="array" ref="AA117">IF(AA$110=-1,AB117,IF(AA$110=99,Z117,IF(AA$110=0,INDEX($F98:$N98,0,AA$108),(INDEX($F98:$N98,0,AA$110+1)-INDEX($F98:$N98,0,AA$110))/(INDEX($F$4:$N$4,0,AA$110+1)-INDEX($F$4:$N$4,0,AA$110))+Z117)))</f>
        <v>6.9336230534054266</v>
      </c>
      <c r="AB117" s="186" cm="1">
        <f t="array" ref="AB117">IF(AB$110=-1,AC117,IF(AB$110=99,AA117,IF(AB$110=0,INDEX($F98:$N98,0,AB$108),(INDEX($F98:$N98,0,AB$110+1)-INDEX($F98:$N98,0,AB$110))/(INDEX($F$4:$N$4,0,AB$110+1)-INDEX($F$4:$N$4,0,AB$110))+AA117)))</f>
        <v>7.0252015000213248</v>
      </c>
      <c r="AC117" s="186" cm="1">
        <f t="array" ref="AC117">IF(AC$110=-1,AD117,IF(AC$110=99,AB117,IF(AC$110=0,INDEX($F98:$N98,0,AC$108),(INDEX($F98:$N98,0,AC$110+1)-INDEX($F98:$N98,0,AC$110))/(INDEX($F$4:$N$4,0,AC$110+1)-INDEX($F$4:$N$4,0,AC$110))+AB117)))</f>
        <v>7.116779946637223</v>
      </c>
      <c r="AD117" s="186" cm="1">
        <f t="array" ref="AD117">IF(AD$110=-1,AE117,IF(AD$110=99,AC117,IF(AD$110=0,INDEX($F98:$N98,0,AD$108),(INDEX($F98:$N98,0,AD$110+1)-INDEX($F98:$N98,0,AD$110))/(INDEX($F$4:$N$4,0,AD$110+1)-INDEX($F$4:$N$4,0,AD$110))+AC117)))</f>
        <v>7.2083583932531212</v>
      </c>
      <c r="AE117" s="186" cm="1">
        <f t="array" ref="AE117">IF(AE$110=-1,AF117,IF(AE$110=99,AD117,IF(AE$110=0,INDEX($F98:$N98,0,AE$108),(INDEX($F98:$N98,0,AE$110+1)-INDEX($F98:$N98,0,AE$110))/(INDEX($F$4:$N$4,0,AE$110+1)-INDEX($F$4:$N$4,0,AE$110))+AD117)))</f>
        <v>7.2999368398690185</v>
      </c>
      <c r="AF117" s="186" cm="1">
        <f t="array" ref="AF117">IF(AF$110=-1,AG117,IF(AF$110=99,AE117,IF(AF$110=0,INDEX($F98:$N98,0,AF$108),(INDEX($F98:$N98,0,AF$110+1)-INDEX($F98:$N98,0,AF$110))/(INDEX($F$4:$N$4,0,AF$110+1)-INDEX($F$4:$N$4,0,AF$110))+AE117)))</f>
        <v>7.4375808909580492</v>
      </c>
      <c r="AG117" s="186" cm="1">
        <f t="array" ref="AG117">IF(AG$110=-1,AH117,IF(AG$110=99,AF117,IF(AG$110=0,INDEX($F98:$N98,0,AG$108),(INDEX($F98:$N98,0,AG$110+1)-INDEX($F98:$N98,0,AG$110))/(INDEX($F$4:$N$4,0,AG$110+1)-INDEX($F$4:$N$4,0,AG$110))+AF117)))</f>
        <v>7.5752249420470799</v>
      </c>
      <c r="AH117" s="186" cm="1">
        <f t="array" ref="AH117">IF(AH$110=-1,AI117,IF(AH$110=99,AG117,IF(AH$110=0,INDEX($F98:$N98,0,AH$108),(INDEX($F98:$N98,0,AH$110+1)-INDEX($F98:$N98,0,AH$110))/(INDEX($F$4:$N$4,0,AH$110+1)-INDEX($F$4:$N$4,0,AH$110))+AG117)))</f>
        <v>7.7128689931361105</v>
      </c>
      <c r="AI117" s="186" cm="1">
        <f t="array" ref="AI117">IF(AI$110=-1,AJ117,IF(AI$110=99,AH117,IF(AI$110=0,INDEX($F98:$N98,0,AI$108),(INDEX($F98:$N98,0,AI$110+1)-INDEX($F98:$N98,0,AI$110))/(INDEX($F$4:$N$4,0,AI$110+1)-INDEX($F$4:$N$4,0,AI$110))+AH117)))</f>
        <v>7.8505130442251412</v>
      </c>
      <c r="AJ117" s="186" cm="1">
        <f t="array" ref="AJ117">IF(AJ$110=-1,AK117,IF(AJ$110=99,AI117,IF(AJ$110=0,INDEX($F98:$N98,0,AJ$108),(INDEX($F98:$N98,0,AJ$110+1)-INDEX($F98:$N98,0,AJ$110))/(INDEX($F$4:$N$4,0,AJ$110+1)-INDEX($F$4:$N$4,0,AJ$110))+AI117)))</f>
        <v>7.9881570953141718</v>
      </c>
      <c r="AK117" s="186" cm="1">
        <f t="array" ref="AK117">IF(AK$110=-1,AL117,IF(AK$110=99,AJ117,IF(AK$110=0,INDEX($F98:$N98,0,AK$108),(INDEX($F98:$N98,0,AK$110+1)-INDEX($F98:$N98,0,AK$110))/(INDEX($F$4:$N$4,0,AK$110+1)-INDEX($F$4:$N$4,0,AK$110))+AJ117)))</f>
        <v>8.1258011464032016</v>
      </c>
      <c r="AL117" s="186" cm="1">
        <f t="array" ref="AL117">IF(AL$110=-1,AM117,IF(AL$110=99,AK117,IF(AL$110=0,INDEX($F98:$N98,0,AL$108),(INDEX($F98:$N98,0,AL$110+1)-INDEX($F98:$N98,0,AL$110))/(INDEX($F$4:$N$4,0,AL$110+1)-INDEX($F$4:$N$4,0,AL$110))+AK117)))</f>
        <v>8.2634451974922314</v>
      </c>
      <c r="AM117" s="186" cm="1">
        <f t="array" ref="AM117">IF(AM$110=-1,AN117,IF(AM$110=99,AL117,IF(AM$110=0,INDEX($F98:$N98,0,AM$108),(INDEX($F98:$N98,0,AM$110+1)-INDEX($F98:$N98,0,AM$110))/(INDEX($F$4:$N$4,0,AM$110+1)-INDEX($F$4:$N$4,0,AM$110))+AL117)))</f>
        <v>8.4010892485812612</v>
      </c>
      <c r="AN117" s="186" cm="1">
        <f t="array" ref="AN117">IF(AN$110=-1,AO117,IF(AN$110=99,AM117,IF(AN$110=0,INDEX($F98:$N98,0,AN$108),(INDEX($F98:$N98,0,AN$110+1)-INDEX($F98:$N98,0,AN$110))/(INDEX($F$4:$N$4,0,AN$110+1)-INDEX($F$4:$N$4,0,AN$110))+AM117)))</f>
        <v>8.5387332996702909</v>
      </c>
      <c r="AO117" s="186" cm="1">
        <f t="array" ref="AO117">IF(AO$110=-1,AP117,IF(AO$110=99,AN117,IF(AO$110=0,INDEX($F98:$N98,0,AO$108),(INDEX($F98:$N98,0,AO$110+1)-INDEX($F98:$N98,0,AO$110))/(INDEX($F$4:$N$4,0,AO$110+1)-INDEX($F$4:$N$4,0,AO$110))+AN117)))</f>
        <v>8.6763773507593243</v>
      </c>
      <c r="AP117" s="186" cm="1">
        <f t="array" ref="AP117">IF(AP$110=-1,AQ117,IF(AP$110=99,AO117,IF(AP$110=0,INDEX($F98:$N98,0,AP$108),(INDEX($F98:$N98,0,AP$110+1)-INDEX($F98:$N98,0,AP$110))/(INDEX($F$4:$N$4,0,AP$110+1)-INDEX($F$4:$N$4,0,AP$110))+AO117)))</f>
        <v>8.8174850515902961</v>
      </c>
      <c r="AQ117" s="186" cm="1">
        <f t="array" ref="AQ117">IF(AQ$110=-1,AR117,IF(AQ$110=99,AP117,IF(AQ$110=0,INDEX($F98:$N98,0,AQ$108),(INDEX($F98:$N98,0,AQ$110+1)-INDEX($F98:$N98,0,AQ$110))/(INDEX($F$4:$N$4,0,AQ$110+1)-INDEX($F$4:$N$4,0,AQ$110))+AP117)))</f>
        <v>8.9585927524212678</v>
      </c>
      <c r="AR117" s="186" cm="1">
        <f t="array" ref="AR117">IF(AR$110=-1,AS117,IF(AR$110=99,AQ117,IF(AR$110=0,INDEX($F98:$N98,0,AR$108),(INDEX($F98:$N98,0,AR$110+1)-INDEX($F98:$N98,0,AR$110))/(INDEX($F$4:$N$4,0,AR$110+1)-INDEX($F$4:$N$4,0,AR$110))+AQ117)))</f>
        <v>9.0997004532522396</v>
      </c>
      <c r="AS117" s="186" cm="1">
        <f t="array" ref="AS117">IF(AS$110=-1,AT117,IF(AS$110=99,AR117,IF(AS$110=0,INDEX($F98:$N98,0,AS$108),(INDEX($F98:$N98,0,AS$110+1)-INDEX($F98:$N98,0,AS$110))/(INDEX($F$4:$N$4,0,AS$110+1)-INDEX($F$4:$N$4,0,AS$110))+AR117)))</f>
        <v>9.2408081540832114</v>
      </c>
      <c r="AT117" s="186" cm="1">
        <f t="array" ref="AT117">IF(AT$110=-1,AU117,IF(AT$110=99,AS117,IF(AT$110=0,INDEX($F98:$N98,0,AT$108),(INDEX($F98:$N98,0,AT$110+1)-INDEX($F98:$N98,0,AT$110))/(INDEX($F$4:$N$4,0,AT$110+1)-INDEX($F$4:$N$4,0,AT$110))+AS117)))</f>
        <v>9.3819158549141832</v>
      </c>
      <c r="AU117" s="186" cm="1">
        <f t="array" ref="AU117">IF(AU$110=-1,AV117,IF(AU$110=99,AT117,IF(AU$110=0,INDEX($F98:$N98,0,AU$108),(INDEX($F98:$N98,0,AU$110+1)-INDEX($F98:$N98,0,AU$110))/(INDEX($F$4:$N$4,0,AU$110+1)-INDEX($F$4:$N$4,0,AU$110))+AT117)))</f>
        <v>9.523023555745155</v>
      </c>
      <c r="AV117" s="186" cm="1">
        <f t="array" ref="AV117">IF(AV$110=-1,AW117,IF(AV$110=99,AU117,IF(AV$110=0,INDEX($F98:$N98,0,AV$108),(INDEX($F98:$N98,0,AV$110+1)-INDEX($F98:$N98,0,AV$110))/(INDEX($F$4:$N$4,0,AV$110+1)-INDEX($F$4:$N$4,0,AV$110))+AU117)))</f>
        <v>9.6641312565761268</v>
      </c>
      <c r="AW117" s="186" cm="1">
        <f t="array" ref="AW117">IF(AW$110=-1,AX117,IF(AW$110=99,AV117,IF(AW$110=0,INDEX($F98:$N98,0,AW$108),(INDEX($F98:$N98,0,AW$110+1)-INDEX($F98:$N98,0,AW$110))/(INDEX($F$4:$N$4,0,AW$110+1)-INDEX($F$4:$N$4,0,AW$110))+AV117)))</f>
        <v>9.8052389574070986</v>
      </c>
      <c r="AX117" s="186" cm="1">
        <f t="array" ref="AX117">IF(AX$110=-1,AY117,IF(AX$110=99,AW117,IF(AX$110=0,INDEX($F98:$N98,0,AX$108),(INDEX($F98:$N98,0,AX$110+1)-INDEX($F98:$N98,0,AX$110))/(INDEX($F$4:$N$4,0,AX$110+1)-INDEX($F$4:$N$4,0,AX$110))+AW117)))</f>
        <v>9.9463466582380704</v>
      </c>
      <c r="AY117" s="186" cm="1">
        <f t="array" ref="AY117">IF(AY$110=-1,AZ117,IF(AY$110=99,AX117,IF(AY$110=0,INDEX($F98:$N98,0,AY$108),(INDEX($F98:$N98,0,AY$110+1)-INDEX($F98:$N98,0,AY$110))/(INDEX($F$4:$N$4,0,AY$110+1)-INDEX($F$4:$N$4,0,AY$110))+AX117)))</f>
        <v>10.087454359069033</v>
      </c>
      <c r="AZ117" s="186" cm="1">
        <f t="array" ref="AZ117">IF(AZ$110=-1,BA117,IF(AZ$110=99,AY117,IF(AZ$110=0,INDEX($F98:$N98,0,AZ$108),(INDEX($F98:$N98,0,AZ$110+1)-INDEX($F98:$N98,0,AZ$110))/(INDEX($F$4:$N$4,0,AZ$110+1)-INDEX($F$4:$N$4,0,AZ$110))+AY117)))</f>
        <v>10.087454359069033</v>
      </c>
      <c r="BA117" s="186" cm="1">
        <f t="array" ref="BA117">IF(BA$110=-1,BB117,IF(BA$110=99,AZ117,IF(BA$110=0,INDEX($F98:$N98,0,BA$108),(INDEX($F98:$N98,0,BA$110+1)-INDEX($F98:$N98,0,BA$110))/(INDEX($F$4:$N$4,0,BA$110+1)-INDEX($F$4:$N$4,0,BA$110))+AZ117)))</f>
        <v>10.087454359069033</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2.1638524180575796</v>
      </c>
      <c r="W118" s="186" cm="1">
        <f t="array" ref="W118">IF(W$110=-1,X118,IF(W$110=99,V118,IF(W$110=0,INDEX($F99:$N99,0,W$108),(INDEX($F99:$N99,0,W$110+1)-INDEX($F99:$N99,0,W$110))/(INDEX($F$4:$N$4,0,W$110+1)-INDEX($F$4:$N$4,0,W$110))+V118)))</f>
        <v>2.1944531716481674</v>
      </c>
      <c r="X118" s="186" cm="1">
        <f t="array" ref="X118">IF(X$110=-1,Y118,IF(X$110=99,W118,IF(X$110=0,INDEX($F99:$N99,0,X$108),(INDEX($F99:$N99,0,X$110+1)-INDEX($F99:$N99,0,X$110))/(INDEX($F$4:$N$4,0,X$110+1)-INDEX($F$4:$N$4,0,X$110))+W118)))</f>
        <v>2.2250539252387553</v>
      </c>
      <c r="Y118" s="186" cm="1">
        <f t="array" ref="Y118">IF(Y$110=-1,Z118,IF(Y$110=99,X118,IF(Y$110=0,INDEX($F99:$N99,0,Y$108),(INDEX($F99:$N99,0,Y$110+1)-INDEX($F99:$N99,0,Y$110))/(INDEX($F$4:$N$4,0,Y$110+1)-INDEX($F$4:$N$4,0,Y$110))+X118)))</f>
        <v>2.2556546788293432</v>
      </c>
      <c r="Z118" s="186" cm="1">
        <f t="array" ref="Z118">IF(Z$110=-1,AA118,IF(Z$110=99,Y118,IF(Z$110=0,INDEX($F99:$N99,0,Z$108),(INDEX($F99:$N99,0,Z$110+1)-INDEX($F99:$N99,0,Z$110))/(INDEX($F$4:$N$4,0,Z$110+1)-INDEX($F$4:$N$4,0,Z$110))+Y118)))</f>
        <v>2.2862554324199311</v>
      </c>
      <c r="AA118" s="186" cm="1">
        <f t="array" ref="AA118">IF(AA$110=-1,AB118,IF(AA$110=99,Z118,IF(AA$110=0,INDEX($F99:$N99,0,AA$108),(INDEX($F99:$N99,0,AA$110+1)-INDEX($F99:$N99,0,AA$110))/(INDEX($F$4:$N$4,0,AA$110+1)-INDEX($F$4:$N$4,0,AA$110))+Z118)))</f>
        <v>2.316856186010519</v>
      </c>
      <c r="AB118" s="186" cm="1">
        <f t="array" ref="AB118">IF(AB$110=-1,AC118,IF(AB$110=99,AA118,IF(AB$110=0,INDEX($F99:$N99,0,AB$108),(INDEX($F99:$N99,0,AB$110+1)-INDEX($F99:$N99,0,AB$110))/(INDEX($F$4:$N$4,0,AB$110+1)-INDEX($F$4:$N$4,0,AB$110))+AA118)))</f>
        <v>2.3474569396011069</v>
      </c>
      <c r="AC118" s="186" cm="1">
        <f t="array" ref="AC118">IF(AC$110=-1,AD118,IF(AC$110=99,AB118,IF(AC$110=0,INDEX($F99:$N99,0,AC$108),(INDEX($F99:$N99,0,AC$110+1)-INDEX($F99:$N99,0,AC$110))/(INDEX($F$4:$N$4,0,AC$110+1)-INDEX($F$4:$N$4,0,AC$110))+AB118)))</f>
        <v>2.3780576931916948</v>
      </c>
      <c r="AD118" s="186" cm="1">
        <f t="array" ref="AD118">IF(AD$110=-1,AE118,IF(AD$110=99,AC118,IF(AD$110=0,INDEX($F99:$N99,0,AD$108),(INDEX($F99:$N99,0,AD$110+1)-INDEX($F99:$N99,0,AD$110))/(INDEX($F$4:$N$4,0,AD$110+1)-INDEX($F$4:$N$4,0,AD$110))+AC118)))</f>
        <v>2.4086584467822827</v>
      </c>
      <c r="AE118" s="186" cm="1">
        <f t="array" ref="AE118">IF(AE$110=-1,AF118,IF(AE$110=99,AD118,IF(AE$110=0,INDEX($F99:$N99,0,AE$108),(INDEX($F99:$N99,0,AE$110+1)-INDEX($F99:$N99,0,AE$110))/(INDEX($F$4:$N$4,0,AE$110+1)-INDEX($F$4:$N$4,0,AE$110))+AD118)))</f>
        <v>2.4392592003728688</v>
      </c>
      <c r="AF118" s="186" cm="1">
        <f t="array" ref="AF118">IF(AF$110=-1,AG118,IF(AF$110=99,AE118,IF(AF$110=0,INDEX($F99:$N99,0,AF$108),(INDEX($F99:$N99,0,AF$110+1)-INDEX($F99:$N99,0,AF$110))/(INDEX($F$4:$N$4,0,AF$110+1)-INDEX($F$4:$N$4,0,AF$110))+AE118)))</f>
        <v>2.4852526829687451</v>
      </c>
      <c r="AG118" s="186" cm="1">
        <f t="array" ref="AG118">IF(AG$110=-1,AH118,IF(AG$110=99,AF118,IF(AG$110=0,INDEX($F99:$N99,0,AG$108),(INDEX($F99:$N99,0,AG$110+1)-INDEX($F99:$N99,0,AG$110))/(INDEX($F$4:$N$4,0,AG$110+1)-INDEX($F$4:$N$4,0,AG$110))+AF118)))</f>
        <v>2.5312461655646215</v>
      </c>
      <c r="AH118" s="186" cm="1">
        <f t="array" ref="AH118">IF(AH$110=-1,AI118,IF(AH$110=99,AG118,IF(AH$110=0,INDEX($F99:$N99,0,AH$108),(INDEX($F99:$N99,0,AH$110+1)-INDEX($F99:$N99,0,AH$110))/(INDEX($F$4:$N$4,0,AH$110+1)-INDEX($F$4:$N$4,0,AH$110))+AG118)))</f>
        <v>2.5772396481604978</v>
      </c>
      <c r="AI118" s="186" cm="1">
        <f t="array" ref="AI118">IF(AI$110=-1,AJ118,IF(AI$110=99,AH118,IF(AI$110=0,INDEX($F99:$N99,0,AI$108),(INDEX($F99:$N99,0,AI$110+1)-INDEX($F99:$N99,0,AI$110))/(INDEX($F$4:$N$4,0,AI$110+1)-INDEX($F$4:$N$4,0,AI$110))+AH118)))</f>
        <v>2.6232331307563741</v>
      </c>
      <c r="AJ118" s="186" cm="1">
        <f t="array" ref="AJ118">IF(AJ$110=-1,AK118,IF(AJ$110=99,AI118,IF(AJ$110=0,INDEX($F99:$N99,0,AJ$108),(INDEX($F99:$N99,0,AJ$110+1)-INDEX($F99:$N99,0,AJ$110))/(INDEX($F$4:$N$4,0,AJ$110+1)-INDEX($F$4:$N$4,0,AJ$110))+AI118)))</f>
        <v>2.6692266133522504</v>
      </c>
      <c r="AK118" s="186" cm="1">
        <f t="array" ref="AK118">IF(AK$110=-1,AL118,IF(AK$110=99,AJ118,IF(AK$110=0,INDEX($F99:$N99,0,AK$108),(INDEX($F99:$N99,0,AK$110+1)-INDEX($F99:$N99,0,AK$110))/(INDEX($F$4:$N$4,0,AK$110+1)-INDEX($F$4:$N$4,0,AK$110))+AJ118)))</f>
        <v>2.7152200959481267</v>
      </c>
      <c r="AL118" s="186" cm="1">
        <f t="array" ref="AL118">IF(AL$110=-1,AM118,IF(AL$110=99,AK118,IF(AL$110=0,INDEX($F99:$N99,0,AL$108),(INDEX($F99:$N99,0,AL$110+1)-INDEX($F99:$N99,0,AL$110))/(INDEX($F$4:$N$4,0,AL$110+1)-INDEX($F$4:$N$4,0,AL$110))+AK118)))</f>
        <v>2.7612135785440031</v>
      </c>
      <c r="AM118" s="186" cm="1">
        <f t="array" ref="AM118">IF(AM$110=-1,AN118,IF(AM$110=99,AL118,IF(AM$110=0,INDEX($F99:$N99,0,AM$108),(INDEX($F99:$N99,0,AM$110+1)-INDEX($F99:$N99,0,AM$110))/(INDEX($F$4:$N$4,0,AM$110+1)-INDEX($F$4:$N$4,0,AM$110))+AL118)))</f>
        <v>2.8072070611398794</v>
      </c>
      <c r="AN118" s="186" cm="1">
        <f t="array" ref="AN118">IF(AN$110=-1,AO118,IF(AN$110=99,AM118,IF(AN$110=0,INDEX($F99:$N99,0,AN$108),(INDEX($F99:$N99,0,AN$110+1)-INDEX($F99:$N99,0,AN$110))/(INDEX($F$4:$N$4,0,AN$110+1)-INDEX($F$4:$N$4,0,AN$110))+AM118)))</f>
        <v>2.8532005437357557</v>
      </c>
      <c r="AO118" s="186" cm="1">
        <f t="array" ref="AO118">IF(AO$110=-1,AP118,IF(AO$110=99,AN118,IF(AO$110=0,INDEX($F99:$N99,0,AO$108),(INDEX($F99:$N99,0,AO$110+1)-INDEX($F99:$N99,0,AO$110))/(INDEX($F$4:$N$4,0,AO$110+1)-INDEX($F$4:$N$4,0,AO$110))+AN118)))</f>
        <v>2.8991940263316303</v>
      </c>
      <c r="AP118" s="186" cm="1">
        <f t="array" ref="AP118">IF(AP$110=-1,AQ118,IF(AP$110=99,AO118,IF(AP$110=0,INDEX($F99:$N99,0,AP$108),(INDEX($F99:$N99,0,AP$110+1)-INDEX($F99:$N99,0,AP$110))/(INDEX($F$4:$N$4,0,AP$110+1)-INDEX($F$4:$N$4,0,AP$110))+AO118)))</f>
        <v>2.9463448805164978</v>
      </c>
      <c r="AQ118" s="186" cm="1">
        <f t="array" ref="AQ118">IF(AQ$110=-1,AR118,IF(AQ$110=99,AP118,IF(AQ$110=0,INDEX($F99:$N99,0,AQ$108),(INDEX($F99:$N99,0,AQ$110+1)-INDEX($F99:$N99,0,AQ$110))/(INDEX($F$4:$N$4,0,AQ$110+1)-INDEX($F$4:$N$4,0,AQ$110))+AP118)))</f>
        <v>2.9934957347013658</v>
      </c>
      <c r="AR118" s="186" cm="1">
        <f t="array" ref="AR118">IF(AR$110=-1,AS118,IF(AR$110=99,AQ118,IF(AR$110=0,INDEX($F99:$N99,0,AR$108),(INDEX($F99:$N99,0,AR$110+1)-INDEX($F99:$N99,0,AR$110))/(INDEX($F$4:$N$4,0,AR$110+1)-INDEX($F$4:$N$4,0,AR$110))+AQ118)))</f>
        <v>3.0406465888862337</v>
      </c>
      <c r="AS118" s="186" cm="1">
        <f t="array" ref="AS118">IF(AS$110=-1,AT118,IF(AS$110=99,AR118,IF(AS$110=0,INDEX($F99:$N99,0,AS$108),(INDEX($F99:$N99,0,AS$110+1)-INDEX($F99:$N99,0,AS$110))/(INDEX($F$4:$N$4,0,AS$110+1)-INDEX($F$4:$N$4,0,AS$110))+AR118)))</f>
        <v>3.0877974430711017</v>
      </c>
      <c r="AT118" s="186" cm="1">
        <f t="array" ref="AT118">IF(AT$110=-1,AU118,IF(AT$110=99,AS118,IF(AT$110=0,INDEX($F99:$N99,0,AT$108),(INDEX($F99:$N99,0,AT$110+1)-INDEX($F99:$N99,0,AT$110))/(INDEX($F$4:$N$4,0,AT$110+1)-INDEX($F$4:$N$4,0,AT$110))+AS118)))</f>
        <v>3.1349482972559697</v>
      </c>
      <c r="AU118" s="186" cm="1">
        <f t="array" ref="AU118">IF(AU$110=-1,AV118,IF(AU$110=99,AT118,IF(AU$110=0,INDEX($F99:$N99,0,AU$108),(INDEX($F99:$N99,0,AU$110+1)-INDEX($F99:$N99,0,AU$110))/(INDEX($F$4:$N$4,0,AU$110+1)-INDEX($F$4:$N$4,0,AU$110))+AT118)))</f>
        <v>3.1820991514408377</v>
      </c>
      <c r="AV118" s="186" cm="1">
        <f t="array" ref="AV118">IF(AV$110=-1,AW118,IF(AV$110=99,AU118,IF(AV$110=0,INDEX($F99:$N99,0,AV$108),(INDEX($F99:$N99,0,AV$110+1)-INDEX($F99:$N99,0,AV$110))/(INDEX($F$4:$N$4,0,AV$110+1)-INDEX($F$4:$N$4,0,AV$110))+AU118)))</f>
        <v>3.2292500056257056</v>
      </c>
      <c r="AW118" s="186" cm="1">
        <f t="array" ref="AW118">IF(AW$110=-1,AX118,IF(AW$110=99,AV118,IF(AW$110=0,INDEX($F99:$N99,0,AW$108),(INDEX($F99:$N99,0,AW$110+1)-INDEX($F99:$N99,0,AW$110))/(INDEX($F$4:$N$4,0,AW$110+1)-INDEX($F$4:$N$4,0,AW$110))+AV118)))</f>
        <v>3.2764008598105736</v>
      </c>
      <c r="AX118" s="186" cm="1">
        <f t="array" ref="AX118">IF(AX$110=-1,AY118,IF(AX$110=99,AW118,IF(AX$110=0,INDEX($F99:$N99,0,AX$108),(INDEX($F99:$N99,0,AX$110+1)-INDEX($F99:$N99,0,AX$110))/(INDEX($F$4:$N$4,0,AX$110+1)-INDEX($F$4:$N$4,0,AX$110))+AW118)))</f>
        <v>3.3235517139954416</v>
      </c>
      <c r="AY118" s="186" cm="1">
        <f t="array" ref="AY118">IF(AY$110=-1,AZ118,IF(AY$110=99,AX118,IF(AY$110=0,INDEX($F99:$N99,0,AY$108),(INDEX($F99:$N99,0,AY$110+1)-INDEX($F99:$N99,0,AY$110))/(INDEX($F$4:$N$4,0,AY$110+1)-INDEX($F$4:$N$4,0,AY$110))+AX118)))</f>
        <v>3.3707025681803078</v>
      </c>
      <c r="AZ118" s="186" cm="1">
        <f t="array" ref="AZ118">IF(AZ$110=-1,BA118,IF(AZ$110=99,AY118,IF(AZ$110=0,INDEX($F99:$N99,0,AZ$108),(INDEX($F99:$N99,0,AZ$110+1)-INDEX($F99:$N99,0,AZ$110))/(INDEX($F$4:$N$4,0,AZ$110+1)-INDEX($F$4:$N$4,0,AZ$110))+AY118)))</f>
        <v>3.3707025681803078</v>
      </c>
      <c r="BA118" s="186" cm="1">
        <f t="array" ref="BA118">IF(BA$110=-1,BB118,IF(BA$110=99,AZ118,IF(BA$110=0,INDEX($F99:$N99,0,BA$108),(INDEX($F99:$N99,0,BA$110+1)-INDEX($F99:$N99,0,BA$110))/(INDEX($F$4:$N$4,0,BA$110+1)-INDEX($F$4:$N$4,0,BA$110))+AZ118)))</f>
        <v>3.3707025681803078</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0.11879324251324398</v>
      </c>
      <c r="W119" s="186" cm="1">
        <f t="array" ref="W119">IF(W$110=-1,X119,IF(W$110=99,V119,IF(W$110=0,INDEX($F100:$N100,0,W$108),(INDEX($F100:$N100,0,W$110+1)-INDEX($F100:$N100,0,W$110))/(INDEX($F$4:$N$4,0,W$110+1)-INDEX($F$4:$N$4,0,W$110))+V119)))</f>
        <v>0.12047319199225599</v>
      </c>
      <c r="X119" s="186" cm="1">
        <f t="array" ref="X119">IF(X$110=-1,Y119,IF(X$110=99,W119,IF(X$110=0,INDEX($F100:$N100,0,X$108),(INDEX($F100:$N100,0,X$110+1)-INDEX($F100:$N100,0,X$110))/(INDEX($F$4:$N$4,0,X$110+1)-INDEX($F$4:$N$4,0,X$110))+W119)))</f>
        <v>0.122153141471268</v>
      </c>
      <c r="Y119" s="186" cm="1">
        <f t="array" ref="Y119">IF(Y$110=-1,Z119,IF(Y$110=99,X119,IF(Y$110=0,INDEX($F100:$N100,0,Y$108),(INDEX($F100:$N100,0,Y$110+1)-INDEX($F100:$N100,0,Y$110))/(INDEX($F$4:$N$4,0,Y$110+1)-INDEX($F$4:$N$4,0,Y$110))+X119)))</f>
        <v>0.12383309095028001</v>
      </c>
      <c r="Z119" s="186" cm="1">
        <f t="array" ref="Z119">IF(Z$110=-1,AA119,IF(Z$110=99,Y119,IF(Z$110=0,INDEX($F100:$N100,0,Z$108),(INDEX($F100:$N100,0,Z$110+1)-INDEX($F100:$N100,0,Z$110))/(INDEX($F$4:$N$4,0,Z$110+1)-INDEX($F$4:$N$4,0,Z$110))+Y119)))</f>
        <v>0.12551304042929201</v>
      </c>
      <c r="AA119" s="186" cm="1">
        <f t="array" ref="AA119">IF(AA$110=-1,AB119,IF(AA$110=99,Z119,IF(AA$110=0,INDEX($F100:$N100,0,AA$108),(INDEX($F100:$N100,0,AA$110+1)-INDEX($F100:$N100,0,AA$110))/(INDEX($F$4:$N$4,0,AA$110+1)-INDEX($F$4:$N$4,0,AA$110))+Z119)))</f>
        <v>0.12719298990830402</v>
      </c>
      <c r="AB119" s="186" cm="1">
        <f t="array" ref="AB119">IF(AB$110=-1,AC119,IF(AB$110=99,AA119,IF(AB$110=0,INDEX($F100:$N100,0,AB$108),(INDEX($F100:$N100,0,AB$110+1)-INDEX($F100:$N100,0,AB$110))/(INDEX($F$4:$N$4,0,AB$110+1)-INDEX($F$4:$N$4,0,AB$110))+AA119)))</f>
        <v>0.12887293938731603</v>
      </c>
      <c r="AC119" s="186" cm="1">
        <f t="array" ref="AC119">IF(AC$110=-1,AD119,IF(AC$110=99,AB119,IF(AC$110=0,INDEX($F100:$N100,0,AC$108),(INDEX($F100:$N100,0,AC$110+1)-INDEX($F100:$N100,0,AC$110))/(INDEX($F$4:$N$4,0,AC$110+1)-INDEX($F$4:$N$4,0,AC$110))+AB119)))</f>
        <v>0.13055288886632804</v>
      </c>
      <c r="AD119" s="186" cm="1">
        <f t="array" ref="AD119">IF(AD$110=-1,AE119,IF(AD$110=99,AC119,IF(AD$110=0,INDEX($F100:$N100,0,AD$108),(INDEX($F100:$N100,0,AD$110+1)-INDEX($F100:$N100,0,AD$110))/(INDEX($F$4:$N$4,0,AD$110+1)-INDEX($F$4:$N$4,0,AD$110))+AC119)))</f>
        <v>0.13223283834534005</v>
      </c>
      <c r="AE119" s="186" cm="1">
        <f t="array" ref="AE119">IF(AE$110=-1,AF119,IF(AE$110=99,AD119,IF(AE$110=0,INDEX($F100:$N100,0,AE$108),(INDEX($F100:$N100,0,AE$110+1)-INDEX($F100:$N100,0,AE$110))/(INDEX($F$4:$N$4,0,AE$110+1)-INDEX($F$4:$N$4,0,AE$110))+AD119)))</f>
        <v>0.13391278782435206</v>
      </c>
      <c r="AF119" s="186" cm="1">
        <f t="array" ref="AF119">IF(AF$110=-1,AG119,IF(AF$110=99,AE119,IF(AF$110=0,INDEX($F100:$N100,0,AF$108),(INDEX($F100:$N100,0,AF$110+1)-INDEX($F100:$N100,0,AF$110))/(INDEX($F$4:$N$4,0,AF$110+1)-INDEX($F$4:$N$4,0,AF$110))+AE119)))</f>
        <v>0.13643778208294627</v>
      </c>
      <c r="AG119" s="186" cm="1">
        <f t="array" ref="AG119">IF(AG$110=-1,AH119,IF(AG$110=99,AF119,IF(AG$110=0,INDEX($F100:$N100,0,AG$108),(INDEX($F100:$N100,0,AG$110+1)-INDEX($F100:$N100,0,AG$110))/(INDEX($F$4:$N$4,0,AG$110+1)-INDEX($F$4:$N$4,0,AG$110))+AF119)))</f>
        <v>0.13896277634154047</v>
      </c>
      <c r="AH119" s="186" cm="1">
        <f t="array" ref="AH119">IF(AH$110=-1,AI119,IF(AH$110=99,AG119,IF(AH$110=0,INDEX($F100:$N100,0,AH$108),(INDEX($F100:$N100,0,AH$110+1)-INDEX($F100:$N100,0,AH$110))/(INDEX($F$4:$N$4,0,AH$110+1)-INDEX($F$4:$N$4,0,AH$110))+AG119)))</f>
        <v>0.14148777060013468</v>
      </c>
      <c r="AI119" s="186" cm="1">
        <f t="array" ref="AI119">IF(AI$110=-1,AJ119,IF(AI$110=99,AH119,IF(AI$110=0,INDEX($F100:$N100,0,AI$108),(INDEX($F100:$N100,0,AI$110+1)-INDEX($F100:$N100,0,AI$110))/(INDEX($F$4:$N$4,0,AI$110+1)-INDEX($F$4:$N$4,0,AI$110))+AH119)))</f>
        <v>0.14401276485872888</v>
      </c>
      <c r="AJ119" s="186" cm="1">
        <f t="array" ref="AJ119">IF(AJ$110=-1,AK119,IF(AJ$110=99,AI119,IF(AJ$110=0,INDEX($F100:$N100,0,AJ$108),(INDEX($F100:$N100,0,AJ$110+1)-INDEX($F100:$N100,0,AJ$110))/(INDEX($F$4:$N$4,0,AJ$110+1)-INDEX($F$4:$N$4,0,AJ$110))+AI119)))</f>
        <v>0.14653775911732309</v>
      </c>
      <c r="AK119" s="186" cm="1">
        <f t="array" ref="AK119">IF(AK$110=-1,AL119,IF(AK$110=99,AJ119,IF(AK$110=0,INDEX($F100:$N100,0,AK$108),(INDEX($F100:$N100,0,AK$110+1)-INDEX($F100:$N100,0,AK$110))/(INDEX($F$4:$N$4,0,AK$110+1)-INDEX($F$4:$N$4,0,AK$110))+AJ119)))</f>
        <v>0.14906275337591729</v>
      </c>
      <c r="AL119" s="186" cm="1">
        <f t="array" ref="AL119">IF(AL$110=-1,AM119,IF(AL$110=99,AK119,IF(AL$110=0,INDEX($F100:$N100,0,AL$108),(INDEX($F100:$N100,0,AL$110+1)-INDEX($F100:$N100,0,AL$110))/(INDEX($F$4:$N$4,0,AL$110+1)-INDEX($F$4:$N$4,0,AL$110))+AK119)))</f>
        <v>0.15158774763451149</v>
      </c>
      <c r="AM119" s="186" cm="1">
        <f t="array" ref="AM119">IF(AM$110=-1,AN119,IF(AM$110=99,AL119,IF(AM$110=0,INDEX($F100:$N100,0,AM$108),(INDEX($F100:$N100,0,AM$110+1)-INDEX($F100:$N100,0,AM$110))/(INDEX($F$4:$N$4,0,AM$110+1)-INDEX($F$4:$N$4,0,AM$110))+AL119)))</f>
        <v>0.1541127418931057</v>
      </c>
      <c r="AN119" s="186" cm="1">
        <f t="array" ref="AN119">IF(AN$110=-1,AO119,IF(AN$110=99,AM119,IF(AN$110=0,INDEX($F100:$N100,0,AN$108),(INDEX($F100:$N100,0,AN$110+1)-INDEX($F100:$N100,0,AN$110))/(INDEX($F$4:$N$4,0,AN$110+1)-INDEX($F$4:$N$4,0,AN$110))+AM119)))</f>
        <v>0.1566377361516999</v>
      </c>
      <c r="AO119" s="186" cm="1">
        <f t="array" ref="AO119">IF(AO$110=-1,AP119,IF(AO$110=99,AN119,IF(AO$110=0,INDEX($F100:$N100,0,AO$108),(INDEX($F100:$N100,0,AO$110+1)-INDEX($F100:$N100,0,AO$110))/(INDEX($F$4:$N$4,0,AO$110+1)-INDEX($F$4:$N$4,0,AO$110))+AN119)))</f>
        <v>0.15916273041029411</v>
      </c>
      <c r="AP119" s="186" cm="1">
        <f t="array" ref="AP119">IF(AP$110=-1,AQ119,IF(AP$110=99,AO119,IF(AP$110=0,INDEX($F100:$N100,0,AP$108),(INDEX($F100:$N100,0,AP$110+1)-INDEX($F100:$N100,0,AP$110))/(INDEX($F$4:$N$4,0,AP$110+1)-INDEX($F$4:$N$4,0,AP$110))+AO119)))</f>
        <v>0.16175126316287325</v>
      </c>
      <c r="AQ119" s="186" cm="1">
        <f t="array" ref="AQ119">IF(AQ$110=-1,AR119,IF(AQ$110=99,AP119,IF(AQ$110=0,INDEX($F100:$N100,0,AQ$108),(INDEX($F100:$N100,0,AQ$110+1)-INDEX($F100:$N100,0,AQ$110))/(INDEX($F$4:$N$4,0,AQ$110+1)-INDEX($F$4:$N$4,0,AQ$110))+AP119)))</f>
        <v>0.16433979591545239</v>
      </c>
      <c r="AR119" s="186" cm="1">
        <f t="array" ref="AR119">IF(AR$110=-1,AS119,IF(AR$110=99,AQ119,IF(AR$110=0,INDEX($F100:$N100,0,AR$108),(INDEX($F100:$N100,0,AR$110+1)-INDEX($F100:$N100,0,AR$110))/(INDEX($F$4:$N$4,0,AR$110+1)-INDEX($F$4:$N$4,0,AR$110))+AQ119)))</f>
        <v>0.16692832866803153</v>
      </c>
      <c r="AS119" s="186" cm="1">
        <f t="array" ref="AS119">IF(AS$110=-1,AT119,IF(AS$110=99,AR119,IF(AS$110=0,INDEX($F100:$N100,0,AS$108),(INDEX($F100:$N100,0,AS$110+1)-INDEX($F100:$N100,0,AS$110))/(INDEX($F$4:$N$4,0,AS$110+1)-INDEX($F$4:$N$4,0,AS$110))+AR119)))</f>
        <v>0.16951686142061068</v>
      </c>
      <c r="AT119" s="186" cm="1">
        <f t="array" ref="AT119">IF(AT$110=-1,AU119,IF(AT$110=99,AS119,IF(AT$110=0,INDEX($F100:$N100,0,AT$108),(INDEX($F100:$N100,0,AT$110+1)-INDEX($F100:$N100,0,AT$110))/(INDEX($F$4:$N$4,0,AT$110+1)-INDEX($F$4:$N$4,0,AT$110))+AS119)))</f>
        <v>0.17210539417318982</v>
      </c>
      <c r="AU119" s="186" cm="1">
        <f t="array" ref="AU119">IF(AU$110=-1,AV119,IF(AU$110=99,AT119,IF(AU$110=0,INDEX($F100:$N100,0,AU$108),(INDEX($F100:$N100,0,AU$110+1)-INDEX($F100:$N100,0,AU$110))/(INDEX($F$4:$N$4,0,AU$110+1)-INDEX($F$4:$N$4,0,AU$110))+AT119)))</f>
        <v>0.17469392692576896</v>
      </c>
      <c r="AV119" s="186" cm="1">
        <f t="array" ref="AV119">IF(AV$110=-1,AW119,IF(AV$110=99,AU119,IF(AV$110=0,INDEX($F100:$N100,0,AV$108),(INDEX($F100:$N100,0,AV$110+1)-INDEX($F100:$N100,0,AV$110))/(INDEX($F$4:$N$4,0,AV$110+1)-INDEX($F$4:$N$4,0,AV$110))+AU119)))</f>
        <v>0.1772824596783481</v>
      </c>
      <c r="AW119" s="186" cm="1">
        <f t="array" ref="AW119">IF(AW$110=-1,AX119,IF(AW$110=99,AV119,IF(AW$110=0,INDEX($F100:$N100,0,AW$108),(INDEX($F100:$N100,0,AW$110+1)-INDEX($F100:$N100,0,AW$110))/(INDEX($F$4:$N$4,0,AW$110+1)-INDEX($F$4:$N$4,0,AW$110))+AV119)))</f>
        <v>0.17987099243092725</v>
      </c>
      <c r="AX119" s="186" cm="1">
        <f t="array" ref="AX119">IF(AX$110=-1,AY119,IF(AX$110=99,AW119,IF(AX$110=0,INDEX($F100:$N100,0,AX$108),(INDEX($F100:$N100,0,AX$110+1)-INDEX($F100:$N100,0,AX$110))/(INDEX($F$4:$N$4,0,AX$110+1)-INDEX($F$4:$N$4,0,AX$110))+AW119)))</f>
        <v>0.18245952518350639</v>
      </c>
      <c r="AY119" s="186" cm="1">
        <f t="array" ref="AY119">IF(AY$110=-1,AZ119,IF(AY$110=99,AX119,IF(AY$110=0,INDEX($F100:$N100,0,AY$108),(INDEX($F100:$N100,0,AY$110+1)-INDEX($F100:$N100,0,AY$110))/(INDEX($F$4:$N$4,0,AY$110+1)-INDEX($F$4:$N$4,0,AY$110))+AX119)))</f>
        <v>0.18504805793608545</v>
      </c>
      <c r="AZ119" s="186" cm="1">
        <f t="array" ref="AZ119">IF(AZ$110=-1,BA119,IF(AZ$110=99,AY119,IF(AZ$110=0,INDEX($F100:$N100,0,AZ$108),(INDEX($F100:$N100,0,AZ$110+1)-INDEX($F100:$N100,0,AZ$110))/(INDEX($F$4:$N$4,0,AZ$110+1)-INDEX($F$4:$N$4,0,AZ$110))+AY119)))</f>
        <v>0.18504805793608545</v>
      </c>
      <c r="BA119" s="186" cm="1">
        <f t="array" ref="BA119">IF(BA$110=-1,BB119,IF(BA$110=99,AZ119,IF(BA$110=0,INDEX($F100:$N100,0,BA$108),(INDEX($F100:$N100,0,BA$110+1)-INDEX($F100:$N100,0,BA$110))/(INDEX($F$4:$N$4,0,BA$110+1)-INDEX($F$4:$N$4,0,BA$110))+AZ119)))</f>
        <v>0.18504805793608545</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2.8588902463552807E-2</v>
      </c>
      <c r="W120" s="186" cm="1">
        <f t="array" ref="W120">IF(W$110=-1,X120,IF(W$110=99,V120,IF(W$110=0,INDEX($F101:$N101,0,W$108),(INDEX($F101:$N101,0,W$110+1)-INDEX($F101:$N101,0,W$110))/(INDEX($F$4:$N$4,0,W$110+1)-INDEX($F$4:$N$4,0,W$110))+V120)))</f>
        <v>2.8993200812373585E-2</v>
      </c>
      <c r="X120" s="186" cm="1">
        <f t="array" ref="X120">IF(X$110=-1,Y120,IF(X$110=99,W120,IF(X$110=0,INDEX($F101:$N101,0,X$108),(INDEX($F101:$N101,0,X$110+1)-INDEX($F101:$N101,0,X$110))/(INDEX($F$4:$N$4,0,X$110+1)-INDEX($F$4:$N$4,0,X$110))+W120)))</f>
        <v>2.9397499161194364E-2</v>
      </c>
      <c r="Y120" s="186" cm="1">
        <f t="array" ref="Y120">IF(Y$110=-1,Z120,IF(Y$110=99,X120,IF(Y$110=0,INDEX($F101:$N101,0,Y$108),(INDEX($F101:$N101,0,Y$110+1)-INDEX($F101:$N101,0,Y$110))/(INDEX($F$4:$N$4,0,Y$110+1)-INDEX($F$4:$N$4,0,Y$110))+X120)))</f>
        <v>2.9801797510015143E-2</v>
      </c>
      <c r="Z120" s="186" cm="1">
        <f t="array" ref="Z120">IF(Z$110=-1,AA120,IF(Z$110=99,Y120,IF(Z$110=0,INDEX($F101:$N101,0,Z$108),(INDEX($F101:$N101,0,Z$110+1)-INDEX($F101:$N101,0,Z$110))/(INDEX($F$4:$N$4,0,Z$110+1)-INDEX($F$4:$N$4,0,Z$110))+Y120)))</f>
        <v>3.0206095858835921E-2</v>
      </c>
      <c r="AA120" s="186" cm="1">
        <f t="array" ref="AA120">IF(AA$110=-1,AB120,IF(AA$110=99,Z120,IF(AA$110=0,INDEX($F101:$N101,0,AA$108),(INDEX($F101:$N101,0,AA$110+1)-INDEX($F101:$N101,0,AA$110))/(INDEX($F$4:$N$4,0,AA$110+1)-INDEX($F$4:$N$4,0,AA$110))+Z120)))</f>
        <v>3.06103942076567E-2</v>
      </c>
      <c r="AB120" s="186" cm="1">
        <f t="array" ref="AB120">IF(AB$110=-1,AC120,IF(AB$110=99,AA120,IF(AB$110=0,INDEX($F101:$N101,0,AB$108),(INDEX($F101:$N101,0,AB$110+1)-INDEX($F101:$N101,0,AB$110))/(INDEX($F$4:$N$4,0,AB$110+1)-INDEX($F$4:$N$4,0,AB$110))+AA120)))</f>
        <v>3.1014692556477479E-2</v>
      </c>
      <c r="AC120" s="186" cm="1">
        <f t="array" ref="AC120">IF(AC$110=-1,AD120,IF(AC$110=99,AB120,IF(AC$110=0,INDEX($F101:$N101,0,AC$108),(INDEX($F101:$N101,0,AC$110+1)-INDEX($F101:$N101,0,AC$110))/(INDEX($F$4:$N$4,0,AC$110+1)-INDEX($F$4:$N$4,0,AC$110))+AB120)))</f>
        <v>3.1418990905298254E-2</v>
      </c>
      <c r="AD120" s="186" cm="1">
        <f t="array" ref="AD120">IF(AD$110=-1,AE120,IF(AD$110=99,AC120,IF(AD$110=0,INDEX($F101:$N101,0,AD$108),(INDEX($F101:$N101,0,AD$110+1)-INDEX($F101:$N101,0,AD$110))/(INDEX($F$4:$N$4,0,AD$110+1)-INDEX($F$4:$N$4,0,AD$110))+AC120)))</f>
        <v>3.1823289254119029E-2</v>
      </c>
      <c r="AE120" s="186" cm="1">
        <f t="array" ref="AE120">IF(AE$110=-1,AF120,IF(AE$110=99,AD120,IF(AE$110=0,INDEX($F101:$N101,0,AE$108),(INDEX($F101:$N101,0,AE$110+1)-INDEX($F101:$N101,0,AE$110))/(INDEX($F$4:$N$4,0,AE$110+1)-INDEX($F$4:$N$4,0,AE$110))+AD120)))</f>
        <v>3.2227587602939804E-2</v>
      </c>
      <c r="AF120" s="186" cm="1">
        <f t="array" ref="AF120">IF(AF$110=-1,AG120,IF(AF$110=99,AE120,IF(AF$110=0,INDEX($F101:$N101,0,AF$108),(INDEX($F101:$N101,0,AF$110+1)-INDEX($F101:$N101,0,AF$110))/(INDEX($F$4:$N$4,0,AF$110+1)-INDEX($F$4:$N$4,0,AF$110))+AE120)))</f>
        <v>3.2835255287167991E-2</v>
      </c>
      <c r="AG120" s="186" cm="1">
        <f t="array" ref="AG120">IF(AG$110=-1,AH120,IF(AG$110=99,AF120,IF(AG$110=0,INDEX($F101:$N101,0,AG$108),(INDEX($F101:$N101,0,AG$110+1)-INDEX($F101:$N101,0,AG$110))/(INDEX($F$4:$N$4,0,AG$110+1)-INDEX($F$4:$N$4,0,AG$110))+AF120)))</f>
        <v>3.3442922971396179E-2</v>
      </c>
      <c r="AH120" s="186" cm="1">
        <f t="array" ref="AH120">IF(AH$110=-1,AI120,IF(AH$110=99,AG120,IF(AH$110=0,INDEX($F101:$N101,0,AH$108),(INDEX($F101:$N101,0,AH$110+1)-INDEX($F101:$N101,0,AH$110))/(INDEX($F$4:$N$4,0,AH$110+1)-INDEX($F$4:$N$4,0,AH$110))+AG120)))</f>
        <v>3.4050590655624366E-2</v>
      </c>
      <c r="AI120" s="186" cm="1">
        <f t="array" ref="AI120">IF(AI$110=-1,AJ120,IF(AI$110=99,AH120,IF(AI$110=0,INDEX($F101:$N101,0,AI$108),(INDEX($F101:$N101,0,AI$110+1)-INDEX($F101:$N101,0,AI$110))/(INDEX($F$4:$N$4,0,AI$110+1)-INDEX($F$4:$N$4,0,AI$110))+AH120)))</f>
        <v>3.4658258339852553E-2</v>
      </c>
      <c r="AJ120" s="186" cm="1">
        <f t="array" ref="AJ120">IF(AJ$110=-1,AK120,IF(AJ$110=99,AI120,IF(AJ$110=0,INDEX($F101:$N101,0,AJ$108),(INDEX($F101:$N101,0,AJ$110+1)-INDEX($F101:$N101,0,AJ$110))/(INDEX($F$4:$N$4,0,AJ$110+1)-INDEX($F$4:$N$4,0,AJ$110))+AI120)))</f>
        <v>3.526592602408074E-2</v>
      </c>
      <c r="AK120" s="186" cm="1">
        <f t="array" ref="AK120">IF(AK$110=-1,AL120,IF(AK$110=99,AJ120,IF(AK$110=0,INDEX($F101:$N101,0,AK$108),(INDEX($F101:$N101,0,AK$110+1)-INDEX($F101:$N101,0,AK$110))/(INDEX($F$4:$N$4,0,AK$110+1)-INDEX($F$4:$N$4,0,AK$110))+AJ120)))</f>
        <v>3.5873593708308928E-2</v>
      </c>
      <c r="AL120" s="186" cm="1">
        <f t="array" ref="AL120">IF(AL$110=-1,AM120,IF(AL$110=99,AK120,IF(AL$110=0,INDEX($F101:$N101,0,AL$108),(INDEX($F101:$N101,0,AL$110+1)-INDEX($F101:$N101,0,AL$110))/(INDEX($F$4:$N$4,0,AL$110+1)-INDEX($F$4:$N$4,0,AL$110))+AK120)))</f>
        <v>3.6481261392537115E-2</v>
      </c>
      <c r="AM120" s="186" cm="1">
        <f t="array" ref="AM120">IF(AM$110=-1,AN120,IF(AM$110=99,AL120,IF(AM$110=0,INDEX($F101:$N101,0,AM$108),(INDEX($F101:$N101,0,AM$110+1)-INDEX($F101:$N101,0,AM$110))/(INDEX($F$4:$N$4,0,AM$110+1)-INDEX($F$4:$N$4,0,AM$110))+AL120)))</f>
        <v>3.7088929076765302E-2</v>
      </c>
      <c r="AN120" s="186" cm="1">
        <f t="array" ref="AN120">IF(AN$110=-1,AO120,IF(AN$110=99,AM120,IF(AN$110=0,INDEX($F101:$N101,0,AN$108),(INDEX($F101:$N101,0,AN$110+1)-INDEX($F101:$N101,0,AN$110))/(INDEX($F$4:$N$4,0,AN$110+1)-INDEX($F$4:$N$4,0,AN$110))+AM120)))</f>
        <v>3.7696596760993489E-2</v>
      </c>
      <c r="AO120" s="186" cm="1">
        <f t="array" ref="AO120">IF(AO$110=-1,AP120,IF(AO$110=99,AN120,IF(AO$110=0,INDEX($F101:$N101,0,AO$108),(INDEX($F101:$N101,0,AO$110+1)-INDEX($F101:$N101,0,AO$110))/(INDEX($F$4:$N$4,0,AO$110+1)-INDEX($F$4:$N$4,0,AO$110))+AN120)))</f>
        <v>3.8304264445221697E-2</v>
      </c>
      <c r="AP120" s="186" cm="1">
        <f t="array" ref="AP120">IF(AP$110=-1,AQ120,IF(AP$110=99,AO120,IF(AP$110=0,INDEX($F101:$N101,0,AP$108),(INDEX($F101:$N101,0,AP$110+1)-INDEX($F101:$N101,0,AP$110))/(INDEX($F$4:$N$4,0,AP$110+1)-INDEX($F$4:$N$4,0,AP$110))+AO120)))</f>
        <v>3.8927223367981517E-2</v>
      </c>
      <c r="AQ120" s="186" cm="1">
        <f t="array" ref="AQ120">IF(AQ$110=-1,AR120,IF(AQ$110=99,AP120,IF(AQ$110=0,INDEX($F101:$N101,0,AQ$108),(INDEX($F101:$N101,0,AQ$110+1)-INDEX($F101:$N101,0,AQ$110))/(INDEX($F$4:$N$4,0,AQ$110+1)-INDEX($F$4:$N$4,0,AQ$110))+AP120)))</f>
        <v>3.9550182290741337E-2</v>
      </c>
      <c r="AR120" s="186" cm="1">
        <f t="array" ref="AR120">IF(AR$110=-1,AS120,IF(AR$110=99,AQ120,IF(AR$110=0,INDEX($F101:$N101,0,AR$108),(INDEX($F101:$N101,0,AR$110+1)-INDEX($F101:$N101,0,AR$110))/(INDEX($F$4:$N$4,0,AR$110+1)-INDEX($F$4:$N$4,0,AR$110))+AQ120)))</f>
        <v>4.0173141213501157E-2</v>
      </c>
      <c r="AS120" s="186" cm="1">
        <f t="array" ref="AS120">IF(AS$110=-1,AT120,IF(AS$110=99,AR120,IF(AS$110=0,INDEX($F101:$N101,0,AS$108),(INDEX($F101:$N101,0,AS$110+1)-INDEX($F101:$N101,0,AS$110))/(INDEX($F$4:$N$4,0,AS$110+1)-INDEX($F$4:$N$4,0,AS$110))+AR120)))</f>
        <v>4.0796100136260977E-2</v>
      </c>
      <c r="AT120" s="186" cm="1">
        <f t="array" ref="AT120">IF(AT$110=-1,AU120,IF(AT$110=99,AS120,IF(AT$110=0,INDEX($F101:$N101,0,AT$108),(INDEX($F101:$N101,0,AT$110+1)-INDEX($F101:$N101,0,AT$110))/(INDEX($F$4:$N$4,0,AT$110+1)-INDEX($F$4:$N$4,0,AT$110))+AS120)))</f>
        <v>4.1419059059020796E-2</v>
      </c>
      <c r="AU120" s="186" cm="1">
        <f t="array" ref="AU120">IF(AU$110=-1,AV120,IF(AU$110=99,AT120,IF(AU$110=0,INDEX($F101:$N101,0,AU$108),(INDEX($F101:$N101,0,AU$110+1)-INDEX($F101:$N101,0,AU$110))/(INDEX($F$4:$N$4,0,AU$110+1)-INDEX($F$4:$N$4,0,AU$110))+AT120)))</f>
        <v>4.2042017981780616E-2</v>
      </c>
      <c r="AV120" s="186" cm="1">
        <f t="array" ref="AV120">IF(AV$110=-1,AW120,IF(AV$110=99,AU120,IF(AV$110=0,INDEX($F101:$N101,0,AV$108),(INDEX($F101:$N101,0,AV$110+1)-INDEX($F101:$N101,0,AV$110))/(INDEX($F$4:$N$4,0,AV$110+1)-INDEX($F$4:$N$4,0,AV$110))+AU120)))</f>
        <v>4.2664976904540436E-2</v>
      </c>
      <c r="AW120" s="186" cm="1">
        <f t="array" ref="AW120">IF(AW$110=-1,AX120,IF(AW$110=99,AV120,IF(AW$110=0,INDEX($F101:$N101,0,AW$108),(INDEX($F101:$N101,0,AW$110+1)-INDEX($F101:$N101,0,AW$110))/(INDEX($F$4:$N$4,0,AW$110+1)-INDEX($F$4:$N$4,0,AW$110))+AV120)))</f>
        <v>4.3287935827300256E-2</v>
      </c>
      <c r="AX120" s="186" cm="1">
        <f t="array" ref="AX120">IF(AX$110=-1,AY120,IF(AX$110=99,AW120,IF(AX$110=0,INDEX($F101:$N101,0,AX$108),(INDEX($F101:$N101,0,AX$110+1)-INDEX($F101:$N101,0,AX$110))/(INDEX($F$4:$N$4,0,AX$110+1)-INDEX($F$4:$N$4,0,AX$110))+AW120)))</f>
        <v>4.3910894750060075E-2</v>
      </c>
      <c r="AY120" s="186" cm="1">
        <f t="array" ref="AY120">IF(AY$110=-1,AZ120,IF(AY$110=99,AX120,IF(AY$110=0,INDEX($F101:$N101,0,AY$108),(INDEX($F101:$N101,0,AY$110+1)-INDEX($F101:$N101,0,AY$110))/(INDEX($F$4:$N$4,0,AY$110+1)-INDEX($F$4:$N$4,0,AY$110))+AX120)))</f>
        <v>4.4533853672819909E-2</v>
      </c>
      <c r="AZ120" s="186" cm="1">
        <f t="array" ref="AZ120">IF(AZ$110=-1,BA120,IF(AZ$110=99,AY120,IF(AZ$110=0,INDEX($F101:$N101,0,AZ$108),(INDEX($F101:$N101,0,AZ$110+1)-INDEX($F101:$N101,0,AZ$110))/(INDEX($F$4:$N$4,0,AZ$110+1)-INDEX($F$4:$N$4,0,AZ$110))+AY120)))</f>
        <v>4.4533853672819909E-2</v>
      </c>
      <c r="BA120" s="186" cm="1">
        <f t="array" ref="BA120">IF(BA$110=-1,BB120,IF(BA$110=99,AZ120,IF(BA$110=0,INDEX($F101:$N101,0,BA$108),(INDEX($F101:$N101,0,BA$110+1)-INDEX($F101:$N101,0,BA$110))/(INDEX($F$4:$N$4,0,BA$110+1)-INDEX($F$4:$N$4,0,BA$110))+AZ120)))</f>
        <v>4.4533853672819909E-2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22.948965117675165</v>
      </c>
      <c r="W121" s="186" cm="1">
        <f t="array" ref="W121">IF(W$110=-1,X121,IF(W$110=99,V121,IF(W$110=0,INDEX($F102:$N102,0,W$108),(INDEX($F102:$N102,0,W$110+1)-INDEX($F102:$N102,0,W$110))/(INDEX($F$4:$N$4,0,W$110+1)-INDEX($F$4:$N$4,0,W$110))+V121)))</f>
        <v>23.273504638422779</v>
      </c>
      <c r="X121" s="186" cm="1">
        <f t="array" ref="X121">IF(X$110=-1,Y121,IF(X$110=99,W121,IF(X$110=0,INDEX($F102:$N102,0,X$108),(INDEX($F102:$N102,0,X$110+1)-INDEX($F102:$N102,0,X$110))/(INDEX($F$4:$N$4,0,X$110+1)-INDEX($F$4:$N$4,0,X$110))+W121)))</f>
        <v>23.598044159170392</v>
      </c>
      <c r="Y121" s="186" cm="1">
        <f t="array" ref="Y121">IF(Y$110=-1,Z121,IF(Y$110=99,X121,IF(Y$110=0,INDEX($F102:$N102,0,Y$108),(INDEX($F102:$N102,0,Y$110+1)-INDEX($F102:$N102,0,Y$110))/(INDEX($F$4:$N$4,0,Y$110+1)-INDEX($F$4:$N$4,0,Y$110))+X121)))</f>
        <v>23.922583679918006</v>
      </c>
      <c r="Z121" s="186" cm="1">
        <f t="array" ref="Z121">IF(Z$110=-1,AA121,IF(Z$110=99,Y121,IF(Z$110=0,INDEX($F102:$N102,0,Z$108),(INDEX($F102:$N102,0,Z$110+1)-INDEX($F102:$N102,0,Z$110))/(INDEX($F$4:$N$4,0,Z$110+1)-INDEX($F$4:$N$4,0,Z$110))+Y121)))</f>
        <v>24.247123200665619</v>
      </c>
      <c r="AA121" s="186" cm="1">
        <f t="array" ref="AA121">IF(AA$110=-1,AB121,IF(AA$110=99,Z121,IF(AA$110=0,INDEX($F102:$N102,0,AA$108),(INDEX($F102:$N102,0,AA$110+1)-INDEX($F102:$N102,0,AA$110))/(INDEX($F$4:$N$4,0,AA$110+1)-INDEX($F$4:$N$4,0,AA$110))+Z121)))</f>
        <v>24.571662721413233</v>
      </c>
      <c r="AB121" s="186" cm="1">
        <f t="array" ref="AB121">IF(AB$110=-1,AC121,IF(AB$110=99,AA121,IF(AB$110=0,INDEX($F102:$N102,0,AB$108),(INDEX($F102:$N102,0,AB$110+1)-INDEX($F102:$N102,0,AB$110))/(INDEX($F$4:$N$4,0,AB$110+1)-INDEX($F$4:$N$4,0,AB$110))+AA121)))</f>
        <v>24.896202242160847</v>
      </c>
      <c r="AC121" s="186" cm="1">
        <f t="array" ref="AC121">IF(AC$110=-1,AD121,IF(AC$110=99,AB121,IF(AC$110=0,INDEX($F102:$N102,0,AC$108),(INDEX($F102:$N102,0,AC$110+1)-INDEX($F102:$N102,0,AC$110))/(INDEX($F$4:$N$4,0,AC$110+1)-INDEX($F$4:$N$4,0,AC$110))+AB121)))</f>
        <v>25.22074176290846</v>
      </c>
      <c r="AD121" s="186" cm="1">
        <f t="array" ref="AD121">IF(AD$110=-1,AE121,IF(AD$110=99,AC121,IF(AD$110=0,INDEX($F102:$N102,0,AD$108),(INDEX($F102:$N102,0,AD$110+1)-INDEX($F102:$N102,0,AD$110))/(INDEX($F$4:$N$4,0,AD$110+1)-INDEX($F$4:$N$4,0,AD$110))+AC121)))</f>
        <v>25.545281283656074</v>
      </c>
      <c r="AE121" s="186" cm="1">
        <f t="array" ref="AE121">IF(AE$110=-1,AF121,IF(AE$110=99,AD121,IF(AE$110=0,INDEX($F102:$N102,0,AE$108),(INDEX($F102:$N102,0,AE$110+1)-INDEX($F102:$N102,0,AE$110))/(INDEX($F$4:$N$4,0,AE$110+1)-INDEX($F$4:$N$4,0,AE$110))+AD121)))</f>
        <v>25.86982080440368</v>
      </c>
      <c r="AF121" s="186" cm="1">
        <f t="array" ref="AF121">IF(AF$110=-1,AG121,IF(AF$110=99,AE121,IF(AF$110=0,INDEX($F102:$N102,0,AF$108),(INDEX($F102:$N102,0,AF$110+1)-INDEX($F102:$N102,0,AF$110))/(INDEX($F$4:$N$4,0,AF$110+1)-INDEX($F$4:$N$4,0,AF$110))+AE121)))</f>
        <v>26.357609536631848</v>
      </c>
      <c r="AG121" s="186" cm="1">
        <f t="array" ref="AG121">IF(AG$110=-1,AH121,IF(AG$110=99,AF121,IF(AG$110=0,INDEX($F102:$N102,0,AG$108),(INDEX($F102:$N102,0,AG$110+1)-INDEX($F102:$N102,0,AG$110))/(INDEX($F$4:$N$4,0,AG$110+1)-INDEX($F$4:$N$4,0,AG$110))+AF121)))</f>
        <v>26.845398268860016</v>
      </c>
      <c r="AH121" s="186" cm="1">
        <f t="array" ref="AH121">IF(AH$110=-1,AI121,IF(AH$110=99,AG121,IF(AH$110=0,INDEX($F102:$N102,0,AH$108),(INDEX($F102:$N102,0,AH$110+1)-INDEX($F102:$N102,0,AH$110))/(INDEX($F$4:$N$4,0,AH$110+1)-INDEX($F$4:$N$4,0,AH$110))+AG121)))</f>
        <v>27.333187001088184</v>
      </c>
      <c r="AI121" s="186" cm="1">
        <f t="array" ref="AI121">IF(AI$110=-1,AJ121,IF(AI$110=99,AH121,IF(AI$110=0,INDEX($F102:$N102,0,AI$108),(INDEX($F102:$N102,0,AI$110+1)-INDEX($F102:$N102,0,AI$110))/(INDEX($F$4:$N$4,0,AI$110+1)-INDEX($F$4:$N$4,0,AI$110))+AH121)))</f>
        <v>27.820975733316352</v>
      </c>
      <c r="AJ121" s="186" cm="1">
        <f t="array" ref="AJ121">IF(AJ$110=-1,AK121,IF(AJ$110=99,AI121,IF(AJ$110=0,INDEX($F102:$N102,0,AJ$108),(INDEX($F102:$N102,0,AJ$110+1)-INDEX($F102:$N102,0,AJ$110))/(INDEX($F$4:$N$4,0,AJ$110+1)-INDEX($F$4:$N$4,0,AJ$110))+AI121)))</f>
        <v>28.30876446554452</v>
      </c>
      <c r="AK121" s="186" cm="1">
        <f t="array" ref="AK121">IF(AK$110=-1,AL121,IF(AK$110=99,AJ121,IF(AK$110=0,INDEX($F102:$N102,0,AK$108),(INDEX($F102:$N102,0,AK$110+1)-INDEX($F102:$N102,0,AK$110))/(INDEX($F$4:$N$4,0,AK$110+1)-INDEX($F$4:$N$4,0,AK$110))+AJ121)))</f>
        <v>28.796553197772688</v>
      </c>
      <c r="AL121" s="186" cm="1">
        <f t="array" ref="AL121">IF(AL$110=-1,AM121,IF(AL$110=99,AK121,IF(AL$110=0,INDEX($F102:$N102,0,AL$108),(INDEX($F102:$N102,0,AL$110+1)-INDEX($F102:$N102,0,AL$110))/(INDEX($F$4:$N$4,0,AL$110+1)-INDEX($F$4:$N$4,0,AL$110))+AK121)))</f>
        <v>29.284341930000856</v>
      </c>
      <c r="AM121" s="186" cm="1">
        <f t="array" ref="AM121">IF(AM$110=-1,AN121,IF(AM$110=99,AL121,IF(AM$110=0,INDEX($F102:$N102,0,AM$108),(INDEX($F102:$N102,0,AM$110+1)-INDEX($F102:$N102,0,AM$110))/(INDEX($F$4:$N$4,0,AM$110+1)-INDEX($F$4:$N$4,0,AM$110))+AL121)))</f>
        <v>29.772130662229024</v>
      </c>
      <c r="AN121" s="186" cm="1">
        <f t="array" ref="AN121">IF(AN$110=-1,AO121,IF(AN$110=99,AM121,IF(AN$110=0,INDEX($F102:$N102,0,AN$108),(INDEX($F102:$N102,0,AN$110+1)-INDEX($F102:$N102,0,AN$110))/(INDEX($F$4:$N$4,0,AN$110+1)-INDEX($F$4:$N$4,0,AN$110))+AM121)))</f>
        <v>30.259919394457192</v>
      </c>
      <c r="AO121" s="186" cm="1">
        <f t="array" ref="AO121">IF(AO$110=-1,AP121,IF(AO$110=99,AN121,IF(AO$110=0,INDEX($F102:$N102,0,AO$108),(INDEX($F102:$N102,0,AO$110+1)-INDEX($F102:$N102,0,AO$110))/(INDEX($F$4:$N$4,0,AO$110+1)-INDEX($F$4:$N$4,0,AO$110))+AN121)))</f>
        <v>30.747708126685353</v>
      </c>
      <c r="AP121" s="186" cm="1">
        <f t="array" ref="AP121">IF(AP$110=-1,AQ121,IF(AP$110=99,AO121,IF(AP$110=0,INDEX($F102:$N102,0,AP$108),(INDEX($F102:$N102,0,AP$110+1)-INDEX($F102:$N102,0,AP$110))/(INDEX($F$4:$N$4,0,AP$110+1)-INDEX($F$4:$N$4,0,AP$110))+AO121)))</f>
        <v>31.247771485409444</v>
      </c>
      <c r="AQ121" s="186" cm="1">
        <f t="array" ref="AQ121">IF(AQ$110=-1,AR121,IF(AQ$110=99,AP121,IF(AQ$110=0,INDEX($F102:$N102,0,AQ$108),(INDEX($F102:$N102,0,AQ$110+1)-INDEX($F102:$N102,0,AQ$110))/(INDEX($F$4:$N$4,0,AQ$110+1)-INDEX($F$4:$N$4,0,AQ$110))+AP121)))</f>
        <v>31.747834844133536</v>
      </c>
      <c r="AR121" s="186" cm="1">
        <f t="array" ref="AR121">IF(AR$110=-1,AS121,IF(AR$110=99,AQ121,IF(AR$110=0,INDEX($F102:$N102,0,AR$108),(INDEX($F102:$N102,0,AR$110+1)-INDEX($F102:$N102,0,AR$110))/(INDEX($F$4:$N$4,0,AR$110+1)-INDEX($F$4:$N$4,0,AR$110))+AQ121)))</f>
        <v>32.247898202857627</v>
      </c>
      <c r="AS121" s="186" cm="1">
        <f t="array" ref="AS121">IF(AS$110=-1,AT121,IF(AS$110=99,AR121,IF(AS$110=0,INDEX($F102:$N102,0,AS$108),(INDEX($F102:$N102,0,AS$110+1)-INDEX($F102:$N102,0,AS$110))/(INDEX($F$4:$N$4,0,AS$110+1)-INDEX($F$4:$N$4,0,AS$110))+AR121)))</f>
        <v>32.747961561581718</v>
      </c>
      <c r="AT121" s="186" cm="1">
        <f t="array" ref="AT121">IF(AT$110=-1,AU121,IF(AT$110=99,AS121,IF(AT$110=0,INDEX($F102:$N102,0,AT$108),(INDEX($F102:$N102,0,AT$110+1)-INDEX($F102:$N102,0,AT$110))/(INDEX($F$4:$N$4,0,AT$110+1)-INDEX($F$4:$N$4,0,AT$110))+AS121)))</f>
        <v>33.248024920305809</v>
      </c>
      <c r="AU121" s="186" cm="1">
        <f t="array" ref="AU121">IF(AU$110=-1,AV121,IF(AU$110=99,AT121,IF(AU$110=0,INDEX($F102:$N102,0,AU$108),(INDEX($F102:$N102,0,AU$110+1)-INDEX($F102:$N102,0,AU$110))/(INDEX($F$4:$N$4,0,AU$110+1)-INDEX($F$4:$N$4,0,AU$110))+AT121)))</f>
        <v>33.748088279029901</v>
      </c>
      <c r="AV121" s="186" cm="1">
        <f t="array" ref="AV121">IF(AV$110=-1,AW121,IF(AV$110=99,AU121,IF(AV$110=0,INDEX($F102:$N102,0,AV$108),(INDEX($F102:$N102,0,AV$110+1)-INDEX($F102:$N102,0,AV$110))/(INDEX($F$4:$N$4,0,AV$110+1)-INDEX($F$4:$N$4,0,AV$110))+AU121)))</f>
        <v>34.248151637753992</v>
      </c>
      <c r="AW121" s="186" cm="1">
        <f t="array" ref="AW121">IF(AW$110=-1,AX121,IF(AW$110=99,AV121,IF(AW$110=0,INDEX($F102:$N102,0,AW$108),(INDEX($F102:$N102,0,AW$110+1)-INDEX($F102:$N102,0,AW$110))/(INDEX($F$4:$N$4,0,AW$110+1)-INDEX($F$4:$N$4,0,AW$110))+AV121)))</f>
        <v>34.748214996478083</v>
      </c>
      <c r="AX121" s="186" cm="1">
        <f t="array" ref="AX121">IF(AX$110=-1,AY121,IF(AX$110=99,AW121,IF(AX$110=0,INDEX($F102:$N102,0,AX$108),(INDEX($F102:$N102,0,AX$110+1)-INDEX($F102:$N102,0,AX$110))/(INDEX($F$4:$N$4,0,AX$110+1)-INDEX($F$4:$N$4,0,AX$110))+AW121)))</f>
        <v>35.248278355202174</v>
      </c>
      <c r="AY121" s="186" cm="1">
        <f t="array" ref="AY121">IF(AY$110=-1,AZ121,IF(AY$110=99,AX121,IF(AY$110=0,INDEX($F102:$N102,0,AY$108),(INDEX($F102:$N102,0,AY$110+1)-INDEX($F102:$N102,0,AY$110))/(INDEX($F$4:$N$4,0,AY$110+1)-INDEX($F$4:$N$4,0,AY$110))+AX121)))</f>
        <v>35.748341713926258</v>
      </c>
      <c r="AZ121" s="186" cm="1">
        <f t="array" ref="AZ121">IF(AZ$110=-1,BA121,IF(AZ$110=99,AY121,IF(AZ$110=0,INDEX($F102:$N102,0,AZ$108),(INDEX($F102:$N102,0,AZ$110+1)-INDEX($F102:$N102,0,AZ$110))/(INDEX($F$4:$N$4,0,AZ$110+1)-INDEX($F$4:$N$4,0,AZ$110))+AY121)))</f>
        <v>35.748341713926258</v>
      </c>
      <c r="BA121" s="186" cm="1">
        <f t="array" ref="BA121">IF(BA$110=-1,BB121,IF(BA$110=99,AZ121,IF(BA$110=0,INDEX($F102:$N102,0,BA$108),(INDEX($F102:$N102,0,BA$110+1)-INDEX($F102:$N102,0,BA$110))/(INDEX($F$4:$N$4,0,BA$110+1)-INDEX($F$4:$N$4,0,BA$110))+AZ121)))</f>
        <v>35.748341713926258</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26.182682929711209</v>
      </c>
      <c r="W122" s="186" cm="1">
        <f t="array" ref="W122">IF(W$110=-1,X122,IF(W$110=99,V122,IF(W$110=0,INDEX($F103:$N103,0,W$108),(INDEX($F103:$N103,0,W$110+1)-INDEX($F103:$N103,0,W$110))/(INDEX($F$4:$N$4,0,W$110+1)-INDEX($F$4:$N$4,0,W$110))+V122)))</f>
        <v>26.55295301929144</v>
      </c>
      <c r="X122" s="186" cm="1">
        <f t="array" ref="X122">IF(X$110=-1,Y122,IF(X$110=99,W122,IF(X$110=0,INDEX($F103:$N103,0,X$108),(INDEX($F103:$N103,0,X$110+1)-INDEX($F103:$N103,0,X$110))/(INDEX($F$4:$N$4,0,X$110+1)-INDEX($F$4:$N$4,0,X$110))+W122)))</f>
        <v>26.923223108871671</v>
      </c>
      <c r="Y122" s="186" cm="1">
        <f t="array" ref="Y122">IF(Y$110=-1,Z122,IF(Y$110=99,X122,IF(Y$110=0,INDEX($F103:$N103,0,Y$108),(INDEX($F103:$N103,0,Y$110+1)-INDEX($F103:$N103,0,Y$110))/(INDEX($F$4:$N$4,0,Y$110+1)-INDEX($F$4:$N$4,0,Y$110))+X122)))</f>
        <v>27.293493198451902</v>
      </c>
      <c r="Z122" s="186" cm="1">
        <f t="array" ref="Z122">IF(Z$110=-1,AA122,IF(Z$110=99,Y122,IF(Z$110=0,INDEX($F103:$N103,0,Z$108),(INDEX($F103:$N103,0,Z$110+1)-INDEX($F103:$N103,0,Z$110))/(INDEX($F$4:$N$4,0,Z$110+1)-INDEX($F$4:$N$4,0,Z$110))+Y122)))</f>
        <v>27.663763288032133</v>
      </c>
      <c r="AA122" s="186" cm="1">
        <f t="array" ref="AA122">IF(AA$110=-1,AB122,IF(AA$110=99,Z122,IF(AA$110=0,INDEX($F103:$N103,0,AA$108),(INDEX($F103:$N103,0,AA$110+1)-INDEX($F103:$N103,0,AA$110))/(INDEX($F$4:$N$4,0,AA$110+1)-INDEX($F$4:$N$4,0,AA$110))+Z122)))</f>
        <v>28.034033377612364</v>
      </c>
      <c r="AB122" s="186" cm="1">
        <f t="array" ref="AB122">IF(AB$110=-1,AC122,IF(AB$110=99,AA122,IF(AB$110=0,INDEX($F103:$N103,0,AB$108),(INDEX($F103:$N103,0,AB$110+1)-INDEX($F103:$N103,0,AB$110))/(INDEX($F$4:$N$4,0,AB$110+1)-INDEX($F$4:$N$4,0,AB$110))+AA122)))</f>
        <v>28.404303467192594</v>
      </c>
      <c r="AC122" s="186" cm="1">
        <f t="array" ref="AC122">IF(AC$110=-1,AD122,IF(AC$110=99,AB122,IF(AC$110=0,INDEX($F103:$N103,0,AC$108),(INDEX($F103:$N103,0,AC$110+1)-INDEX($F103:$N103,0,AC$110))/(INDEX($F$4:$N$4,0,AC$110+1)-INDEX($F$4:$N$4,0,AC$110))+AB122)))</f>
        <v>28.774573556772825</v>
      </c>
      <c r="AD122" s="186" cm="1">
        <f t="array" ref="AD122">IF(AD$110=-1,AE122,IF(AD$110=99,AC122,IF(AD$110=0,INDEX($F103:$N103,0,AD$108),(INDEX($F103:$N103,0,AD$110+1)-INDEX($F103:$N103,0,AD$110))/(INDEX($F$4:$N$4,0,AD$110+1)-INDEX($F$4:$N$4,0,AD$110))+AC122)))</f>
        <v>29.144843646353056</v>
      </c>
      <c r="AE122" s="186" cm="1">
        <f t="array" ref="AE122">IF(AE$110=-1,AF122,IF(AE$110=99,AD122,IF(AE$110=0,INDEX($F103:$N103,0,AE$108),(INDEX($F103:$N103,0,AE$110+1)-INDEX($F103:$N103,0,AE$110))/(INDEX($F$4:$N$4,0,AE$110+1)-INDEX($F$4:$N$4,0,AE$110))+AD122)))</f>
        <v>29.515113735933284</v>
      </c>
      <c r="AF122" s="186" cm="1">
        <f t="array" ref="AF122">IF(AF$110=-1,AG122,IF(AF$110=99,AE122,IF(AF$110=0,INDEX($F103:$N103,0,AF$108),(INDEX($F103:$N103,0,AF$110+1)-INDEX($F103:$N103,0,AF$110))/(INDEX($F$4:$N$4,0,AF$110+1)-INDEX($F$4:$N$4,0,AF$110))+AE122)))</f>
        <v>30.07163633497542</v>
      </c>
      <c r="AG122" s="186" cm="1">
        <f t="array" ref="AG122">IF(AG$110=-1,AH122,IF(AG$110=99,AF122,IF(AG$110=0,INDEX($F103:$N103,0,AG$108),(INDEX($F103:$N103,0,AG$110+1)-INDEX($F103:$N103,0,AG$110))/(INDEX($F$4:$N$4,0,AG$110+1)-INDEX($F$4:$N$4,0,AG$110))+AF122)))</f>
        <v>30.628158934017556</v>
      </c>
      <c r="AH122" s="186" cm="1">
        <f t="array" ref="AH122">IF(AH$110=-1,AI122,IF(AH$110=99,AG122,IF(AH$110=0,INDEX($F103:$N103,0,AH$108),(INDEX($F103:$N103,0,AH$110+1)-INDEX($F103:$N103,0,AH$110))/(INDEX($F$4:$N$4,0,AH$110+1)-INDEX($F$4:$N$4,0,AH$110))+AG122)))</f>
        <v>31.184681533059692</v>
      </c>
      <c r="AI122" s="186" cm="1">
        <f t="array" ref="AI122">IF(AI$110=-1,AJ122,IF(AI$110=99,AH122,IF(AI$110=0,INDEX($F103:$N103,0,AI$108),(INDEX($F103:$N103,0,AI$110+1)-INDEX($F103:$N103,0,AI$110))/(INDEX($F$4:$N$4,0,AI$110+1)-INDEX($F$4:$N$4,0,AI$110))+AH122)))</f>
        <v>31.741204132101828</v>
      </c>
      <c r="AJ122" s="186" cm="1">
        <f t="array" ref="AJ122">IF(AJ$110=-1,AK122,IF(AJ$110=99,AI122,IF(AJ$110=0,INDEX($F103:$N103,0,AJ$108),(INDEX($F103:$N103,0,AJ$110+1)-INDEX($F103:$N103,0,AJ$110))/(INDEX($F$4:$N$4,0,AJ$110+1)-INDEX($F$4:$N$4,0,AJ$110))+AI122)))</f>
        <v>32.297726731143968</v>
      </c>
      <c r="AK122" s="186" cm="1">
        <f t="array" ref="AK122">IF(AK$110=-1,AL122,IF(AK$110=99,AJ122,IF(AK$110=0,INDEX($F103:$N103,0,AK$108),(INDEX($F103:$N103,0,AK$110+1)-INDEX($F103:$N103,0,AK$110))/(INDEX($F$4:$N$4,0,AK$110+1)-INDEX($F$4:$N$4,0,AK$110))+AJ122)))</f>
        <v>32.854249330186107</v>
      </c>
      <c r="AL122" s="186" cm="1">
        <f t="array" ref="AL122">IF(AL$110=-1,AM122,IF(AL$110=99,AK122,IF(AL$110=0,INDEX($F103:$N103,0,AL$108),(INDEX($F103:$N103,0,AL$110+1)-INDEX($F103:$N103,0,AL$110))/(INDEX($F$4:$N$4,0,AL$110+1)-INDEX($F$4:$N$4,0,AL$110))+AK122)))</f>
        <v>33.410771929228247</v>
      </c>
      <c r="AM122" s="186" cm="1">
        <f t="array" ref="AM122">IF(AM$110=-1,AN122,IF(AM$110=99,AL122,IF(AM$110=0,INDEX($F103:$N103,0,AM$108),(INDEX($F103:$N103,0,AM$110+1)-INDEX($F103:$N103,0,AM$110))/(INDEX($F$4:$N$4,0,AM$110+1)-INDEX($F$4:$N$4,0,AM$110))+AL122)))</f>
        <v>33.967294528270386</v>
      </c>
      <c r="AN122" s="186" cm="1">
        <f t="array" ref="AN122">IF(AN$110=-1,AO122,IF(AN$110=99,AM122,IF(AN$110=0,INDEX($F103:$N103,0,AN$108),(INDEX($F103:$N103,0,AN$110+1)-INDEX($F103:$N103,0,AN$110))/(INDEX($F$4:$N$4,0,AN$110+1)-INDEX($F$4:$N$4,0,AN$110))+AM122)))</f>
        <v>34.523817127312526</v>
      </c>
      <c r="AO122" s="186" cm="1">
        <f t="array" ref="AO122">IF(AO$110=-1,AP122,IF(AO$110=99,AN122,IF(AO$110=0,INDEX($F103:$N103,0,AO$108),(INDEX($F103:$N103,0,AO$110+1)-INDEX($F103:$N103,0,AO$110))/(INDEX($F$4:$N$4,0,AO$110+1)-INDEX($F$4:$N$4,0,AO$110))+AN122)))</f>
        <v>35.080339726354651</v>
      </c>
      <c r="AP122" s="186" cm="1">
        <f t="array" ref="AP122">IF(AP$110=-1,AQ122,IF(AP$110=99,AO122,IF(AP$110=0,INDEX($F103:$N103,0,AP$108),(INDEX($F103:$N103,0,AP$110+1)-INDEX($F103:$N103,0,AP$110))/(INDEX($F$4:$N$4,0,AP$110+1)-INDEX($F$4:$N$4,0,AP$110))+AO122)))</f>
        <v>35.650866558353499</v>
      </c>
      <c r="AQ122" s="186" cm="1">
        <f t="array" ref="AQ122">IF(AQ$110=-1,AR122,IF(AQ$110=99,AP122,IF(AQ$110=0,INDEX($F103:$N103,0,AQ$108),(INDEX($F103:$N103,0,AQ$110+1)-INDEX($F103:$N103,0,AQ$110))/(INDEX($F$4:$N$4,0,AQ$110+1)-INDEX($F$4:$N$4,0,AQ$110))+AP122)))</f>
        <v>36.221393390352347</v>
      </c>
      <c r="AR122" s="186" cm="1">
        <f t="array" ref="AR122">IF(AR$110=-1,AS122,IF(AR$110=99,AQ122,IF(AR$110=0,INDEX($F103:$N103,0,AR$108),(INDEX($F103:$N103,0,AR$110+1)-INDEX($F103:$N103,0,AR$110))/(INDEX($F$4:$N$4,0,AR$110+1)-INDEX($F$4:$N$4,0,AR$110))+AQ122)))</f>
        <v>36.791920222351195</v>
      </c>
      <c r="AS122" s="186" cm="1">
        <f t="array" ref="AS122">IF(AS$110=-1,AT122,IF(AS$110=99,AR122,IF(AS$110=0,INDEX($F103:$N103,0,AS$108),(INDEX($F103:$N103,0,AS$110+1)-INDEX($F103:$N103,0,AS$110))/(INDEX($F$4:$N$4,0,AS$110+1)-INDEX($F$4:$N$4,0,AS$110))+AR122)))</f>
        <v>37.362447054350042</v>
      </c>
      <c r="AT122" s="186" cm="1">
        <f t="array" ref="AT122">IF(AT$110=-1,AU122,IF(AT$110=99,AS122,IF(AT$110=0,INDEX($F103:$N103,0,AT$108),(INDEX($F103:$N103,0,AT$110+1)-INDEX($F103:$N103,0,AT$110))/(INDEX($F$4:$N$4,0,AT$110+1)-INDEX($F$4:$N$4,0,AT$110))+AS122)))</f>
        <v>37.93297388634889</v>
      </c>
      <c r="AU122" s="186" cm="1">
        <f t="array" ref="AU122">IF(AU$110=-1,AV122,IF(AU$110=99,AT122,IF(AU$110=0,INDEX($F103:$N103,0,AU$108),(INDEX($F103:$N103,0,AU$110+1)-INDEX($F103:$N103,0,AU$110))/(INDEX($F$4:$N$4,0,AU$110+1)-INDEX($F$4:$N$4,0,AU$110))+AT122)))</f>
        <v>38.503500718347738</v>
      </c>
      <c r="AV122" s="186" cm="1">
        <f t="array" ref="AV122">IF(AV$110=-1,AW122,IF(AV$110=99,AU122,IF(AV$110=0,INDEX($F103:$N103,0,AV$108),(INDEX($F103:$N103,0,AV$110+1)-INDEX($F103:$N103,0,AV$110))/(INDEX($F$4:$N$4,0,AV$110+1)-INDEX($F$4:$N$4,0,AV$110))+AU122)))</f>
        <v>39.074027550346585</v>
      </c>
      <c r="AW122" s="186" cm="1">
        <f t="array" ref="AW122">IF(AW$110=-1,AX122,IF(AW$110=99,AV122,IF(AW$110=0,INDEX($F103:$N103,0,AW$108),(INDEX($F103:$N103,0,AW$110+1)-INDEX($F103:$N103,0,AW$110))/(INDEX($F$4:$N$4,0,AW$110+1)-INDEX($F$4:$N$4,0,AW$110))+AV122)))</f>
        <v>39.644554382345433</v>
      </c>
      <c r="AX122" s="186" cm="1">
        <f t="array" ref="AX122">IF(AX$110=-1,AY122,IF(AX$110=99,AW122,IF(AX$110=0,INDEX($F103:$N103,0,AX$108),(INDEX($F103:$N103,0,AX$110+1)-INDEX($F103:$N103,0,AX$110))/(INDEX($F$4:$N$4,0,AX$110+1)-INDEX($F$4:$N$4,0,AX$110))+AW122)))</f>
        <v>40.215081214344281</v>
      </c>
      <c r="AY122" s="186" cm="1">
        <f t="array" ref="AY122">IF(AY$110=-1,AZ122,IF(AY$110=99,AX122,IF(AY$110=0,INDEX($F103:$N103,0,AY$108),(INDEX($F103:$N103,0,AY$110+1)-INDEX($F103:$N103,0,AY$110))/(INDEX($F$4:$N$4,0,AY$110+1)-INDEX($F$4:$N$4,0,AY$110))+AX122)))</f>
        <v>40.785608046343143</v>
      </c>
      <c r="AZ122" s="186" cm="1">
        <f t="array" ref="AZ122">IF(AZ$110=-1,BA122,IF(AZ$110=99,AY122,IF(AZ$110=0,INDEX($F103:$N103,0,AZ$108),(INDEX($F103:$N103,0,AZ$110+1)-INDEX($F103:$N103,0,AZ$110))/(INDEX($F$4:$N$4,0,AZ$110+1)-INDEX($F$4:$N$4,0,AZ$110))+AY122)))</f>
        <v>40.785608046343143</v>
      </c>
      <c r="BA122" s="186" cm="1">
        <f t="array" ref="BA122">IF(BA$110=-1,BB122,IF(BA$110=99,AZ122,IF(BA$110=0,INDEX($F103:$N103,0,BA$108),(INDEX($F103:$N103,0,BA$110+1)-INDEX($F103:$N103,0,BA$110))/(INDEX($F$4:$N$4,0,BA$110+1)-INDEX($F$4:$N$4,0,BA$110))+AZ122)))</f>
        <v>40.785608046343143</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81.674119938491373</v>
      </c>
      <c r="W123" s="186" cm="1">
        <f t="array" ref="W123">IF(W$110=-1,X123,IF(W$110=99,V123,IF(W$110=0,INDEX($F104:$N104,0,W$108),(INDEX($F104:$N104,0,W$110+1)-INDEX($F104:$N104,0,W$110))/(INDEX($F$4:$N$4,0,W$110+1)-INDEX($F$4:$N$4,0,W$110))+V123)))</f>
        <v>82.463248731348486</v>
      </c>
      <c r="X123" s="186" cm="1">
        <f t="array" ref="X123">IF(X$110=-1,Y123,IF(X$110=99,W123,IF(X$110=0,INDEX($F104:$N104,0,X$108),(INDEX($F104:$N104,0,X$110+1)-INDEX($F104:$N104,0,X$110))/(INDEX($F$4:$N$4,0,X$110+1)-INDEX($F$4:$N$4,0,X$110))+W123)))</f>
        <v>83.252377524205599</v>
      </c>
      <c r="Y123" s="186" cm="1">
        <f t="array" ref="Y123">IF(Y$110=-1,Z123,IF(Y$110=99,X123,IF(Y$110=0,INDEX($F104:$N104,0,Y$108),(INDEX($F104:$N104,0,Y$110+1)-INDEX($F104:$N104,0,Y$110))/(INDEX($F$4:$N$4,0,Y$110+1)-INDEX($F$4:$N$4,0,Y$110))+X123)))</f>
        <v>84.041506317062712</v>
      </c>
      <c r="Z123" s="186" cm="1">
        <f t="array" ref="Z123">IF(Z$110=-1,AA123,IF(Z$110=99,Y123,IF(Z$110=0,INDEX($F104:$N104,0,Z$108),(INDEX($F104:$N104,0,Z$110+1)-INDEX($F104:$N104,0,Z$110))/(INDEX($F$4:$N$4,0,Z$110+1)-INDEX($F$4:$N$4,0,Z$110))+Y123)))</f>
        <v>84.830635109919825</v>
      </c>
      <c r="AA123" s="186" cm="1">
        <f t="array" ref="AA123">IF(AA$110=-1,AB123,IF(AA$110=99,Z123,IF(AA$110=0,INDEX($F104:$N104,0,AA$108),(INDEX($F104:$N104,0,AA$110+1)-INDEX($F104:$N104,0,AA$110))/(INDEX($F$4:$N$4,0,AA$110+1)-INDEX($F$4:$N$4,0,AA$110))+Z123)))</f>
        <v>85.619763902776938</v>
      </c>
      <c r="AB123" s="186" cm="1">
        <f t="array" ref="AB123">IF(AB$110=-1,AC123,IF(AB$110=99,AA123,IF(AB$110=0,INDEX($F104:$N104,0,AB$108),(INDEX($F104:$N104,0,AB$110+1)-INDEX($F104:$N104,0,AB$110))/(INDEX($F$4:$N$4,0,AB$110+1)-INDEX($F$4:$N$4,0,AB$110))+AA123)))</f>
        <v>86.408892695634052</v>
      </c>
      <c r="AC123" s="186" cm="1">
        <f t="array" ref="AC123">IF(AC$110=-1,AD123,IF(AC$110=99,AB123,IF(AC$110=0,INDEX($F104:$N104,0,AC$108),(INDEX($F104:$N104,0,AC$110+1)-INDEX($F104:$N104,0,AC$110))/(INDEX($F$4:$N$4,0,AC$110+1)-INDEX($F$4:$N$4,0,AC$110))+AB123)))</f>
        <v>87.198021488491165</v>
      </c>
      <c r="AD123" s="186" cm="1">
        <f t="array" ref="AD123">IF(AD$110=-1,AE123,IF(AD$110=99,AC123,IF(AD$110=0,INDEX($F104:$N104,0,AD$108),(INDEX($F104:$N104,0,AD$110+1)-INDEX($F104:$N104,0,AD$110))/(INDEX($F$4:$N$4,0,AD$110+1)-INDEX($F$4:$N$4,0,AD$110))+AC123)))</f>
        <v>87.987150281348278</v>
      </c>
      <c r="AE123" s="186" cm="1">
        <f t="array" ref="AE123">IF(AE$110=-1,AF123,IF(AE$110=99,AD123,IF(AE$110=0,INDEX($F104:$N104,0,AE$108),(INDEX($F104:$N104,0,AE$110+1)-INDEX($F104:$N104,0,AE$110))/(INDEX($F$4:$N$4,0,AE$110+1)-INDEX($F$4:$N$4,0,AE$110))+AD123)))</f>
        <v>88.776279074205405</v>
      </c>
      <c r="AF123" s="186" cm="1">
        <f t="array" ref="AF123">IF(AF$110=-1,AG123,IF(AF$110=99,AE123,IF(AF$110=0,INDEX($F104:$N104,0,AF$108),(INDEX($F104:$N104,0,AF$110+1)-INDEX($F104:$N104,0,AF$110))/(INDEX($F$4:$N$4,0,AF$110+1)-INDEX($F$4:$N$4,0,AF$110))+AE123)))</f>
        <v>89.930109703463941</v>
      </c>
      <c r="AG123" s="186" cm="1">
        <f t="array" ref="AG123">IF(AG$110=-1,AH123,IF(AG$110=99,AF123,IF(AG$110=0,INDEX($F104:$N104,0,AG$108),(INDEX($F104:$N104,0,AG$110+1)-INDEX($F104:$N104,0,AG$110))/(INDEX($F$4:$N$4,0,AG$110+1)-INDEX($F$4:$N$4,0,AG$110))+AF123)))</f>
        <v>91.083940332722477</v>
      </c>
      <c r="AH123" s="186" cm="1">
        <f t="array" ref="AH123">IF(AH$110=-1,AI123,IF(AH$110=99,AG123,IF(AH$110=0,INDEX($F104:$N104,0,AH$108),(INDEX($F104:$N104,0,AH$110+1)-INDEX($F104:$N104,0,AH$110))/(INDEX($F$4:$N$4,0,AH$110+1)-INDEX($F$4:$N$4,0,AH$110))+AG123)))</f>
        <v>92.237770961981013</v>
      </c>
      <c r="AI123" s="186" cm="1">
        <f t="array" ref="AI123">IF(AI$110=-1,AJ123,IF(AI$110=99,AH123,IF(AI$110=0,INDEX($F104:$N104,0,AI$108),(INDEX($F104:$N104,0,AI$110+1)-INDEX($F104:$N104,0,AI$110))/(INDEX($F$4:$N$4,0,AI$110+1)-INDEX($F$4:$N$4,0,AI$110))+AH123)))</f>
        <v>93.391601591239549</v>
      </c>
      <c r="AJ123" s="186" cm="1">
        <f t="array" ref="AJ123">IF(AJ$110=-1,AK123,IF(AJ$110=99,AI123,IF(AJ$110=0,INDEX($F104:$N104,0,AJ$108),(INDEX($F104:$N104,0,AJ$110+1)-INDEX($F104:$N104,0,AJ$110))/(INDEX($F$4:$N$4,0,AJ$110+1)-INDEX($F$4:$N$4,0,AJ$110))+AI123)))</f>
        <v>94.545432220498085</v>
      </c>
      <c r="AK123" s="186" cm="1">
        <f t="array" ref="AK123">IF(AK$110=-1,AL123,IF(AK$110=99,AJ123,IF(AK$110=0,INDEX($F104:$N104,0,AK$108),(INDEX($F104:$N104,0,AK$110+1)-INDEX($F104:$N104,0,AK$110))/(INDEX($F$4:$N$4,0,AK$110+1)-INDEX($F$4:$N$4,0,AK$110))+AJ123)))</f>
        <v>95.699262849756622</v>
      </c>
      <c r="AL123" s="186" cm="1">
        <f t="array" ref="AL123">IF(AL$110=-1,AM123,IF(AL$110=99,AK123,IF(AL$110=0,INDEX($F104:$N104,0,AL$108),(INDEX($F104:$N104,0,AL$110+1)-INDEX($F104:$N104,0,AL$110))/(INDEX($F$4:$N$4,0,AL$110+1)-INDEX($F$4:$N$4,0,AL$110))+AK123)))</f>
        <v>96.853093479015158</v>
      </c>
      <c r="AM123" s="186" cm="1">
        <f t="array" ref="AM123">IF(AM$110=-1,AN123,IF(AM$110=99,AL123,IF(AM$110=0,INDEX($F104:$N104,0,AM$108),(INDEX($F104:$N104,0,AM$110+1)-INDEX($F104:$N104,0,AM$110))/(INDEX($F$4:$N$4,0,AM$110+1)-INDEX($F$4:$N$4,0,AM$110))+AL123)))</f>
        <v>98.006924108273694</v>
      </c>
      <c r="AN123" s="186" cm="1">
        <f t="array" ref="AN123">IF(AN$110=-1,AO123,IF(AN$110=99,AM123,IF(AN$110=0,INDEX($F104:$N104,0,AN$108),(INDEX($F104:$N104,0,AN$110+1)-INDEX($F104:$N104,0,AN$110))/(INDEX($F$4:$N$4,0,AN$110+1)-INDEX($F$4:$N$4,0,AN$110))+AM123)))</f>
        <v>99.16075473753223</v>
      </c>
      <c r="AO123" s="186" cm="1">
        <f t="array" ref="AO123">IF(AO$110=-1,AP123,IF(AO$110=99,AN123,IF(AO$110=0,INDEX($F104:$N104,0,AO$108),(INDEX($F104:$N104,0,AO$110+1)-INDEX($F104:$N104,0,AO$110))/(INDEX($F$4:$N$4,0,AO$110+1)-INDEX($F$4:$N$4,0,AO$110))+AN123)))</f>
        <v>100.31458536679082</v>
      </c>
      <c r="AP123" s="186" cm="1">
        <f t="array" ref="AP123">IF(AP$110=-1,AQ123,IF(AP$110=99,AO123,IF(AP$110=0,INDEX($F104:$N104,0,AP$108),(INDEX($F104:$N104,0,AP$110+1)-INDEX($F104:$N104,0,AP$110))/(INDEX($F$4:$N$4,0,AP$110+1)-INDEX($F$4:$N$4,0,AP$110))+AO123)))</f>
        <v>100.4729082036565</v>
      </c>
      <c r="AQ123" s="186" cm="1">
        <f t="array" ref="AQ123">IF(AQ$110=-1,AR123,IF(AQ$110=99,AP123,IF(AQ$110=0,INDEX($F104:$N104,0,AQ$108),(INDEX($F104:$N104,0,AQ$110+1)-INDEX($F104:$N104,0,AQ$110))/(INDEX($F$4:$N$4,0,AQ$110+1)-INDEX($F$4:$N$4,0,AQ$110))+AP123)))</f>
        <v>100.63123104052218</v>
      </c>
      <c r="AR123" s="186" cm="1">
        <f t="array" ref="AR123">IF(AR$110=-1,AS123,IF(AR$110=99,AQ123,IF(AR$110=0,INDEX($F104:$N104,0,AR$108),(INDEX($F104:$N104,0,AR$110+1)-INDEX($F104:$N104,0,AR$110))/(INDEX($F$4:$N$4,0,AR$110+1)-INDEX($F$4:$N$4,0,AR$110))+AQ123)))</f>
        <v>100.78955387738786</v>
      </c>
      <c r="AS123" s="186" cm="1">
        <f t="array" ref="AS123">IF(AS$110=-1,AT123,IF(AS$110=99,AR123,IF(AS$110=0,INDEX($F104:$N104,0,AS$108),(INDEX($F104:$N104,0,AS$110+1)-INDEX($F104:$N104,0,AS$110))/(INDEX($F$4:$N$4,0,AS$110+1)-INDEX($F$4:$N$4,0,AS$110))+AR123)))</f>
        <v>100.94787671425354</v>
      </c>
      <c r="AT123" s="186" cm="1">
        <f t="array" ref="AT123">IF(AT$110=-1,AU123,IF(AT$110=99,AS123,IF(AT$110=0,INDEX($F104:$N104,0,AT$108),(INDEX($F104:$N104,0,AT$110+1)-INDEX($F104:$N104,0,AT$110))/(INDEX($F$4:$N$4,0,AT$110+1)-INDEX($F$4:$N$4,0,AT$110))+AS123)))</f>
        <v>101.10619955111922</v>
      </c>
      <c r="AU123" s="186" cm="1">
        <f t="array" ref="AU123">IF(AU$110=-1,AV123,IF(AU$110=99,AT123,IF(AU$110=0,INDEX($F104:$N104,0,AU$108),(INDEX($F104:$N104,0,AU$110+1)-INDEX($F104:$N104,0,AU$110))/(INDEX($F$4:$N$4,0,AU$110+1)-INDEX($F$4:$N$4,0,AU$110))+AT123)))</f>
        <v>101.2645223879849</v>
      </c>
      <c r="AV123" s="186" cm="1">
        <f t="array" ref="AV123">IF(AV$110=-1,AW123,IF(AV$110=99,AU123,IF(AV$110=0,INDEX($F104:$N104,0,AV$108),(INDEX($F104:$N104,0,AV$110+1)-INDEX($F104:$N104,0,AV$110))/(INDEX($F$4:$N$4,0,AV$110+1)-INDEX($F$4:$N$4,0,AV$110))+AU123)))</f>
        <v>101.42284522485058</v>
      </c>
      <c r="AW123" s="186" cm="1">
        <f t="array" ref="AW123">IF(AW$110=-1,AX123,IF(AW$110=99,AV123,IF(AW$110=0,INDEX($F104:$N104,0,AW$108),(INDEX($F104:$N104,0,AW$110+1)-INDEX($F104:$N104,0,AW$110))/(INDEX($F$4:$N$4,0,AW$110+1)-INDEX($F$4:$N$4,0,AW$110))+AV123)))</f>
        <v>101.58116806171626</v>
      </c>
      <c r="AX123" s="186" cm="1">
        <f t="array" ref="AX123">IF(AX$110=-1,AY123,IF(AX$110=99,AW123,IF(AX$110=0,INDEX($F104:$N104,0,AX$108),(INDEX($F104:$N104,0,AX$110+1)-INDEX($F104:$N104,0,AX$110))/(INDEX($F$4:$N$4,0,AX$110+1)-INDEX($F$4:$N$4,0,AX$110))+AW123)))</f>
        <v>101.73949089858193</v>
      </c>
      <c r="AY123" s="186" cm="1">
        <f t="array" ref="AY123">IF(AY$110=-1,AZ123,IF(AY$110=99,AX123,IF(AY$110=0,INDEX($F104:$N104,0,AY$108),(INDEX($F104:$N104,0,AY$110+1)-INDEX($F104:$N104,0,AY$110))/(INDEX($F$4:$N$4,0,AY$110+1)-INDEX($F$4:$N$4,0,AY$110))+AX123)))</f>
        <v>101.89781373544764</v>
      </c>
      <c r="AZ123" s="186" cm="1">
        <f t="array" ref="AZ123">IF(AZ$110=-1,BA123,IF(AZ$110=99,AY123,IF(AZ$110=0,INDEX($F104:$N104,0,AZ$108),(INDEX($F104:$N104,0,AZ$110+1)-INDEX($F104:$N104,0,AZ$110))/(INDEX($F$4:$N$4,0,AZ$110+1)-INDEX($F$4:$N$4,0,AZ$110))+AY123)))</f>
        <v>101.89781373544764</v>
      </c>
      <c r="BA123" s="186" cm="1">
        <f t="array" ref="BA123">IF(BA$110=-1,BB123,IF(BA$110=99,AZ123,IF(BA$110=0,INDEX($F104:$N104,0,BA$108),(INDEX($F104:$N104,0,BA$110+1)-INDEX($F104:$N104,0,BA$110))/(INDEX($F$4:$N$4,0,BA$110+1)-INDEX($F$4:$N$4,0,BA$110))+AZ123)))</f>
        <v>101.89781373544764</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46.2530478174845</v>
      </c>
      <c r="T137" s="186">
        <f t="shared" si="228"/>
        <v>46.761128173458509</v>
      </c>
      <c r="U137" s="186">
        <f t="shared" si="228"/>
        <v>47.269208529432518</v>
      </c>
      <c r="V137" s="186">
        <f t="shared" si="228"/>
        <v>47.777288885406527</v>
      </c>
      <c r="W137" s="186">
        <f t="shared" si="228"/>
        <v>48.285369241380536</v>
      </c>
      <c r="X137" s="186">
        <f t="shared" si="228"/>
        <v>48.793449597354545</v>
      </c>
      <c r="Y137" s="186">
        <f t="shared" si="228"/>
        <v>49.301529953328554</v>
      </c>
      <c r="Z137" s="186">
        <f t="shared" si="228"/>
        <v>49.809610309302563</v>
      </c>
      <c r="AA137" s="186">
        <f t="shared" si="228"/>
        <v>50.317690665276572</v>
      </c>
      <c r="AB137" s="186">
        <f t="shared" si="228"/>
        <v>50.825771021250596</v>
      </c>
      <c r="AC137" s="186">
        <f t="shared" si="228"/>
        <v>51.78411698732527</v>
      </c>
      <c r="AD137" s="186">
        <f t="shared" si="228"/>
        <v>52.742462953399944</v>
      </c>
      <c r="AE137" s="186">
        <f t="shared" si="228"/>
        <v>53.700808919474618</v>
      </c>
      <c r="AF137" s="186">
        <f t="shared" si="228"/>
        <v>54.659154885549292</v>
      </c>
      <c r="AG137" s="186">
        <f t="shared" si="228"/>
        <v>55.617500851623966</v>
      </c>
      <c r="AH137" s="186">
        <f t="shared" si="228"/>
        <v>56.57584681769864</v>
      </c>
      <c r="AI137" s="186">
        <f t="shared" si="228"/>
        <v>57.534192783773314</v>
      </c>
      <c r="AJ137" s="186">
        <f t="shared" si="228"/>
        <v>58.492538749847988</v>
      </c>
      <c r="AK137" s="186">
        <f t="shared" si="228"/>
        <v>59.450884715922662</v>
      </c>
      <c r="AL137" s="186">
        <f t="shared" si="228"/>
        <v>60.409230681997343</v>
      </c>
      <c r="AM137" s="186">
        <f t="shared" si="228"/>
        <v>65.321538725952124</v>
      </c>
      <c r="AN137" s="186">
        <f t="shared" si="228"/>
        <v>70.233846769906876</v>
      </c>
      <c r="AO137" s="186">
        <f t="shared" si="228"/>
        <v>70.233846769906876</v>
      </c>
      <c r="AP137" s="186">
        <f t="shared" si="228"/>
        <v>70.233846769906876</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3.5492831875291171</v>
      </c>
      <c r="T138" s="186">
        <f t="shared" si="229"/>
        <v>3.5994764166691571</v>
      </c>
      <c r="U138" s="186">
        <f t="shared" si="229"/>
        <v>3.6496696458091971</v>
      </c>
      <c r="V138" s="186">
        <f t="shared" si="229"/>
        <v>3.699862874949237</v>
      </c>
      <c r="W138" s="186">
        <f t="shared" si="229"/>
        <v>3.750056104089277</v>
      </c>
      <c r="X138" s="186">
        <f t="shared" si="229"/>
        <v>3.800249333229317</v>
      </c>
      <c r="Y138" s="186">
        <f t="shared" si="229"/>
        <v>3.850442562369357</v>
      </c>
      <c r="Z138" s="186">
        <f t="shared" si="229"/>
        <v>3.900635791509397</v>
      </c>
      <c r="AA138" s="186">
        <f t="shared" si="229"/>
        <v>3.950829020649437</v>
      </c>
      <c r="AB138" s="186">
        <f t="shared" si="229"/>
        <v>4.0010222497894787</v>
      </c>
      <c r="AC138" s="186">
        <f t="shared" si="229"/>
        <v>4.0764635752473373</v>
      </c>
      <c r="AD138" s="186">
        <f t="shared" si="229"/>
        <v>4.1519049007051958</v>
      </c>
      <c r="AE138" s="186">
        <f t="shared" si="229"/>
        <v>4.2273462261630543</v>
      </c>
      <c r="AF138" s="186">
        <f t="shared" si="229"/>
        <v>4.3027875516209129</v>
      </c>
      <c r="AG138" s="186">
        <f t="shared" si="229"/>
        <v>4.3782288770787714</v>
      </c>
      <c r="AH138" s="186">
        <f t="shared" si="229"/>
        <v>4.4536702025366299</v>
      </c>
      <c r="AI138" s="186">
        <f t="shared" si="229"/>
        <v>4.5291115279944885</v>
      </c>
      <c r="AJ138" s="186">
        <f t="shared" si="229"/>
        <v>4.604552853452347</v>
      </c>
      <c r="AK138" s="186">
        <f t="shared" si="229"/>
        <v>4.6799941789102055</v>
      </c>
      <c r="AL138" s="186">
        <f t="shared" si="229"/>
        <v>4.7554355043680658</v>
      </c>
      <c r="AM138" s="186">
        <f t="shared" si="229"/>
        <v>5.1421340902776675</v>
      </c>
      <c r="AN138" s="186">
        <f t="shared" si="229"/>
        <v>5.5288326761872719</v>
      </c>
      <c r="AO138" s="186">
        <f t="shared" si="229"/>
        <v>5.5288326761872719</v>
      </c>
      <c r="AP138" s="186">
        <f t="shared" si="229"/>
        <v>5.5288326761872719</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0.97494737016829702</v>
      </c>
      <c r="T139" s="186">
        <f t="shared" si="230"/>
        <v>0.98873487433879526</v>
      </c>
      <c r="U139" s="186">
        <f t="shared" si="230"/>
        <v>1.0025223785092934</v>
      </c>
      <c r="V139" s="186">
        <f t="shared" si="230"/>
        <v>1.0163098826797916</v>
      </c>
      <c r="W139" s="186">
        <f t="shared" si="230"/>
        <v>1.0300973868502898</v>
      </c>
      <c r="X139" s="186">
        <f t="shared" si="230"/>
        <v>1.0438848910207881</v>
      </c>
      <c r="Y139" s="186">
        <f t="shared" si="230"/>
        <v>1.0576723951912863</v>
      </c>
      <c r="Z139" s="186">
        <f t="shared" si="230"/>
        <v>1.0714598993617845</v>
      </c>
      <c r="AA139" s="186">
        <f t="shared" si="230"/>
        <v>1.0852474035322828</v>
      </c>
      <c r="AB139" s="186">
        <f t="shared" si="230"/>
        <v>1.0990349077027808</v>
      </c>
      <c r="AC139" s="186">
        <f t="shared" si="230"/>
        <v>1.119757774256676</v>
      </c>
      <c r="AD139" s="186">
        <f t="shared" si="230"/>
        <v>1.1404806408105712</v>
      </c>
      <c r="AE139" s="186">
        <f t="shared" si="230"/>
        <v>1.1612035073644664</v>
      </c>
      <c r="AF139" s="186">
        <f t="shared" si="230"/>
        <v>1.1819263739183616</v>
      </c>
      <c r="AG139" s="186">
        <f t="shared" si="230"/>
        <v>1.2026492404722569</v>
      </c>
      <c r="AH139" s="186">
        <f t="shared" si="230"/>
        <v>1.2233721070261521</v>
      </c>
      <c r="AI139" s="186">
        <f t="shared" si="230"/>
        <v>1.2440949735800473</v>
      </c>
      <c r="AJ139" s="186">
        <f t="shared" si="230"/>
        <v>1.2648178401339425</v>
      </c>
      <c r="AK139" s="186">
        <f t="shared" si="230"/>
        <v>1.2855407066878377</v>
      </c>
      <c r="AL139" s="186">
        <f t="shared" si="230"/>
        <v>1.3062635732417334</v>
      </c>
      <c r="AM139" s="186">
        <f t="shared" si="230"/>
        <v>1.4124852381415771</v>
      </c>
      <c r="AN139" s="186">
        <f t="shared" si="230"/>
        <v>1.5187069030414204</v>
      </c>
      <c r="AO139" s="186">
        <f t="shared" si="230"/>
        <v>1.5187069030414204</v>
      </c>
      <c r="AP139" s="186">
        <f t="shared" si="230"/>
        <v>1.5187069030414204</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3.2070142106973445</v>
      </c>
      <c r="T140" s="186">
        <f t="shared" si="231"/>
        <v>3.2523671427199252</v>
      </c>
      <c r="U140" s="186">
        <f t="shared" si="231"/>
        <v>3.2977200747425059</v>
      </c>
      <c r="V140" s="186">
        <f t="shared" si="231"/>
        <v>3.3430730067650867</v>
      </c>
      <c r="W140" s="186">
        <f t="shared" si="231"/>
        <v>3.3884259387876674</v>
      </c>
      <c r="X140" s="186">
        <f t="shared" si="231"/>
        <v>3.4337788708102481</v>
      </c>
      <c r="Y140" s="186">
        <f t="shared" si="231"/>
        <v>3.4791318028328289</v>
      </c>
      <c r="Z140" s="186">
        <f t="shared" si="231"/>
        <v>3.5244847348554096</v>
      </c>
      <c r="AA140" s="186">
        <f t="shared" si="231"/>
        <v>3.5698376668779903</v>
      </c>
      <c r="AB140" s="186">
        <f t="shared" si="231"/>
        <v>3.6151905989005715</v>
      </c>
      <c r="AC140" s="186">
        <f t="shared" si="231"/>
        <v>3.6833568708022586</v>
      </c>
      <c r="AD140" s="186">
        <f t="shared" si="231"/>
        <v>3.7515231427039457</v>
      </c>
      <c r="AE140" s="186">
        <f t="shared" si="231"/>
        <v>3.8196894146056328</v>
      </c>
      <c r="AF140" s="186">
        <f t="shared" si="231"/>
        <v>3.8878556865073199</v>
      </c>
      <c r="AG140" s="186">
        <f t="shared" si="231"/>
        <v>3.9560219584090071</v>
      </c>
      <c r="AH140" s="186">
        <f t="shared" si="231"/>
        <v>4.0241882303106937</v>
      </c>
      <c r="AI140" s="186">
        <f t="shared" si="231"/>
        <v>4.0923545022123804</v>
      </c>
      <c r="AJ140" s="186">
        <f t="shared" si="231"/>
        <v>4.1605207741140671</v>
      </c>
      <c r="AK140" s="186">
        <f t="shared" si="231"/>
        <v>4.2286870460157537</v>
      </c>
      <c r="AL140" s="186">
        <f t="shared" si="231"/>
        <v>4.2968533179174413</v>
      </c>
      <c r="AM140" s="186">
        <f t="shared" si="231"/>
        <v>4.6462612954567071</v>
      </c>
      <c r="AN140" s="186">
        <f t="shared" si="231"/>
        <v>4.9956692729959702</v>
      </c>
      <c r="AO140" s="186">
        <f t="shared" si="231"/>
        <v>4.9956692729959702</v>
      </c>
      <c r="AP140" s="186">
        <f t="shared" si="231"/>
        <v>4.9956692729959702</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0.5816591665312052</v>
      </c>
      <c r="T141" s="186">
        <f t="shared" si="232"/>
        <v>0.58988487022531655</v>
      </c>
      <c r="U141" s="186">
        <f t="shared" si="232"/>
        <v>0.5981105739194279</v>
      </c>
      <c r="V141" s="186">
        <f t="shared" si="232"/>
        <v>0.60633627761353925</v>
      </c>
      <c r="W141" s="186">
        <f t="shared" si="232"/>
        <v>0.61456198130765061</v>
      </c>
      <c r="X141" s="186">
        <f t="shared" si="232"/>
        <v>0.62278768500176196</v>
      </c>
      <c r="Y141" s="186">
        <f t="shared" si="232"/>
        <v>0.63101338869587331</v>
      </c>
      <c r="Z141" s="186">
        <f t="shared" si="232"/>
        <v>0.63923909238998466</v>
      </c>
      <c r="AA141" s="186">
        <f t="shared" si="232"/>
        <v>0.64746479608409602</v>
      </c>
      <c r="AB141" s="186">
        <f t="shared" si="232"/>
        <v>0.65569049977820726</v>
      </c>
      <c r="AC141" s="186">
        <f t="shared" si="232"/>
        <v>0.66805388026078183</v>
      </c>
      <c r="AD141" s="186">
        <f t="shared" si="232"/>
        <v>0.6804172607433564</v>
      </c>
      <c r="AE141" s="186">
        <f t="shared" si="232"/>
        <v>0.69278064122593097</v>
      </c>
      <c r="AF141" s="186">
        <f t="shared" si="232"/>
        <v>0.70514402170850554</v>
      </c>
      <c r="AG141" s="186">
        <f t="shared" si="232"/>
        <v>0.71750740219108011</v>
      </c>
      <c r="AH141" s="186">
        <f t="shared" si="232"/>
        <v>0.72987078267365468</v>
      </c>
      <c r="AI141" s="186">
        <f t="shared" si="232"/>
        <v>0.74223416315622925</v>
      </c>
      <c r="AJ141" s="186">
        <f t="shared" si="232"/>
        <v>0.75459754363880382</v>
      </c>
      <c r="AK141" s="186">
        <f t="shared" si="232"/>
        <v>0.7669609241213784</v>
      </c>
      <c r="AL141" s="186">
        <f t="shared" si="232"/>
        <v>0.77932430460395252</v>
      </c>
      <c r="AM141" s="186">
        <f t="shared" si="232"/>
        <v>0.84269675624976259</v>
      </c>
      <c r="AN141" s="186">
        <f t="shared" si="232"/>
        <v>0.90606920789557222</v>
      </c>
      <c r="AO141" s="186">
        <f t="shared" si="232"/>
        <v>0.90606920789557222</v>
      </c>
      <c r="AP141" s="186">
        <f t="shared" si="232"/>
        <v>0.90606920789557222</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0.28964820054240537</v>
      </c>
      <c r="T142" s="186">
        <f t="shared" si="233"/>
        <v>0.29374434551920175</v>
      </c>
      <c r="U142" s="186">
        <f t="shared" si="233"/>
        <v>0.29784049049599814</v>
      </c>
      <c r="V142" s="186">
        <f t="shared" si="233"/>
        <v>0.30193663547279453</v>
      </c>
      <c r="W142" s="186">
        <f t="shared" si="233"/>
        <v>0.30603278044959092</v>
      </c>
      <c r="X142" s="186">
        <f t="shared" si="233"/>
        <v>0.31012892542638731</v>
      </c>
      <c r="Y142" s="186">
        <f t="shared" si="233"/>
        <v>0.3142250704031837</v>
      </c>
      <c r="Z142" s="186">
        <f t="shared" si="233"/>
        <v>0.31832121537998009</v>
      </c>
      <c r="AA142" s="186">
        <f t="shared" si="233"/>
        <v>0.32241736035677648</v>
      </c>
      <c r="AB142" s="186">
        <f t="shared" si="233"/>
        <v>0.32651350533357282</v>
      </c>
      <c r="AC142" s="186">
        <f t="shared" si="233"/>
        <v>0.3326700848486086</v>
      </c>
      <c r="AD142" s="186">
        <f t="shared" si="233"/>
        <v>0.33882666436364439</v>
      </c>
      <c r="AE142" s="186">
        <f t="shared" si="233"/>
        <v>0.34498324387868018</v>
      </c>
      <c r="AF142" s="186">
        <f t="shared" si="233"/>
        <v>0.35113982339371597</v>
      </c>
      <c r="AG142" s="186">
        <f t="shared" si="233"/>
        <v>0.35729640290875175</v>
      </c>
      <c r="AH142" s="186">
        <f t="shared" si="233"/>
        <v>0.36345298242378754</v>
      </c>
      <c r="AI142" s="186">
        <f t="shared" si="233"/>
        <v>0.36960956193882333</v>
      </c>
      <c r="AJ142" s="186">
        <f t="shared" si="233"/>
        <v>0.37576614145385911</v>
      </c>
      <c r="AK142" s="186">
        <f t="shared" si="233"/>
        <v>0.3819227209688949</v>
      </c>
      <c r="AL142" s="186">
        <f t="shared" si="233"/>
        <v>0.38807930048393074</v>
      </c>
      <c r="AM142" s="186">
        <f t="shared" si="233"/>
        <v>0.41963681326695107</v>
      </c>
      <c r="AN142" s="186">
        <f t="shared" si="233"/>
        <v>0.45119432604997128</v>
      </c>
      <c r="AO142" s="186">
        <f t="shared" si="233"/>
        <v>0.45119432604997128</v>
      </c>
      <c r="AP142" s="186">
        <f t="shared" si="233"/>
        <v>0.45119432604997128</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6.4757308203259356</v>
      </c>
      <c r="T143" s="186">
        <f t="shared" si="234"/>
        <v>6.5673092669418338</v>
      </c>
      <c r="U143" s="186">
        <f t="shared" si="234"/>
        <v>6.658887713557732</v>
      </c>
      <c r="V143" s="186">
        <f t="shared" si="234"/>
        <v>6.7504661601736302</v>
      </c>
      <c r="W143" s="186">
        <f t="shared" si="234"/>
        <v>6.8420446067895284</v>
      </c>
      <c r="X143" s="186">
        <f t="shared" si="234"/>
        <v>6.9336230534054266</v>
      </c>
      <c r="Y143" s="186">
        <f t="shared" si="234"/>
        <v>7.0252015000213248</v>
      </c>
      <c r="Z143" s="186">
        <f t="shared" si="234"/>
        <v>7.116779946637223</v>
      </c>
      <c r="AA143" s="186">
        <f t="shared" si="234"/>
        <v>7.2083583932531212</v>
      </c>
      <c r="AB143" s="186">
        <f t="shared" si="234"/>
        <v>7.2999368398690185</v>
      </c>
      <c r="AC143" s="186">
        <f t="shared" si="234"/>
        <v>7.4375808909580492</v>
      </c>
      <c r="AD143" s="186">
        <f t="shared" si="234"/>
        <v>7.5752249420470799</v>
      </c>
      <c r="AE143" s="186">
        <f t="shared" si="234"/>
        <v>7.7128689931361105</v>
      </c>
      <c r="AF143" s="186">
        <f t="shared" si="234"/>
        <v>7.8505130442251412</v>
      </c>
      <c r="AG143" s="186">
        <f t="shared" si="234"/>
        <v>7.9881570953141718</v>
      </c>
      <c r="AH143" s="186">
        <f t="shared" si="234"/>
        <v>8.1258011464032016</v>
      </c>
      <c r="AI143" s="186">
        <f t="shared" si="234"/>
        <v>8.2634451974922314</v>
      </c>
      <c r="AJ143" s="186">
        <f t="shared" si="234"/>
        <v>8.4010892485812612</v>
      </c>
      <c r="AK143" s="186">
        <f t="shared" si="234"/>
        <v>8.5387332996702909</v>
      </c>
      <c r="AL143" s="186">
        <f t="shared" si="234"/>
        <v>8.6763773507593243</v>
      </c>
      <c r="AM143" s="186">
        <f t="shared" si="234"/>
        <v>9.3819158549141832</v>
      </c>
      <c r="AN143" s="186">
        <f t="shared" si="234"/>
        <v>10.087454359069033</v>
      </c>
      <c r="AO143" s="186">
        <f t="shared" si="234"/>
        <v>10.087454359069033</v>
      </c>
      <c r="AP143" s="186">
        <f t="shared" si="234"/>
        <v>10.087454359069033</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2.1638524180575796</v>
      </c>
      <c r="T144" s="186">
        <f t="shared" si="235"/>
        <v>2.1944531716481674</v>
      </c>
      <c r="U144" s="186">
        <f t="shared" si="235"/>
        <v>2.2250539252387553</v>
      </c>
      <c r="V144" s="186">
        <f t="shared" si="235"/>
        <v>2.2556546788293432</v>
      </c>
      <c r="W144" s="186">
        <f t="shared" si="235"/>
        <v>2.2862554324199311</v>
      </c>
      <c r="X144" s="186">
        <f t="shared" si="235"/>
        <v>2.316856186010519</v>
      </c>
      <c r="Y144" s="186">
        <f t="shared" si="235"/>
        <v>2.3474569396011069</v>
      </c>
      <c r="Z144" s="186">
        <f t="shared" si="235"/>
        <v>2.3780576931916948</v>
      </c>
      <c r="AA144" s="186">
        <f t="shared" si="235"/>
        <v>2.4086584467822827</v>
      </c>
      <c r="AB144" s="186">
        <f t="shared" si="235"/>
        <v>2.4392592003728688</v>
      </c>
      <c r="AC144" s="186">
        <f t="shared" si="235"/>
        <v>2.4852526829687451</v>
      </c>
      <c r="AD144" s="186">
        <f t="shared" si="235"/>
        <v>2.5312461655646215</v>
      </c>
      <c r="AE144" s="186">
        <f t="shared" si="235"/>
        <v>2.5772396481604978</v>
      </c>
      <c r="AF144" s="186">
        <f t="shared" si="235"/>
        <v>2.6232331307563741</v>
      </c>
      <c r="AG144" s="186">
        <f t="shared" si="235"/>
        <v>2.6692266133522504</v>
      </c>
      <c r="AH144" s="186">
        <f t="shared" si="235"/>
        <v>2.7152200959481267</v>
      </c>
      <c r="AI144" s="186">
        <f t="shared" si="235"/>
        <v>2.7612135785440031</v>
      </c>
      <c r="AJ144" s="186">
        <f t="shared" si="235"/>
        <v>2.8072070611398794</v>
      </c>
      <c r="AK144" s="186">
        <f t="shared" si="235"/>
        <v>2.8532005437357557</v>
      </c>
      <c r="AL144" s="186">
        <f t="shared" si="235"/>
        <v>2.8991940263316303</v>
      </c>
      <c r="AM144" s="186">
        <f t="shared" si="235"/>
        <v>3.1349482972559697</v>
      </c>
      <c r="AN144" s="186">
        <f t="shared" si="235"/>
        <v>3.3707025681803078</v>
      </c>
      <c r="AO144" s="186">
        <f t="shared" si="235"/>
        <v>3.3707025681803078</v>
      </c>
      <c r="AP144" s="186">
        <f t="shared" si="235"/>
        <v>3.3707025681803078</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0.11879324251324398</v>
      </c>
      <c r="T145" s="186">
        <f t="shared" si="236"/>
        <v>0.12047319199225599</v>
      </c>
      <c r="U145" s="186">
        <f t="shared" si="236"/>
        <v>0.122153141471268</v>
      </c>
      <c r="V145" s="186">
        <f t="shared" si="236"/>
        <v>0.12383309095028001</v>
      </c>
      <c r="W145" s="186">
        <f t="shared" si="236"/>
        <v>0.12551304042929201</v>
      </c>
      <c r="X145" s="186">
        <f t="shared" si="236"/>
        <v>0.12719298990830402</v>
      </c>
      <c r="Y145" s="186">
        <f t="shared" si="236"/>
        <v>0.12887293938731603</v>
      </c>
      <c r="Z145" s="186">
        <f t="shared" si="236"/>
        <v>0.13055288886632804</v>
      </c>
      <c r="AA145" s="186">
        <f t="shared" si="236"/>
        <v>0.13223283834534005</v>
      </c>
      <c r="AB145" s="186">
        <f t="shared" si="236"/>
        <v>0.13391278782435206</v>
      </c>
      <c r="AC145" s="186">
        <f t="shared" si="236"/>
        <v>0.13643778208294627</v>
      </c>
      <c r="AD145" s="186">
        <f t="shared" si="236"/>
        <v>0.13896277634154047</v>
      </c>
      <c r="AE145" s="186">
        <f t="shared" si="236"/>
        <v>0.14148777060013468</v>
      </c>
      <c r="AF145" s="186">
        <f t="shared" si="236"/>
        <v>0.14401276485872888</v>
      </c>
      <c r="AG145" s="186">
        <f t="shared" si="236"/>
        <v>0.14653775911732309</v>
      </c>
      <c r="AH145" s="186">
        <f t="shared" si="236"/>
        <v>0.14906275337591729</v>
      </c>
      <c r="AI145" s="186">
        <f t="shared" si="236"/>
        <v>0.15158774763451149</v>
      </c>
      <c r="AJ145" s="186">
        <f t="shared" si="236"/>
        <v>0.1541127418931057</v>
      </c>
      <c r="AK145" s="186">
        <f t="shared" si="236"/>
        <v>0.1566377361516999</v>
      </c>
      <c r="AL145" s="186">
        <f t="shared" si="236"/>
        <v>0.15916273041029411</v>
      </c>
      <c r="AM145" s="186">
        <f t="shared" si="236"/>
        <v>0.17210539417318982</v>
      </c>
      <c r="AN145" s="186">
        <f t="shared" si="236"/>
        <v>0.18504805793608545</v>
      </c>
      <c r="AO145" s="186">
        <f t="shared" si="236"/>
        <v>0.18504805793608545</v>
      </c>
      <c r="AP145" s="186">
        <f t="shared" si="236"/>
        <v>0.18504805793608545</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2.8588902463552807E-2</v>
      </c>
      <c r="T146" s="186">
        <f t="shared" si="237"/>
        <v>2.8993200812373585E-2</v>
      </c>
      <c r="U146" s="186">
        <f t="shared" si="237"/>
        <v>2.9397499161194364E-2</v>
      </c>
      <c r="V146" s="186">
        <f t="shared" si="237"/>
        <v>2.9801797510015143E-2</v>
      </c>
      <c r="W146" s="186">
        <f t="shared" si="237"/>
        <v>3.0206095858835921E-2</v>
      </c>
      <c r="X146" s="186">
        <f t="shared" si="237"/>
        <v>3.06103942076567E-2</v>
      </c>
      <c r="Y146" s="186">
        <f t="shared" si="237"/>
        <v>3.1014692556477479E-2</v>
      </c>
      <c r="Z146" s="186">
        <f t="shared" si="237"/>
        <v>3.1418990905298254E-2</v>
      </c>
      <c r="AA146" s="186">
        <f t="shared" si="237"/>
        <v>3.1823289254119029E-2</v>
      </c>
      <c r="AB146" s="186">
        <f t="shared" si="237"/>
        <v>3.2227587602939804E-2</v>
      </c>
      <c r="AC146" s="186">
        <f t="shared" si="237"/>
        <v>3.2835255287167991E-2</v>
      </c>
      <c r="AD146" s="186">
        <f t="shared" si="237"/>
        <v>3.3442922971396179E-2</v>
      </c>
      <c r="AE146" s="186">
        <f t="shared" si="237"/>
        <v>3.4050590655624366E-2</v>
      </c>
      <c r="AF146" s="186">
        <f t="shared" si="237"/>
        <v>3.4658258339852553E-2</v>
      </c>
      <c r="AG146" s="186">
        <f t="shared" si="237"/>
        <v>3.526592602408074E-2</v>
      </c>
      <c r="AH146" s="186">
        <f t="shared" si="237"/>
        <v>3.5873593708308928E-2</v>
      </c>
      <c r="AI146" s="186">
        <f t="shared" si="237"/>
        <v>3.6481261392537115E-2</v>
      </c>
      <c r="AJ146" s="186">
        <f t="shared" si="237"/>
        <v>3.7088929076765302E-2</v>
      </c>
      <c r="AK146" s="186">
        <f t="shared" si="237"/>
        <v>3.7696596760993489E-2</v>
      </c>
      <c r="AL146" s="186">
        <f t="shared" si="237"/>
        <v>3.8304264445221697E-2</v>
      </c>
      <c r="AM146" s="186">
        <f t="shared" si="237"/>
        <v>4.1419059059020796E-2</v>
      </c>
      <c r="AN146" s="186">
        <f t="shared" si="237"/>
        <v>4.4533853672819909E-2</v>
      </c>
      <c r="AO146" s="186">
        <f t="shared" si="237"/>
        <v>4.4533853672819909E-2</v>
      </c>
      <c r="AP146" s="186">
        <f t="shared" si="237"/>
        <v>4.4533853672819909E-2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22.948965117675165</v>
      </c>
      <c r="T147" s="186">
        <f t="shared" si="238"/>
        <v>23.273504638422779</v>
      </c>
      <c r="U147" s="186">
        <f t="shared" si="238"/>
        <v>23.598044159170392</v>
      </c>
      <c r="V147" s="186">
        <f t="shared" si="238"/>
        <v>23.922583679918006</v>
      </c>
      <c r="W147" s="186">
        <f t="shared" si="238"/>
        <v>24.247123200665619</v>
      </c>
      <c r="X147" s="186">
        <f t="shared" si="238"/>
        <v>24.571662721413233</v>
      </c>
      <c r="Y147" s="186">
        <f t="shared" si="238"/>
        <v>24.896202242160847</v>
      </c>
      <c r="Z147" s="186">
        <f t="shared" si="238"/>
        <v>25.22074176290846</v>
      </c>
      <c r="AA147" s="186">
        <f t="shared" si="238"/>
        <v>25.545281283656074</v>
      </c>
      <c r="AB147" s="186">
        <f t="shared" si="238"/>
        <v>25.86982080440368</v>
      </c>
      <c r="AC147" s="186">
        <f t="shared" si="238"/>
        <v>26.357609536631848</v>
      </c>
      <c r="AD147" s="186">
        <f t="shared" si="238"/>
        <v>26.845398268860016</v>
      </c>
      <c r="AE147" s="186">
        <f t="shared" si="238"/>
        <v>27.333187001088184</v>
      </c>
      <c r="AF147" s="186">
        <f t="shared" si="238"/>
        <v>27.820975733316352</v>
      </c>
      <c r="AG147" s="186">
        <f t="shared" si="238"/>
        <v>28.30876446554452</v>
      </c>
      <c r="AH147" s="186">
        <f t="shared" si="238"/>
        <v>28.796553197772688</v>
      </c>
      <c r="AI147" s="186">
        <f t="shared" si="238"/>
        <v>29.284341930000856</v>
      </c>
      <c r="AJ147" s="186">
        <f t="shared" si="238"/>
        <v>29.772130662229024</v>
      </c>
      <c r="AK147" s="186">
        <f t="shared" si="238"/>
        <v>30.259919394457192</v>
      </c>
      <c r="AL147" s="186">
        <f t="shared" si="238"/>
        <v>30.747708126685353</v>
      </c>
      <c r="AM147" s="186">
        <f t="shared" si="238"/>
        <v>33.248024920305809</v>
      </c>
      <c r="AN147" s="186">
        <f t="shared" si="238"/>
        <v>35.748341713926258</v>
      </c>
      <c r="AO147" s="186">
        <f t="shared" si="238"/>
        <v>35.748341713926258</v>
      </c>
      <c r="AP147" s="186">
        <f t="shared" si="238"/>
        <v>35.748341713926258</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26.182682929711209</v>
      </c>
      <c r="T148" s="186">
        <f t="shared" si="239"/>
        <v>26.55295301929144</v>
      </c>
      <c r="U148" s="186">
        <f t="shared" si="239"/>
        <v>26.923223108871671</v>
      </c>
      <c r="V148" s="186">
        <f t="shared" si="239"/>
        <v>27.293493198451902</v>
      </c>
      <c r="W148" s="186">
        <f t="shared" si="239"/>
        <v>27.663763288032133</v>
      </c>
      <c r="X148" s="186">
        <f t="shared" si="239"/>
        <v>28.034033377612364</v>
      </c>
      <c r="Y148" s="186">
        <f t="shared" si="239"/>
        <v>28.404303467192594</v>
      </c>
      <c r="Z148" s="186">
        <f t="shared" si="239"/>
        <v>28.774573556772825</v>
      </c>
      <c r="AA148" s="186">
        <f t="shared" si="239"/>
        <v>29.144843646353056</v>
      </c>
      <c r="AB148" s="186">
        <f t="shared" si="239"/>
        <v>29.515113735933284</v>
      </c>
      <c r="AC148" s="186">
        <f t="shared" si="239"/>
        <v>30.07163633497542</v>
      </c>
      <c r="AD148" s="186">
        <f t="shared" si="239"/>
        <v>30.628158934017556</v>
      </c>
      <c r="AE148" s="186">
        <f t="shared" si="239"/>
        <v>31.184681533059692</v>
      </c>
      <c r="AF148" s="186">
        <f t="shared" si="239"/>
        <v>31.741204132101828</v>
      </c>
      <c r="AG148" s="186">
        <f t="shared" si="239"/>
        <v>32.297726731143968</v>
      </c>
      <c r="AH148" s="186">
        <f t="shared" si="239"/>
        <v>32.854249330186107</v>
      </c>
      <c r="AI148" s="186">
        <f t="shared" si="239"/>
        <v>33.410771929228247</v>
      </c>
      <c r="AJ148" s="186">
        <f t="shared" si="239"/>
        <v>33.967294528270386</v>
      </c>
      <c r="AK148" s="186">
        <f t="shared" si="239"/>
        <v>34.523817127312526</v>
      </c>
      <c r="AL148" s="186">
        <f t="shared" si="239"/>
        <v>35.080339726354651</v>
      </c>
      <c r="AM148" s="186">
        <f t="shared" si="239"/>
        <v>37.93297388634889</v>
      </c>
      <c r="AN148" s="186">
        <f t="shared" si="239"/>
        <v>40.785608046343143</v>
      </c>
      <c r="AO148" s="186">
        <f t="shared" si="239"/>
        <v>40.785608046343143</v>
      </c>
      <c r="AP148" s="186">
        <f t="shared" si="239"/>
        <v>40.785608046343143</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81.674119938491373</v>
      </c>
      <c r="T149" s="186">
        <f t="shared" si="240"/>
        <v>82.463248731348486</v>
      </c>
      <c r="U149" s="186">
        <f t="shared" si="240"/>
        <v>83.252377524205599</v>
      </c>
      <c r="V149" s="186">
        <f t="shared" si="240"/>
        <v>84.041506317062712</v>
      </c>
      <c r="W149" s="186">
        <f t="shared" si="240"/>
        <v>84.830635109919825</v>
      </c>
      <c r="X149" s="186">
        <f t="shared" si="240"/>
        <v>85.619763902776938</v>
      </c>
      <c r="Y149" s="186">
        <f t="shared" si="240"/>
        <v>86.408892695634052</v>
      </c>
      <c r="Z149" s="186">
        <f t="shared" si="240"/>
        <v>87.198021488491165</v>
      </c>
      <c r="AA149" s="186">
        <f t="shared" si="240"/>
        <v>87.987150281348278</v>
      </c>
      <c r="AB149" s="186">
        <f t="shared" si="240"/>
        <v>88.776279074205405</v>
      </c>
      <c r="AC149" s="186">
        <f t="shared" si="240"/>
        <v>89.930109703463941</v>
      </c>
      <c r="AD149" s="186">
        <f t="shared" si="240"/>
        <v>91.083940332722477</v>
      </c>
      <c r="AE149" s="186">
        <f t="shared" si="240"/>
        <v>92.237770961981013</v>
      </c>
      <c r="AF149" s="186">
        <f t="shared" si="240"/>
        <v>93.391601591239549</v>
      </c>
      <c r="AG149" s="186">
        <f t="shared" si="240"/>
        <v>94.545432220498085</v>
      </c>
      <c r="AH149" s="186">
        <f t="shared" si="240"/>
        <v>95.699262849756622</v>
      </c>
      <c r="AI149" s="186">
        <f t="shared" si="240"/>
        <v>96.853093479015158</v>
      </c>
      <c r="AJ149" s="186">
        <f t="shared" si="240"/>
        <v>98.006924108273694</v>
      </c>
      <c r="AK149" s="186">
        <f t="shared" si="240"/>
        <v>99.16075473753223</v>
      </c>
      <c r="AL149" s="186">
        <f t="shared" si="240"/>
        <v>100.31458536679082</v>
      </c>
      <c r="AM149" s="186">
        <f t="shared" si="240"/>
        <v>101.10619955111922</v>
      </c>
      <c r="AN149" s="186">
        <f t="shared" si="240"/>
        <v>101.89781373544764</v>
      </c>
      <c r="AO149" s="186">
        <f t="shared" si="240"/>
        <v>101.89781373544764</v>
      </c>
      <c r="AP149" s="186">
        <f t="shared" si="240"/>
        <v>101.89781373544764</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18.401312543708034</v>
      </c>
      <c r="U176" s="186" cm="1">
        <f t="array" ref="U176">IF(U$174=-1,V176,IF(U$174=99,T176,IF(U$174=0,INDEX($F43:$N43,0,U$172),(INDEX($F43:$N43,0,U$174+1)-INDEX($F43:$N43,0,U$174))/(INDEX($F$4:$N$4,0,U$174+1)-INDEX($F$4:$N$4,0,U$174))+T176)))</f>
        <v>18.603447232528733</v>
      </c>
      <c r="V176" s="186" cm="1">
        <f t="array" ref="V176">IF(V$174=-1,W176,IF(V$174=99,U176,IF(V$174=0,INDEX($F43:$N43,0,V$172),(INDEX($F43:$N43,0,V$174+1)-INDEX($F43:$N43,0,V$174))/(INDEX($F$4:$N$4,0,V$174+1)-INDEX($F$4:$N$4,0,V$174))+U176)))</f>
        <v>18.805581921349432</v>
      </c>
      <c r="W176" s="186" cm="1">
        <f t="array" ref="W176">IF(W$174=-1,X176,IF(W$174=99,V176,IF(W$174=0,INDEX($F43:$N43,0,W$172),(INDEX($F43:$N43,0,W$174+1)-INDEX($F43:$N43,0,W$174))/(INDEX($F$4:$N$4,0,W$174+1)-INDEX($F$4:$N$4,0,W$174))+V176)))</f>
        <v>19.007716610170132</v>
      </c>
      <c r="X176" s="186" cm="1">
        <f t="array" ref="X176">IF(X$174=-1,Y176,IF(X$174=99,W176,IF(X$174=0,INDEX($F43:$N43,0,X$172),(INDEX($F43:$N43,0,X$174+1)-INDEX($F43:$N43,0,X$174))/(INDEX($F$4:$N$4,0,X$174+1)-INDEX($F$4:$N$4,0,X$174))+W176)))</f>
        <v>19.209851298990831</v>
      </c>
      <c r="Y176" s="186" cm="1">
        <f t="array" ref="Y176">IF(Y$174=-1,Z176,IF(Y$174=99,X176,IF(Y$174=0,INDEX($F43:$N43,0,Y$172),(INDEX($F43:$N43,0,Y$174+1)-INDEX($F43:$N43,0,Y$174))/(INDEX($F$4:$N$4,0,Y$174+1)-INDEX($F$4:$N$4,0,Y$174))+X176)))</f>
        <v>19.41198598781153</v>
      </c>
      <c r="Z176" s="186" cm="1">
        <f t="array" ref="Z176">IF(Z$174=-1,AA176,IF(Z$174=99,Y176,IF(Z$174=0,INDEX($F43:$N43,0,Z$172),(INDEX($F43:$N43,0,Z$174+1)-INDEX($F43:$N43,0,Z$174))/(INDEX($F$4:$N$4,0,Z$174+1)-INDEX($F$4:$N$4,0,Z$174))+Y176)))</f>
        <v>19.614120676632229</v>
      </c>
      <c r="AA176" s="186" cm="1">
        <f t="array" ref="AA176">IF(AA$174=-1,AB176,IF(AA$174=99,Z176,IF(AA$174=0,INDEX($F43:$N43,0,AA$172),(INDEX($F43:$N43,0,AA$174+1)-INDEX($F43:$N43,0,AA$174))/(INDEX($F$4:$N$4,0,AA$174+1)-INDEX($F$4:$N$4,0,AA$174))+Z176)))</f>
        <v>19.816255365452928</v>
      </c>
      <c r="AB176" s="186" cm="1">
        <f t="array" ref="AB176">IF(AB$174=-1,AC176,IF(AB$174=99,AA176,IF(AB$174=0,INDEX($F43:$N43,0,AB$172),(INDEX($F43:$N43,0,AB$174+1)-INDEX($F43:$N43,0,AB$174))/(INDEX($F$4:$N$4,0,AB$174+1)-INDEX($F$4:$N$4,0,AB$174))+AA176)))</f>
        <v>20.018390054273627</v>
      </c>
      <c r="AC176" s="186" cm="1">
        <f t="array" ref="AC176">IF(AC$174=-1,AD176,IF(AC$174=99,AB176,IF(AC$174=0,INDEX($F43:$N43,0,AC$172),(INDEX($F43:$N43,0,AC$174+1)-INDEX($F43:$N43,0,AC$174))/(INDEX($F$4:$N$4,0,AC$174+1)-INDEX($F$4:$N$4,0,AC$174))+AB176)))</f>
        <v>20.220524743094337</v>
      </c>
      <c r="AD176" s="186" cm="1">
        <f t="array" ref="AD176">IF(AD$174=-1,AE176,IF(AD$174=99,AC176,IF(AD$174=0,INDEX($F43:$N43,0,AD$172),(INDEX($F43:$N43,0,AD$174+1)-INDEX($F43:$N43,0,AD$174))/(INDEX($F$4:$N$4,0,AD$174+1)-INDEX($F$4:$N$4,0,AD$174))+AC176)))</f>
        <v>20.601793102237487</v>
      </c>
      <c r="AE176" s="186" cm="1">
        <f t="array" ref="AE176">IF(AE$174=-1,AF176,IF(AE$174=99,AD176,IF(AE$174=0,INDEX($F43:$N43,0,AE$172),(INDEX($F43:$N43,0,AE$174+1)-INDEX($F43:$N43,0,AE$174))/(INDEX($F$4:$N$4,0,AE$174+1)-INDEX($F$4:$N$4,0,AE$174))+AD176)))</f>
        <v>20.983061461380636</v>
      </c>
      <c r="AF176" s="186" cm="1">
        <f t="array" ref="AF176">IF(AF$174=-1,AG176,IF(AF$174=99,AE176,IF(AF$174=0,INDEX($F43:$N43,0,AF$172),(INDEX($F43:$N43,0,AF$174+1)-INDEX($F43:$N43,0,AF$174))/(INDEX($F$4:$N$4,0,AF$174+1)-INDEX($F$4:$N$4,0,AF$174))+AE176)))</f>
        <v>21.364329820523785</v>
      </c>
      <c r="AG176" s="186" cm="1">
        <f t="array" ref="AG176">IF(AG$174=-1,AH176,IF(AG$174=99,AF176,IF(AG$174=0,INDEX($F43:$N43,0,AG$172),(INDEX($F43:$N43,0,AG$174+1)-INDEX($F43:$N43,0,AG$174))/(INDEX($F$4:$N$4,0,AG$174+1)-INDEX($F$4:$N$4,0,AG$174))+AF176)))</f>
        <v>21.745598179666935</v>
      </c>
      <c r="AH176" s="186" cm="1">
        <f t="array" ref="AH176">IF(AH$174=-1,AI176,IF(AH$174=99,AG176,IF(AH$174=0,INDEX($F43:$N43,0,AH$172),(INDEX($F43:$N43,0,AH$174+1)-INDEX($F43:$N43,0,AH$174))/(INDEX($F$4:$N$4,0,AH$174+1)-INDEX($F$4:$N$4,0,AH$174))+AG176)))</f>
        <v>22.126866538810084</v>
      </c>
      <c r="AI176" s="186" cm="1">
        <f t="array" ref="AI176">IF(AI$174=-1,AJ176,IF(AI$174=99,AH176,IF(AI$174=0,INDEX($F43:$N43,0,AI$172),(INDEX($F43:$N43,0,AI$174+1)-INDEX($F43:$N43,0,AI$174))/(INDEX($F$4:$N$4,0,AI$174+1)-INDEX($F$4:$N$4,0,AI$174))+AH176)))</f>
        <v>22.508134897953234</v>
      </c>
      <c r="AJ176" s="186" cm="1">
        <f t="array" ref="AJ176">IF(AJ$174=-1,AK176,IF(AJ$174=99,AI176,IF(AJ$174=0,INDEX($F43:$N43,0,AJ$172),(INDEX($F43:$N43,0,AJ$174+1)-INDEX($F43:$N43,0,AJ$174))/(INDEX($F$4:$N$4,0,AJ$174+1)-INDEX($F$4:$N$4,0,AJ$174))+AI176)))</f>
        <v>22.889403257096383</v>
      </c>
      <c r="AK176" s="186" cm="1">
        <f t="array" ref="AK176">IF(AK$174=-1,AL176,IF(AK$174=99,AJ176,IF(AK$174=0,INDEX($F43:$N43,0,AK$172),(INDEX($F43:$N43,0,AK$174+1)-INDEX($F43:$N43,0,AK$174))/(INDEX($F$4:$N$4,0,AK$174+1)-INDEX($F$4:$N$4,0,AK$174))+AJ176)))</f>
        <v>23.270671616239532</v>
      </c>
      <c r="AL176" s="186" cm="1">
        <f t="array" ref="AL176">IF(AL$174=-1,AM176,IF(AL$174=99,AK176,IF(AL$174=0,INDEX($F43:$N43,0,AL$172),(INDEX($F43:$N43,0,AL$174+1)-INDEX($F43:$N43,0,AL$174))/(INDEX($F$4:$N$4,0,AL$174+1)-INDEX($F$4:$N$4,0,AL$174))+AK176)))</f>
        <v>23.651939975382682</v>
      </c>
      <c r="AM176" s="186" cm="1">
        <f t="array" ref="AM176">IF(AM$174=-1,AN176,IF(AM$174=99,AL176,IF(AM$174=0,INDEX($F43:$N43,0,AM$172),(INDEX($F43:$N43,0,AM$174+1)-INDEX($F43:$N43,0,AM$174))/(INDEX($F$4:$N$4,0,AM$174+1)-INDEX($F$4:$N$4,0,AM$174))+AL176)))</f>
        <v>24.033208334525824</v>
      </c>
      <c r="AN176" s="186" cm="1">
        <f t="array" ref="AN176">IF(AN$174=-1,AO176,IF(AN$174=99,AM176,IF(AN$174=0,INDEX($F43:$N43,0,AN$172),(INDEX($F43:$N43,0,AN$174+1)-INDEX($F43:$N43,0,AN$174))/(INDEX($F$4:$N$4,0,AN$174+1)-INDEX($F$4:$N$4,0,AN$174))+AM176)))</f>
        <v>24.424070860967216</v>
      </c>
      <c r="AO176" s="186" cm="1">
        <f t="array" ref="AO176">IF(AO$174=-1,AP176,IF(AO$174=99,AN176,IF(AO$174=0,INDEX($F43:$N43,0,AO$172),(INDEX($F43:$N43,0,AO$174+1)-INDEX($F43:$N43,0,AO$174))/(INDEX($F$4:$N$4,0,AO$174+1)-INDEX($F$4:$N$4,0,AO$174))+AN176)))</f>
        <v>27.941833598939752</v>
      </c>
      <c r="AP176" s="186" cm="1">
        <f t="array" ref="AP176">IF(AP$174=-1,AQ176,IF(AP$174=99,AO176,IF(AP$174=0,INDEX($F43:$N43,0,AP$172),(INDEX($F43:$N43,0,AP$174+1)-INDEX($F43:$N43,0,AP$174))/(INDEX($F$4:$N$4,0,AP$174+1)-INDEX($F$4:$N$4,0,AP$174))+AO176)))</f>
        <v>27.941833598939752</v>
      </c>
      <c r="AQ176" s="186" cm="1">
        <f t="array" ref="AQ176">IF(AQ$174=-1,AR176,IF(AQ$174=99,AP176,IF(AQ$174=0,INDEX($F43:$N43,0,AQ$172),(INDEX($F43:$N43,0,AQ$174+1)-INDEX($F43:$N43,0,AQ$174))/(INDEX($F$4:$N$4,0,AQ$174+1)-INDEX($F$4:$N$4,0,AQ$174))+AP176)))</f>
        <v>27.941833598939752</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5.6678825127324766</v>
      </c>
      <c r="U177" s="186" cm="1">
        <f t="array" ref="U177">IF(U$174=-1,V177,IF(U$174=99,T177,IF(U$174=0,INDEX($F46:$N46,0,U$172),(INDEX($F46:$N46,0,U$174+1)-INDEX($F46:$N46,0,U$174))/(INDEX($F$4:$N$4,0,U$174+1)-INDEX($F$4:$N$4,0,U$174))+T177)))</f>
        <v>5.7480365355785539</v>
      </c>
      <c r="V177" s="186" cm="1">
        <f t="array" ref="V177">IF(V$174=-1,W177,IF(V$174=99,U177,IF(V$174=0,INDEX($F46:$N46,0,V$172),(INDEX($F46:$N46,0,V$174+1)-INDEX($F46:$N46,0,V$174))/(INDEX($F$4:$N$4,0,V$174+1)-INDEX($F$4:$N$4,0,V$174))+U177)))</f>
        <v>5.8281905584246312</v>
      </c>
      <c r="W177" s="186" cm="1">
        <f t="array" ref="W177">IF(W$174=-1,X177,IF(W$174=99,V177,IF(W$174=0,INDEX($F46:$N46,0,W$172),(INDEX($F46:$N46,0,W$174+1)-INDEX($F46:$N46,0,W$174))/(INDEX($F$4:$N$4,0,W$174+1)-INDEX($F$4:$N$4,0,W$174))+V177)))</f>
        <v>5.9083445812707085</v>
      </c>
      <c r="X177" s="186" cm="1">
        <f t="array" ref="X177">IF(X$174=-1,Y177,IF(X$174=99,W177,IF(X$174=0,INDEX($F46:$N46,0,X$172),(INDEX($F46:$N46,0,X$174+1)-INDEX($F46:$N46,0,X$174))/(INDEX($F$4:$N$4,0,X$174+1)-INDEX($F$4:$N$4,0,X$174))+W177)))</f>
        <v>5.9884986041167858</v>
      </c>
      <c r="Y177" s="186" cm="1">
        <f t="array" ref="Y177">IF(Y$174=-1,Z177,IF(Y$174=99,X177,IF(Y$174=0,INDEX($F46:$N46,0,Y$172),(INDEX($F46:$N46,0,Y$174+1)-INDEX($F46:$N46,0,Y$174))/(INDEX($F$4:$N$4,0,Y$174+1)-INDEX($F$4:$N$4,0,Y$174))+X177)))</f>
        <v>6.0686526269628631</v>
      </c>
      <c r="Z177" s="186" cm="1">
        <f t="array" ref="Z177">IF(Z$174=-1,AA177,IF(Z$174=99,Y177,IF(Z$174=0,INDEX($F46:$N46,0,Z$172),(INDEX($F46:$N46,0,Z$174+1)-INDEX($F46:$N46,0,Z$174))/(INDEX($F$4:$N$4,0,Z$174+1)-INDEX($F$4:$N$4,0,Z$174))+Y177)))</f>
        <v>6.1488066498089404</v>
      </c>
      <c r="AA177" s="186" cm="1">
        <f t="array" ref="AA177">IF(AA$174=-1,AB177,IF(AA$174=99,Z177,IF(AA$174=0,INDEX($F46:$N46,0,AA$172),(INDEX($F46:$N46,0,AA$174+1)-INDEX($F46:$N46,0,AA$174))/(INDEX($F$4:$N$4,0,AA$174+1)-INDEX($F$4:$N$4,0,AA$174))+Z177)))</f>
        <v>6.2289606726550177</v>
      </c>
      <c r="AB177" s="186" cm="1">
        <f t="array" ref="AB177">IF(AB$174=-1,AC177,IF(AB$174=99,AA177,IF(AB$174=0,INDEX($F46:$N46,0,AB$172),(INDEX($F46:$N46,0,AB$174+1)-INDEX($F46:$N46,0,AB$174))/(INDEX($F$4:$N$4,0,AB$174+1)-INDEX($F$4:$N$4,0,AB$174))+AA177)))</f>
        <v>6.309114695501095</v>
      </c>
      <c r="AC177" s="186" cm="1">
        <f t="array" ref="AC177">IF(AC$174=-1,AD177,IF(AC$174=99,AB177,IF(AC$174=0,INDEX($F46:$N46,0,AC$172),(INDEX($F46:$N46,0,AC$174+1)-INDEX($F46:$N46,0,AC$174))/(INDEX($F$4:$N$4,0,AC$174+1)-INDEX($F$4:$N$4,0,AC$174))+AB177)))</f>
        <v>6.3892687183471741</v>
      </c>
      <c r="AD177" s="186" cm="1">
        <f t="array" ref="AD177">IF(AD$174=-1,AE177,IF(AD$174=99,AC177,IF(AD$174=0,INDEX($F46:$N46,0,AD$172),(INDEX($F46:$N46,0,AD$174+1)-INDEX($F46:$N46,0,AD$174))/(INDEX($F$4:$N$4,0,AD$174+1)-INDEX($F$4:$N$4,0,AD$174))+AC177)))</f>
        <v>6.5097416551932286</v>
      </c>
      <c r="AE177" s="186" cm="1">
        <f t="array" ref="AE177">IF(AE$174=-1,AF177,IF(AE$174=99,AD177,IF(AE$174=0,INDEX($F46:$N46,0,AE$172),(INDEX($F46:$N46,0,AE$174+1)-INDEX($F46:$N46,0,AE$174))/(INDEX($F$4:$N$4,0,AE$174+1)-INDEX($F$4:$N$4,0,AE$174))+AD177)))</f>
        <v>6.630214592039283</v>
      </c>
      <c r="AF177" s="186" cm="1">
        <f t="array" ref="AF177">IF(AF$174=-1,AG177,IF(AF$174=99,AE177,IF(AF$174=0,INDEX($F46:$N46,0,AF$172),(INDEX($F46:$N46,0,AF$174+1)-INDEX($F46:$N46,0,AF$174))/(INDEX($F$4:$N$4,0,AF$174+1)-INDEX($F$4:$N$4,0,AF$174))+AE177)))</f>
        <v>6.7506875288853374</v>
      </c>
      <c r="AG177" s="186" cm="1">
        <f t="array" ref="AG177">IF(AG$174=-1,AH177,IF(AG$174=99,AF177,IF(AG$174=0,INDEX($F46:$N46,0,AG$172),(INDEX($F46:$N46,0,AG$174+1)-INDEX($F46:$N46,0,AG$174))/(INDEX($F$4:$N$4,0,AG$174+1)-INDEX($F$4:$N$4,0,AG$174))+AF177)))</f>
        <v>6.8711604657313918</v>
      </c>
      <c r="AH177" s="186" cm="1">
        <f t="array" ref="AH177">IF(AH$174=-1,AI177,IF(AH$174=99,AG177,IF(AH$174=0,INDEX($F46:$N46,0,AH$172),(INDEX($F46:$N46,0,AH$174+1)-INDEX($F46:$N46,0,AH$174))/(INDEX($F$4:$N$4,0,AH$174+1)-INDEX($F$4:$N$4,0,AH$174))+AG177)))</f>
        <v>6.9916334025774463</v>
      </c>
      <c r="AI177" s="186" cm="1">
        <f t="array" ref="AI177">IF(AI$174=-1,AJ177,IF(AI$174=99,AH177,IF(AI$174=0,INDEX($F46:$N46,0,AI$172),(INDEX($F46:$N46,0,AI$174+1)-INDEX($F46:$N46,0,AI$174))/(INDEX($F$4:$N$4,0,AI$174+1)-INDEX($F$4:$N$4,0,AI$174))+AH177)))</f>
        <v>7.1121063394235007</v>
      </c>
      <c r="AJ177" s="186" cm="1">
        <f t="array" ref="AJ177">IF(AJ$174=-1,AK177,IF(AJ$174=99,AI177,IF(AJ$174=0,INDEX($F46:$N46,0,AJ$172),(INDEX($F46:$N46,0,AJ$174+1)-INDEX($F46:$N46,0,AJ$174))/(INDEX($F$4:$N$4,0,AJ$174+1)-INDEX($F$4:$N$4,0,AJ$174))+AI177)))</f>
        <v>7.2325792762695551</v>
      </c>
      <c r="AK177" s="186" cm="1">
        <f t="array" ref="AK177">IF(AK$174=-1,AL177,IF(AK$174=99,AJ177,IF(AK$174=0,INDEX($F46:$N46,0,AK$172),(INDEX($F46:$N46,0,AK$174+1)-INDEX($F46:$N46,0,AK$174))/(INDEX($F$4:$N$4,0,AK$174+1)-INDEX($F$4:$N$4,0,AK$174))+AJ177)))</f>
        <v>7.3530522131156095</v>
      </c>
      <c r="AL177" s="186" cm="1">
        <f t="array" ref="AL177">IF(AL$174=-1,AM177,IF(AL$174=99,AK177,IF(AL$174=0,INDEX($F46:$N46,0,AL$172),(INDEX($F46:$N46,0,AL$174+1)-INDEX($F46:$N46,0,AL$174))/(INDEX($F$4:$N$4,0,AL$174+1)-INDEX($F$4:$N$4,0,AL$174))+AK177)))</f>
        <v>7.4735251499616639</v>
      </c>
      <c r="AM177" s="186" cm="1">
        <f t="array" ref="AM177">IF(AM$174=-1,AN177,IF(AM$174=99,AL177,IF(AM$174=0,INDEX($F46:$N46,0,AM$172),(INDEX($F46:$N46,0,AM$174+1)-INDEX($F46:$N46,0,AM$174))/(INDEX($F$4:$N$4,0,AM$174+1)-INDEX($F$4:$N$4,0,AM$174))+AL177)))</f>
        <v>7.5939980868077148</v>
      </c>
      <c r="AN177" s="186" cm="1">
        <f t="array" ref="AN177">IF(AN$174=-1,AO177,IF(AN$174=99,AM177,IF(AN$174=0,INDEX($F46:$N46,0,AN$172),(INDEX($F46:$N46,0,AN$174+1)-INDEX($F46:$N46,0,AN$174))/(INDEX($F$4:$N$4,0,AN$174+1)-INDEX($F$4:$N$4,0,AN$174))+AM177)))</f>
        <v>7.7175025826155705</v>
      </c>
      <c r="AO177" s="186" cm="1">
        <f t="array" ref="AO177">IF(AO$174=-1,AP177,IF(AO$174=99,AN177,IF(AO$174=0,INDEX($F46:$N46,0,AO$172),(INDEX($F46:$N46,0,AO$174+1)-INDEX($F46:$N46,0,AO$174))/(INDEX($F$4:$N$4,0,AO$174+1)-INDEX($F$4:$N$4,0,AO$174))+AN177)))</f>
        <v>8.8290430448862729</v>
      </c>
      <c r="AP177" s="186" cm="1">
        <f t="array" ref="AP177">IF(AP$174=-1,AQ177,IF(AP$174=99,AO177,IF(AP$174=0,INDEX($F46:$N46,0,AP$172),(INDEX($F46:$N46,0,AP$174+1)-INDEX($F46:$N46,0,AP$174))/(INDEX($F$4:$N$4,0,AP$174+1)-INDEX($F$4:$N$4,0,AP$174))+AO177)))</f>
        <v>8.8290430448862729</v>
      </c>
      <c r="AQ177" s="186" cm="1">
        <f t="array" ref="AQ177">IF(AQ$174=-1,AR177,IF(AQ$174=99,AP177,IF(AQ$174=0,INDEX($F46:$N46,0,AQ$172),(INDEX($F46:$N46,0,AQ$174+1)-INDEX($F46:$N46,0,AQ$174))/(INDEX($F$4:$N$4,0,AQ$174+1)-INDEX($F$4:$N$4,0,AQ$174))+AP177)))</f>
        <v>8.8290430448862729</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2.3745058080330601</v>
      </c>
      <c r="U178" s="186" cm="1">
        <f t="array" ref="U178">IF(U$174=-1,V178,IF(U$174=99,T178,IF(U$174=0,INDEX($F51:$N51,0,U$172),(INDEX($F51:$N51,0,U$174+1)-INDEX($F51:$N51,0,U$174))/(INDEX($F$4:$N$4,0,U$174+1)-INDEX($F$4:$N$4,0,U$174))+T178)))</f>
        <v>2.4080855783189952</v>
      </c>
      <c r="V178" s="186" cm="1">
        <f t="array" ref="V178">IF(V$174=-1,W178,IF(V$174=99,U178,IF(V$174=0,INDEX($F51:$N51,0,V$172),(INDEX($F51:$N51,0,V$174+1)-INDEX($F51:$N51,0,V$174))/(INDEX($F$4:$N$4,0,V$174+1)-INDEX($F$4:$N$4,0,V$174))+U178)))</f>
        <v>2.4416653486049302</v>
      </c>
      <c r="W178" s="186" cm="1">
        <f t="array" ref="W178">IF(W$174=-1,X178,IF(W$174=99,V178,IF(W$174=0,INDEX($F51:$N51,0,W$172),(INDEX($F51:$N51,0,W$174+1)-INDEX($F51:$N51,0,W$174))/(INDEX($F$4:$N$4,0,W$174+1)-INDEX($F$4:$N$4,0,W$174))+V178)))</f>
        <v>2.4752451188908653</v>
      </c>
      <c r="X178" s="186" cm="1">
        <f t="array" ref="X178">IF(X$174=-1,Y178,IF(X$174=99,W178,IF(X$174=0,INDEX($F51:$N51,0,X$172),(INDEX($F51:$N51,0,X$174+1)-INDEX($F51:$N51,0,X$174))/(INDEX($F$4:$N$4,0,X$174+1)-INDEX($F$4:$N$4,0,X$174))+W178)))</f>
        <v>2.5088248891768004</v>
      </c>
      <c r="Y178" s="186" cm="1">
        <f t="array" ref="Y178">IF(Y$174=-1,Z178,IF(Y$174=99,X178,IF(Y$174=0,INDEX($F51:$N51,0,Y$172),(INDEX($F51:$N51,0,Y$174+1)-INDEX($F51:$N51,0,Y$174))/(INDEX($F$4:$N$4,0,Y$174+1)-INDEX($F$4:$N$4,0,Y$174))+X178)))</f>
        <v>2.5424046594627354</v>
      </c>
      <c r="Z178" s="186" cm="1">
        <f t="array" ref="Z178">IF(Z$174=-1,AA178,IF(Z$174=99,Y178,IF(Z$174=0,INDEX($F51:$N51,0,Z$172),(INDEX($F51:$N51,0,Z$174+1)-INDEX($F51:$N51,0,Z$174))/(INDEX($F$4:$N$4,0,Z$174+1)-INDEX($F$4:$N$4,0,Z$174))+Y178)))</f>
        <v>2.5759844297486705</v>
      </c>
      <c r="AA178" s="186" cm="1">
        <f t="array" ref="AA178">IF(AA$174=-1,AB178,IF(AA$174=99,Z178,IF(AA$174=0,INDEX($F51:$N51,0,AA$172),(INDEX($F51:$N51,0,AA$174+1)-INDEX($F51:$N51,0,AA$174))/(INDEX($F$4:$N$4,0,AA$174+1)-INDEX($F$4:$N$4,0,AA$174))+Z178)))</f>
        <v>2.6095642000346055</v>
      </c>
      <c r="AB178" s="186" cm="1">
        <f t="array" ref="AB178">IF(AB$174=-1,AC178,IF(AB$174=99,AA178,IF(AB$174=0,INDEX($F51:$N51,0,AB$172),(INDEX($F51:$N51,0,AB$174+1)-INDEX($F51:$N51,0,AB$174))/(INDEX($F$4:$N$4,0,AB$174+1)-INDEX($F$4:$N$4,0,AB$174))+AA178)))</f>
        <v>2.6431439703205406</v>
      </c>
      <c r="AC178" s="186" cm="1">
        <f t="array" ref="AC178">IF(AC$174=-1,AD178,IF(AC$174=99,AB178,IF(AC$174=0,INDEX($F51:$N51,0,AC$172),(INDEX($F51:$N51,0,AC$174+1)-INDEX($F51:$N51,0,AC$174))/(INDEX($F$4:$N$4,0,AC$174+1)-INDEX($F$4:$N$4,0,AC$174))+AB178)))</f>
        <v>2.6767237406064766</v>
      </c>
      <c r="AD178" s="186" cm="1">
        <f t="array" ref="AD178">IF(AD$174=-1,AE178,IF(AD$174=99,AC178,IF(AD$174=0,INDEX($F51:$N51,0,AD$172),(INDEX($F51:$N51,0,AD$174+1)-INDEX($F51:$N51,0,AD$174))/(INDEX($F$4:$N$4,0,AD$174+1)-INDEX($F$4:$N$4,0,AD$174))+AC178)))</f>
        <v>2.727194738833616</v>
      </c>
      <c r="AE178" s="186" cm="1">
        <f t="array" ref="AE178">IF(AE$174=-1,AF178,IF(AE$174=99,AD178,IF(AE$174=0,INDEX($F51:$N51,0,AE$172),(INDEX($F51:$N51,0,AE$174+1)-INDEX($F51:$N51,0,AE$174))/(INDEX($F$4:$N$4,0,AE$174+1)-INDEX($F$4:$N$4,0,AE$174))+AD178)))</f>
        <v>2.7776657370607554</v>
      </c>
      <c r="AF178" s="186" cm="1">
        <f t="array" ref="AF178">IF(AF$174=-1,AG178,IF(AF$174=99,AE178,IF(AF$174=0,INDEX($F51:$N51,0,AF$172),(INDEX($F51:$N51,0,AF$174+1)-INDEX($F51:$N51,0,AF$174))/(INDEX($F$4:$N$4,0,AF$174+1)-INDEX($F$4:$N$4,0,AF$174))+AE178)))</f>
        <v>2.8281367352878948</v>
      </c>
      <c r="AG178" s="186" cm="1">
        <f t="array" ref="AG178">IF(AG$174=-1,AH178,IF(AG$174=99,AF178,IF(AG$174=0,INDEX($F51:$N51,0,AG$172),(INDEX($F51:$N51,0,AG$174+1)-INDEX($F51:$N51,0,AG$174))/(INDEX($F$4:$N$4,0,AG$174+1)-INDEX($F$4:$N$4,0,AG$174))+AF178)))</f>
        <v>2.8786077335150342</v>
      </c>
      <c r="AH178" s="186" cm="1">
        <f t="array" ref="AH178">IF(AH$174=-1,AI178,IF(AH$174=99,AG178,IF(AH$174=0,INDEX($F51:$N51,0,AH$172),(INDEX($F51:$N51,0,AH$174+1)-INDEX($F51:$N51,0,AH$174))/(INDEX($F$4:$N$4,0,AH$174+1)-INDEX($F$4:$N$4,0,AH$174))+AG178)))</f>
        <v>2.9290787317421736</v>
      </c>
      <c r="AI178" s="186" cm="1">
        <f t="array" ref="AI178">IF(AI$174=-1,AJ178,IF(AI$174=99,AH178,IF(AI$174=0,INDEX($F51:$N51,0,AI$172),(INDEX($F51:$N51,0,AI$174+1)-INDEX($F51:$N51,0,AI$174))/(INDEX($F$4:$N$4,0,AI$174+1)-INDEX($F$4:$N$4,0,AI$174))+AH178)))</f>
        <v>2.979549729969313</v>
      </c>
      <c r="AJ178" s="186" cm="1">
        <f t="array" ref="AJ178">IF(AJ$174=-1,AK178,IF(AJ$174=99,AI178,IF(AJ$174=0,INDEX($F51:$N51,0,AJ$172),(INDEX($F51:$N51,0,AJ$174+1)-INDEX($F51:$N51,0,AJ$174))/(INDEX($F$4:$N$4,0,AJ$174+1)-INDEX($F$4:$N$4,0,AJ$174))+AI178)))</f>
        <v>3.0300207281964524</v>
      </c>
      <c r="AK178" s="186" cm="1">
        <f t="array" ref="AK178">IF(AK$174=-1,AL178,IF(AK$174=99,AJ178,IF(AK$174=0,INDEX($F51:$N51,0,AK$172),(INDEX($F51:$N51,0,AK$174+1)-INDEX($F51:$N51,0,AK$174))/(INDEX($F$4:$N$4,0,AK$174+1)-INDEX($F$4:$N$4,0,AK$174))+AJ178)))</f>
        <v>3.0804917264235918</v>
      </c>
      <c r="AL178" s="186" cm="1">
        <f t="array" ref="AL178">IF(AL$174=-1,AM178,IF(AL$174=99,AK178,IF(AL$174=0,INDEX($F51:$N51,0,AL$172),(INDEX($F51:$N51,0,AL$174+1)-INDEX($F51:$N51,0,AL$174))/(INDEX($F$4:$N$4,0,AL$174+1)-INDEX($F$4:$N$4,0,AL$174))+AK178)))</f>
        <v>3.1309627246507312</v>
      </c>
      <c r="AM178" s="186" cm="1">
        <f t="array" ref="AM178">IF(AM$174=-1,AN178,IF(AM$174=99,AL178,IF(AM$174=0,INDEX($F51:$N51,0,AM$172),(INDEX($F51:$N51,0,AM$174+1)-INDEX($F51:$N51,0,AM$174))/(INDEX($F$4:$N$4,0,AM$174+1)-INDEX($F$4:$N$4,0,AM$174))+AL178)))</f>
        <v>3.1814337228778702</v>
      </c>
      <c r="AN178" s="186" cm="1">
        <f t="array" ref="AN178">IF(AN$174=-1,AO178,IF(AN$174=99,AM178,IF(AN$174=0,INDEX($F51:$N51,0,AN$172),(INDEX($F51:$N51,0,AN$174+1)-INDEX($F51:$N51,0,AN$174))/(INDEX($F$4:$N$4,0,AN$174+1)-INDEX($F$4:$N$4,0,AN$174))+AM178)))</f>
        <v>3.2331747640789108</v>
      </c>
      <c r="AO178" s="186" cm="1">
        <f t="array" ref="AO178">IF(AO$174=-1,AP178,IF(AO$174=99,AN178,IF(AO$174=0,INDEX($F51:$N51,0,AO$172),(INDEX($F51:$N51,0,AO$174+1)-INDEX($F51:$N51,0,AO$174))/(INDEX($F$4:$N$4,0,AO$174+1)-INDEX($F$4:$N$4,0,AO$174))+AN178)))</f>
        <v>3.6988441348882755</v>
      </c>
      <c r="AP178" s="186" cm="1">
        <f t="array" ref="AP178">IF(AP$174=-1,AQ178,IF(AP$174=99,AO178,IF(AP$174=0,INDEX($F51:$N51,0,AP$172),(INDEX($F51:$N51,0,AP$174+1)-INDEX($F51:$N51,0,AP$174))/(INDEX($F$4:$N$4,0,AP$174+1)-INDEX($F$4:$N$4,0,AP$174))+AO178)))</f>
        <v>3.6988441348882755</v>
      </c>
      <c r="AQ178" s="186" cm="1">
        <f t="array" ref="AQ178">IF(AQ$174=-1,AR178,IF(AQ$174=99,AP178,IF(AQ$174=0,INDEX($F51:$N51,0,AQ$172),(INDEX($F51:$N51,0,AQ$174+1)-INDEX($F51:$N51,0,AQ$174))/(INDEX($F$4:$N$4,0,AQ$174+1)-INDEX($F$4:$N$4,0,AQ$174))+AP178)))</f>
        <v>3.6988441348882755</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15.890618663215076</v>
      </c>
      <c r="U179" s="186" cm="1">
        <f t="array" ref="U179">IF(U$174=-1,V179,IF(U$174=99,T179,IF(U$174=0,INDEX($F52:$N52,0,U$172),(INDEX($F52:$N52,0,U$174+1)-INDEX($F52:$N52,0,U$174))/(INDEX($F$4:$N$4,0,U$174+1)-INDEX($F$4:$N$4,0,U$174))+T179)))</f>
        <v>16.115340507485556</v>
      </c>
      <c r="V179" s="186" cm="1">
        <f t="array" ref="V179">IF(V$174=-1,W179,IF(V$174=99,U179,IF(V$174=0,INDEX($F52:$N52,0,V$172),(INDEX($F52:$N52,0,V$174+1)-INDEX($F52:$N52,0,V$174))/(INDEX($F$4:$N$4,0,V$174+1)-INDEX($F$4:$N$4,0,V$174))+U179)))</f>
        <v>16.340062351756035</v>
      </c>
      <c r="W179" s="186" cm="1">
        <f t="array" ref="W179">IF(W$174=-1,X179,IF(W$174=99,V179,IF(W$174=0,INDEX($F52:$N52,0,W$172),(INDEX($F52:$N52,0,W$174+1)-INDEX($F52:$N52,0,W$174))/(INDEX($F$4:$N$4,0,W$174+1)-INDEX($F$4:$N$4,0,W$174))+V179)))</f>
        <v>16.564784196026515</v>
      </c>
      <c r="X179" s="186" cm="1">
        <f t="array" ref="X179">IF(X$174=-1,Y179,IF(X$174=99,W179,IF(X$174=0,INDEX($F52:$N52,0,X$172),(INDEX($F52:$N52,0,X$174+1)-INDEX($F52:$N52,0,X$174))/(INDEX($F$4:$N$4,0,X$174+1)-INDEX($F$4:$N$4,0,X$174))+W179)))</f>
        <v>16.789506040296995</v>
      </c>
      <c r="Y179" s="186" cm="1">
        <f t="array" ref="Y179">IF(Y$174=-1,Z179,IF(Y$174=99,X179,IF(Y$174=0,INDEX($F52:$N52,0,Y$172),(INDEX($F52:$N52,0,Y$174+1)-INDEX($F52:$N52,0,Y$174))/(INDEX($F$4:$N$4,0,Y$174+1)-INDEX($F$4:$N$4,0,Y$174))+X179)))</f>
        <v>17.014227884567475</v>
      </c>
      <c r="Z179" s="186" cm="1">
        <f t="array" ref="Z179">IF(Z$174=-1,AA179,IF(Z$174=99,Y179,IF(Z$174=0,INDEX($F52:$N52,0,Z$172),(INDEX($F52:$N52,0,Z$174+1)-INDEX($F52:$N52,0,Z$174))/(INDEX($F$4:$N$4,0,Z$174+1)-INDEX($F$4:$N$4,0,Z$174))+Y179)))</f>
        <v>17.238949728837955</v>
      </c>
      <c r="AA179" s="186" cm="1">
        <f t="array" ref="AA179">IF(AA$174=-1,AB179,IF(AA$174=99,Z179,IF(AA$174=0,INDEX($F52:$N52,0,AA$172),(INDEX($F52:$N52,0,AA$174+1)-INDEX($F52:$N52,0,AA$174))/(INDEX($F$4:$N$4,0,AA$174+1)-INDEX($F$4:$N$4,0,AA$174))+Z179)))</f>
        <v>17.463671573108435</v>
      </c>
      <c r="AB179" s="186" cm="1">
        <f t="array" ref="AB179">IF(AB$174=-1,AC179,IF(AB$174=99,AA179,IF(AB$174=0,INDEX($F52:$N52,0,AB$172),(INDEX($F52:$N52,0,AB$174+1)-INDEX($F52:$N52,0,AB$174))/(INDEX($F$4:$N$4,0,AB$174+1)-INDEX($F$4:$N$4,0,AB$174))+AA179)))</f>
        <v>17.688393417378915</v>
      </c>
      <c r="AC179" s="186" cm="1">
        <f t="array" ref="AC179">IF(AC$174=-1,AD179,IF(AC$174=99,AB179,IF(AC$174=0,INDEX($F52:$N52,0,AC$172),(INDEX($F52:$N52,0,AC$174+1)-INDEX($F52:$N52,0,AC$174))/(INDEX($F$4:$N$4,0,AC$174+1)-INDEX($F$4:$N$4,0,AC$174))+AB179)))</f>
        <v>17.913115261649398</v>
      </c>
      <c r="AD179" s="186" cm="1">
        <f t="array" ref="AD179">IF(AD$174=-1,AE179,IF(AD$174=99,AC179,IF(AD$174=0,INDEX($F52:$N52,0,AD$172),(INDEX($F52:$N52,0,AD$174+1)-INDEX($F52:$N52,0,AD$174))/(INDEX($F$4:$N$4,0,AD$174+1)-INDEX($F$4:$N$4,0,AD$174))+AC179)))</f>
        <v>18.250876232233686</v>
      </c>
      <c r="AE179" s="186" cm="1">
        <f t="array" ref="AE179">IF(AE$174=-1,AF179,IF(AE$174=99,AD179,IF(AE$174=0,INDEX($F52:$N52,0,AE$172),(INDEX($F52:$N52,0,AE$174+1)-INDEX($F52:$N52,0,AE$174))/(INDEX($F$4:$N$4,0,AE$174+1)-INDEX($F$4:$N$4,0,AE$174))+AD179)))</f>
        <v>18.588637202817974</v>
      </c>
      <c r="AF179" s="186" cm="1">
        <f t="array" ref="AF179">IF(AF$174=-1,AG179,IF(AF$174=99,AE179,IF(AF$174=0,INDEX($F52:$N52,0,AF$172),(INDEX($F52:$N52,0,AF$174+1)-INDEX($F52:$N52,0,AF$174))/(INDEX($F$4:$N$4,0,AF$174+1)-INDEX($F$4:$N$4,0,AF$174))+AE179)))</f>
        <v>18.926398173402262</v>
      </c>
      <c r="AG179" s="186" cm="1">
        <f t="array" ref="AG179">IF(AG$174=-1,AH179,IF(AG$174=99,AF179,IF(AG$174=0,INDEX($F52:$N52,0,AG$172),(INDEX($F52:$N52,0,AG$174+1)-INDEX($F52:$N52,0,AG$174))/(INDEX($F$4:$N$4,0,AG$174+1)-INDEX($F$4:$N$4,0,AG$174))+AF179)))</f>
        <v>19.26415914398655</v>
      </c>
      <c r="AH179" s="186" cm="1">
        <f t="array" ref="AH179">IF(AH$174=-1,AI179,IF(AH$174=99,AG179,IF(AH$174=0,INDEX($F52:$N52,0,AH$172),(INDEX($F52:$N52,0,AH$174+1)-INDEX($F52:$N52,0,AH$174))/(INDEX($F$4:$N$4,0,AH$174+1)-INDEX($F$4:$N$4,0,AH$174))+AG179)))</f>
        <v>19.601920114570838</v>
      </c>
      <c r="AI179" s="186" cm="1">
        <f t="array" ref="AI179">IF(AI$174=-1,AJ179,IF(AI$174=99,AH179,IF(AI$174=0,INDEX($F52:$N52,0,AI$172),(INDEX($F52:$N52,0,AI$174+1)-INDEX($F52:$N52,0,AI$174))/(INDEX($F$4:$N$4,0,AI$174+1)-INDEX($F$4:$N$4,0,AI$174))+AH179)))</f>
        <v>19.939681085155126</v>
      </c>
      <c r="AJ179" s="186" cm="1">
        <f t="array" ref="AJ179">IF(AJ$174=-1,AK179,IF(AJ$174=99,AI179,IF(AJ$174=0,INDEX($F52:$N52,0,AJ$172),(INDEX($F52:$N52,0,AJ$174+1)-INDEX($F52:$N52,0,AJ$174))/(INDEX($F$4:$N$4,0,AJ$174+1)-INDEX($F$4:$N$4,0,AJ$174))+AI179)))</f>
        <v>20.277442055739414</v>
      </c>
      <c r="AK179" s="186" cm="1">
        <f t="array" ref="AK179">IF(AK$174=-1,AL179,IF(AK$174=99,AJ179,IF(AK$174=0,INDEX($F52:$N52,0,AK$172),(INDEX($F52:$N52,0,AK$174+1)-INDEX($F52:$N52,0,AK$174))/(INDEX($F$4:$N$4,0,AK$174+1)-INDEX($F$4:$N$4,0,AK$174))+AJ179)))</f>
        <v>20.615203026323702</v>
      </c>
      <c r="AL179" s="186" cm="1">
        <f t="array" ref="AL179">IF(AL$174=-1,AM179,IF(AL$174=99,AK179,IF(AL$174=0,INDEX($F52:$N52,0,AL$172),(INDEX($F52:$N52,0,AL$174+1)-INDEX($F52:$N52,0,AL$174))/(INDEX($F$4:$N$4,0,AL$174+1)-INDEX($F$4:$N$4,0,AL$174))+AK179)))</f>
        <v>20.952963996907989</v>
      </c>
      <c r="AM179" s="186" cm="1">
        <f t="array" ref="AM179">IF(AM$174=-1,AN179,IF(AM$174=99,AL179,IF(AM$174=0,INDEX($F52:$N52,0,AM$172),(INDEX($F52:$N52,0,AM$174+1)-INDEX($F52:$N52,0,AM$174))/(INDEX($F$4:$N$4,0,AM$174+1)-INDEX($F$4:$N$4,0,AM$174))+AL179)))</f>
        <v>21.290724967492281</v>
      </c>
      <c r="AN179" s="186" cm="1">
        <f t="array" ref="AN179">IF(AN$174=-1,AO179,IF(AN$174=99,AM179,IF(AN$174=0,INDEX($F52:$N52,0,AN$172),(INDEX($F52:$N52,0,AN$174+1)-INDEX($F52:$N52,0,AN$174))/(INDEX($F$4:$N$4,0,AN$174+1)-INDEX($F$4:$N$4,0,AN$174))+AM179)))</f>
        <v>21.636985293401743</v>
      </c>
      <c r="AO179" s="186" cm="1">
        <f t="array" ref="AO179">IF(AO$174=-1,AP179,IF(AO$174=99,AN179,IF(AO$174=0,INDEX($F52:$N52,0,AO$172),(INDEX($F52:$N52,0,AO$174+1)-INDEX($F52:$N52,0,AO$174))/(INDEX($F$4:$N$4,0,AO$174+1)-INDEX($F$4:$N$4,0,AO$174))+AN179)))</f>
        <v>24.753328226586888</v>
      </c>
      <c r="AP179" s="186" cm="1">
        <f t="array" ref="AP179">IF(AP$174=-1,AQ179,IF(AP$174=99,AO179,IF(AP$174=0,INDEX($F52:$N52,0,AP$172),(INDEX($F52:$N52,0,AP$174+1)-INDEX($F52:$N52,0,AP$174))/(INDEX($F$4:$N$4,0,AP$174+1)-INDEX($F$4:$N$4,0,AP$174))+AO179)))</f>
        <v>24.753328226586888</v>
      </c>
      <c r="AQ179" s="186" cm="1">
        <f t="array" ref="AQ179">IF(AQ$174=-1,AR179,IF(AQ$174=99,AP179,IF(AQ$174=0,INDEX($F52:$N52,0,AQ$172),(INDEX($F52:$N52,0,AQ$174+1)-INDEX($F52:$N52,0,AQ$174))/(INDEX($F$4:$N$4,0,AQ$174+1)-INDEX($F$4:$N$4,0,AQ$174))+AP179)))</f>
        <v>24.753328226586888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5.2999251539630174</v>
      </c>
      <c r="U180" s="186" cm="1">
        <f t="array" ref="U180">IF(U$174=-1,V180,IF(U$174=99,T180,IF(U$174=0,INDEX($F53:$N53,0,U$172),(INDEX($F53:$N53,0,U$174+1)-INDEX($F53:$N53,0,U$174))/(INDEX($F$4:$N$4,0,U$174+1)-INDEX($F$4:$N$4,0,U$174))+T180)))</f>
        <v>5.3748755999045041</v>
      </c>
      <c r="V180" s="186" cm="1">
        <f t="array" ref="V180">IF(V$174=-1,W180,IF(V$174=99,U180,IF(V$174=0,INDEX($F53:$N53,0,V$172),(INDEX($F53:$N53,0,V$174+1)-INDEX($F53:$N53,0,V$174))/(INDEX($F$4:$N$4,0,V$174+1)-INDEX($F$4:$N$4,0,V$174))+U180)))</f>
        <v>5.4498260458459908</v>
      </c>
      <c r="W180" s="186" cm="1">
        <f t="array" ref="W180">IF(W$174=-1,X180,IF(W$174=99,V180,IF(W$174=0,INDEX($F53:$N53,0,W$172),(INDEX($F53:$N53,0,W$174+1)-INDEX($F53:$N53,0,W$174))/(INDEX($F$4:$N$4,0,W$174+1)-INDEX($F$4:$N$4,0,W$174))+V180)))</f>
        <v>5.5247764917874775</v>
      </c>
      <c r="X180" s="186" cm="1">
        <f t="array" ref="X180">IF(X$174=-1,Y180,IF(X$174=99,W180,IF(X$174=0,INDEX($F53:$N53,0,X$172),(INDEX($F53:$N53,0,X$174+1)-INDEX($F53:$N53,0,X$174))/(INDEX($F$4:$N$4,0,X$174+1)-INDEX($F$4:$N$4,0,X$174))+W180)))</f>
        <v>5.5997269377289642</v>
      </c>
      <c r="Y180" s="186" cm="1">
        <f t="array" ref="Y180">IF(Y$174=-1,Z180,IF(Y$174=99,X180,IF(Y$174=0,INDEX($F53:$N53,0,Y$172),(INDEX($F53:$N53,0,Y$174+1)-INDEX($F53:$N53,0,Y$174))/(INDEX($F$4:$N$4,0,Y$174+1)-INDEX($F$4:$N$4,0,Y$174))+X180)))</f>
        <v>5.6746773836704509</v>
      </c>
      <c r="Z180" s="186" cm="1">
        <f t="array" ref="Z180">IF(Z$174=-1,AA180,IF(Z$174=99,Y180,IF(Z$174=0,INDEX($F53:$N53,0,Z$172),(INDEX($F53:$N53,0,Z$174+1)-INDEX($F53:$N53,0,Z$174))/(INDEX($F$4:$N$4,0,Z$174+1)-INDEX($F$4:$N$4,0,Z$174))+Y180)))</f>
        <v>5.7496278296119376</v>
      </c>
      <c r="AA180" s="186" cm="1">
        <f t="array" ref="AA180">IF(AA$174=-1,AB180,IF(AA$174=99,Z180,IF(AA$174=0,INDEX($F53:$N53,0,AA$172),(INDEX($F53:$N53,0,AA$174+1)-INDEX($F53:$N53,0,AA$174))/(INDEX($F$4:$N$4,0,AA$174+1)-INDEX($F$4:$N$4,0,AA$174))+Z180)))</f>
        <v>5.8245782755534243</v>
      </c>
      <c r="AB180" s="186" cm="1">
        <f t="array" ref="AB180">IF(AB$174=-1,AC180,IF(AB$174=99,AA180,IF(AB$174=0,INDEX($F53:$N53,0,AB$172),(INDEX($F53:$N53,0,AB$174+1)-INDEX($F53:$N53,0,AB$174))/(INDEX($F$4:$N$4,0,AB$174+1)-INDEX($F$4:$N$4,0,AB$174))+AA180)))</f>
        <v>5.899528721494911</v>
      </c>
      <c r="AC180" s="186" cm="1">
        <f t="array" ref="AC180">IF(AC$174=-1,AD180,IF(AC$174=99,AB180,IF(AC$174=0,INDEX($F53:$N53,0,AC$172),(INDEX($F53:$N53,0,AC$174+1)-INDEX($F53:$N53,0,AC$174))/(INDEX($F$4:$N$4,0,AC$174+1)-INDEX($F$4:$N$4,0,AC$174))+AB180)))</f>
        <v>5.9744791674363968</v>
      </c>
      <c r="AD180" s="186" cm="1">
        <f t="array" ref="AD180">IF(AD$174=-1,AE180,IF(AD$174=99,AC180,IF(AD$174=0,INDEX($F53:$N53,0,AD$172),(INDEX($F53:$N53,0,AD$174+1)-INDEX($F53:$N53,0,AD$174))/(INDEX($F$4:$N$4,0,AD$174+1)-INDEX($F$4:$N$4,0,AD$174))+AC180)))</f>
        <v>6.0871310346774452</v>
      </c>
      <c r="AE180" s="186" cm="1">
        <f t="array" ref="AE180">IF(AE$174=-1,AF180,IF(AE$174=99,AD180,IF(AE$174=0,INDEX($F53:$N53,0,AE$172),(INDEX($F53:$N53,0,AE$174+1)-INDEX($F53:$N53,0,AE$174))/(INDEX($F$4:$N$4,0,AE$174+1)-INDEX($F$4:$N$4,0,AE$174))+AD180)))</f>
        <v>6.1997829019184936</v>
      </c>
      <c r="AF180" s="186" cm="1">
        <f t="array" ref="AF180">IF(AF$174=-1,AG180,IF(AF$174=99,AE180,IF(AF$174=0,INDEX($F53:$N53,0,AF$172),(INDEX($F53:$N53,0,AF$174+1)-INDEX($F53:$N53,0,AF$174))/(INDEX($F$4:$N$4,0,AF$174+1)-INDEX($F$4:$N$4,0,AF$174))+AE180)))</f>
        <v>6.3124347691595419</v>
      </c>
      <c r="AG180" s="186" cm="1">
        <f t="array" ref="AG180">IF(AG$174=-1,AH180,IF(AG$174=99,AF180,IF(AG$174=0,INDEX($F53:$N53,0,AG$172),(INDEX($F53:$N53,0,AG$174+1)-INDEX($F53:$N53,0,AG$174))/(INDEX($F$4:$N$4,0,AG$174+1)-INDEX($F$4:$N$4,0,AG$174))+AF180)))</f>
        <v>6.4250866364005903</v>
      </c>
      <c r="AH180" s="186" cm="1">
        <f t="array" ref="AH180">IF(AH$174=-1,AI180,IF(AH$174=99,AG180,IF(AH$174=0,INDEX($F53:$N53,0,AH$172),(INDEX($F53:$N53,0,AH$174+1)-INDEX($F53:$N53,0,AH$174))/(INDEX($F$4:$N$4,0,AH$174+1)-INDEX($F$4:$N$4,0,AH$174))+AG180)))</f>
        <v>6.5377385036416387</v>
      </c>
      <c r="AI180" s="186" cm="1">
        <f t="array" ref="AI180">IF(AI$174=-1,AJ180,IF(AI$174=99,AH180,IF(AI$174=0,INDEX($F53:$N53,0,AI$172),(INDEX($F53:$N53,0,AI$174+1)-INDEX($F53:$N53,0,AI$174))/(INDEX($F$4:$N$4,0,AI$174+1)-INDEX($F$4:$N$4,0,AI$174))+AH180)))</f>
        <v>6.650390370882687</v>
      </c>
      <c r="AJ180" s="186" cm="1">
        <f t="array" ref="AJ180">IF(AJ$174=-1,AK180,IF(AJ$174=99,AI180,IF(AJ$174=0,INDEX($F53:$N53,0,AJ$172),(INDEX($F53:$N53,0,AJ$174+1)-INDEX($F53:$N53,0,AJ$174))/(INDEX($F$4:$N$4,0,AJ$174+1)-INDEX($F$4:$N$4,0,AJ$174))+AI180)))</f>
        <v>6.7630422381237354</v>
      </c>
      <c r="AK180" s="186" cm="1">
        <f t="array" ref="AK180">IF(AK$174=-1,AL180,IF(AK$174=99,AJ180,IF(AK$174=0,INDEX($F53:$N53,0,AK$172),(INDEX($F53:$N53,0,AK$174+1)-INDEX($F53:$N53,0,AK$174))/(INDEX($F$4:$N$4,0,AK$174+1)-INDEX($F$4:$N$4,0,AK$174))+AJ180)))</f>
        <v>6.8756941053647838</v>
      </c>
      <c r="AL180" s="186" cm="1">
        <f t="array" ref="AL180">IF(AL$174=-1,AM180,IF(AL$174=99,AK180,IF(AL$174=0,INDEX($F53:$N53,0,AL$172),(INDEX($F53:$N53,0,AL$174+1)-INDEX($F53:$N53,0,AL$174))/(INDEX($F$4:$N$4,0,AL$174+1)-INDEX($F$4:$N$4,0,AL$174))+AK180)))</f>
        <v>6.9883459726058321</v>
      </c>
      <c r="AM180" s="186" cm="1">
        <f t="array" ref="AM180">IF(AM$174=-1,AN180,IF(AM$174=99,AL180,IF(AM$174=0,INDEX($F53:$N53,0,AM$172),(INDEX($F53:$N53,0,AM$174+1)-INDEX($F53:$N53,0,AM$174))/(INDEX($F$4:$N$4,0,AM$174+1)-INDEX($F$4:$N$4,0,AM$174))+AL180)))</f>
        <v>7.1009978398468814</v>
      </c>
      <c r="AN180" s="186" cm="1">
        <f t="array" ref="AN180">IF(AN$174=-1,AO180,IF(AN$174=99,AM180,IF(AN$174=0,INDEX($F53:$N53,0,AN$172),(INDEX($F53:$N53,0,AN$174+1)-INDEX($F53:$N53,0,AN$174))/(INDEX($F$4:$N$4,0,AN$174+1)-INDEX($F$4:$N$4,0,AN$174))+AM180)))</f>
        <v>7.2164844580837881</v>
      </c>
      <c r="AO180" s="186" cm="1">
        <f t="array" ref="AO180">IF(AO$174=-1,AP180,IF(AO$174=99,AN180,IF(AO$174=0,INDEX($F53:$N53,0,AO$172),(INDEX($F53:$N53,0,AO$174+1)-INDEX($F53:$N53,0,AO$174))/(INDEX($F$4:$N$4,0,AO$174+1)-INDEX($F$4:$N$4,0,AO$174))+AN180)))</f>
        <v>8.2558640222159472</v>
      </c>
      <c r="AP180" s="186" cm="1">
        <f t="array" ref="AP180">IF(AP$174=-1,AQ180,IF(AP$174=99,AO180,IF(AP$174=0,INDEX($F53:$N53,0,AP$172),(INDEX($F53:$N53,0,AP$174+1)-INDEX($F53:$N53,0,AP$174))/(INDEX($F$4:$N$4,0,AP$174+1)-INDEX($F$4:$N$4,0,AP$174))+AO180)))</f>
        <v>8.2558640222159472</v>
      </c>
      <c r="AQ180" s="186" cm="1">
        <f t="array" ref="AQ180">IF(AQ$174=-1,AR180,IF(AQ$174=99,AP180,IF(AQ$174=0,INDEX($F53:$N53,0,AQ$172),(INDEX($F53:$N53,0,AQ$174+1)-INDEX($F53:$N53,0,AQ$174))/(INDEX($F$4:$N$4,0,AQ$174+1)-INDEX($F$4:$N$4,0,AQ$174))+AP180)))</f>
        <v>8.2558640222159472</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3.1949112439101603</v>
      </c>
      <c r="U181" s="186" cm="1">
        <f t="array" ref="U181">IF(U$174=-1,V181,IF(U$174=99,T181,IF(U$174=0,INDEX($F54:$N54,0,U$172),(INDEX($F54:$N54,0,U$174+1)-INDEX($F54:$N54,0,U$174))/(INDEX($F$4:$N$4,0,U$174+1)-INDEX($F$4:$N$4,0,U$174))+T181)))</f>
        <v>3.2400930182783285</v>
      </c>
      <c r="V181" s="186" cm="1">
        <f t="array" ref="V181">IF(V$174=-1,W181,IF(V$174=99,U181,IF(V$174=0,INDEX($F54:$N54,0,V$172),(INDEX($F54:$N54,0,V$174+1)-INDEX($F54:$N54,0,V$174))/(INDEX($F$4:$N$4,0,V$174+1)-INDEX($F$4:$N$4,0,V$174))+U181)))</f>
        <v>3.2852747926464967</v>
      </c>
      <c r="W181" s="186" cm="1">
        <f t="array" ref="W181">IF(W$174=-1,X181,IF(W$174=99,V181,IF(W$174=0,INDEX($F54:$N54,0,W$172),(INDEX($F54:$N54,0,W$174+1)-INDEX($F54:$N54,0,W$174))/(INDEX($F$4:$N$4,0,W$174+1)-INDEX($F$4:$N$4,0,W$174))+V181)))</f>
        <v>3.3304565670146649</v>
      </c>
      <c r="X181" s="186" cm="1">
        <f t="array" ref="X181">IF(X$174=-1,Y181,IF(X$174=99,W181,IF(X$174=0,INDEX($F54:$N54,0,X$172),(INDEX($F54:$N54,0,X$174+1)-INDEX($F54:$N54,0,X$174))/(INDEX($F$4:$N$4,0,X$174+1)-INDEX($F$4:$N$4,0,X$174))+W181)))</f>
        <v>3.375638341382833</v>
      </c>
      <c r="Y181" s="186" cm="1">
        <f t="array" ref="Y181">IF(Y$174=-1,Z181,IF(Y$174=99,X181,IF(Y$174=0,INDEX($F54:$N54,0,Y$172),(INDEX($F54:$N54,0,Y$174+1)-INDEX($F54:$N54,0,Y$174))/(INDEX($F$4:$N$4,0,Y$174+1)-INDEX($F$4:$N$4,0,Y$174))+X181)))</f>
        <v>3.4208201157510012</v>
      </c>
      <c r="Z181" s="186" cm="1">
        <f t="array" ref="Z181">IF(Z$174=-1,AA181,IF(Z$174=99,Y181,IF(Z$174=0,INDEX($F54:$N54,0,Z$172),(INDEX($F54:$N54,0,Z$174+1)-INDEX($F54:$N54,0,Z$174))/(INDEX($F$4:$N$4,0,Z$174+1)-INDEX($F$4:$N$4,0,Z$174))+Y181)))</f>
        <v>3.4660018901191694</v>
      </c>
      <c r="AA181" s="186" cm="1">
        <f t="array" ref="AA181">IF(AA$174=-1,AB181,IF(AA$174=99,Z181,IF(AA$174=0,INDEX($F54:$N54,0,AA$172),(INDEX($F54:$N54,0,AA$174+1)-INDEX($F54:$N54,0,AA$174))/(INDEX($F$4:$N$4,0,AA$174+1)-INDEX($F$4:$N$4,0,AA$174))+Z181)))</f>
        <v>3.5111836644873375</v>
      </c>
      <c r="AB181" s="186" cm="1">
        <f t="array" ref="AB181">IF(AB$174=-1,AC181,IF(AB$174=99,AA181,IF(AB$174=0,INDEX($F54:$N54,0,AB$172),(INDEX($F54:$N54,0,AB$174+1)-INDEX($F54:$N54,0,AB$174))/(INDEX($F$4:$N$4,0,AB$174+1)-INDEX($F$4:$N$4,0,AB$174))+AA181)))</f>
        <v>3.5563654388555057</v>
      </c>
      <c r="AC181" s="186" cm="1">
        <f t="array" ref="AC181">IF(AC$174=-1,AD181,IF(AC$174=99,AB181,IF(AC$174=0,INDEX($F54:$N54,0,AC$172),(INDEX($F54:$N54,0,AC$174+1)-INDEX($F54:$N54,0,AC$174))/(INDEX($F$4:$N$4,0,AC$174+1)-INDEX($F$4:$N$4,0,AC$174))+AB181)))</f>
        <v>3.6015472132236743</v>
      </c>
      <c r="AD181" s="186" cm="1">
        <f t="array" ref="AD181">IF(AD$174=-1,AE181,IF(AD$174=99,AC181,IF(AD$174=0,INDEX($F54:$N54,0,AD$172),(INDEX($F54:$N54,0,AD$174+1)-INDEX($F54:$N54,0,AD$174))/(INDEX($F$4:$N$4,0,AD$174+1)-INDEX($F$4:$N$4,0,AD$174))+AC181)))</f>
        <v>3.6694562320947761</v>
      </c>
      <c r="AE181" s="186" cm="1">
        <f t="array" ref="AE181">IF(AE$174=-1,AF181,IF(AE$174=99,AD181,IF(AE$174=0,INDEX($F54:$N54,0,AE$172),(INDEX($F54:$N54,0,AE$174+1)-INDEX($F54:$N54,0,AE$174))/(INDEX($F$4:$N$4,0,AE$174+1)-INDEX($F$4:$N$4,0,AE$174))+AD181)))</f>
        <v>3.7373652509658779</v>
      </c>
      <c r="AF181" s="186" cm="1">
        <f t="array" ref="AF181">IF(AF$174=-1,AG181,IF(AF$174=99,AE181,IF(AF$174=0,INDEX($F54:$N54,0,AF$172),(INDEX($F54:$N54,0,AF$174+1)-INDEX($F54:$N54,0,AF$174))/(INDEX($F$4:$N$4,0,AF$174+1)-INDEX($F$4:$N$4,0,AF$174))+AE181)))</f>
        <v>3.8052742698369797</v>
      </c>
      <c r="AG181" s="186" cm="1">
        <f t="array" ref="AG181">IF(AG$174=-1,AH181,IF(AG$174=99,AF181,IF(AG$174=0,INDEX($F54:$N54,0,AG$172),(INDEX($F54:$N54,0,AG$174+1)-INDEX($F54:$N54,0,AG$174))/(INDEX($F$4:$N$4,0,AG$174+1)-INDEX($F$4:$N$4,0,AG$174))+AF181)))</f>
        <v>3.8731832887080815</v>
      </c>
      <c r="AH181" s="186" cm="1">
        <f t="array" ref="AH181">IF(AH$174=-1,AI181,IF(AH$174=99,AG181,IF(AH$174=0,INDEX($F54:$N54,0,AH$172),(INDEX($F54:$N54,0,AH$174+1)-INDEX($F54:$N54,0,AH$174))/(INDEX($F$4:$N$4,0,AH$174+1)-INDEX($F$4:$N$4,0,AH$174))+AG181)))</f>
        <v>3.9410923075791833</v>
      </c>
      <c r="AI181" s="186" cm="1">
        <f t="array" ref="AI181">IF(AI$174=-1,AJ181,IF(AI$174=99,AH181,IF(AI$174=0,INDEX($F54:$N54,0,AI$172),(INDEX($F54:$N54,0,AI$174+1)-INDEX($F54:$N54,0,AI$174))/(INDEX($F$4:$N$4,0,AI$174+1)-INDEX($F$4:$N$4,0,AI$174))+AH181)))</f>
        <v>4.0090013264502851</v>
      </c>
      <c r="AJ181" s="186" cm="1">
        <f t="array" ref="AJ181">IF(AJ$174=-1,AK181,IF(AJ$174=99,AI181,IF(AJ$174=0,INDEX($F54:$N54,0,AJ$172),(INDEX($F54:$N54,0,AJ$174+1)-INDEX($F54:$N54,0,AJ$174))/(INDEX($F$4:$N$4,0,AJ$174+1)-INDEX($F$4:$N$4,0,AJ$174))+AI181)))</f>
        <v>4.0769103453213864</v>
      </c>
      <c r="AK181" s="186" cm="1">
        <f t="array" ref="AK181">IF(AK$174=-1,AL181,IF(AK$174=99,AJ181,IF(AK$174=0,INDEX($F54:$N54,0,AK$172),(INDEX($F54:$N54,0,AK$174+1)-INDEX($F54:$N54,0,AK$174))/(INDEX($F$4:$N$4,0,AK$174+1)-INDEX($F$4:$N$4,0,AK$174))+AJ181)))</f>
        <v>4.1448193641924878</v>
      </c>
      <c r="AL181" s="186" cm="1">
        <f t="array" ref="AL181">IF(AL$174=-1,AM181,IF(AL$174=99,AK181,IF(AL$174=0,INDEX($F54:$N54,0,AL$172),(INDEX($F54:$N54,0,AL$174+1)-INDEX($F54:$N54,0,AL$174))/(INDEX($F$4:$N$4,0,AL$174+1)-INDEX($F$4:$N$4,0,AL$174))+AK181)))</f>
        <v>4.2127283830635891</v>
      </c>
      <c r="AM181" s="186" cm="1">
        <f t="array" ref="AM181">IF(AM$174=-1,AN181,IF(AM$174=99,AL181,IF(AM$174=0,INDEX($F54:$N54,0,AM$172),(INDEX($F54:$N54,0,AM$174+1)-INDEX($F54:$N54,0,AM$174))/(INDEX($F$4:$N$4,0,AM$174+1)-INDEX($F$4:$N$4,0,AM$174))+AL181)))</f>
        <v>4.2806374019346904</v>
      </c>
      <c r="AN181" s="186" cm="1">
        <f t="array" ref="AN181">IF(AN$174=-1,AO181,IF(AN$174=99,AM181,IF(AN$174=0,INDEX($F54:$N54,0,AN$172),(INDEX($F54:$N54,0,AN$174+1)-INDEX($F54:$N54,0,AN$174))/(INDEX($F$4:$N$4,0,AN$174+1)-INDEX($F$4:$N$4,0,AN$174))+AM181)))</f>
        <v>4.3502552709437188</v>
      </c>
      <c r="AO181" s="186" cm="1">
        <f t="array" ref="AO181">IF(AO$174=-1,AP181,IF(AO$174=99,AN181,IF(AO$174=0,INDEX($F54:$N54,0,AO$172),(INDEX($F54:$N54,0,AO$174+1)-INDEX($F54:$N54,0,AO$174))/(INDEX($F$4:$N$4,0,AO$174+1)-INDEX($F$4:$N$4,0,AO$174))+AN181)))</f>
        <v>4.9768160920249764</v>
      </c>
      <c r="AP181" s="186" cm="1">
        <f t="array" ref="AP181">IF(AP$174=-1,AQ181,IF(AP$174=99,AO181,IF(AP$174=0,INDEX($F54:$N54,0,AP$172),(INDEX($F54:$N54,0,AP$174+1)-INDEX($F54:$N54,0,AP$174))/(INDEX($F$4:$N$4,0,AP$174+1)-INDEX($F$4:$N$4,0,AP$174))+AO181)))</f>
        <v>4.9768160920249764</v>
      </c>
      <c r="AQ181" s="186" cm="1">
        <f t="array" ref="AQ181">IF(AQ$174=-1,AR181,IF(AQ$174=99,AP181,IF(AQ$174=0,INDEX($F54:$N54,0,AQ$172),(INDEX($F54:$N54,0,AQ$174+1)-INDEX($F54:$N54,0,AQ$174))/(INDEX($F$4:$N$4,0,AQ$174+1)-INDEX($F$4:$N$4,0,AQ$174))+AP181)))</f>
        <v>4.9768160920249764</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104.95357652743925</v>
      </c>
      <c r="U182" s="186" cm="1">
        <f t="array" ref="U182">IF(U$174=-1,V182,IF(U$174=99,T182,IF(U$174=0,INDEX($F55:$N55,0,U$172),(INDEX($F55:$N55,0,U$174+1)-INDEX($F55:$N55,0,U$174))/(INDEX($F$4:$N$4,0,U$174+1)-INDEX($F$4:$N$4,0,U$174))+T182)))</f>
        <v>106.43780831097746</v>
      </c>
      <c r="V182" s="186" cm="1">
        <f t="array" ref="V182">IF(V$174=-1,W182,IF(V$174=99,U182,IF(V$174=0,INDEX($F55:$N55,0,V$172),(INDEX($F55:$N55,0,V$174+1)-INDEX($F55:$N55,0,V$174))/(INDEX($F$4:$N$4,0,V$174+1)-INDEX($F$4:$N$4,0,V$174))+U182)))</f>
        <v>107.92204009451567</v>
      </c>
      <c r="W182" s="186" cm="1">
        <f t="array" ref="W182">IF(W$174=-1,X182,IF(W$174=99,V182,IF(W$174=0,INDEX($F55:$N55,0,W$172),(INDEX($F55:$N55,0,W$174+1)-INDEX($F55:$N55,0,W$174))/(INDEX($F$4:$N$4,0,W$174+1)-INDEX($F$4:$N$4,0,W$174))+V182)))</f>
        <v>109.40627187805387</v>
      </c>
      <c r="X182" s="186" cm="1">
        <f t="array" ref="X182">IF(X$174=-1,Y182,IF(X$174=99,W182,IF(X$174=0,INDEX($F55:$N55,0,X$172),(INDEX($F55:$N55,0,X$174+1)-INDEX($F55:$N55,0,X$174))/(INDEX($F$4:$N$4,0,X$174+1)-INDEX($F$4:$N$4,0,X$174))+W182)))</f>
        <v>110.89050366159208</v>
      </c>
      <c r="Y182" s="186" cm="1">
        <f t="array" ref="Y182">IF(Y$174=-1,Z182,IF(Y$174=99,X182,IF(Y$174=0,INDEX($F55:$N55,0,Y$172),(INDEX($F55:$N55,0,Y$174+1)-INDEX($F55:$N55,0,Y$174))/(INDEX($F$4:$N$4,0,Y$174+1)-INDEX($F$4:$N$4,0,Y$174))+X182)))</f>
        <v>112.37473544513028</v>
      </c>
      <c r="Z182" s="186" cm="1">
        <f t="array" ref="Z182">IF(Z$174=-1,AA182,IF(Z$174=99,Y182,IF(Z$174=0,INDEX($F55:$N55,0,Z$172),(INDEX($F55:$N55,0,Z$174+1)-INDEX($F55:$N55,0,Z$174))/(INDEX($F$4:$N$4,0,Z$174+1)-INDEX($F$4:$N$4,0,Z$174))+Y182)))</f>
        <v>113.85896722866849</v>
      </c>
      <c r="AA182" s="186" cm="1">
        <f t="array" ref="AA182">IF(AA$174=-1,AB182,IF(AA$174=99,Z182,IF(AA$174=0,INDEX($F55:$N55,0,AA$172),(INDEX($F55:$N55,0,AA$174+1)-INDEX($F55:$N55,0,AA$174))/(INDEX($F$4:$N$4,0,AA$174+1)-INDEX($F$4:$N$4,0,AA$174))+Z182)))</f>
        <v>115.3431990122067</v>
      </c>
      <c r="AB182" s="186" cm="1">
        <f t="array" ref="AB182">IF(AB$174=-1,AC182,IF(AB$174=99,AA182,IF(AB$174=0,INDEX($F55:$N55,0,AB$172),(INDEX($F55:$N55,0,AB$174+1)-INDEX($F55:$N55,0,AB$174))/(INDEX($F$4:$N$4,0,AB$174+1)-INDEX($F$4:$N$4,0,AB$174))+AA182)))</f>
        <v>116.8274307957449</v>
      </c>
      <c r="AC182" s="186" cm="1">
        <f t="array" ref="AC182">IF(AC$174=-1,AD182,IF(AC$174=99,AB182,IF(AC$174=0,INDEX($F55:$N55,0,AC$172),(INDEX($F55:$N55,0,AC$174+1)-INDEX($F55:$N55,0,AC$174))/(INDEX($F$4:$N$4,0,AC$174+1)-INDEX($F$4:$N$4,0,AC$174))+AB182)))</f>
        <v>118.31166257928308</v>
      </c>
      <c r="AD182" s="186" cm="1">
        <f t="array" ref="AD182">IF(AD$174=-1,AE182,IF(AD$174=99,AC182,IF(AD$174=0,INDEX($F55:$N55,0,AD$172),(INDEX($F55:$N55,0,AD$174+1)-INDEX($F55:$N55,0,AD$174))/(INDEX($F$4:$N$4,0,AD$174+1)-INDEX($F$4:$N$4,0,AD$174))+AC182)))</f>
        <v>120.54248962418984</v>
      </c>
      <c r="AE182" s="186" cm="1">
        <f t="array" ref="AE182">IF(AE$174=-1,AF182,IF(AE$174=99,AD182,IF(AE$174=0,INDEX($F55:$N55,0,AE$172),(INDEX($F55:$N55,0,AE$174+1)-INDEX($F55:$N55,0,AE$174))/(INDEX($F$4:$N$4,0,AE$174+1)-INDEX($F$4:$N$4,0,AE$174))+AD182)))</f>
        <v>122.7733166690966</v>
      </c>
      <c r="AF182" s="186" cm="1">
        <f t="array" ref="AF182">IF(AF$174=-1,AG182,IF(AF$174=99,AE182,IF(AF$174=0,INDEX($F55:$N55,0,AF$172),(INDEX($F55:$N55,0,AF$174+1)-INDEX($F55:$N55,0,AF$174))/(INDEX($F$4:$N$4,0,AF$174+1)-INDEX($F$4:$N$4,0,AF$174))+AE182)))</f>
        <v>125.00414371400336</v>
      </c>
      <c r="AG182" s="186" cm="1">
        <f t="array" ref="AG182">IF(AG$174=-1,AH182,IF(AG$174=99,AF182,IF(AG$174=0,INDEX($F55:$N55,0,AG$172),(INDEX($F55:$N55,0,AG$174+1)-INDEX($F55:$N55,0,AG$174))/(INDEX($F$4:$N$4,0,AG$174+1)-INDEX($F$4:$N$4,0,AG$174))+AF182)))</f>
        <v>127.23497075891012</v>
      </c>
      <c r="AH182" s="186" cm="1">
        <f t="array" ref="AH182">IF(AH$174=-1,AI182,IF(AH$174=99,AG182,IF(AH$174=0,INDEX($F55:$N55,0,AH$172),(INDEX($F55:$N55,0,AH$174+1)-INDEX($F55:$N55,0,AH$174))/(INDEX($F$4:$N$4,0,AH$174+1)-INDEX($F$4:$N$4,0,AH$174))+AG182)))</f>
        <v>129.46579780381688</v>
      </c>
      <c r="AI182" s="186" cm="1">
        <f t="array" ref="AI182">IF(AI$174=-1,AJ182,IF(AI$174=99,AH182,IF(AI$174=0,INDEX($F55:$N55,0,AI$172),(INDEX($F55:$N55,0,AI$174+1)-INDEX($F55:$N55,0,AI$174))/(INDEX($F$4:$N$4,0,AI$174+1)-INDEX($F$4:$N$4,0,AI$174))+AH182)))</f>
        <v>131.69662484872364</v>
      </c>
      <c r="AJ182" s="186" cm="1">
        <f t="array" ref="AJ182">IF(AJ$174=-1,AK182,IF(AJ$174=99,AI182,IF(AJ$174=0,INDEX($F55:$N55,0,AJ$172),(INDEX($F55:$N55,0,AJ$174+1)-INDEX($F55:$N55,0,AJ$174))/(INDEX($F$4:$N$4,0,AJ$174+1)-INDEX($F$4:$N$4,0,AJ$174))+AI182)))</f>
        <v>133.9274518936304</v>
      </c>
      <c r="AK182" s="186" cm="1">
        <f t="array" ref="AK182">IF(AK$174=-1,AL182,IF(AK$174=99,AJ182,IF(AK$174=0,INDEX($F55:$N55,0,AK$172),(INDEX($F55:$N55,0,AK$174+1)-INDEX($F55:$N55,0,AK$174))/(INDEX($F$4:$N$4,0,AK$174+1)-INDEX($F$4:$N$4,0,AK$174))+AJ182)))</f>
        <v>136.15827893853717</v>
      </c>
      <c r="AL182" s="186" cm="1">
        <f t="array" ref="AL182">IF(AL$174=-1,AM182,IF(AL$174=99,AK182,IF(AL$174=0,INDEX($F55:$N55,0,AL$172),(INDEX($F55:$N55,0,AL$174+1)-INDEX($F55:$N55,0,AL$174))/(INDEX($F$4:$N$4,0,AL$174+1)-INDEX($F$4:$N$4,0,AL$174))+AK182)))</f>
        <v>138.38910598344393</v>
      </c>
      <c r="AM182" s="186" cm="1">
        <f t="array" ref="AM182">IF(AM$174=-1,AN182,IF(AM$174=99,AL182,IF(AM$174=0,INDEX($F55:$N55,0,AM$172),(INDEX($F55:$N55,0,AM$174+1)-INDEX($F55:$N55,0,AM$174))/(INDEX($F$4:$N$4,0,AM$174+1)-INDEX($F$4:$N$4,0,AM$174))+AL182)))</f>
        <v>140.61993302835066</v>
      </c>
      <c r="AN182" s="186" cm="1">
        <f t="array" ref="AN182">IF(AN$174=-1,AO182,IF(AN$174=99,AM182,IF(AN$174=0,INDEX($F55:$N55,0,AN$172),(INDEX($F55:$N55,0,AN$174+1)-INDEX($F55:$N55,0,AN$174))/(INDEX($F$4:$N$4,0,AN$174+1)-INDEX($F$4:$N$4,0,AN$174))+AM182)))</f>
        <v>142.90689619724731</v>
      </c>
      <c r="AO182" s="186" cm="1">
        <f t="array" ref="AO182">IF(AO$174=-1,AP182,IF(AO$174=99,AN182,IF(AO$174=0,INDEX($F55:$N55,0,AO$172),(INDEX($F55:$N55,0,AO$174+1)-INDEX($F55:$N55,0,AO$174))/(INDEX($F$4:$N$4,0,AO$174+1)-INDEX($F$4:$N$4,0,AO$174))+AN182)))</f>
        <v>163.48956471731717</v>
      </c>
      <c r="AP182" s="186" cm="1">
        <f t="array" ref="AP182">IF(AP$174=-1,AQ182,IF(AP$174=99,AO182,IF(AP$174=0,INDEX($F55:$N55,0,AP$172),(INDEX($F55:$N55,0,AP$174+1)-INDEX($F55:$N55,0,AP$174))/(INDEX($F$4:$N$4,0,AP$174+1)-INDEX($F$4:$N$4,0,AP$174))+AO182)))</f>
        <v>163.48956471731717</v>
      </c>
      <c r="AQ182" s="186" cm="1">
        <f t="array" ref="AQ182">IF(AQ$174=-1,AR182,IF(AQ$174=99,AP182,IF(AQ$174=0,INDEX($F55:$N55,0,AQ$172),(INDEX($F55:$N55,0,AQ$174+1)-INDEX($F55:$N55,0,AQ$174))/(INDEX($F$4:$N$4,0,AQ$174+1)-INDEX($F$4:$N$4,0,AQ$174))+AP182)))</f>
        <v>163.48956471731717</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36.878330128688283</v>
      </c>
      <c r="U183" s="186" cm="1">
        <f t="array" ref="U183">IF(U$174=-1,V183,IF(U$174=99,T183,IF(U$174=0,INDEX($F56:$N56,0,U$172),(INDEX($F56:$N56,0,U$174+1)-INDEX($F56:$N56,0,U$174))/(INDEX($F$4:$N$4,0,U$174+1)-INDEX($F$4:$N$4,0,U$174))+T183)))</f>
        <v>37.399855849981861</v>
      </c>
      <c r="V183" s="186" cm="1">
        <f t="array" ref="V183">IF(V$174=-1,W183,IF(V$174=99,U183,IF(V$174=0,INDEX($F56:$N56,0,V$172),(INDEX($F56:$N56,0,V$174+1)-INDEX($F56:$N56,0,V$174))/(INDEX($F$4:$N$4,0,V$174+1)-INDEX($F$4:$N$4,0,V$174))+U183)))</f>
        <v>37.92138157127544</v>
      </c>
      <c r="W183" s="186" cm="1">
        <f t="array" ref="W183">IF(W$174=-1,X183,IF(W$174=99,V183,IF(W$174=0,INDEX($F56:$N56,0,W$172),(INDEX($F56:$N56,0,W$174+1)-INDEX($F56:$N56,0,W$174))/(INDEX($F$4:$N$4,0,W$174+1)-INDEX($F$4:$N$4,0,W$174))+V183)))</f>
        <v>38.442907292569018</v>
      </c>
      <c r="X183" s="186" cm="1">
        <f t="array" ref="X183">IF(X$174=-1,Y183,IF(X$174=99,W183,IF(X$174=0,INDEX($F56:$N56,0,X$172),(INDEX($F56:$N56,0,X$174+1)-INDEX($F56:$N56,0,X$174))/(INDEX($F$4:$N$4,0,X$174+1)-INDEX($F$4:$N$4,0,X$174))+W183)))</f>
        <v>38.964433013862596</v>
      </c>
      <c r="Y183" s="186" cm="1">
        <f t="array" ref="Y183">IF(Y$174=-1,Z183,IF(Y$174=99,X183,IF(Y$174=0,INDEX($F56:$N56,0,Y$172),(INDEX($F56:$N56,0,Y$174+1)-INDEX($F56:$N56,0,Y$174))/(INDEX($F$4:$N$4,0,Y$174+1)-INDEX($F$4:$N$4,0,Y$174))+X183)))</f>
        <v>39.485958735156174</v>
      </c>
      <c r="Z183" s="186" cm="1">
        <f t="array" ref="Z183">IF(Z$174=-1,AA183,IF(Z$174=99,Y183,IF(Z$174=0,INDEX($F56:$N56,0,Z$172),(INDEX($F56:$N56,0,Z$174+1)-INDEX($F56:$N56,0,Z$174))/(INDEX($F$4:$N$4,0,Z$174+1)-INDEX($F$4:$N$4,0,Z$174))+Y183)))</f>
        <v>40.007484456449752</v>
      </c>
      <c r="AA183" s="186" cm="1">
        <f t="array" ref="AA183">IF(AA$174=-1,AB183,IF(AA$174=99,Z183,IF(AA$174=0,INDEX($F56:$N56,0,AA$172),(INDEX($F56:$N56,0,AA$174+1)-INDEX($F56:$N56,0,AA$174))/(INDEX($F$4:$N$4,0,AA$174+1)-INDEX($F$4:$N$4,0,AA$174))+Z183)))</f>
        <v>40.529010177743331</v>
      </c>
      <c r="AB183" s="186" cm="1">
        <f t="array" ref="AB183">IF(AB$174=-1,AC183,IF(AB$174=99,AA183,IF(AB$174=0,INDEX($F56:$N56,0,AB$172),(INDEX($F56:$N56,0,AB$174+1)-INDEX($F56:$N56,0,AB$174))/(INDEX($F$4:$N$4,0,AB$174+1)-INDEX($F$4:$N$4,0,AB$174))+AA183)))</f>
        <v>41.050535899036909</v>
      </c>
      <c r="AC183" s="186" cm="1">
        <f t="array" ref="AC183">IF(AC$174=-1,AD183,IF(AC$174=99,AB183,IF(AC$174=0,INDEX($F56:$N56,0,AC$172),(INDEX($F56:$N56,0,AC$174+1)-INDEX($F56:$N56,0,AC$174))/(INDEX($F$4:$N$4,0,AC$174+1)-INDEX($F$4:$N$4,0,AC$174))+AB183)))</f>
        <v>41.572061620330501</v>
      </c>
      <c r="AD183" s="186" cm="1">
        <f t="array" ref="AD183">IF(AD$174=-1,AE183,IF(AD$174=99,AC183,IF(AD$174=0,INDEX($F56:$N56,0,AD$172),(INDEX($F56:$N56,0,AD$174+1)-INDEX($F56:$N56,0,AD$174))/(INDEX($F$4:$N$4,0,AD$174+1)-INDEX($F$4:$N$4,0,AD$174))+AC183)))</f>
        <v>42.355924152166843</v>
      </c>
      <c r="AE183" s="186" cm="1">
        <f t="array" ref="AE183">IF(AE$174=-1,AF183,IF(AE$174=99,AD183,IF(AE$174=0,INDEX($F56:$N56,0,AE$172),(INDEX($F56:$N56,0,AE$174+1)-INDEX($F56:$N56,0,AE$174))/(INDEX($F$4:$N$4,0,AE$174+1)-INDEX($F$4:$N$4,0,AE$174))+AD183)))</f>
        <v>43.139786684003184</v>
      </c>
      <c r="AF183" s="186" cm="1">
        <f t="array" ref="AF183">IF(AF$174=-1,AG183,IF(AF$174=99,AE183,IF(AF$174=0,INDEX($F56:$N56,0,AF$172),(INDEX($F56:$N56,0,AF$174+1)-INDEX($F56:$N56,0,AF$174))/(INDEX($F$4:$N$4,0,AF$174+1)-INDEX($F$4:$N$4,0,AF$174))+AE183)))</f>
        <v>43.923649215839525</v>
      </c>
      <c r="AG183" s="186" cm="1">
        <f t="array" ref="AG183">IF(AG$174=-1,AH183,IF(AG$174=99,AF183,IF(AG$174=0,INDEX($F56:$N56,0,AG$172),(INDEX($F56:$N56,0,AG$174+1)-INDEX($F56:$N56,0,AG$174))/(INDEX($F$4:$N$4,0,AG$174+1)-INDEX($F$4:$N$4,0,AG$174))+AF183)))</f>
        <v>44.707511747675866</v>
      </c>
      <c r="AH183" s="186" cm="1">
        <f t="array" ref="AH183">IF(AH$174=-1,AI183,IF(AH$174=99,AG183,IF(AH$174=0,INDEX($F56:$N56,0,AH$172),(INDEX($F56:$N56,0,AH$174+1)-INDEX($F56:$N56,0,AH$174))/(INDEX($F$4:$N$4,0,AH$174+1)-INDEX($F$4:$N$4,0,AH$174))+AG183)))</f>
        <v>45.491374279512208</v>
      </c>
      <c r="AI183" s="186" cm="1">
        <f t="array" ref="AI183">IF(AI$174=-1,AJ183,IF(AI$174=99,AH183,IF(AI$174=0,INDEX($F56:$N56,0,AI$172),(INDEX($F56:$N56,0,AI$174+1)-INDEX($F56:$N56,0,AI$174))/(INDEX($F$4:$N$4,0,AI$174+1)-INDEX($F$4:$N$4,0,AI$174))+AH183)))</f>
        <v>46.275236811348549</v>
      </c>
      <c r="AJ183" s="186" cm="1">
        <f t="array" ref="AJ183">IF(AJ$174=-1,AK183,IF(AJ$174=99,AI183,IF(AJ$174=0,INDEX($F56:$N56,0,AJ$172),(INDEX($F56:$N56,0,AJ$174+1)-INDEX($F56:$N56,0,AJ$174))/(INDEX($F$4:$N$4,0,AJ$174+1)-INDEX($F$4:$N$4,0,AJ$174))+AI183)))</f>
        <v>47.05909934318489</v>
      </c>
      <c r="AK183" s="186" cm="1">
        <f t="array" ref="AK183">IF(AK$174=-1,AL183,IF(AK$174=99,AJ183,IF(AK$174=0,INDEX($F56:$N56,0,AK$172),(INDEX($F56:$N56,0,AK$174+1)-INDEX($F56:$N56,0,AK$174))/(INDEX($F$4:$N$4,0,AK$174+1)-INDEX($F$4:$N$4,0,AK$174))+AJ183)))</f>
        <v>47.842961875021231</v>
      </c>
      <c r="AL183" s="186" cm="1">
        <f t="array" ref="AL183">IF(AL$174=-1,AM183,IF(AL$174=99,AK183,IF(AL$174=0,INDEX($F56:$N56,0,AL$172),(INDEX($F56:$N56,0,AL$174+1)-INDEX($F56:$N56,0,AL$174))/(INDEX($F$4:$N$4,0,AL$174+1)-INDEX($F$4:$N$4,0,AL$174))+AK183)))</f>
        <v>48.626824406857573</v>
      </c>
      <c r="AM183" s="186" cm="1">
        <f t="array" ref="AM183">IF(AM$174=-1,AN183,IF(AM$174=99,AL183,IF(AM$174=0,INDEX($F56:$N56,0,AM$172),(INDEX($F56:$N56,0,AM$174+1)-INDEX($F56:$N56,0,AM$174))/(INDEX($F$4:$N$4,0,AM$174+1)-INDEX($F$4:$N$4,0,AM$174))+AL183)))</f>
        <v>49.410686938693893</v>
      </c>
      <c r="AN183" s="186" cm="1">
        <f t="array" ref="AN183">IF(AN$174=-1,AO183,IF(AN$174=99,AM183,IF(AN$174=0,INDEX($F56:$N56,0,AN$172),(INDEX($F56:$N56,0,AN$174+1)-INDEX($F56:$N56,0,AN$174))/(INDEX($F$4:$N$4,0,AN$174+1)-INDEX($F$4:$N$4,0,AN$174))+AM183)))</f>
        <v>50.214274444000793</v>
      </c>
      <c r="AO183" s="186" cm="1">
        <f t="array" ref="AO183">IF(AO$174=-1,AP183,IF(AO$174=99,AN183,IF(AO$174=0,INDEX($F56:$N56,0,AO$172),(INDEX($F56:$N56,0,AO$174+1)-INDEX($F56:$N56,0,AO$174))/(INDEX($F$4:$N$4,0,AO$174+1)-INDEX($F$4:$N$4,0,AO$174))+AN183)))</f>
        <v>57.446561991762906</v>
      </c>
      <c r="AP183" s="186" cm="1">
        <f t="array" ref="AP183">IF(AP$174=-1,AQ183,IF(AP$174=99,AO183,IF(AP$174=0,INDEX($F56:$N56,0,AP$172),(INDEX($F56:$N56,0,AP$174+1)-INDEX($F56:$N56,0,AP$174))/(INDEX($F$4:$N$4,0,AP$174+1)-INDEX($F$4:$N$4,0,AP$174))+AO183)))</f>
        <v>57.446561991762906</v>
      </c>
      <c r="AQ183" s="186" cm="1">
        <f t="array" ref="AQ183">IF(AQ$174=-1,AR183,IF(AQ$174=99,AP183,IF(AQ$174=0,INDEX($F56:$N56,0,AQ$172),(INDEX($F56:$N56,0,AQ$174+1)-INDEX($F56:$N56,0,AQ$174))/(INDEX($F$4:$N$4,0,AQ$174+1)-INDEX($F$4:$N$4,0,AQ$174))+AP183)))</f>
        <v>57.446561991762906</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1.357243777778965</v>
      </c>
      <c r="U184" s="186" cm="1">
        <f t="array" ref="U184">IF(U$174=-1,V184,IF(U$174=99,T184,IF(U$174=0,INDEX($F57:$N57,0,U$172),(INDEX($F57:$N57,0,U$174+1)-INDEX($F57:$N57,0,U$174))/(INDEX($F$4:$N$4,0,U$174+1)-INDEX($F$4:$N$4,0,U$174))+T184)))</f>
        <v>1.3764376387186381</v>
      </c>
      <c r="V184" s="186" cm="1">
        <f t="array" ref="V184">IF(V$174=-1,W184,IF(V$174=99,U184,IF(V$174=0,INDEX($F57:$N57,0,V$172),(INDEX($F57:$N57,0,V$174+1)-INDEX($F57:$N57,0,V$174))/(INDEX($F$4:$N$4,0,V$174+1)-INDEX($F$4:$N$4,0,V$174))+U184)))</f>
        <v>1.3956314996583112</v>
      </c>
      <c r="W184" s="186" cm="1">
        <f t="array" ref="W184">IF(W$174=-1,X184,IF(W$174=99,V184,IF(W$174=0,INDEX($F57:$N57,0,W$172),(INDEX($F57:$N57,0,W$174+1)-INDEX($F57:$N57,0,W$174))/(INDEX($F$4:$N$4,0,W$174+1)-INDEX($F$4:$N$4,0,W$174))+V184)))</f>
        <v>1.4148253605979844</v>
      </c>
      <c r="X184" s="186" cm="1">
        <f t="array" ref="X184">IF(X$174=-1,Y184,IF(X$174=99,W184,IF(X$174=0,INDEX($F57:$N57,0,X$172),(INDEX($F57:$N57,0,X$174+1)-INDEX($F57:$N57,0,X$174))/(INDEX($F$4:$N$4,0,X$174+1)-INDEX($F$4:$N$4,0,X$174))+W184)))</f>
        <v>1.4340192215376575</v>
      </c>
      <c r="Y184" s="186" cm="1">
        <f t="array" ref="Y184">IF(Y$174=-1,Z184,IF(Y$174=99,X184,IF(Y$174=0,INDEX($F57:$N57,0,Y$172),(INDEX($F57:$N57,0,Y$174+1)-INDEX($F57:$N57,0,Y$174))/(INDEX($F$4:$N$4,0,Y$174+1)-INDEX($F$4:$N$4,0,Y$174))+X184)))</f>
        <v>1.4532130824773306</v>
      </c>
      <c r="Z184" s="186" cm="1">
        <f t="array" ref="Z184">IF(Z$174=-1,AA184,IF(Z$174=99,Y184,IF(Z$174=0,INDEX($F57:$N57,0,Z$172),(INDEX($F57:$N57,0,Z$174+1)-INDEX($F57:$N57,0,Z$174))/(INDEX($F$4:$N$4,0,Z$174+1)-INDEX($F$4:$N$4,0,Z$174))+Y184)))</f>
        <v>1.4724069434170037</v>
      </c>
      <c r="AA184" s="186" cm="1">
        <f t="array" ref="AA184">IF(AA$174=-1,AB184,IF(AA$174=99,Z184,IF(AA$174=0,INDEX($F57:$N57,0,AA$172),(INDEX($F57:$N57,0,AA$174+1)-INDEX($F57:$N57,0,AA$174))/(INDEX($F$4:$N$4,0,AA$174+1)-INDEX($F$4:$N$4,0,AA$174))+Z184)))</f>
        <v>1.4916008043566769</v>
      </c>
      <c r="AB184" s="186" cm="1">
        <f t="array" ref="AB184">IF(AB$174=-1,AC184,IF(AB$174=99,AA184,IF(AB$174=0,INDEX($F57:$N57,0,AB$172),(INDEX($F57:$N57,0,AB$174+1)-INDEX($F57:$N57,0,AB$174))/(INDEX($F$4:$N$4,0,AB$174+1)-INDEX($F$4:$N$4,0,AB$174))+AA184)))</f>
        <v>1.51079466529635</v>
      </c>
      <c r="AC184" s="186" cm="1">
        <f t="array" ref="AC184">IF(AC$174=-1,AD184,IF(AC$174=99,AB184,IF(AC$174=0,INDEX($F57:$N57,0,AC$172),(INDEX($F57:$N57,0,AC$174+1)-INDEX($F57:$N57,0,AC$174))/(INDEX($F$4:$N$4,0,AC$174+1)-INDEX($F$4:$N$4,0,AC$174))+AB184)))</f>
        <v>1.5299885262360224</v>
      </c>
      <c r="AD184" s="186" cm="1">
        <f t="array" ref="AD184">IF(AD$174=-1,AE184,IF(AD$174=99,AC184,IF(AD$174=0,INDEX($F57:$N57,0,AD$172),(INDEX($F57:$N57,0,AD$174+1)-INDEX($F57:$N57,0,AD$174))/(INDEX($F$4:$N$4,0,AD$174+1)-INDEX($F$4:$N$4,0,AD$174))+AC184)))</f>
        <v>1.5588372441757026</v>
      </c>
      <c r="AE184" s="186" cm="1">
        <f t="array" ref="AE184">IF(AE$174=-1,AF184,IF(AE$174=99,AD184,IF(AE$174=0,INDEX($F57:$N57,0,AE$172),(INDEX($F57:$N57,0,AE$174+1)-INDEX($F57:$N57,0,AE$174))/(INDEX($F$4:$N$4,0,AE$174+1)-INDEX($F$4:$N$4,0,AE$174))+AD184)))</f>
        <v>1.5876859621153827</v>
      </c>
      <c r="AF184" s="186" cm="1">
        <f t="array" ref="AF184">IF(AF$174=-1,AG184,IF(AF$174=99,AE184,IF(AF$174=0,INDEX($F57:$N57,0,AF$172),(INDEX($F57:$N57,0,AF$174+1)-INDEX($F57:$N57,0,AF$174))/(INDEX($F$4:$N$4,0,AF$174+1)-INDEX($F$4:$N$4,0,AF$174))+AE184)))</f>
        <v>1.6165346800550628</v>
      </c>
      <c r="AG184" s="186" cm="1">
        <f t="array" ref="AG184">IF(AG$174=-1,AH184,IF(AG$174=99,AF184,IF(AG$174=0,INDEX($F57:$N57,0,AG$172),(INDEX($F57:$N57,0,AG$174+1)-INDEX($F57:$N57,0,AG$174))/(INDEX($F$4:$N$4,0,AG$174+1)-INDEX($F$4:$N$4,0,AG$174))+AF184)))</f>
        <v>1.645383397994743</v>
      </c>
      <c r="AH184" s="186" cm="1">
        <f t="array" ref="AH184">IF(AH$174=-1,AI184,IF(AH$174=99,AG184,IF(AH$174=0,INDEX($F57:$N57,0,AH$172),(INDEX($F57:$N57,0,AH$174+1)-INDEX($F57:$N57,0,AH$174))/(INDEX($F$4:$N$4,0,AH$174+1)-INDEX($F$4:$N$4,0,AH$174))+AG184)))</f>
        <v>1.6742321159344231</v>
      </c>
      <c r="AI184" s="186" cm="1">
        <f t="array" ref="AI184">IF(AI$174=-1,AJ184,IF(AI$174=99,AH184,IF(AI$174=0,INDEX($F57:$N57,0,AI$172),(INDEX($F57:$N57,0,AI$174+1)-INDEX($F57:$N57,0,AI$174))/(INDEX($F$4:$N$4,0,AI$174+1)-INDEX($F$4:$N$4,0,AI$174))+AH184)))</f>
        <v>1.7030808338741033</v>
      </c>
      <c r="AJ184" s="186" cm="1">
        <f t="array" ref="AJ184">IF(AJ$174=-1,AK184,IF(AJ$174=99,AI184,IF(AJ$174=0,INDEX($F57:$N57,0,AJ$172),(INDEX($F57:$N57,0,AJ$174+1)-INDEX($F57:$N57,0,AJ$174))/(INDEX($F$4:$N$4,0,AJ$174+1)-INDEX($F$4:$N$4,0,AJ$174))+AI184)))</f>
        <v>1.7319295518137834</v>
      </c>
      <c r="AK184" s="186" cm="1">
        <f t="array" ref="AK184">IF(AK$174=-1,AL184,IF(AK$174=99,AJ184,IF(AK$174=0,INDEX($F57:$N57,0,AK$172),(INDEX($F57:$N57,0,AK$174+1)-INDEX($F57:$N57,0,AK$174))/(INDEX($F$4:$N$4,0,AK$174+1)-INDEX($F$4:$N$4,0,AK$174))+AJ184)))</f>
        <v>1.7607782697534635</v>
      </c>
      <c r="AL184" s="186" cm="1">
        <f t="array" ref="AL184">IF(AL$174=-1,AM184,IF(AL$174=99,AK184,IF(AL$174=0,INDEX($F57:$N57,0,AL$172),(INDEX($F57:$N57,0,AL$174+1)-INDEX($F57:$N57,0,AL$174))/(INDEX($F$4:$N$4,0,AL$174+1)-INDEX($F$4:$N$4,0,AL$174))+AK184)))</f>
        <v>1.7896269876931437</v>
      </c>
      <c r="AM184" s="186" cm="1">
        <f t="array" ref="AM184">IF(AM$174=-1,AN184,IF(AM$174=99,AL184,IF(AM$174=0,INDEX($F57:$N57,0,AM$172),(INDEX($F57:$N57,0,AM$174+1)-INDEX($F57:$N57,0,AM$174))/(INDEX($F$4:$N$4,0,AM$174+1)-INDEX($F$4:$N$4,0,AM$174))+AL184)))</f>
        <v>1.818475705632824</v>
      </c>
      <c r="AN184" s="186" cm="1">
        <f t="array" ref="AN184">IF(AN$174=-1,AO184,IF(AN$174=99,AM184,IF(AN$174=0,INDEX($F57:$N57,0,AN$172),(INDEX($F57:$N57,0,AN$174+1)-INDEX($F57:$N57,0,AN$174))/(INDEX($F$4:$N$4,0,AN$174+1)-INDEX($F$4:$N$4,0,AN$174))+AM184)))</f>
        <v>1.8480503674375424</v>
      </c>
      <c r="AO184" s="186" cm="1">
        <f t="array" ref="AO184">IF(AO$174=-1,AP184,IF(AO$174=99,AN184,IF(AO$174=0,INDEX($F57:$N57,0,AO$172),(INDEX($F57:$N57,0,AO$174+1)-INDEX($F57:$N57,0,AO$174))/(INDEX($F$4:$N$4,0,AO$174+1)-INDEX($F$4:$N$4,0,AO$174))+AN184)))</f>
        <v>2.114222323680008</v>
      </c>
      <c r="AP184" s="186" cm="1">
        <f t="array" ref="AP184">IF(AP$174=-1,AQ184,IF(AP$174=99,AO184,IF(AP$174=0,INDEX($F57:$N57,0,AP$172),(INDEX($F57:$N57,0,AP$174+1)-INDEX($F57:$N57,0,AP$174))/(INDEX($F$4:$N$4,0,AP$174+1)-INDEX($F$4:$N$4,0,AP$174))+AO184)))</f>
        <v>2.114222323680008</v>
      </c>
      <c r="AQ184" s="186" cm="1">
        <f t="array" ref="AQ184">IF(AQ$174=-1,AR184,IF(AQ$174=99,AP184,IF(AQ$174=0,INDEX($F57:$N57,0,AQ$172),(INDEX($F57:$N57,0,AQ$174+1)-INDEX($F57:$N57,0,AQ$174))/(INDEX($F$4:$N$4,0,AQ$174+1)-INDEX($F$4:$N$4,0,AQ$174))+AP184)))</f>
        <v>2.114222323680008</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1.2070173047347386</v>
      </c>
      <c r="U185" s="186" cm="1">
        <f t="array" ref="U185">IF(U$174=-1,V185,IF(U$174=99,T185,IF(U$174=0,INDEX($F58:$N58,0,U$172),(INDEX($F58:$N58,0,U$174+1)-INDEX($F58:$N58,0,U$174))/(INDEX($F$4:$N$4,0,U$174+1)-INDEX($F$4:$N$4,0,U$174))+T185)))</f>
        <v>1.224086693947021</v>
      </c>
      <c r="V185" s="186" cm="1">
        <f t="array" ref="V185">IF(V$174=-1,W185,IF(V$174=99,U185,IF(V$174=0,INDEX($F58:$N58,0,V$172),(INDEX($F58:$N58,0,V$174+1)-INDEX($F58:$N58,0,V$174))/(INDEX($F$4:$N$4,0,V$174+1)-INDEX($F$4:$N$4,0,V$174))+U185)))</f>
        <v>1.2411560831593034</v>
      </c>
      <c r="W185" s="186" cm="1">
        <f t="array" ref="W185">IF(W$174=-1,X185,IF(W$174=99,V185,IF(W$174=0,INDEX($F58:$N58,0,W$172),(INDEX($F58:$N58,0,W$174+1)-INDEX($F58:$N58,0,W$174))/(INDEX($F$4:$N$4,0,W$174+1)-INDEX($F$4:$N$4,0,W$174))+V185)))</f>
        <v>1.2582254723715858</v>
      </c>
      <c r="X185" s="186" cm="1">
        <f t="array" ref="X185">IF(X$174=-1,Y185,IF(X$174=99,W185,IF(X$174=0,INDEX($F58:$N58,0,X$172),(INDEX($F58:$N58,0,X$174+1)-INDEX($F58:$N58,0,X$174))/(INDEX($F$4:$N$4,0,X$174+1)-INDEX($F$4:$N$4,0,X$174))+W185)))</f>
        <v>1.2752948615838682</v>
      </c>
      <c r="Y185" s="186" cm="1">
        <f t="array" ref="Y185">IF(Y$174=-1,Z185,IF(Y$174=99,X185,IF(Y$174=0,INDEX($F58:$N58,0,Y$172),(INDEX($F58:$N58,0,Y$174+1)-INDEX($F58:$N58,0,Y$174))/(INDEX($F$4:$N$4,0,Y$174+1)-INDEX($F$4:$N$4,0,Y$174))+X185)))</f>
        <v>1.2923642507961506</v>
      </c>
      <c r="Z185" s="186" cm="1">
        <f t="array" ref="Z185">IF(Z$174=-1,AA185,IF(Z$174=99,Y185,IF(Z$174=0,INDEX($F58:$N58,0,Z$172),(INDEX($F58:$N58,0,Z$174+1)-INDEX($F58:$N58,0,Z$174))/(INDEX($F$4:$N$4,0,Z$174+1)-INDEX($F$4:$N$4,0,Z$174))+Y185)))</f>
        <v>1.309433640008433</v>
      </c>
      <c r="AA185" s="186" cm="1">
        <f t="array" ref="AA185">IF(AA$174=-1,AB185,IF(AA$174=99,Z185,IF(AA$174=0,INDEX($F58:$N58,0,AA$172),(INDEX($F58:$N58,0,AA$174+1)-INDEX($F58:$N58,0,AA$174))/(INDEX($F$4:$N$4,0,AA$174+1)-INDEX($F$4:$N$4,0,AA$174))+Z185)))</f>
        <v>1.3265030292207154</v>
      </c>
      <c r="AB185" s="186" cm="1">
        <f t="array" ref="AB185">IF(AB$174=-1,AC185,IF(AB$174=99,AA185,IF(AB$174=0,INDEX($F58:$N58,0,AB$172),(INDEX($F58:$N58,0,AB$174+1)-INDEX($F58:$N58,0,AB$174))/(INDEX($F$4:$N$4,0,AB$174+1)-INDEX($F$4:$N$4,0,AB$174))+AA185)))</f>
        <v>1.3435724184329978</v>
      </c>
      <c r="AC185" s="186" cm="1">
        <f t="array" ref="AC185">IF(AC$174=-1,AD185,IF(AC$174=99,AB185,IF(AC$174=0,INDEX($F58:$N58,0,AC$172),(INDEX($F58:$N58,0,AC$174+1)-INDEX($F58:$N58,0,AC$174))/(INDEX($F$4:$N$4,0,AC$174+1)-INDEX($F$4:$N$4,0,AC$174))+AB185)))</f>
        <v>1.3606418076452793</v>
      </c>
      <c r="AD185" s="186" cm="1">
        <f t="array" ref="AD185">IF(AD$174=-1,AE185,IF(AD$174=99,AC185,IF(AD$174=0,INDEX($F58:$N58,0,AD$172),(INDEX($F58:$N58,0,AD$174+1)-INDEX($F58:$N58,0,AD$174))/(INDEX($F$4:$N$4,0,AD$174+1)-INDEX($F$4:$N$4,0,AD$174))+AC185)))</f>
        <v>1.3862974063982074</v>
      </c>
      <c r="AE185" s="186" cm="1">
        <f t="array" ref="AE185">IF(AE$174=-1,AF185,IF(AE$174=99,AD185,IF(AE$174=0,INDEX($F58:$N58,0,AE$172),(INDEX($F58:$N58,0,AE$174+1)-INDEX($F58:$N58,0,AE$174))/(INDEX($F$4:$N$4,0,AE$174+1)-INDEX($F$4:$N$4,0,AE$174))+AD185)))</f>
        <v>1.4119530051511355</v>
      </c>
      <c r="AF185" s="186" cm="1">
        <f t="array" ref="AF185">IF(AF$174=-1,AG185,IF(AF$174=99,AE185,IF(AF$174=0,INDEX($F58:$N58,0,AF$172),(INDEX($F58:$N58,0,AF$174+1)-INDEX($F58:$N58,0,AF$174))/(INDEX($F$4:$N$4,0,AF$174+1)-INDEX($F$4:$N$4,0,AF$174))+AE185)))</f>
        <v>1.4376086039040636</v>
      </c>
      <c r="AG185" s="186" cm="1">
        <f t="array" ref="AG185">IF(AG$174=-1,AH185,IF(AG$174=99,AF185,IF(AG$174=0,INDEX($F58:$N58,0,AG$172),(INDEX($F58:$N58,0,AG$174+1)-INDEX($F58:$N58,0,AG$174))/(INDEX($F$4:$N$4,0,AG$174+1)-INDEX($F$4:$N$4,0,AG$174))+AF185)))</f>
        <v>1.4632642026569918</v>
      </c>
      <c r="AH185" s="186" cm="1">
        <f t="array" ref="AH185">IF(AH$174=-1,AI185,IF(AH$174=99,AG185,IF(AH$174=0,INDEX($F58:$N58,0,AH$172),(INDEX($F58:$N58,0,AH$174+1)-INDEX($F58:$N58,0,AH$174))/(INDEX($F$4:$N$4,0,AH$174+1)-INDEX($F$4:$N$4,0,AH$174))+AG185)))</f>
        <v>1.4889198014099199</v>
      </c>
      <c r="AI185" s="186" cm="1">
        <f t="array" ref="AI185">IF(AI$174=-1,AJ185,IF(AI$174=99,AH185,IF(AI$174=0,INDEX($F58:$N58,0,AI$172),(INDEX($F58:$N58,0,AI$174+1)-INDEX($F58:$N58,0,AI$174))/(INDEX($F$4:$N$4,0,AI$174+1)-INDEX($F$4:$N$4,0,AI$174))+AH185)))</f>
        <v>1.514575400162848</v>
      </c>
      <c r="AJ185" s="186" cm="1">
        <f t="array" ref="AJ185">IF(AJ$174=-1,AK185,IF(AJ$174=99,AI185,IF(AJ$174=0,INDEX($F58:$N58,0,AJ$172),(INDEX($F58:$N58,0,AJ$174+1)-INDEX($F58:$N58,0,AJ$174))/(INDEX($F$4:$N$4,0,AJ$174+1)-INDEX($F$4:$N$4,0,AJ$174))+AI185)))</f>
        <v>1.5402309989157761</v>
      </c>
      <c r="AK185" s="186" cm="1">
        <f t="array" ref="AK185">IF(AK$174=-1,AL185,IF(AK$174=99,AJ185,IF(AK$174=0,INDEX($F58:$N58,0,AK$172),(INDEX($F58:$N58,0,AK$174+1)-INDEX($F58:$N58,0,AK$174))/(INDEX($F$4:$N$4,0,AK$174+1)-INDEX($F$4:$N$4,0,AK$174))+AJ185)))</f>
        <v>1.5658865976687042</v>
      </c>
      <c r="AL185" s="186" cm="1">
        <f t="array" ref="AL185">IF(AL$174=-1,AM185,IF(AL$174=99,AK185,IF(AL$174=0,INDEX($F58:$N58,0,AL$172),(INDEX($F58:$N58,0,AL$174+1)-INDEX($F58:$N58,0,AL$174))/(INDEX($F$4:$N$4,0,AL$174+1)-INDEX($F$4:$N$4,0,AL$174))+AK185)))</f>
        <v>1.5915421964216323</v>
      </c>
      <c r="AM185" s="186" cm="1">
        <f t="array" ref="AM185">IF(AM$174=-1,AN185,IF(AM$174=99,AL185,IF(AM$174=0,INDEX($F58:$N58,0,AM$172),(INDEX($F58:$N58,0,AM$174+1)-INDEX($F58:$N58,0,AM$174))/(INDEX($F$4:$N$4,0,AM$174+1)-INDEX($F$4:$N$4,0,AM$174))+AL185)))</f>
        <v>1.6171977951745604</v>
      </c>
      <c r="AN185" s="186" cm="1">
        <f t="array" ref="AN185">IF(AN$174=-1,AO185,IF(AN$174=99,AM185,IF(AN$174=0,INDEX($F58:$N58,0,AN$172),(INDEX($F58:$N58,0,AN$174+1)-INDEX($F58:$N58,0,AN$174))/(INDEX($F$4:$N$4,0,AN$174+1)-INDEX($F$4:$N$4,0,AN$174))+AM185)))</f>
        <v>1.6434989867249747</v>
      </c>
      <c r="AO185" s="186" cm="1">
        <f t="array" ref="AO185">IF(AO$174=-1,AP185,IF(AO$174=99,AN185,IF(AO$174=0,INDEX($F58:$N58,0,AO$172),(INDEX($F58:$N58,0,AO$174+1)-INDEX($F58:$N58,0,AO$174))/(INDEX($F$4:$N$4,0,AO$174+1)-INDEX($F$4:$N$4,0,AO$174))+AN185)))</f>
        <v>1.8802097106787041</v>
      </c>
      <c r="AP185" s="186" cm="1">
        <f t="array" ref="AP185">IF(AP$174=-1,AQ185,IF(AP$174=99,AO185,IF(AP$174=0,INDEX($F58:$N58,0,AP$172),(INDEX($F58:$N58,0,AP$174+1)-INDEX($F58:$N58,0,AP$174))/(INDEX($F$4:$N$4,0,AP$174+1)-INDEX($F$4:$N$4,0,AP$174))+AO185)))</f>
        <v>1.8802097106787041</v>
      </c>
      <c r="AQ185" s="186" cm="1">
        <f t="array" ref="AQ185">IF(AQ$174=-1,AR185,IF(AQ$174=99,AP185,IF(AQ$174=0,INDEX($F58:$N58,0,AQ$172),(INDEX($F58:$N58,0,AQ$174+1)-INDEX($F58:$N58,0,AQ$174))/(INDEX($F$4:$N$4,0,AQ$174+1)-INDEX($F$4:$N$4,0,AQ$174))+AP185)))</f>
        <v>1.8802097106787041</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22.948965117675165</v>
      </c>
      <c r="U186" s="186">
        <f t="shared" si="251"/>
        <v>23.273504638422779</v>
      </c>
      <c r="V186" s="186">
        <f t="shared" si="251"/>
        <v>23.598044159170392</v>
      </c>
      <c r="W186" s="186">
        <f t="shared" si="251"/>
        <v>23.922583679918006</v>
      </c>
      <c r="X186" s="186">
        <f t="shared" si="251"/>
        <v>24.247123200665619</v>
      </c>
      <c r="Y186" s="186">
        <f t="shared" si="251"/>
        <v>24.571662721413233</v>
      </c>
      <c r="Z186" s="186">
        <f t="shared" si="251"/>
        <v>24.896202242160847</v>
      </c>
      <c r="AA186" s="186">
        <f t="shared" si="251"/>
        <v>25.22074176290846</v>
      </c>
      <c r="AB186" s="186">
        <f t="shared" si="251"/>
        <v>25.545281283656074</v>
      </c>
      <c r="AC186" s="186">
        <f t="shared" si="251"/>
        <v>25.86982080440368</v>
      </c>
      <c r="AD186" s="186">
        <f t="shared" si="251"/>
        <v>26.357609536631848</v>
      </c>
      <c r="AE186" s="186">
        <f t="shared" si="251"/>
        <v>26.845398268860016</v>
      </c>
      <c r="AF186" s="186">
        <f t="shared" si="251"/>
        <v>27.333187001088184</v>
      </c>
      <c r="AG186" s="186">
        <f t="shared" si="251"/>
        <v>27.820975733316352</v>
      </c>
      <c r="AH186" s="186">
        <f t="shared" si="251"/>
        <v>28.30876446554452</v>
      </c>
      <c r="AI186" s="186">
        <f t="shared" si="251"/>
        <v>28.796553197772688</v>
      </c>
      <c r="AJ186" s="186">
        <f t="shared" si="251"/>
        <v>29.284341930000856</v>
      </c>
      <c r="AK186" s="186">
        <f t="shared" si="251"/>
        <v>29.772130662229024</v>
      </c>
      <c r="AL186" s="186">
        <f t="shared" si="251"/>
        <v>30.259919394457192</v>
      </c>
      <c r="AM186" s="186">
        <f t="shared" si="251"/>
        <v>30.747708126685353</v>
      </c>
      <c r="AN186" s="186">
        <f t="shared" si="251"/>
        <v>33.248024920305809</v>
      </c>
      <c r="AO186" s="186">
        <f t="shared" si="251"/>
        <v>35.748341713926258</v>
      </c>
      <c r="AP186" s="186">
        <f t="shared" si="251"/>
        <v>35.748341713926258</v>
      </c>
      <c r="AQ186" s="186">
        <f t="shared" si="251"/>
        <v>35.748341713926258</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26.182682929711209</v>
      </c>
      <c r="U187" s="186">
        <f t="shared" si="252"/>
        <v>26.55295301929144</v>
      </c>
      <c r="V187" s="186">
        <f t="shared" si="252"/>
        <v>26.923223108871671</v>
      </c>
      <c r="W187" s="186">
        <f t="shared" si="252"/>
        <v>27.293493198451902</v>
      </c>
      <c r="X187" s="186">
        <f t="shared" si="252"/>
        <v>27.663763288032133</v>
      </c>
      <c r="Y187" s="186">
        <f t="shared" si="252"/>
        <v>28.034033377612364</v>
      </c>
      <c r="Z187" s="186">
        <f t="shared" si="252"/>
        <v>28.404303467192594</v>
      </c>
      <c r="AA187" s="186">
        <f t="shared" si="252"/>
        <v>28.774573556772825</v>
      </c>
      <c r="AB187" s="186">
        <f t="shared" si="252"/>
        <v>29.144843646353056</v>
      </c>
      <c r="AC187" s="186">
        <f t="shared" si="252"/>
        <v>29.515113735933284</v>
      </c>
      <c r="AD187" s="186">
        <f t="shared" si="252"/>
        <v>30.07163633497542</v>
      </c>
      <c r="AE187" s="186">
        <f t="shared" si="252"/>
        <v>30.628158934017556</v>
      </c>
      <c r="AF187" s="186">
        <f t="shared" si="252"/>
        <v>31.184681533059692</v>
      </c>
      <c r="AG187" s="186">
        <f t="shared" si="252"/>
        <v>31.741204132101828</v>
      </c>
      <c r="AH187" s="186">
        <f t="shared" si="252"/>
        <v>32.297726731143968</v>
      </c>
      <c r="AI187" s="186">
        <f t="shared" si="252"/>
        <v>32.854249330186107</v>
      </c>
      <c r="AJ187" s="186">
        <f t="shared" si="252"/>
        <v>33.410771929228247</v>
      </c>
      <c r="AK187" s="186">
        <f t="shared" si="252"/>
        <v>33.967294528270386</v>
      </c>
      <c r="AL187" s="186">
        <f t="shared" si="252"/>
        <v>34.523817127312526</v>
      </c>
      <c r="AM187" s="186">
        <f t="shared" si="252"/>
        <v>35.080339726354651</v>
      </c>
      <c r="AN187" s="186">
        <f t="shared" si="252"/>
        <v>37.93297388634889</v>
      </c>
      <c r="AO187" s="186">
        <f t="shared" si="252"/>
        <v>40.785608046343143</v>
      </c>
      <c r="AP187" s="186">
        <f t="shared" si="252"/>
        <v>40.785608046343143</v>
      </c>
      <c r="AQ187" s="186">
        <f t="shared" si="252"/>
        <v>40.785608046343143</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81.674119938491373</v>
      </c>
      <c r="U188" s="186">
        <f t="shared" si="253"/>
        <v>82.463248731348486</v>
      </c>
      <c r="V188" s="186">
        <f t="shared" si="253"/>
        <v>83.252377524205599</v>
      </c>
      <c r="W188" s="186">
        <f t="shared" si="253"/>
        <v>84.041506317062712</v>
      </c>
      <c r="X188" s="186">
        <f t="shared" si="253"/>
        <v>84.830635109919825</v>
      </c>
      <c r="Y188" s="186">
        <f t="shared" si="253"/>
        <v>85.619763902776938</v>
      </c>
      <c r="Z188" s="186">
        <f t="shared" si="253"/>
        <v>86.408892695634052</v>
      </c>
      <c r="AA188" s="186">
        <f t="shared" si="253"/>
        <v>87.198021488491165</v>
      </c>
      <c r="AB188" s="186">
        <f t="shared" si="253"/>
        <v>87.987150281348278</v>
      </c>
      <c r="AC188" s="186">
        <f t="shared" si="253"/>
        <v>88.776279074205405</v>
      </c>
      <c r="AD188" s="186">
        <f t="shared" si="253"/>
        <v>89.930109703463941</v>
      </c>
      <c r="AE188" s="186">
        <f t="shared" si="253"/>
        <v>91.083940332722477</v>
      </c>
      <c r="AF188" s="186">
        <f t="shared" si="253"/>
        <v>92.237770961981013</v>
      </c>
      <c r="AG188" s="186">
        <f t="shared" si="253"/>
        <v>93.391601591239549</v>
      </c>
      <c r="AH188" s="186">
        <f t="shared" si="253"/>
        <v>94.545432220498085</v>
      </c>
      <c r="AI188" s="186">
        <f t="shared" si="253"/>
        <v>95.699262849756622</v>
      </c>
      <c r="AJ188" s="186">
        <f t="shared" si="253"/>
        <v>96.853093479015158</v>
      </c>
      <c r="AK188" s="186">
        <f t="shared" si="253"/>
        <v>98.006924108273694</v>
      </c>
      <c r="AL188" s="186">
        <f t="shared" si="253"/>
        <v>99.16075473753223</v>
      </c>
      <c r="AM188" s="186">
        <f t="shared" si="253"/>
        <v>100.31458536679082</v>
      </c>
      <c r="AN188" s="186">
        <f t="shared" si="253"/>
        <v>101.10619955111922</v>
      </c>
      <c r="AO188" s="186">
        <f t="shared" si="253"/>
        <v>101.89781373544764</v>
      </c>
      <c r="AP188" s="186">
        <f t="shared" si="253"/>
        <v>101.89781373544764</v>
      </c>
      <c r="AQ188" s="186">
        <f t="shared" si="253"/>
        <v>101.89781373544764</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8" t="s">
        <v>296</v>
      </c>
      <c r="C2" s="368"/>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29.834708085628357</v>
      </c>
      <c r="K13" s="186" cm="1">
        <f t="array" ref="K13">INDEX(Drivers!$C$34:$AG$36,1,K$11)</f>
        <v>30.072412795172607</v>
      </c>
      <c r="L13" s="186" cm="1">
        <f t="array" ref="L13">INDEX(Drivers!$C$34:$AG$36,1,L$11)</f>
        <v>26.152313654707825</v>
      </c>
      <c r="M13" s="186" cm="1">
        <f t="array" ref="M13">INDEX(Drivers!$C$34:$AG$36,1,M$11)</f>
        <v>23.577621091687998</v>
      </c>
      <c r="N13" s="40"/>
      <c r="O13" s="186">
        <f>F13</f>
        <v>25.676476665132281</v>
      </c>
      <c r="P13" s="186">
        <f t="shared" si="1"/>
        <v>25.755361891142741</v>
      </c>
      <c r="Q13" s="186">
        <f t="shared" si="1"/>
        <v>25.946710085536886</v>
      </c>
      <c r="R13" s="186">
        <f t="shared" si="1"/>
        <v>26.998265626975765</v>
      </c>
      <c r="S13" s="186">
        <f t="shared" si="1"/>
        <v>29.834708085628357</v>
      </c>
      <c r="T13" s="186">
        <f t="shared" ref="T13:V15" si="3">K13</f>
        <v>30.072412795172607</v>
      </c>
      <c r="U13" s="186">
        <f t="shared" si="3"/>
        <v>26.152313654707825</v>
      </c>
      <c r="V13" s="186">
        <f t="shared" si="3"/>
        <v>23.577621091687998</v>
      </c>
      <c r="X13" s="186">
        <f>F13</f>
        <v>25.676476665132281</v>
      </c>
      <c r="Y13" s="186">
        <f t="shared" ref="Y13:AE15" si="4">G13</f>
        <v>25.755361891142741</v>
      </c>
      <c r="Z13" s="186">
        <f t="shared" si="4"/>
        <v>25.946710085536886</v>
      </c>
      <c r="AA13" s="186">
        <f t="shared" si="4"/>
        <v>26.998265626975765</v>
      </c>
      <c r="AB13" s="186">
        <f t="shared" si="4"/>
        <v>29.834708085628357</v>
      </c>
      <c r="AC13" s="7">
        <f>T13</f>
        <v>30.072412795172607</v>
      </c>
      <c r="AD13" s="186">
        <f t="shared" si="4"/>
        <v>26.152313654707825</v>
      </c>
      <c r="AE13" s="186">
        <f t="shared" si="4"/>
        <v>23.577621091687998</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18.161627711606037</v>
      </c>
      <c r="K14" s="186" cm="1">
        <f t="array" ref="K14">INDEX(Drivers!$C$34:$AG$36,2,K$11)</f>
        <v>21.202959402651203</v>
      </c>
      <c r="L14" s="186" cm="1">
        <f t="array" ref="L14">INDEX(Drivers!$C$34:$AG$36,2,L$11)</f>
        <v>24.434642128117662</v>
      </c>
      <c r="M14" s="186" cm="1">
        <f t="array" ref="M14">INDEX(Drivers!$C$34:$AG$36,2,M$11)</f>
        <v>27.446887948289767</v>
      </c>
      <c r="N14" s="40"/>
      <c r="O14" s="186">
        <f t="shared" ref="O14:O15" si="5">F14</f>
        <v>16.65350655721161</v>
      </c>
      <c r="P14" s="186">
        <f t="shared" si="1"/>
        <v>17.422744808714206</v>
      </c>
      <c r="Q14" s="186">
        <f t="shared" si="1"/>
        <v>18.376375848815535</v>
      </c>
      <c r="R14" s="186">
        <f t="shared" si="1"/>
        <v>19.311259441517389</v>
      </c>
      <c r="S14" s="186">
        <f t="shared" si="1"/>
        <v>18.161627711606037</v>
      </c>
      <c r="T14" s="186">
        <f t="shared" si="3"/>
        <v>21.202959402651203</v>
      </c>
      <c r="U14" s="186">
        <f t="shared" si="3"/>
        <v>24.434642128117662</v>
      </c>
      <c r="V14" s="186">
        <f t="shared" si="3"/>
        <v>27.446887948289767</v>
      </c>
      <c r="X14" s="186">
        <f t="shared" ref="X14:X15" si="6">F14</f>
        <v>16.65350655721161</v>
      </c>
      <c r="Y14" s="186">
        <f t="shared" si="4"/>
        <v>17.422744808714206</v>
      </c>
      <c r="Z14" s="186">
        <f t="shared" si="4"/>
        <v>18.376375848815535</v>
      </c>
      <c r="AA14" s="186">
        <f t="shared" si="4"/>
        <v>19.311259441517389</v>
      </c>
      <c r="AB14" s="186">
        <f t="shared" si="4"/>
        <v>18.161627711606037</v>
      </c>
      <c r="AC14" s="7">
        <f>T14</f>
        <v>21.202959402651203</v>
      </c>
      <c r="AD14" s="186">
        <f t="shared" si="4"/>
        <v>24.434642128117662</v>
      </c>
      <c r="AE14" s="186">
        <f t="shared" si="4"/>
        <v>27.446887948289767</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11.858701524628284</v>
      </c>
      <c r="J15" s="186" cm="1">
        <f t="array" ref="J15">INDEX(Drivers!$C$34:$AG$36,3,J$11)</f>
        <v>11.995244651969873</v>
      </c>
      <c r="K15" s="186" cm="1">
        <f t="array" ref="K15">INDEX(Drivers!$C$34:$AG$36,3,K$11)</f>
        <v>14.680717802176193</v>
      </c>
      <c r="L15" s="186" cm="1">
        <f t="array" ref="L15">INDEX(Drivers!$C$34:$AG$36,3,L$11)</f>
        <v>20.788350217174507</v>
      </c>
      <c r="M15" s="186" cm="1">
        <f t="array" ref="M15">INDEX(Drivers!$C$34:$AG$36,3,M$11)</f>
        <v>24.493399960022217</v>
      </c>
      <c r="N15" s="40"/>
      <c r="O15" s="186">
        <f t="shared" si="5"/>
        <v>12.420508234977223</v>
      </c>
      <c r="P15" s="186">
        <f t="shared" si="1"/>
        <v>13.343841341791148</v>
      </c>
      <c r="Q15" s="186">
        <f t="shared" si="1"/>
        <v>14.041748987467024</v>
      </c>
      <c r="R15" s="186">
        <f t="shared" si="1"/>
        <v>11.858701524628284</v>
      </c>
      <c r="S15" s="186">
        <f t="shared" si="1"/>
        <v>11.995244651969873</v>
      </c>
      <c r="T15" s="186">
        <f t="shared" si="3"/>
        <v>14.680717802176193</v>
      </c>
      <c r="U15" s="186">
        <f t="shared" si="3"/>
        <v>20.788350217174507</v>
      </c>
      <c r="V15" s="186">
        <f t="shared" si="3"/>
        <v>24.493399960022217</v>
      </c>
      <c r="X15" s="186">
        <f t="shared" si="6"/>
        <v>12.420508234977223</v>
      </c>
      <c r="Y15" s="186">
        <f t="shared" si="4"/>
        <v>13.343841341791148</v>
      </c>
      <c r="Z15" s="186">
        <f t="shared" si="4"/>
        <v>14.041748987467024</v>
      </c>
      <c r="AA15" s="186">
        <f t="shared" si="4"/>
        <v>11.858701524628284</v>
      </c>
      <c r="AB15" s="186">
        <f t="shared" si="4"/>
        <v>11.995244651969873</v>
      </c>
      <c r="AC15" s="7">
        <f>T15</f>
        <v>14.680717802176193</v>
      </c>
      <c r="AD15" s="186">
        <f t="shared" si="4"/>
        <v>20.788350217174507</v>
      </c>
      <c r="AE15" s="186">
        <f t="shared" si="4"/>
        <v>24.493399960022217</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75.517908999999975</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75.517908999999975</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75.517908999999975</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1.1223047596592308</v>
      </c>
      <c r="K21" s="10">
        <f>RES!G45</f>
        <v>1.2520345797539971</v>
      </c>
      <c r="L21" s="10">
        <f>RES!H45</f>
        <v>1.5345229711624206</v>
      </c>
      <c r="M21" s="10">
        <f>RES!I45</f>
        <v>1.8637688432661996</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0.4250986162865818</v>
      </c>
      <c r="K32" s="61">
        <f t="shared" si="40"/>
        <v>0.43738315097708269</v>
      </c>
      <c r="L32" s="61">
        <f t="shared" si="40"/>
        <v>0.46205412747138613</v>
      </c>
      <c r="M32" s="61">
        <f t="shared" si="40"/>
        <v>0.48683860724415018</v>
      </c>
      <c r="N32" s="42"/>
      <c r="O32" s="61">
        <f t="shared" si="44"/>
        <v>0.41283463855351005</v>
      </c>
      <c r="P32" s="61">
        <f t="shared" si="45"/>
        <v>0.41283463855351005</v>
      </c>
      <c r="Q32" s="61">
        <f t="shared" si="45"/>
        <v>0.41283463855351005</v>
      </c>
      <c r="R32" s="61">
        <f>Q32*(1+R21*(I21/F21-1))</f>
        <v>0.41206830801822453</v>
      </c>
      <c r="S32" s="61">
        <f>R32*(1+S21*(J21/G21-1))</f>
        <v>0.4250986162865818</v>
      </c>
      <c r="T32" s="46">
        <f>S32*(1+T21*(K21/J21-1))</f>
        <v>0.43738315097708269</v>
      </c>
      <c r="U32" s="46">
        <f t="shared" ref="U32:V32" si="53">T32*(1+U21*(L21/K21-1))</f>
        <v>0.46205412747138613</v>
      </c>
      <c r="V32" s="46">
        <f t="shared" si="53"/>
        <v>0.48683860724415018</v>
      </c>
      <c r="W32" s="229"/>
      <c r="X32" s="62">
        <f t="shared" si="47"/>
        <v>0.41283463855351005</v>
      </c>
      <c r="Y32" s="62">
        <f t="shared" si="48"/>
        <v>0.41283463855351005</v>
      </c>
      <c r="Z32" s="62">
        <f t="shared" si="49"/>
        <v>0.41283463855351005</v>
      </c>
      <c r="AA32" s="62">
        <f t="shared" si="50"/>
        <v>0.41206830801822453</v>
      </c>
      <c r="AB32" s="62">
        <f t="shared" si="51"/>
        <v>0.4250986162865818</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12.820910923508183</v>
      </c>
      <c r="J45" s="186">
        <f t="shared" si="92"/>
        <v>12.834201208110986</v>
      </c>
      <c r="K45" s="186">
        <f t="shared" si="92"/>
        <v>12.864519802938128</v>
      </c>
      <c r="L45" s="186">
        <f t="shared" si="92"/>
        <v>12.947359762041929</v>
      </c>
      <c r="M45" s="186">
        <f>SUMPRODUCT(M41:M44,M54:M57)/SUM(M54:M57)</f>
        <v>12.980948297839149</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143.29642797153545</v>
      </c>
      <c r="K47" s="73">
        <f t="shared" si="93"/>
        <v>166.40172013861698</v>
      </c>
      <c r="L47" s="73">
        <f t="shared" si="93"/>
        <v>206.41023469378393</v>
      </c>
      <c r="M47" s="73">
        <f t="shared" si="93"/>
        <v>249.10487823114806</v>
      </c>
      <c r="N47" s="42"/>
      <c r="O47" s="305">
        <f>FTRA!G7</f>
        <v>145.137</v>
      </c>
      <c r="P47" s="305">
        <f>FTRA!H7</f>
        <v>148.477</v>
      </c>
      <c r="Q47" s="305">
        <f>FTRA!I7</f>
        <v>150.78899999999999</v>
      </c>
      <c r="R47" s="305">
        <f>FTRA!J7</f>
        <v>140.006</v>
      </c>
      <c r="S47" s="305">
        <f>FTRA!K7</f>
        <v>143.29642797153545</v>
      </c>
      <c r="T47" s="287">
        <f>FTRA!L7</f>
        <v>166.40172013861698</v>
      </c>
      <c r="U47" s="287">
        <f>FTRA!M7</f>
        <v>206.41023469378393</v>
      </c>
      <c r="V47" s="287">
        <f>FTRA!N7</f>
        <v>249.10487823114806</v>
      </c>
      <c r="W47" s="229"/>
      <c r="X47" s="186">
        <f>FTRA!G7</f>
        <v>145.137</v>
      </c>
      <c r="Y47" s="186">
        <f>FTRA!H7</f>
        <v>148.477</v>
      </c>
      <c r="Z47" s="186">
        <f>FTRA!I7</f>
        <v>150.78899999999999</v>
      </c>
      <c r="AA47" s="186">
        <f>FTRA!J7</f>
        <v>140.006</v>
      </c>
      <c r="AB47" s="186">
        <f>FTRA!K7</f>
        <v>143.29642797153545</v>
      </c>
      <c r="AC47" s="186">
        <f>FTRA!L7</f>
        <v>166.40172013861698</v>
      </c>
      <c r="AD47" s="186">
        <f>FTRA!M7</f>
        <v>206.41023469378393</v>
      </c>
      <c r="AE47" s="186">
        <f>FTRA!N7</f>
        <v>249.10487823114806</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0.52021491451355251</v>
      </c>
      <c r="K49" s="73">
        <f t="shared" si="93"/>
        <v>0.5621549606112004</v>
      </c>
      <c r="L49" s="73">
        <f t="shared" si="93"/>
        <v>0.62973534651447394</v>
      </c>
      <c r="M49" s="73">
        <f t="shared" si="93"/>
        <v>0.69486372104057392</v>
      </c>
      <c r="N49" s="42"/>
      <c r="O49" s="24">
        <f>E49*(1+(O48*(O47/E47-1)))</f>
        <v>0.52310039361040328</v>
      </c>
      <c r="P49" s="24">
        <f t="shared" ref="P49:V49" si="97">F49*(1+(P48*(P47/F47-1)))</f>
        <v>0.52911938020465121</v>
      </c>
      <c r="Q49" s="24">
        <f t="shared" si="97"/>
        <v>0.53323895430378154</v>
      </c>
      <c r="R49" s="73">
        <f t="shared" si="97"/>
        <v>0.51417285649738431</v>
      </c>
      <c r="S49" s="73">
        <f t="shared" si="97"/>
        <v>0.52021491451355251</v>
      </c>
      <c r="T49" s="46">
        <f t="shared" si="97"/>
        <v>0.5621549606112004</v>
      </c>
      <c r="U49" s="46">
        <f t="shared" si="97"/>
        <v>0.62973534651447394</v>
      </c>
      <c r="V49" s="46">
        <f t="shared" si="97"/>
        <v>0.69486372104057392</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0.52021491451355251</v>
      </c>
      <c r="AC49" s="46">
        <f>AA49*(1+(AC48*(AC47/AA47-1)))</f>
        <v>0.56264207504151176</v>
      </c>
      <c r="AD49" s="46">
        <f>AC49*(1+(AD48*(AD47/AC47-1)))</f>
        <v>0.6167532311759456</v>
      </c>
      <c r="AE49" s="46">
        <f>AD49*(1+(AE48*(AE47/AD47-1)))</f>
        <v>0.65502467550811105</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7.0229013459329588</v>
      </c>
      <c r="K50" s="73">
        <f t="shared" si="93"/>
        <v>7.5890919682512052</v>
      </c>
      <c r="L50" s="73">
        <f t="shared" si="93"/>
        <v>8.5014271779453985</v>
      </c>
      <c r="M50" s="73">
        <f t="shared" si="93"/>
        <v>9.3806602340477472</v>
      </c>
      <c r="N50" s="42"/>
      <c r="O50" s="186">
        <f>O49*O44</f>
        <v>7.0618553137404447</v>
      </c>
      <c r="P50" s="186">
        <f t="shared" ref="P50:V50" si="104">P49*P44</f>
        <v>7.1431116327627917</v>
      </c>
      <c r="Q50" s="186">
        <f t="shared" si="104"/>
        <v>7.1987258831010505</v>
      </c>
      <c r="R50" s="73">
        <f t="shared" si="104"/>
        <v>6.9413335627146884</v>
      </c>
      <c r="S50" s="73">
        <f t="shared" si="104"/>
        <v>7.0229013459329588</v>
      </c>
      <c r="T50" s="46">
        <f t="shared" si="104"/>
        <v>7.5890919682512052</v>
      </c>
      <c r="U50" s="46">
        <f t="shared" si="104"/>
        <v>8.5014271779453985</v>
      </c>
      <c r="V50" s="46">
        <f t="shared" si="104"/>
        <v>9.3806602340477472</v>
      </c>
      <c r="W50" s="229"/>
      <c r="X50" s="73">
        <f t="shared" si="98"/>
        <v>7.0618553137404447</v>
      </c>
      <c r="Y50" s="73">
        <f t="shared" si="99"/>
        <v>7.1431116327627917</v>
      </c>
      <c r="Z50" s="73">
        <f t="shared" si="100"/>
        <v>7.1987258831010505</v>
      </c>
      <c r="AA50" s="73">
        <f t="shared" si="101"/>
        <v>6.9413335627146884</v>
      </c>
      <c r="AB50" s="73">
        <f t="shared" si="102"/>
        <v>7.0229013459329588</v>
      </c>
      <c r="AC50" s="46">
        <f>AC49*AC44</f>
        <v>7.2158846124073879</v>
      </c>
      <c r="AD50" s="46">
        <f>AD49*AD44</f>
        <v>7.5143671803399261</v>
      </c>
      <c r="AE50" s="46">
        <f>AE49*AE44</f>
        <v>7.581624045710849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9.8320618843061425</v>
      </c>
      <c r="K51" s="73">
        <f t="shared" si="93"/>
        <v>10.624728755551686</v>
      </c>
      <c r="L51" s="73">
        <f t="shared" si="93"/>
        <v>11.901998049123558</v>
      </c>
      <c r="M51" s="73">
        <f t="shared" si="93"/>
        <v>13.132924327666846</v>
      </c>
      <c r="N51" s="42"/>
      <c r="O51" s="186">
        <f>O50*O38</f>
        <v>9.8865974392366223</v>
      </c>
      <c r="P51" s="186">
        <f t="shared" ref="P51:V51" si="106">P50*P38</f>
        <v>10.000356285867907</v>
      </c>
      <c r="Q51" s="186">
        <f t="shared" si="106"/>
        <v>10.07821623634147</v>
      </c>
      <c r="R51" s="73">
        <f>R50*R38</f>
        <v>9.7178669878005639</v>
      </c>
      <c r="S51" s="73">
        <f t="shared" si="106"/>
        <v>9.8320618843061425</v>
      </c>
      <c r="T51" s="46">
        <f t="shared" si="106"/>
        <v>10.624728755551686</v>
      </c>
      <c r="U51" s="46">
        <f t="shared" si="106"/>
        <v>11.901998049123558</v>
      </c>
      <c r="V51" s="46">
        <f t="shared" si="106"/>
        <v>13.132924327666846</v>
      </c>
      <c r="W51" s="229"/>
      <c r="X51" s="73">
        <f t="shared" si="98"/>
        <v>9.8865974392366223</v>
      </c>
      <c r="Y51" s="73">
        <f t="shared" si="99"/>
        <v>10.000356285867907</v>
      </c>
      <c r="Z51" s="73">
        <f t="shared" si="100"/>
        <v>10.07821623634147</v>
      </c>
      <c r="AA51" s="73">
        <f t="shared" si="101"/>
        <v>9.7178669878005639</v>
      </c>
      <c r="AB51" s="73">
        <f t="shared" si="102"/>
        <v>9.8320618843061425</v>
      </c>
      <c r="AC51" s="46">
        <f>AC50*AC38</f>
        <v>10.102238457370342</v>
      </c>
      <c r="AD51" s="46">
        <f>AD50*AD38</f>
        <v>10.520114052475895</v>
      </c>
      <c r="AE51" s="46">
        <f>AE50*AE38</f>
        <v>10.614273663995188</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0.14917354042814179</v>
      </c>
      <c r="K54" s="61">
        <f t="shared" ref="K54:K59" si="115">IF($D$4,AC54,T54)</f>
        <v>0.15036206397586305</v>
      </c>
      <c r="L54" s="61">
        <f t="shared" ref="L54:L59" si="116">IF($D$4,AD54,U54)</f>
        <v>0.13076156827353913</v>
      </c>
      <c r="M54" s="61">
        <f t="shared" ref="M54:M58" si="117">IF($D$4,AE54,V54)</f>
        <v>0.11788810545843999</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0.14917354042814179</v>
      </c>
      <c r="T54" s="46">
        <f t="shared" si="119"/>
        <v>0.15036206397586305</v>
      </c>
      <c r="U54" s="46">
        <f t="shared" si="119"/>
        <v>0.13076156827353913</v>
      </c>
      <c r="V54" s="46">
        <f t="shared" si="119"/>
        <v>0.11788810545843999</v>
      </c>
      <c r="W54" s="229"/>
      <c r="X54" s="186">
        <f t="shared" ref="X54:AB56" si="120">X30*X25*X13</f>
        <v>0.1283823833256614</v>
      </c>
      <c r="Y54" s="186">
        <f t="shared" si="120"/>
        <v>0.12877680945571371</v>
      </c>
      <c r="Z54" s="186">
        <f t="shared" si="120"/>
        <v>0.12973355042768442</v>
      </c>
      <c r="AA54" s="186">
        <f t="shared" si="120"/>
        <v>0.13499132813487882</v>
      </c>
      <c r="AB54" s="186">
        <f t="shared" si="120"/>
        <v>0.14917354042814179</v>
      </c>
      <c r="AC54" s="46">
        <f t="shared" ref="AC54" si="121">AC30*AC25*AC13</f>
        <v>0.35710990194267472</v>
      </c>
      <c r="AD54" s="46">
        <f t="shared" ref="AD54:AE56" si="122">AD30*AD25*AD13</f>
        <v>0.23602463073373811</v>
      </c>
      <c r="AE54" s="46">
        <f t="shared" si="122"/>
        <v>0.20214862883485996</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3.0139525672292957</v>
      </c>
      <c r="K55" s="61">
        <f t="shared" si="115"/>
        <v>3.5186666602378018</v>
      </c>
      <c r="L55" s="61">
        <f t="shared" si="116"/>
        <v>4.0549698265374747</v>
      </c>
      <c r="M55" s="61">
        <f t="shared" si="117"/>
        <v>4.5548570705113018</v>
      </c>
      <c r="N55" s="42"/>
      <c r="O55" s="186">
        <f t="shared" si="118"/>
        <v>2.7636773332492934</v>
      </c>
      <c r="P55" s="186">
        <f t="shared" si="118"/>
        <v>2.8913337107360779</v>
      </c>
      <c r="Q55" s="186">
        <f t="shared" si="118"/>
        <v>3.0495903806306055</v>
      </c>
      <c r="R55" s="186">
        <f>R31*R26*R14</f>
        <v>3.2047358801985588</v>
      </c>
      <c r="S55" s="186">
        <f t="shared" ref="S55:V55" si="123">S31*S26*S14</f>
        <v>3.0139525672292957</v>
      </c>
      <c r="T55" s="46">
        <f t="shared" si="123"/>
        <v>3.5186666602378018</v>
      </c>
      <c r="U55" s="46">
        <f t="shared" si="123"/>
        <v>4.0549698265374747</v>
      </c>
      <c r="V55" s="46">
        <f t="shared" si="123"/>
        <v>4.5548570705113018</v>
      </c>
      <c r="W55" s="229"/>
      <c r="X55" s="186">
        <f t="shared" si="120"/>
        <v>2.7636773332492934</v>
      </c>
      <c r="Y55" s="186">
        <f t="shared" si="120"/>
        <v>2.8913337107360779</v>
      </c>
      <c r="Z55" s="186">
        <f t="shared" si="120"/>
        <v>3.0495903806306055</v>
      </c>
      <c r="AA55" s="186">
        <f t="shared" si="120"/>
        <v>3.2047358801985588</v>
      </c>
      <c r="AB55" s="186">
        <f t="shared" si="120"/>
        <v>3.0139525672292957</v>
      </c>
      <c r="AC55" s="46">
        <f t="shared" ref="AC55" si="124">AC31*AC26*AC14</f>
        <v>3.1755966608646156</v>
      </c>
      <c r="AD55" s="46">
        <f t="shared" si="122"/>
        <v>3.4766297550275667</v>
      </c>
      <c r="AE55" s="46">
        <f t="shared" si="122"/>
        <v>3.5244615741987375</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3.7534332962642614</v>
      </c>
      <c r="J56" s="61">
        <f t="shared" si="114"/>
        <v>3.9167076026891774</v>
      </c>
      <c r="K56" s="61">
        <f t="shared" si="115"/>
        <v>4.9320979060102648</v>
      </c>
      <c r="L56" s="61">
        <f t="shared" si="116"/>
        <v>7.3779418557173635</v>
      </c>
      <c r="M56" s="61">
        <f t="shared" si="117"/>
        <v>9.1591766484773114</v>
      </c>
      <c r="N56" s="42"/>
      <c r="O56" s="186">
        <f t="shared" si="118"/>
        <v>3.9385634462472403</v>
      </c>
      <c r="P56" s="186">
        <f t="shared" si="118"/>
        <v>4.2313538823878662</v>
      </c>
      <c r="Q56" s="186">
        <f t="shared" si="118"/>
        <v>4.4526615366410756</v>
      </c>
      <c r="R56" s="186">
        <f t="shared" si="118"/>
        <v>3.7534332962642614</v>
      </c>
      <c r="S56" s="186">
        <f t="shared" ref="S56:V56" si="125">S32*S27*S15</f>
        <v>3.9167076026891774</v>
      </c>
      <c r="T56" s="46">
        <f t="shared" si="125"/>
        <v>4.9320979060102648</v>
      </c>
      <c r="U56" s="46">
        <f t="shared" si="125"/>
        <v>7.3779418557173635</v>
      </c>
      <c r="V56" s="46">
        <f t="shared" si="125"/>
        <v>9.1591766484773114</v>
      </c>
      <c r="W56" s="229"/>
      <c r="X56" s="186">
        <f t="shared" si="120"/>
        <v>3.9385634462472403</v>
      </c>
      <c r="Y56" s="186">
        <f t="shared" si="120"/>
        <v>4.2313538823878662</v>
      </c>
      <c r="Z56" s="186">
        <f t="shared" si="120"/>
        <v>4.4526615366410756</v>
      </c>
      <c r="AA56" s="186">
        <f t="shared" si="120"/>
        <v>3.7534332962642614</v>
      </c>
      <c r="AB56" s="186">
        <f t="shared" si="120"/>
        <v>3.9167076026891774</v>
      </c>
      <c r="AC56" s="46">
        <f t="shared" ref="AC56" si="126">AC32*AC27*AC15</f>
        <v>4.4172103991954135</v>
      </c>
      <c r="AD56" s="46">
        <f t="shared" si="122"/>
        <v>5.9460704628069747</v>
      </c>
      <c r="AE56" s="46">
        <f t="shared" si="122"/>
        <v>6.6599095726267494</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0.52021491451355251</v>
      </c>
      <c r="K57" s="61">
        <f t="shared" si="115"/>
        <v>0.5621549606112004</v>
      </c>
      <c r="L57" s="61">
        <f t="shared" si="116"/>
        <v>0.62973534651447394</v>
      </c>
      <c r="M57" s="61">
        <f t="shared" si="117"/>
        <v>0.69486372104057392</v>
      </c>
      <c r="N57" s="42"/>
      <c r="O57" s="186">
        <f>O49</f>
        <v>0.52310039361040328</v>
      </c>
      <c r="P57" s="186">
        <f t="shared" ref="P57:R57" si="127">P49</f>
        <v>0.52911938020465121</v>
      </c>
      <c r="Q57" s="186">
        <f t="shared" si="127"/>
        <v>0.53323895430378154</v>
      </c>
      <c r="R57" s="186">
        <f t="shared" si="127"/>
        <v>0.51417285649738431</v>
      </c>
      <c r="S57" s="186">
        <f>S49</f>
        <v>0.52021491451355251</v>
      </c>
      <c r="T57" s="46">
        <f t="shared" ref="T57:V57" si="128">T49</f>
        <v>0.5621549606112004</v>
      </c>
      <c r="U57" s="46">
        <f t="shared" si="128"/>
        <v>0.62973534651447394</v>
      </c>
      <c r="V57" s="46">
        <f t="shared" si="128"/>
        <v>0.69486372104057392</v>
      </c>
      <c r="W57" s="229"/>
      <c r="X57" s="186">
        <f>X49</f>
        <v>0.52310039361040328</v>
      </c>
      <c r="Y57" s="186">
        <f t="shared" ref="Y57:AB57" si="129">Y49</f>
        <v>0.52911938020465121</v>
      </c>
      <c r="Z57" s="186">
        <f t="shared" si="129"/>
        <v>0.53323895430378154</v>
      </c>
      <c r="AA57" s="186">
        <f t="shared" si="129"/>
        <v>0.51417285649738431</v>
      </c>
      <c r="AB57" s="186">
        <f t="shared" si="129"/>
        <v>0.52021491451355251</v>
      </c>
      <c r="AC57" s="46">
        <f t="shared" ref="AC57" si="130">AC49</f>
        <v>0.56264207504151176</v>
      </c>
      <c r="AD57" s="46">
        <f>AD49</f>
        <v>0.6167532311759456</v>
      </c>
      <c r="AE57" s="46">
        <f>AE49</f>
        <v>0.65502467550811105</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7.6073333610950833</v>
      </c>
      <c r="J58" s="61">
        <f t="shared" si="114"/>
        <v>7.6000486248601673</v>
      </c>
      <c r="K58" s="61">
        <f t="shared" si="115"/>
        <v>9.1632815908351315</v>
      </c>
      <c r="L58" s="61">
        <f t="shared" si="116"/>
        <v>12.193408597042852</v>
      </c>
      <c r="M58" s="61">
        <f t="shared" si="117"/>
        <v>14.526785545487629</v>
      </c>
      <c r="N58" s="42"/>
      <c r="O58" s="186">
        <f>SUM(O54:O57)</f>
        <v>7.3537235564325982</v>
      </c>
      <c r="P58" s="186">
        <f t="shared" ref="P58:R58" si="131">SUM(P54:P57)</f>
        <v>7.7805837827843094</v>
      </c>
      <c r="Q58" s="186">
        <f t="shared" si="131"/>
        <v>8.1652244220031474</v>
      </c>
      <c r="R58" s="186">
        <f t="shared" si="131"/>
        <v>7.6073333610950833</v>
      </c>
      <c r="S58" s="186">
        <f>SUM(S54:S57)</f>
        <v>7.6000486248601673</v>
      </c>
      <c r="T58" s="46">
        <f t="shared" ref="T58" si="132">SUM(T54:T57)</f>
        <v>9.1632815908351315</v>
      </c>
      <c r="U58" s="46">
        <f t="shared" ref="U58" si="133">SUM(U54:U57)</f>
        <v>12.193408597042852</v>
      </c>
      <c r="V58" s="46">
        <f>SUM(V54:V57)</f>
        <v>14.526785545487629</v>
      </c>
      <c r="W58" s="229"/>
      <c r="X58" s="186">
        <f>SUM(X54:X57)</f>
        <v>7.3537235564325982</v>
      </c>
      <c r="Y58" s="186">
        <f t="shared" ref="Y58:AC58" si="134">SUM(Y54:Y57)</f>
        <v>7.7805837827843094</v>
      </c>
      <c r="Z58" s="186">
        <f t="shared" si="134"/>
        <v>8.1652244220031474</v>
      </c>
      <c r="AA58" s="186">
        <f t="shared" si="134"/>
        <v>7.6073333610950833</v>
      </c>
      <c r="AB58" s="186">
        <f t="shared" si="134"/>
        <v>7.6000486248601673</v>
      </c>
      <c r="AC58" s="46">
        <f t="shared" si="134"/>
        <v>8.5125590370442143</v>
      </c>
      <c r="AD58" s="46">
        <f>SUM(AD54:AD57)</f>
        <v>10.275478079744225</v>
      </c>
      <c r="AE58" s="46">
        <f>SUM(AE54:AE57)</f>
        <v>11.041544451168457</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7.6463359540153073</v>
      </c>
      <c r="J59" s="61">
        <f t="shared" si="114"/>
        <v>7.8935785032964896</v>
      </c>
      <c r="K59" s="61">
        <f t="shared" si="115"/>
        <v>7.1978678540194068</v>
      </c>
      <c r="L59" s="61">
        <f t="shared" si="116"/>
        <v>5.8535974934285351</v>
      </c>
      <c r="M59" s="61">
        <f>IF($D$4,AE59,V59)</f>
        <v>5.1985285226061357</v>
      </c>
      <c r="N59" s="42"/>
      <c r="O59" s="47">
        <f>F16/O58</f>
        <v>7.4452746336145115</v>
      </c>
      <c r="P59" s="47">
        <f t="shared" ref="P59:R59" si="135">G16/P58</f>
        <v>7.2644867814046616</v>
      </c>
      <c r="Q59" s="47">
        <f t="shared" si="135"/>
        <v>7.1479768228465907</v>
      </c>
      <c r="R59" s="186">
        <f t="shared" si="135"/>
        <v>7.6463359540153073</v>
      </c>
      <c r="S59" s="186">
        <f>J16/S58</f>
        <v>7.8935785032964896</v>
      </c>
      <c r="T59" s="46">
        <f t="shared" ref="T59" si="136">K16/T58</f>
        <v>7.1978678540194068</v>
      </c>
      <c r="U59" s="46">
        <f t="shared" ref="U59" si="137">L16/U58</f>
        <v>5.8535974934285351</v>
      </c>
      <c r="V59" s="46">
        <f t="shared" ref="V59" si="138">M16/V58</f>
        <v>5.1985285226061357</v>
      </c>
      <c r="W59" s="229"/>
      <c r="X59" s="47">
        <f>X16/X58</f>
        <v>7.4452746336145115</v>
      </c>
      <c r="Y59" s="47">
        <f t="shared" ref="Y59:AC59" si="139">Y16/Y58</f>
        <v>7.2644867814046616</v>
      </c>
      <c r="Z59" s="47">
        <f t="shared" si="139"/>
        <v>7.1479768228465907</v>
      </c>
      <c r="AA59" s="47">
        <f t="shared" si="139"/>
        <v>7.6463359540153073</v>
      </c>
      <c r="AB59" s="47">
        <f t="shared" si="139"/>
        <v>7.8935785032964896</v>
      </c>
      <c r="AC59" s="46">
        <f t="shared" si="139"/>
        <v>7.7480919325173572</v>
      </c>
      <c r="AD59" s="46">
        <f>AD16/AD58</f>
        <v>6.9461786056164359</v>
      </c>
      <c r="AE59" s="46">
        <f>AE16/AE58</f>
        <v>6.8394334989982664</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130.78159343428689</v>
      </c>
      <c r="J60" s="186">
        <f t="shared" si="140"/>
        <v>126.68525429656313</v>
      </c>
      <c r="K60" s="186">
        <f t="shared" si="140"/>
        <v>138.93003043138444</v>
      </c>
      <c r="L60" s="186">
        <f t="shared" si="140"/>
        <v>170.8351148370958</v>
      </c>
      <c r="M60" s="186">
        <f t="shared" si="140"/>
        <v>192.36212625388814</v>
      </c>
      <c r="N60" s="40"/>
      <c r="O60" s="186">
        <f>1000/O59</f>
        <v>134.31337985641542</v>
      </c>
      <c r="P60" s="186">
        <f t="shared" ref="P60:R60" si="141">1000/P59</f>
        <v>137.65597351760064</v>
      </c>
      <c r="Q60" s="186">
        <f t="shared" si="141"/>
        <v>139.89972614401438</v>
      </c>
      <c r="R60" s="186">
        <f t="shared" si="141"/>
        <v>130.78159343428689</v>
      </c>
      <c r="S60" s="186">
        <f>1000/S59</f>
        <v>126.68525429656313</v>
      </c>
      <c r="T60" s="186">
        <f t="shared" ref="T60" si="142">1000/T59</f>
        <v>138.93003043138444</v>
      </c>
      <c r="U60" s="186">
        <f t="shared" ref="U60" si="143">1000/U59</f>
        <v>170.8351148370958</v>
      </c>
      <c r="V60" s="186">
        <f t="shared" ref="V60" si="144">1000/V59</f>
        <v>192.36212625388814</v>
      </c>
      <c r="X60" s="186">
        <f>1000/X59</f>
        <v>134.31337985641542</v>
      </c>
      <c r="Y60" s="186">
        <f t="shared" ref="Y60:AC60" si="145">1000/Y59</f>
        <v>137.65597351760064</v>
      </c>
      <c r="Z60" s="186">
        <f t="shared" si="145"/>
        <v>139.89972614401438</v>
      </c>
      <c r="AA60" s="186">
        <f t="shared" si="145"/>
        <v>130.78159343428689</v>
      </c>
      <c r="AB60" s="186">
        <f t="shared" si="145"/>
        <v>126.68525429656313</v>
      </c>
      <c r="AC60" s="186">
        <f t="shared" si="145"/>
        <v>129.0640339208133</v>
      </c>
      <c r="AD60" s="186">
        <f>1000/AD59</f>
        <v>143.96404941149009</v>
      </c>
      <c r="AE60" s="186">
        <f>1000/AE59</f>
        <v>146.21093986021859</v>
      </c>
    </row>
    <row r="61" spans="1:47">
      <c r="A61" s="185" t="s">
        <v>16</v>
      </c>
      <c r="C61" s="228" t="s">
        <v>167</v>
      </c>
      <c r="E61" s="232">
        <f>E57/E58</f>
        <v>7.7131877744829089E-2</v>
      </c>
      <c r="F61" s="232">
        <f t="shared" si="110"/>
        <v>7.1134084603007172E-2</v>
      </c>
      <c r="G61" s="232">
        <f t="shared" ref="G61" si="146">IF($D$4,AA61,R61)</f>
        <v>6.7589105418586343E-2</v>
      </c>
      <c r="H61" s="232">
        <f t="shared" ref="H61:J61" si="147">IF($D$4,AC61,T61)</f>
        <v>6.1348650594068035E-2</v>
      </c>
      <c r="I61" s="232">
        <f t="shared" si="147"/>
        <v>5.1645554358540686E-2</v>
      </c>
      <c r="J61" s="232">
        <f t="shared" si="147"/>
        <v>4.7833274530332377E-2</v>
      </c>
      <c r="K61" s="232">
        <f t="shared" ref="K61:M61" si="148">IF($D$4,AC61,T61)</f>
        <v>6.1348650594068035E-2</v>
      </c>
      <c r="L61" s="232">
        <f t="shared" si="148"/>
        <v>5.1645554358540686E-2</v>
      </c>
      <c r="M61" s="232">
        <f t="shared" si="148"/>
        <v>4.7833274530332377E-2</v>
      </c>
      <c r="N61" s="40"/>
      <c r="O61" s="232">
        <f>O57/O58</f>
        <v>7.1134084603007172E-2</v>
      </c>
      <c r="P61" s="232">
        <f t="shared" ref="P61:R61" si="149">P57/P58</f>
        <v>6.8005100256796402E-2</v>
      </c>
      <c r="Q61" s="232">
        <f>Q57/Q58</f>
        <v>6.5306098980799823E-2</v>
      </c>
      <c r="R61" s="232">
        <f t="shared" si="149"/>
        <v>6.7589105418586343E-2</v>
      </c>
      <c r="S61" s="232">
        <f>S57/S58</f>
        <v>6.8448892920487586E-2</v>
      </c>
      <c r="T61" s="232">
        <f t="shared" ref="T61:V61" si="150">T57/T58</f>
        <v>6.1348650594068035E-2</v>
      </c>
      <c r="U61" s="232">
        <f t="shared" si="150"/>
        <v>5.1645554358540686E-2</v>
      </c>
      <c r="V61" s="232">
        <f t="shared" si="150"/>
        <v>4.7833274530332377E-2</v>
      </c>
      <c r="W61" s="281"/>
      <c r="X61" s="232">
        <f>X57/X58</f>
        <v>7.1134084603007172E-2</v>
      </c>
      <c r="Y61" s="232">
        <f t="shared" ref="Y61:AB61" si="151">Y57/Y58</f>
        <v>6.8005100256796402E-2</v>
      </c>
      <c r="Z61" s="232">
        <f t="shared" si="151"/>
        <v>6.5306098980799823E-2</v>
      </c>
      <c r="AA61" s="232">
        <f t="shared" si="151"/>
        <v>6.7589105418586343E-2</v>
      </c>
      <c r="AB61" s="232">
        <f t="shared" si="151"/>
        <v>6.8448892920487586E-2</v>
      </c>
      <c r="AC61" s="232">
        <f t="shared" ref="AC61" si="152">AC57/AC58</f>
        <v>6.6095526925928488E-2</v>
      </c>
      <c r="AD61" s="232">
        <f>AD57/AD58</f>
        <v>6.0021852646616483E-2</v>
      </c>
      <c r="AE61" s="232">
        <f>AE57/AE58</f>
        <v>5.932364610811252E-2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0.59669416171256717</v>
      </c>
      <c r="K75" s="61">
        <f t="shared" si="186"/>
        <v>0.60144825590345219</v>
      </c>
      <c r="L75" s="61">
        <f t="shared" si="186"/>
        <v>0.52304627309415652</v>
      </c>
      <c r="M75" s="61">
        <f t="shared" si="186"/>
        <v>0.47155242183375995</v>
      </c>
      <c r="N75" s="40"/>
      <c r="O75" s="186">
        <f t="shared" ref="O75:V75" si="187">O25*O13</f>
        <v>0.51352953330264561</v>
      </c>
      <c r="P75" s="186">
        <f t="shared" si="187"/>
        <v>0.51510723782285484</v>
      </c>
      <c r="Q75" s="186">
        <f>Q25*Q13</f>
        <v>0.51893420171073767</v>
      </c>
      <c r="R75" s="186">
        <f t="shared" si="187"/>
        <v>0.5399653125395153</v>
      </c>
      <c r="S75" s="186">
        <f t="shared" si="187"/>
        <v>0.59669416171256717</v>
      </c>
      <c r="T75" s="186">
        <f t="shared" si="187"/>
        <v>0.60144825590345219</v>
      </c>
      <c r="U75" s="186">
        <f t="shared" si="187"/>
        <v>0.52304627309415652</v>
      </c>
      <c r="V75" s="186">
        <f t="shared" si="187"/>
        <v>0.47155242183375995</v>
      </c>
      <c r="X75" s="186">
        <f>O75</f>
        <v>0.51352953330264561</v>
      </c>
      <c r="Y75" s="186">
        <f t="shared" ref="Y75:AB75" si="188">P75</f>
        <v>0.51510723782285484</v>
      </c>
      <c r="Z75" s="186">
        <f t="shared" si="188"/>
        <v>0.51893420171073767</v>
      </c>
      <c r="AA75" s="186">
        <f t="shared" si="188"/>
        <v>0.5399653125395153</v>
      </c>
      <c r="AB75" s="186">
        <f t="shared" si="188"/>
        <v>0.59669416171256717</v>
      </c>
      <c r="AC75" s="186">
        <f>AC25*AC13</f>
        <v>1.5036206397586305</v>
      </c>
      <c r="AD75" s="186">
        <f>AD25*AD13</f>
        <v>1.046092546188313</v>
      </c>
      <c r="AE75" s="186">
        <f>AE25*AE13</f>
        <v>0.9431048436675199</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9.6256626871512001</v>
      </c>
      <c r="K81" s="186">
        <f t="shared" ref="K81:K84" si="216">IF($D$4,AC81,T81)</f>
        <v>11.237568483405138</v>
      </c>
      <c r="L81" s="186">
        <f t="shared" ref="L81:L84" si="217">IF($D$4,AD81,U81)</f>
        <v>12.950360327902361</v>
      </c>
      <c r="M81" s="186">
        <f t="shared" ref="M81:M84" si="218">IF($D$4,AE81,V81)</f>
        <v>14.546850612593577</v>
      </c>
      <c r="N81" s="40"/>
      <c r="O81" s="186">
        <f>O$26*O$14</f>
        <v>8.826358475322154</v>
      </c>
      <c r="P81" s="186">
        <f t="shared" ref="P81:V81" si="219">P$26*P$14</f>
        <v>9.2340547486185294</v>
      </c>
      <c r="Q81" s="186">
        <f t="shared" si="219"/>
        <v>9.7394791998722337</v>
      </c>
      <c r="R81" s="186">
        <f t="shared" si="219"/>
        <v>10.234967504004217</v>
      </c>
      <c r="S81" s="186">
        <f t="shared" si="219"/>
        <v>9.6256626871512001</v>
      </c>
      <c r="T81" s="291">
        <f t="shared" si="219"/>
        <v>11.237568483405138</v>
      </c>
      <c r="U81" s="291">
        <f t="shared" si="219"/>
        <v>12.950360327902361</v>
      </c>
      <c r="V81" s="291">
        <f t="shared" si="219"/>
        <v>14.546850612593577</v>
      </c>
      <c r="X81" s="62">
        <f t="shared" si="201"/>
        <v>8.826358475322154</v>
      </c>
      <c r="Y81" s="62">
        <f t="shared" si="202"/>
        <v>9.2340547486185294</v>
      </c>
      <c r="Z81" s="62">
        <f t="shared" si="203"/>
        <v>9.7394791998722337</v>
      </c>
      <c r="AA81" s="62">
        <f t="shared" si="204"/>
        <v>10.234967504004217</v>
      </c>
      <c r="AB81" s="62">
        <f t="shared" si="205"/>
        <v>9.6256626871512001</v>
      </c>
      <c r="AC81" s="186">
        <f>AC$26*AC$14</f>
        <v>10.67569005923488</v>
      </c>
      <c r="AD81" s="186">
        <f>AD$26*AD$14</f>
        <v>11.68770019593188</v>
      </c>
      <c r="AE81" s="186">
        <f>AE$26*AE$14</f>
        <v>12.472106043972415</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9.108764792700967</v>
      </c>
      <c r="J86" s="186">
        <f t="shared" ref="J86:J89" si="233">IF($D$4,AB86,S86)</f>
        <v>9.2136446759184807</v>
      </c>
      <c r="K86" s="186">
        <f t="shared" ref="K86:K89" si="234">IF($D$4,AC86,T86)</f>
        <v>11.276378376698577</v>
      </c>
      <c r="L86" s="186">
        <f t="shared" ref="L86:L89" si="235">IF($D$4,AD86,U86)</f>
        <v>15.967700356002688</v>
      </c>
      <c r="M86" s="186">
        <f t="shared" ref="M86:M89" si="236">IF($D$4,AE86,V86)</f>
        <v>18.813579104427873</v>
      </c>
      <c r="N86" s="40"/>
      <c r="O86" s="186">
        <f>O$27*O$15</f>
        <v>9.5402930821095318</v>
      </c>
      <c r="P86" s="186">
        <f t="shared" ref="P86:V86" si="237">P$27*P$15</f>
        <v>10.249512727937956</v>
      </c>
      <c r="Q86" s="186">
        <f t="shared" si="237"/>
        <v>10.785581249292237</v>
      </c>
      <c r="R86" s="186">
        <f t="shared" si="237"/>
        <v>9.108764792700967</v>
      </c>
      <c r="S86" s="186">
        <f t="shared" si="237"/>
        <v>9.2136446759184807</v>
      </c>
      <c r="T86" s="291">
        <f t="shared" si="237"/>
        <v>11.276378376698577</v>
      </c>
      <c r="U86" s="291">
        <f t="shared" si="237"/>
        <v>15.967700356002688</v>
      </c>
      <c r="V86" s="291">
        <f t="shared" si="237"/>
        <v>18.813579104427873</v>
      </c>
      <c r="X86" s="62">
        <f t="shared" si="201"/>
        <v>9.5402930821095318</v>
      </c>
      <c r="Y86" s="62">
        <f t="shared" si="202"/>
        <v>10.249512727937956</v>
      </c>
      <c r="Z86" s="62">
        <f t="shared" si="203"/>
        <v>10.785581249292237</v>
      </c>
      <c r="AA86" s="62">
        <f t="shared" si="204"/>
        <v>9.108764792700967</v>
      </c>
      <c r="AB86" s="62">
        <f t="shared" si="205"/>
        <v>9.2136446759184807</v>
      </c>
      <c r="AC86" s="186">
        <f>AC$27*AC$15</f>
        <v>10.994468917281113</v>
      </c>
      <c r="AD86" s="186">
        <f>AD$27*AD$15</f>
        <v>15.179295150925054</v>
      </c>
      <c r="AE86" s="186">
        <f>AE$27*AE$15</f>
        <v>17.437542170243077</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0.71761297135664004</v>
      </c>
      <c r="K87" s="62">
        <f t="shared" si="234"/>
        <v>0.73835060987918233</v>
      </c>
      <c r="L87" s="62">
        <f t="shared" si="235"/>
        <v>0.7799979172804643</v>
      </c>
      <c r="M87" s="62">
        <f t="shared" si="236"/>
        <v>0.82183683063338742</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0.71761297135664004</v>
      </c>
      <c r="T87" s="289">
        <f t="shared" si="239"/>
        <v>0.73835060987918233</v>
      </c>
      <c r="U87" s="289">
        <f t="shared" si="239"/>
        <v>0.7799979172804643</v>
      </c>
      <c r="V87" s="289">
        <f>V$43*1000*V$37*V$32/V$67/V$64</f>
        <v>0.82183683063338742</v>
      </c>
      <c r="W87" s="240"/>
      <c r="X87" s="62">
        <f t="shared" si="201"/>
        <v>0.69691003522723105</v>
      </c>
      <c r="Y87" s="62">
        <f t="shared" si="202"/>
        <v>0.69691003522723105</v>
      </c>
      <c r="Z87" s="62">
        <f t="shared" si="203"/>
        <v>0.69691003522723105</v>
      </c>
      <c r="AA87" s="62">
        <f t="shared" si="204"/>
        <v>0.69561638544480764</v>
      </c>
      <c r="AB87" s="62">
        <f t="shared" si="205"/>
        <v>0.71761297135664004</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0.27238702864335995</v>
      </c>
      <c r="K90" s="33">
        <f t="shared" si="240"/>
        <v>0.22664939012081764</v>
      </c>
      <c r="L90" s="33">
        <f t="shared" si="240"/>
        <v>0.18000208271953566</v>
      </c>
      <c r="M90" s="33">
        <f t="shared" si="240"/>
        <v>0.13316316936661254</v>
      </c>
      <c r="N90" s="241"/>
      <c r="O90" s="33">
        <f t="shared" ref="O90:V90" si="241">1-SUM(O87:O89)</f>
        <v>0.29308996477276894</v>
      </c>
      <c r="P90" s="33">
        <f t="shared" si="241"/>
        <v>0.29308996477276894</v>
      </c>
      <c r="Q90" s="33">
        <f t="shared" si="241"/>
        <v>0.29308996477276894</v>
      </c>
      <c r="R90" s="33">
        <f t="shared" si="241"/>
        <v>0.29438361455519235</v>
      </c>
      <c r="S90" s="33">
        <f t="shared" si="241"/>
        <v>0.27238702864335995</v>
      </c>
      <c r="T90" s="33">
        <f t="shared" si="241"/>
        <v>0.22664939012081764</v>
      </c>
      <c r="U90" s="33">
        <f t="shared" si="241"/>
        <v>0.18000208271953566</v>
      </c>
      <c r="V90" s="33">
        <f t="shared" si="241"/>
        <v>0.13316316936661254</v>
      </c>
      <c r="W90" s="240"/>
      <c r="X90" s="62">
        <f t="shared" si="201"/>
        <v>0.29308996477276894</v>
      </c>
      <c r="Y90" s="62">
        <f t="shared" si="202"/>
        <v>0.29308996477276894</v>
      </c>
      <c r="Z90" s="62">
        <f t="shared" si="203"/>
        <v>0.29308996477276894</v>
      </c>
      <c r="AA90" s="62">
        <f t="shared" si="204"/>
        <v>0.29438361455519235</v>
      </c>
      <c r="AB90" s="62">
        <f t="shared" si="205"/>
        <v>0.27238702864335995</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29.238013923915791</v>
      </c>
      <c r="K93" s="186">
        <f t="shared" ref="K93:K95" si="248">IF($D$4,AC93,T93)</f>
        <v>29.470964539269154</v>
      </c>
      <c r="L93" s="186">
        <f t="shared" ref="L93:L95" si="249">IF($D$4,AD93,U93)</f>
        <v>25.629267381613669</v>
      </c>
      <c r="M93" s="186">
        <f t="shared" ref="M93:M95" si="250">IF($D$4,AE93,V93)</f>
        <v>23.106068669854238</v>
      </c>
      <c r="N93" s="40"/>
      <c r="O93" s="186">
        <f>(1-O$25)*O$13</f>
        <v>25.162947131829636</v>
      </c>
      <c r="P93" s="186">
        <f>(1-P$25)*P$13</f>
        <v>25.240254653319884</v>
      </c>
      <c r="Q93" s="186">
        <f t="shared" ref="Q93:V93" si="251">(1-Q$25)*Q$13</f>
        <v>25.427775883826147</v>
      </c>
      <c r="R93" s="186">
        <f t="shared" si="251"/>
        <v>26.458300314436251</v>
      </c>
      <c r="S93" s="186">
        <f t="shared" si="251"/>
        <v>29.238013923915791</v>
      </c>
      <c r="T93" s="186">
        <f t="shared" si="251"/>
        <v>29.470964539269154</v>
      </c>
      <c r="U93" s="186">
        <f t="shared" si="251"/>
        <v>25.629267381613669</v>
      </c>
      <c r="V93" s="186">
        <f t="shared" si="251"/>
        <v>23.106068669854238</v>
      </c>
      <c r="X93" s="186">
        <f>O93</f>
        <v>25.162947131829636</v>
      </c>
      <c r="Y93" s="186">
        <f t="shared" ref="Y93:AB93" si="252">P93</f>
        <v>25.240254653319884</v>
      </c>
      <c r="Z93" s="186">
        <f t="shared" si="252"/>
        <v>25.427775883826147</v>
      </c>
      <c r="AA93" s="186">
        <f t="shared" si="252"/>
        <v>26.458300314436251</v>
      </c>
      <c r="AB93" s="186">
        <f t="shared" si="252"/>
        <v>29.238013923915791</v>
      </c>
      <c r="AC93" s="186">
        <f>(1-AC$25)*AC$13</f>
        <v>28.568792155413973</v>
      </c>
      <c r="AD93" s="186">
        <f>(1-AD$25)*AD$13</f>
        <v>25.106221108519509</v>
      </c>
      <c r="AE93" s="186">
        <f>(1-AE$25)*AE$13</f>
        <v>22.634516248020478</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8.5359650244548373</v>
      </c>
      <c r="K97" s="186">
        <f t="shared" ref="K97:K99" si="266">IF($D$4,AC97,T97)</f>
        <v>9.9653909192460652</v>
      </c>
      <c r="L97" s="186">
        <f t="shared" ref="L97:L99" si="267">IF($D$4,AD97,U97)</f>
        <v>11.484281800215301</v>
      </c>
      <c r="M97" s="186">
        <f t="shared" ref="M97:M99" si="268">IF($D$4,AE97,V97)</f>
        <v>12.90003733569619</v>
      </c>
      <c r="N97" s="40"/>
      <c r="O97" s="186">
        <f>(1-O$26)*O$14</f>
        <v>7.8271480818894563</v>
      </c>
      <c r="P97" s="186">
        <f t="shared" ref="P97:V97" si="269">(1-P$26)*P$14</f>
        <v>8.1886900600956771</v>
      </c>
      <c r="Q97" s="186">
        <f t="shared" si="269"/>
        <v>8.636896648943301</v>
      </c>
      <c r="R97" s="186">
        <f t="shared" si="269"/>
        <v>9.0762919375131723</v>
      </c>
      <c r="S97" s="186">
        <f t="shared" si="269"/>
        <v>8.5359650244548373</v>
      </c>
      <c r="T97" s="186">
        <f t="shared" si="269"/>
        <v>9.9653909192460652</v>
      </c>
      <c r="U97" s="186">
        <f t="shared" si="269"/>
        <v>11.484281800215301</v>
      </c>
      <c r="V97" s="186">
        <f t="shared" si="269"/>
        <v>12.90003733569619</v>
      </c>
      <c r="X97" s="186">
        <f t="shared" si="253"/>
        <v>7.8271480818894563</v>
      </c>
      <c r="Y97" s="186">
        <f t="shared" si="254"/>
        <v>8.1886900600956771</v>
      </c>
      <c r="Z97" s="186">
        <f t="shared" si="255"/>
        <v>8.636896648943301</v>
      </c>
      <c r="AA97" s="186">
        <f t="shared" si="256"/>
        <v>9.0762919375131723</v>
      </c>
      <c r="AB97" s="186">
        <f t="shared" si="257"/>
        <v>8.5359650244548373</v>
      </c>
      <c r="AC97" s="186">
        <f>(1-AC$26)*AC$14</f>
        <v>10.527269343416323</v>
      </c>
      <c r="AD97" s="186">
        <f>(1-AD$26)*AD$14</f>
        <v>12.746941932185784</v>
      </c>
      <c r="AE97" s="186">
        <f>(1-AE$26)*AE$14</f>
        <v>14.974781904317352</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2.7499367319273165</v>
      </c>
      <c r="J101" s="186">
        <f t="shared" ref="J101:J103" si="278">IF($D$4,AB101,S101)</f>
        <v>2.781599976051393</v>
      </c>
      <c r="K101" s="186">
        <f t="shared" ref="K101:K103" si="279">IF($D$4,AC101,T101)</f>
        <v>3.4043394254776156</v>
      </c>
      <c r="L101" s="186">
        <f t="shared" ref="L101:L103" si="280">IF($D$4,AD101,U101)</f>
        <v>4.8206498611718196</v>
      </c>
      <c r="M101" s="186">
        <f t="shared" ref="M101:M103" si="281">IF($D$4,AE101,V101)</f>
        <v>5.6798208555943432</v>
      </c>
      <c r="N101" s="40"/>
      <c r="O101" s="186">
        <f>(1-O$27)*O$15</f>
        <v>2.880215152867692</v>
      </c>
      <c r="P101" s="186">
        <f t="shared" ref="P101:V101" si="282">(1-P$27)*P$15</f>
        <v>3.0943286138531914</v>
      </c>
      <c r="Q101" s="186">
        <f t="shared" si="282"/>
        <v>3.2561677381747867</v>
      </c>
      <c r="R101" s="186">
        <f t="shared" si="282"/>
        <v>2.7499367319273165</v>
      </c>
      <c r="S101" s="186">
        <f t="shared" si="282"/>
        <v>2.781599976051393</v>
      </c>
      <c r="T101" s="186">
        <f t="shared" si="282"/>
        <v>3.4043394254776156</v>
      </c>
      <c r="U101" s="186">
        <f t="shared" si="282"/>
        <v>4.8206498611718196</v>
      </c>
      <c r="V101" s="186">
        <f t="shared" si="282"/>
        <v>5.6798208555943432</v>
      </c>
      <c r="X101" s="186">
        <f t="shared" si="253"/>
        <v>2.880215152867692</v>
      </c>
      <c r="Y101" s="186">
        <f t="shared" si="254"/>
        <v>3.0943286138531914</v>
      </c>
      <c r="Z101" s="186">
        <f t="shared" si="255"/>
        <v>3.2561677381747867</v>
      </c>
      <c r="AA101" s="186">
        <f t="shared" si="256"/>
        <v>2.7499367319273165</v>
      </c>
      <c r="AB101" s="186">
        <f t="shared" si="257"/>
        <v>2.781599976051393</v>
      </c>
      <c r="AC101" s="186">
        <f>(1-AC$27)*AC$15</f>
        <v>3.6862488848950807</v>
      </c>
      <c r="AD101" s="186">
        <f>(1-AD$27)*AD$15</f>
        <v>5.6090550662494536</v>
      </c>
      <c r="AE101" s="186">
        <f>(1-AE$27)*AE$15</f>
        <v>7.0558577897791386</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1.1016792688040944</v>
      </c>
      <c r="K107" s="186">
        <f t="shared" ref="K107:K108" si="293">IF($D$4,AC107,T107)</f>
        <v>1.1104567755204462</v>
      </c>
      <c r="L107" s="186">
        <f t="shared" ref="L107:L108" si="294">IF($D$4,AD107,U107)</f>
        <v>0.96570282175921762</v>
      </c>
      <c r="M107" s="186">
        <f t="shared" ref="M107:M108" si="295">IF($D$4,AE107,V107)</f>
        <v>0.87062947925886358</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1.1016792688040944</v>
      </c>
      <c r="T107" s="303">
        <f t="shared" si="296"/>
        <v>1.1104567755204462</v>
      </c>
      <c r="U107" s="303">
        <f t="shared" si="296"/>
        <v>0.96570282175921762</v>
      </c>
      <c r="V107" s="303">
        <f t="shared" si="296"/>
        <v>0.87062947925886358</v>
      </c>
      <c r="X107" s="186">
        <f>O107</f>
        <v>0.94813201981803652</v>
      </c>
      <c r="Y107" s="186">
        <f t="shared" ref="Y107:AB107" si="297">P107</f>
        <v>0.95104494317767596</v>
      </c>
      <c r="Z107" s="186">
        <f t="shared" si="297"/>
        <v>0.95811068480591965</v>
      </c>
      <c r="AA107" s="186">
        <f t="shared" si="297"/>
        <v>0.99694052475857964</v>
      </c>
      <c r="AB107" s="186">
        <f t="shared" si="297"/>
        <v>1.1016792688040944</v>
      </c>
      <c r="AC107" s="303">
        <f t="shared" ref="AC107:AE109" si="298">AC25*AC13*AC30*AC41</f>
        <v>2.5054680997680063</v>
      </c>
      <c r="AD107" s="303">
        <f t="shared" si="298"/>
        <v>1.5731419679310372</v>
      </c>
      <c r="AE107" s="303">
        <f t="shared" si="298"/>
        <v>1.279985339884514</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37.206121940058622</v>
      </c>
      <c r="K108" s="186">
        <f t="shared" si="293"/>
        <v>43.436629444894194</v>
      </c>
      <c r="L108" s="186">
        <f t="shared" si="294"/>
        <v>50.05709229462262</v>
      </c>
      <c r="M108" s="186">
        <f t="shared" si="295"/>
        <v>56.228014145814143</v>
      </c>
      <c r="N108" s="40"/>
      <c r="O108" s="186">
        <f t="shared" si="296"/>
        <v>34.116567387912205</v>
      </c>
      <c r="P108" s="186">
        <f t="shared" si="296"/>
        <v>35.69243782424283</v>
      </c>
      <c r="Q108" s="186">
        <f t="shared" si="296"/>
        <v>37.646057473717377</v>
      </c>
      <c r="R108" s="186">
        <f t="shared" si="296"/>
        <v>39.561270884220072</v>
      </c>
      <c r="S108" s="186">
        <f t="shared" si="296"/>
        <v>37.206121940058622</v>
      </c>
      <c r="T108" s="303">
        <f t="shared" si="296"/>
        <v>43.436629444894194</v>
      </c>
      <c r="U108" s="303">
        <f t="shared" si="296"/>
        <v>50.05709229462262</v>
      </c>
      <c r="V108" s="303">
        <f t="shared" si="296"/>
        <v>56.228014145814143</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37.206121940058622</v>
      </c>
      <c r="AC108" s="303">
        <f t="shared" si="298"/>
        <v>37.241480170316152</v>
      </c>
      <c r="AD108" s="303">
        <f t="shared" si="298"/>
        <v>38.733223804257101</v>
      </c>
      <c r="AE108" s="303">
        <f t="shared" si="298"/>
        <v>37.302813395143509</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50.033398416338834</v>
      </c>
      <c r="J109" s="186">
        <f t="shared" ref="J109:J111" si="308">IF($D$4,AB109,S109)</f>
        <v>52.209850688086917</v>
      </c>
      <c r="K109" s="186">
        <f t="shared" ref="K109:K111" si="309">IF($D$4,AC109,T109)</f>
        <v>65.74503929653109</v>
      </c>
      <c r="L109" s="186">
        <f t="shared" ref="L109:L111" si="310">IF($D$4,AD109,U109)</f>
        <v>98.348225537161525</v>
      </c>
      <c r="M109" s="186">
        <f t="shared" ref="M109:M111" si="311">IF($D$4,AE109,V109)</f>
        <v>122.09214824065124</v>
      </c>
      <c r="N109" s="40"/>
      <c r="O109" s="186">
        <f t="shared" si="296"/>
        <v>52.501189854698488</v>
      </c>
      <c r="P109" s="186">
        <f t="shared" si="296"/>
        <v>56.404096710269307</v>
      </c>
      <c r="Q109" s="186">
        <f t="shared" si="296"/>
        <v>59.354135558397175</v>
      </c>
      <c r="R109" s="186">
        <f t="shared" si="296"/>
        <v>50.033398416338834</v>
      </c>
      <c r="S109" s="186">
        <f t="shared" si="296"/>
        <v>52.209850688086917</v>
      </c>
      <c r="T109" s="303">
        <f t="shared" si="296"/>
        <v>65.74503929653109</v>
      </c>
      <c r="U109" s="303">
        <f t="shared" si="296"/>
        <v>98.348225537161525</v>
      </c>
      <c r="V109" s="303">
        <f t="shared" si="296"/>
        <v>122.09214824065124</v>
      </c>
      <c r="X109" s="186">
        <f t="shared" si="299"/>
        <v>52.501189854698488</v>
      </c>
      <c r="Y109" s="186">
        <f t="shared" si="300"/>
        <v>56.404096710269307</v>
      </c>
      <c r="Z109" s="186">
        <f t="shared" si="301"/>
        <v>59.354135558397175</v>
      </c>
      <c r="AA109" s="186">
        <f t="shared" si="302"/>
        <v>50.033398416338834</v>
      </c>
      <c r="AB109" s="186">
        <f t="shared" si="303"/>
        <v>52.209850688086917</v>
      </c>
      <c r="AC109" s="303">
        <f t="shared" si="298"/>
        <v>57.409531377955432</v>
      </c>
      <c r="AD109" s="303">
        <f t="shared" si="298"/>
        <v>75.347801159850434</v>
      </c>
      <c r="AE109" s="303">
        <f t="shared" si="298"/>
        <v>82.283637021411124</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7.0229013459329588</v>
      </c>
      <c r="K110" s="186">
        <f t="shared" si="309"/>
        <v>7.5890919682512052</v>
      </c>
      <c r="L110" s="186">
        <f t="shared" si="310"/>
        <v>8.5014271779453985</v>
      </c>
      <c r="M110" s="186">
        <f t="shared" si="311"/>
        <v>9.3806602340477472</v>
      </c>
      <c r="N110" s="42"/>
      <c r="O110" s="186">
        <f>O50</f>
        <v>7.0618553137404447</v>
      </c>
      <c r="P110" s="186">
        <f t="shared" ref="P110:V110" si="313">P50</f>
        <v>7.1431116327627917</v>
      </c>
      <c r="Q110" s="186">
        <f t="shared" si="313"/>
        <v>7.1987258831010505</v>
      </c>
      <c r="R110" s="186">
        <f t="shared" si="313"/>
        <v>6.9413335627146884</v>
      </c>
      <c r="S110" s="186">
        <f t="shared" si="313"/>
        <v>7.0229013459329588</v>
      </c>
      <c r="T110" s="303">
        <f t="shared" si="313"/>
        <v>7.5890919682512052</v>
      </c>
      <c r="U110" s="303">
        <f t="shared" si="313"/>
        <v>8.5014271779453985</v>
      </c>
      <c r="V110" s="303">
        <f t="shared" si="313"/>
        <v>9.3806602340477472</v>
      </c>
      <c r="X110" s="186">
        <f t="shared" si="299"/>
        <v>7.0618553137404447</v>
      </c>
      <c r="Y110" s="186">
        <f t="shared" si="300"/>
        <v>7.1431116327627917</v>
      </c>
      <c r="Z110" s="186">
        <f t="shared" si="301"/>
        <v>7.1987258831010505</v>
      </c>
      <c r="AA110" s="186">
        <f t="shared" si="302"/>
        <v>6.9413335627146884</v>
      </c>
      <c r="AB110" s="186">
        <f t="shared" si="303"/>
        <v>7.0229013459329588</v>
      </c>
      <c r="AC110" s="303">
        <f>AC50</f>
        <v>7.2158846124073879</v>
      </c>
      <c r="AD110" s="303">
        <f>AD50</f>
        <v>7.5143671803399261</v>
      </c>
      <c r="AE110" s="303">
        <f>AE50</f>
        <v>7.581624045710849</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97.532943388032166</v>
      </c>
      <c r="J111" s="186">
        <f t="shared" si="308"/>
        <v>97.540553242882595</v>
      </c>
      <c r="K111" s="186">
        <f t="shared" si="309"/>
        <v>117.88121748519694</v>
      </c>
      <c r="L111" s="186">
        <f t="shared" si="310"/>
        <v>157.87244783148876</v>
      </c>
      <c r="M111" s="186">
        <f t="shared" si="311"/>
        <v>188.57145209977199</v>
      </c>
      <c r="N111" s="40"/>
      <c r="O111" s="186">
        <f>SUM(O107:O110)</f>
        <v>94.627744576169164</v>
      </c>
      <c r="P111" s="186">
        <f t="shared" ref="P111:V111" si="315">SUM(P107:P110)</f>
        <v>100.19069111045262</v>
      </c>
      <c r="Q111" s="186">
        <f t="shared" si="315"/>
        <v>105.15702960002152</v>
      </c>
      <c r="R111" s="186">
        <f t="shared" si="315"/>
        <v>97.532943388032166</v>
      </c>
      <c r="S111" s="186">
        <f t="shared" si="315"/>
        <v>97.540553242882595</v>
      </c>
      <c r="T111" s="303">
        <f t="shared" si="315"/>
        <v>117.88121748519694</v>
      </c>
      <c r="U111" s="303">
        <f t="shared" si="315"/>
        <v>157.87244783148876</v>
      </c>
      <c r="V111" s="303">
        <f t="shared" si="315"/>
        <v>188.57145209977199</v>
      </c>
      <c r="X111" s="186">
        <f t="shared" si="299"/>
        <v>94.627744576169164</v>
      </c>
      <c r="Y111" s="186">
        <f t="shared" si="300"/>
        <v>100.19069111045262</v>
      </c>
      <c r="Z111" s="186">
        <f t="shared" si="301"/>
        <v>105.15702960002152</v>
      </c>
      <c r="AA111" s="186">
        <f t="shared" si="302"/>
        <v>97.532943388032166</v>
      </c>
      <c r="AB111" s="186">
        <f t="shared" si="303"/>
        <v>97.540553242882595</v>
      </c>
      <c r="AC111" s="303">
        <f>SUM(AC107:AC110)</f>
        <v>104.37236426044699</v>
      </c>
      <c r="AD111" s="303">
        <f>SUM(AD107:AD110)</f>
        <v>123.16853411237851</v>
      </c>
      <c r="AE111" s="303">
        <f>SUM(AE107:AE110)</f>
        <v>128.44805980215</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97.532943388032166</v>
      </c>
      <c r="J112" s="233">
        <f t="shared" si="316"/>
        <v>97.540553242882609</v>
      </c>
      <c r="K112" s="233">
        <f t="shared" si="316"/>
        <v>117.88121748519694</v>
      </c>
      <c r="L112" s="233">
        <f t="shared" si="316"/>
        <v>157.87244783148876</v>
      </c>
      <c r="M112" s="233">
        <f>SUM(M149:M151)</f>
        <v>188.57145209977199</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4.2793202834995174</v>
      </c>
      <c r="K115" s="186">
        <f>K$64*(1-K$73)*K68*(K75*K78+K93*K94)/1000</f>
        <v>7.2010271963840493</v>
      </c>
      <c r="L115" s="186">
        <f>L$64*(1-L$73)*L68*(L75*L78+L93*L94)/1000</f>
        <v>12.524669913160261</v>
      </c>
      <c r="M115" s="186">
        <f>M$64*(1-M$73)*M68*(M75*M78+M93*M94)/1000</f>
        <v>16.937426191609539</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4.2793202834995174</v>
      </c>
      <c r="T115" s="303">
        <f>T$64*(1-T$73)*T68*(T75*T78+T93*T94)/1000</f>
        <v>7.2010271963840493</v>
      </c>
      <c r="U115" s="303">
        <f>U$64*(1-U$73)*U68*(U75*U78+U93*U94)/1000</f>
        <v>12.524669913160261</v>
      </c>
      <c r="V115" s="303">
        <f>V$64*(1-V$73)*V68*(V75*V78+V93*V94)/1000</f>
        <v>16.937426191609539</v>
      </c>
      <c r="W115" s="240"/>
      <c r="X115" s="186">
        <f>O115</f>
        <v>1.2296785630890161E-2</v>
      </c>
      <c r="Y115" s="186">
        <f t="shared" ref="Y115:AB117" si="321">P115</f>
        <v>0.61672823758459472</v>
      </c>
      <c r="Z115" s="186">
        <f t="shared" si="321"/>
        <v>1.2301941755901284</v>
      </c>
      <c r="AA115" s="186">
        <f t="shared" si="321"/>
        <v>1.2800508818208238</v>
      </c>
      <c r="AB115" s="186">
        <f t="shared" si="321"/>
        <v>4.2793202834995174</v>
      </c>
      <c r="AC115" s="303">
        <f>AC$64*(1-AC$73)*AC68*(AC75*AC78+AC93*AC94)/1000</f>
        <v>8.9091778336658471</v>
      </c>
      <c r="AD115" s="303">
        <f>AD$64*(1-AD$73)*AD68*(AD75*AD78+AD93*AD94)/1000</f>
        <v>21.915259634097161</v>
      </c>
      <c r="AE115" s="303">
        <f>AE$64*(1-AE$73)*AE68*(AE75*AE78+AE93*AE94)/1000</f>
        <v>39.315836424926822</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1.9050952848077986E-2</v>
      </c>
      <c r="K116" s="186">
        <f>K$64*(1-K$73)*K69*(K75*K79+K93*K95)/1000</f>
        <v>1.9202739190357466E-2</v>
      </c>
      <c r="L116" s="186">
        <f>L$64*(1-L$73)*L69*(L75*L79+L93*L95)/1000</f>
        <v>1.6699559884213681E-2</v>
      </c>
      <c r="M116" s="186">
        <f>M$64*(1-M$73)*M69*(M75*M79+M93*M95)/1000</f>
        <v>1.5055489948097368E-2</v>
      </c>
      <c r="N116" s="241"/>
      <c r="O116" s="186">
        <f>O$64*(1-O$73)*O69*(O75*O79+O93*O95)/1000</f>
        <v>0</v>
      </c>
      <c r="P116" s="186">
        <f t="shared" ref="P116:S116" si="324">P$64*(1-P$73)*P69*(P75*P79+P93*P95)/1000</f>
        <v>0</v>
      </c>
      <c r="Q116" s="186">
        <f t="shared" si="324"/>
        <v>1.6568271725119574E-2</v>
      </c>
      <c r="R116" s="186">
        <f t="shared" si="324"/>
        <v>1.7239742516105373E-2</v>
      </c>
      <c r="S116" s="186">
        <f t="shared" si="324"/>
        <v>1.9050952848077986E-2</v>
      </c>
      <c r="T116" s="303">
        <f>T$64*(1-T$73)*T69*(T75*T79+T93*T95)/1000</f>
        <v>1.9202739190357466E-2</v>
      </c>
      <c r="U116" s="303">
        <f>U$64*(1-U$73)*U69*(U75*U79+U93*U95)/1000</f>
        <v>1.6699559884213681E-2</v>
      </c>
      <c r="V116" s="303">
        <f>V$64*(1-V$73)*V69*(V75*V79+V93*V95)/1000</f>
        <v>1.5055489948097368E-2</v>
      </c>
      <c r="W116" s="240"/>
      <c r="X116" s="186">
        <f t="shared" ref="X116:X117" si="325">O116</f>
        <v>0</v>
      </c>
      <c r="Y116" s="186">
        <f t="shared" si="321"/>
        <v>0</v>
      </c>
      <c r="Z116" s="186">
        <f t="shared" si="321"/>
        <v>1.6568271725119574E-2</v>
      </c>
      <c r="AA116" s="186">
        <f t="shared" si="321"/>
        <v>1.7239742516105373E-2</v>
      </c>
      <c r="AB116" s="186">
        <f t="shared" si="321"/>
        <v>1.9050952848077986E-2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81.255416264828767</v>
      </c>
      <c r="K117" s="186">
        <f>K$64*(1-K$73)*K70*(K75*K80+K93*K96)/1000</f>
        <v>80.201581012753351</v>
      </c>
      <c r="L117" s="186">
        <f>L$64*(1-L$73)*L70*(L75*L80+L93*L96)/1000</f>
        <v>66.057440213442604</v>
      </c>
      <c r="M117" s="186">
        <f>M$64*(1-M$73)*M70*(M75*M80+M93*M96)/1000</f>
        <v>56.227879189914958</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81.255416264828767</v>
      </c>
      <c r="T117" s="303">
        <f>T$64*(1-T$73)*T70*(T75*T80+T93*T96)/1000</f>
        <v>80.201581012753351</v>
      </c>
      <c r="U117" s="303">
        <f>U$64*(1-U$73)*U70*(U75*U80+U93*U96)/1000</f>
        <v>66.057440213442604</v>
      </c>
      <c r="V117" s="303">
        <f>V$64*(1-V$73)*V70*(V75*V80+V93*V96)/1000</f>
        <v>56.227879189914958</v>
      </c>
      <c r="W117" s="240"/>
      <c r="X117" s="186">
        <f t="shared" si="325"/>
        <v>79.689643879259748</v>
      </c>
      <c r="Y117" s="186">
        <f t="shared" si="321"/>
        <v>71.965588674551967</v>
      </c>
      <c r="Z117" s="186">
        <f t="shared" si="321"/>
        <v>72.134210263454193</v>
      </c>
      <c r="AA117" s="186">
        <f t="shared" si="321"/>
        <v>75.057630160612362</v>
      </c>
      <c r="AB117" s="186">
        <f t="shared" si="321"/>
        <v>81.255416264828767</v>
      </c>
      <c r="AC117" s="303">
        <f>AC$64*(1-AC$73)*AC70*(AC75*AC80+AC93*AC96)/1000</f>
        <v>78.014623404880169</v>
      </c>
      <c r="AD117" s="303">
        <f>AD$64*(1-AD$73)*AD70*(AD75*AD80+AD93*AD96)/1000</f>
        <v>58.616475130460472</v>
      </c>
      <c r="AE117" s="303">
        <f>AE$64*(1-AE$73)*AE70*(AE75*AE80+AE93*AE96)/1000</f>
        <v>39.856344337806135</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2.6093491594303577</v>
      </c>
      <c r="K119" s="186">
        <f>K$64*(1-K$73)*K68*(K81*K83+K97*K98)/1000</f>
        <v>5.0771811474610971</v>
      </c>
      <c r="L119" s="186">
        <f>L$64*(1-L$73)*L68*(L81*L83+L97*L98)/1000</f>
        <v>11.702055548182146</v>
      </c>
      <c r="M119" s="186">
        <f>M$64*(1-M$73)*M68*(M81*M83+M97*M98)/1000</f>
        <v>19.716986586802982</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2.6093491594303577</v>
      </c>
      <c r="T119" s="303">
        <f>T$64*(1-T$73)*T68*(T81*T83+T97*T98)/1000</f>
        <v>5.0771811474610971</v>
      </c>
      <c r="U119" s="303">
        <f>U$64*(1-U$73)*U68*(U81*U83+U97*U98)/1000</f>
        <v>11.702055548182146</v>
      </c>
      <c r="V119" s="303">
        <f>V$64*(1-V$73)*V68*(V81*V83+V97*V98)/1000</f>
        <v>19.716986586802982</v>
      </c>
      <c r="W119" s="240"/>
      <c r="X119" s="186">
        <f>O119</f>
        <v>0.42270534033127205</v>
      </c>
      <c r="Y119" s="186">
        <f t="shared" ref="Y119:AB119" si="332">P119</f>
        <v>0.63831372590005553</v>
      </c>
      <c r="Z119" s="186">
        <f t="shared" si="332"/>
        <v>0.88006760986958676</v>
      </c>
      <c r="AA119" s="186">
        <f t="shared" si="332"/>
        <v>0.92484035372856965</v>
      </c>
      <c r="AB119" s="186">
        <f t="shared" si="332"/>
        <v>2.6093491594303577</v>
      </c>
      <c r="AC119" s="303">
        <f>AC$64*(1-AC$73)*AC68*(AC81*AC83+AC97*AC98)/1000</f>
        <v>6.2815357452309373</v>
      </c>
      <c r="AD119" s="303">
        <f>AD$64*(1-AD$73)*AD68*(AD81*AD83+AD97*AD98)/1000</f>
        <v>18.209439371633557</v>
      </c>
      <c r="AE119" s="303">
        <f>AE$64*(1-AE$73)*AE68*(AE81*AE83+AE97*AE98)/1000</f>
        <v>38.547075986969411</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0.23194214750492068</v>
      </c>
      <c r="K120" s="186">
        <f>K$64*(1-K$73)*K69*(K81*K84+K97*K99)/1000</f>
        <v>0.27078299453125854</v>
      </c>
      <c r="L120" s="186">
        <f>L$64*(1-L$73)*L69*(L81*L84+L97*L99)/1000</f>
        <v>0.31205481461819062</v>
      </c>
      <c r="M120" s="186">
        <f>M$64*(1-M$73)*M69*(M81*M84+M97*M99)/1000</f>
        <v>0.35052420598760858</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0.23194214750492068</v>
      </c>
      <c r="T120" s="303">
        <f>T$64*(1-T$73)*T69*(T81*T84+T97*T99)/1000</f>
        <v>0.27078299453125854</v>
      </c>
      <c r="U120" s="303">
        <f>U$64*(1-U$73)*U69*(U81*U84+U97*U99)/1000</f>
        <v>0.31205481461819062</v>
      </c>
      <c r="V120" s="303">
        <f>V$64*(1-V$73)*V69*(V81*V84+V97*V99)/1000</f>
        <v>0.35052420598760858</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0.23194214750492068</v>
      </c>
      <c r="AC120" s="303">
        <f>AC$64*(1-AC$73)*AC69*(AC81*AC84+AC97*AC99)/1000</f>
        <v>1.196482999091607</v>
      </c>
      <c r="AD120" s="303">
        <f>AD$64*(1-AD$73)*AD69*(AD81*AD84+AD97*AD99)/1000</f>
        <v>2.7576937105793591</v>
      </c>
      <c r="AE120" s="303">
        <f>AE$64*(1-AE$73)*AE69*(AE81*AE84+AE97*AE99)/1000</f>
        <v>4.6464836607659734</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36.309008392560443</v>
      </c>
      <c r="K121" s="186">
        <f>K$64*(1-K$73)*K70*(K81*K85+K97*K100)/1000</f>
        <v>41.192802979169535</v>
      </c>
      <c r="L121" s="186">
        <f>L$64*(1-L$73)*L70*(L81*L85+L97*L100)/1000</f>
        <v>44.024152316935485</v>
      </c>
      <c r="M121" s="186">
        <f>M$64*(1-M$73)*M70*(M81*M85+M97*M100)/1000</f>
        <v>45.579277649510487</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36.309008392560443</v>
      </c>
      <c r="T121" s="303">
        <f>T$64*(1-T$73)*T70*(T81*T85+T97*T100)/1000</f>
        <v>41.192802979169535</v>
      </c>
      <c r="U121" s="303">
        <f>U$64*(1-U$73)*U70*(U81*U85+U97*U100)/1000</f>
        <v>44.024152316935485</v>
      </c>
      <c r="V121" s="303">
        <f>V$64*(1-V$73)*V70*(V81*V85+V97*V100)/1000</f>
        <v>45.579277649510487</v>
      </c>
      <c r="W121" s="240"/>
      <c r="X121" s="186">
        <f t="shared" si="336"/>
        <v>38.081344183480468</v>
      </c>
      <c r="Y121" s="186">
        <f t="shared" si="337"/>
        <v>35.930509643817174</v>
      </c>
      <c r="Z121" s="186">
        <f t="shared" si="338"/>
        <v>37.775315095275261</v>
      </c>
      <c r="AA121" s="186">
        <f t="shared" si="339"/>
        <v>39.697104385081929</v>
      </c>
      <c r="AB121" s="186">
        <f t="shared" si="340"/>
        <v>36.309008392560443</v>
      </c>
      <c r="AC121" s="303">
        <f>AC$64*(1-AC$73)*AC70*(AC81*AC85+AC97*AC100)/1000</f>
        <v>41.731336834671112</v>
      </c>
      <c r="AD121" s="303">
        <f>AD$64*(1-AD$73)*AD70*(AD81*AD85+AD97*AD100)/1000</f>
        <v>41.583968499141356</v>
      </c>
      <c r="AE121" s="303">
        <f>AE$64*(1-AE$73)*AE70*(AE81*AE85+AE97*AE100)/1000</f>
        <v>36.091305549084211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0.34981297345213413</v>
      </c>
      <c r="J123" s="186">
        <f t="shared" si="345"/>
        <v>0.48705507999893294</v>
      </c>
      <c r="K123" s="186">
        <f>K$64*(1-K$73)*K68*(K86*K88+K101*K102)/1000</f>
        <v>2.1092337793304115</v>
      </c>
      <c r="L123" s="186">
        <f>L$64*(1-L$73)*L68*(L86*L88+L101*L102)/1000</f>
        <v>3.369096796851982</v>
      </c>
      <c r="M123" s="186">
        <f>M$64*(1-M$73)*M68*(M86*M88+M101*M102)/1000</f>
        <v>4.4200644427911726</v>
      </c>
      <c r="N123" s="241"/>
      <c r="O123" s="186">
        <f>O$64*(1-O$73)*O68*(O86*O88+O101*O102)/1000</f>
        <v>0.36638538447406388</v>
      </c>
      <c r="P123" s="186">
        <f t="shared" ref="P123:S123" si="346">P$64*(1-P$73)*P68*(P86*P88+P101*P102)/1000</f>
        <v>0.31952662083002764</v>
      </c>
      <c r="Q123" s="186">
        <f t="shared" si="346"/>
        <v>0.41420942719344656</v>
      </c>
      <c r="R123" s="186">
        <f t="shared" si="346"/>
        <v>0.34981297345213413</v>
      </c>
      <c r="S123" s="186">
        <f t="shared" si="346"/>
        <v>0.48705507999893294</v>
      </c>
      <c r="T123" s="303">
        <f>T$64*(1-T$73)*T68*(T86*T88+T101*T102)/1000</f>
        <v>2.1092337793304115</v>
      </c>
      <c r="U123" s="303">
        <f>U$64*(1-U$73)*U68*(U86*U88+U101*U102)/1000</f>
        <v>3.369096796851982</v>
      </c>
      <c r="V123" s="303">
        <f>V$64*(1-V$73)*V68*(V86*V88+V101*V102)/1000</f>
        <v>4.4200644427911726</v>
      </c>
      <c r="W123" s="240"/>
      <c r="X123" s="186">
        <f>O123</f>
        <v>0.36638538447406388</v>
      </c>
      <c r="Y123" s="186">
        <f t="shared" ref="Y123:AB123" si="347">P123</f>
        <v>0.31952662083002764</v>
      </c>
      <c r="Z123" s="186">
        <f t="shared" si="347"/>
        <v>0.41420942719344656</v>
      </c>
      <c r="AA123" s="186">
        <f t="shared" si="347"/>
        <v>0.34981297345213413</v>
      </c>
      <c r="AB123" s="186">
        <f t="shared" si="347"/>
        <v>0.48705507999893294</v>
      </c>
      <c r="AC123" s="303">
        <f>AC$64*(1-AC$73)*AC68*(AC86*AC88+AC101*AC102)/1000</f>
        <v>2.4880191112716936</v>
      </c>
      <c r="AD123" s="303">
        <f>AD$64*(1-AD$73)*AD68*(AD86*AD88+AD101*AD102)/1000</f>
        <v>7.9599132559519772</v>
      </c>
      <c r="AE123" s="303">
        <f>AE$64*(1-AE$73)*AE68*(AE86*AE88+AE101*AE102)/1000</f>
        <v>19.324865437318227</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0.37861869292756944</v>
      </c>
      <c r="J124" s="186">
        <f t="shared" si="349"/>
        <v>0.38297817362576814</v>
      </c>
      <c r="K124" s="186">
        <f>K$64*(1-K$73)*K69*(K86*K89+K101*K103)/1000</f>
        <v>0.46871861762898037</v>
      </c>
      <c r="L124" s="186">
        <f>L$64*(1-L$73)*L69*(L86*L89+L101*L103)/1000</f>
        <v>0.66372005155883895</v>
      </c>
      <c r="M124" s="186">
        <f>M$64*(1-M$73)*M69*(M86*M89+M101*M103)/1000</f>
        <v>0.78201302722360921</v>
      </c>
      <c r="N124" s="241"/>
      <c r="O124" s="186">
        <f>O$64*(1-O$73)*O69*(O86*O89+O101*O103)/1000</f>
        <v>0.39655577667223524</v>
      </c>
      <c r="P124" s="186">
        <f t="shared" ref="P124:S124" si="350">P$64*(1-P$73)*P69*(P86*P89+P101*P103)/1000</f>
        <v>0.42603549444003685</v>
      </c>
      <c r="Q124" s="186">
        <f t="shared" si="350"/>
        <v>0.44831794079735332</v>
      </c>
      <c r="R124" s="186">
        <f t="shared" si="350"/>
        <v>0.37861869292756944</v>
      </c>
      <c r="S124" s="186">
        <f t="shared" si="350"/>
        <v>0.38297817362576814</v>
      </c>
      <c r="T124" s="303">
        <f>T$64*(1-T$73)*T69*(T86*T89+T101*T103)/1000</f>
        <v>0.46871861762898037</v>
      </c>
      <c r="U124" s="303">
        <f>U$64*(1-U$73)*U69*(U86*U89+U101*U103)/1000</f>
        <v>0.66372005155883895</v>
      </c>
      <c r="V124" s="303">
        <f>V$64*(1-V$73)*V69*(V86*V89+V101*V103)/1000</f>
        <v>0.78201302722360921</v>
      </c>
      <c r="W124" s="240"/>
      <c r="X124" s="186">
        <f t="shared" ref="X124:X125" si="351">O124</f>
        <v>0.39655577667223524</v>
      </c>
      <c r="Y124" s="186">
        <f t="shared" ref="Y124:Y125" si="352">P124</f>
        <v>0.42603549444003685</v>
      </c>
      <c r="Z124" s="186">
        <f t="shared" ref="Z124:Z125" si="353">Q124</f>
        <v>0.44831794079735332</v>
      </c>
      <c r="AA124" s="186">
        <f t="shared" ref="AA124:AA125" si="354">R124</f>
        <v>0.37861869292756944</v>
      </c>
      <c r="AB124" s="186">
        <f t="shared" ref="AB124:AB125" si="355">S124</f>
        <v>0.38297817362576814</v>
      </c>
      <c r="AC124" s="303">
        <f>AC$64*(1-AC$73)*AC69*(AC86*AC89+AC101*AC103)/1000</f>
        <v>0.82843290557680249</v>
      </c>
      <c r="AD124" s="303">
        <f>AD$64*(1-AD$73)*AD69*(AD86*AD89+AD101*AD103)/1000</f>
        <v>3.5192598082654714</v>
      </c>
      <c r="AE124" s="303">
        <f>AE$64*(1-AE$73)*AE69*(AE86*AE89+AE101*AE103)/1000</f>
        <v>6.9108127987202677</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15.208333011191293</v>
      </c>
      <c r="J125" s="186">
        <f t="shared" si="357"/>
        <v>14.73313171548525</v>
      </c>
      <c r="K125" s="186">
        <f>K$64*(1-K$73)*K70*(K86*K90+K101*K104)/1000</f>
        <v>16.480302011111252</v>
      </c>
      <c r="L125" s="186">
        <f>L$64*(1-L$73)*L70*(L86*L90+L101*L104)/1000</f>
        <v>21.235022170169312</v>
      </c>
      <c r="M125" s="186">
        <f>M$64*(1-M$73)*M70*(M86*M90+M101*M104)/1000</f>
        <v>22.533353763052126</v>
      </c>
      <c r="N125" s="241"/>
      <c r="O125" s="186">
        <f>O$64*(1-O$73)*O70*(O86*O90+O101*O104)/1000</f>
        <v>17.567059633334598</v>
      </c>
      <c r="P125" s="186">
        <f t="shared" ref="P125:S125" si="358">P$64*(1-P$73)*P70*(P86*P90+P101*P104)/1000</f>
        <v>17.11921044085512</v>
      </c>
      <c r="Q125" s="186">
        <f t="shared" si="358"/>
        <v>17.968640504716966</v>
      </c>
      <c r="R125" s="186">
        <f t="shared" si="358"/>
        <v>15.208333011191293</v>
      </c>
      <c r="S125" s="186">
        <f t="shared" si="358"/>
        <v>14.73313171548525</v>
      </c>
      <c r="T125" s="303">
        <f>T$64*(1-T$73)*T70*(T86*T90+T101*T104)/1000</f>
        <v>16.480302011111252</v>
      </c>
      <c r="U125" s="303">
        <f>U$64*(1-U$73)*U70*(U86*U90+U101*U104)/1000</f>
        <v>21.235022170169312</v>
      </c>
      <c r="V125" s="303">
        <f>V$64*(1-V$73)*V70*(V86*V90+V101*V104)/1000</f>
        <v>22.533353763052126</v>
      </c>
      <c r="W125" s="240"/>
      <c r="X125" s="186">
        <f t="shared" si="351"/>
        <v>17.567059633334598</v>
      </c>
      <c r="Y125" s="186">
        <f t="shared" si="352"/>
        <v>17.11921044085512</v>
      </c>
      <c r="Z125" s="186">
        <f t="shared" si="353"/>
        <v>17.968640504716966</v>
      </c>
      <c r="AA125" s="186">
        <f t="shared" si="354"/>
        <v>15.208333011191293</v>
      </c>
      <c r="AB125" s="186">
        <f t="shared" si="355"/>
        <v>14.73313171548525</v>
      </c>
      <c r="AC125" s="303">
        <f>AC$64*(1-AC$73)*AC70*(AC86*AC90+AC101*AC104)/1000</f>
        <v>18.83555268438424</v>
      </c>
      <c r="AD125" s="303">
        <f>AD$64*(1-AD$73)*AD70*(AD86*AD90+AD101*AD104)/1000</f>
        <v>24.665309907266803</v>
      </c>
      <c r="AE125" s="303">
        <f>AE$64*(1-AE$73)*AE70*(AE86*AE90+AE101*AE104)/1000</f>
        <v>23.368429152626678</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2.5547042090015273</v>
      </c>
      <c r="J127" s="186">
        <f t="shared" si="360"/>
        <v>7.3757245229288078</v>
      </c>
      <c r="K127" s="186">
        <f t="shared" ref="K127:M129" si="361">K115+K119+K123</f>
        <v>14.387442123175559</v>
      </c>
      <c r="L127" s="186">
        <f t="shared" si="361"/>
        <v>27.595822258194389</v>
      </c>
      <c r="M127" s="186">
        <f t="shared" si="361"/>
        <v>41.074477221203693</v>
      </c>
      <c r="N127" s="241"/>
      <c r="O127" s="186">
        <f t="shared" ref="O127:S129" si="362">O115+O119+O123</f>
        <v>0.80138751043622602</v>
      </c>
      <c r="P127" s="186">
        <f t="shared" si="362"/>
        <v>1.5745685843146777</v>
      </c>
      <c r="Q127" s="186">
        <f t="shared" si="362"/>
        <v>2.5244712126531619</v>
      </c>
      <c r="R127" s="186">
        <f t="shared" si="362"/>
        <v>2.5547042090015273</v>
      </c>
      <c r="S127" s="186">
        <f t="shared" si="362"/>
        <v>7.3757245229288078</v>
      </c>
      <c r="T127" s="303">
        <f t="shared" ref="T127:V129" si="363">T115+T119+T123</f>
        <v>14.387442123175559</v>
      </c>
      <c r="U127" s="303">
        <f t="shared" si="363"/>
        <v>27.595822258194389</v>
      </c>
      <c r="V127" s="303">
        <f t="shared" si="363"/>
        <v>41.074477221203693</v>
      </c>
      <c r="W127" s="240"/>
      <c r="X127" s="186">
        <f>O127</f>
        <v>0.80138751043622602</v>
      </c>
      <c r="Y127" s="186">
        <f t="shared" ref="Y127:AB127" si="364">P127</f>
        <v>1.5745685843146777</v>
      </c>
      <c r="Z127" s="186">
        <f t="shared" si="364"/>
        <v>2.5244712126531619</v>
      </c>
      <c r="AA127" s="186">
        <f t="shared" si="364"/>
        <v>2.5547042090015273</v>
      </c>
      <c r="AB127" s="186">
        <f t="shared" si="364"/>
        <v>7.3757245229288078</v>
      </c>
      <c r="AC127" s="303">
        <f t="shared" ref="AC127:AE129" si="365">AC115+AC119+AC123</f>
        <v>17.678732690168477</v>
      </c>
      <c r="AD127" s="303">
        <f t="shared" si="365"/>
        <v>48.084612261682693</v>
      </c>
      <c r="AE127" s="303">
        <f t="shared" si="365"/>
        <v>97.187777849214456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0.64248252977129328</v>
      </c>
      <c r="J128" s="186">
        <f t="shared" si="366"/>
        <v>0.63397127397876685</v>
      </c>
      <c r="K128" s="186">
        <f t="shared" si="361"/>
        <v>0.75870435135059644</v>
      </c>
      <c r="L128" s="186">
        <f t="shared" si="361"/>
        <v>0.99247442606124325</v>
      </c>
      <c r="M128" s="186">
        <f t="shared" si="361"/>
        <v>1.147592723159315</v>
      </c>
      <c r="N128" s="241"/>
      <c r="O128" s="186">
        <f t="shared" si="362"/>
        <v>0.60923770891438467</v>
      </c>
      <c r="P128" s="186">
        <f t="shared" si="362"/>
        <v>0.64854136839212595</v>
      </c>
      <c r="Q128" s="186">
        <f t="shared" si="362"/>
        <v>0.6995709084876961</v>
      </c>
      <c r="R128" s="186">
        <f t="shared" si="362"/>
        <v>0.64248252977129328</v>
      </c>
      <c r="S128" s="186">
        <f t="shared" si="362"/>
        <v>0.63397127397876685</v>
      </c>
      <c r="T128" s="303">
        <f t="shared" si="363"/>
        <v>0.75870435135059644</v>
      </c>
      <c r="U128" s="303">
        <f t="shared" si="363"/>
        <v>0.99247442606124325</v>
      </c>
      <c r="V128" s="303">
        <f t="shared" si="363"/>
        <v>1.147592723159315</v>
      </c>
      <c r="W128" s="240"/>
      <c r="X128" s="186">
        <f>O128</f>
        <v>0.60923770891438467</v>
      </c>
      <c r="Y128" s="186">
        <f t="shared" ref="Y128" si="367">P128</f>
        <v>0.64854136839212595</v>
      </c>
      <c r="Z128" s="186">
        <f t="shared" ref="Z128" si="368">Q128</f>
        <v>0.6995709084876961</v>
      </c>
      <c r="AA128" s="186">
        <f t="shared" ref="AA128" si="369">R128</f>
        <v>0.64248252977129328</v>
      </c>
      <c r="AB128" s="186">
        <f t="shared" ref="AB128" si="370">S128</f>
        <v>0.63397127397876685</v>
      </c>
      <c r="AC128" s="303">
        <f t="shared" si="365"/>
        <v>2.0249159046684095</v>
      </c>
      <c r="AD128" s="303">
        <f t="shared" si="365"/>
        <v>6.2769535188448309</v>
      </c>
      <c r="AE128" s="303">
        <f t="shared" si="365"/>
        <v>11.557296459486242</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129.96306755688559</v>
      </c>
      <c r="J129" s="186">
        <f t="shared" si="371"/>
        <v>132.29755637287445</v>
      </c>
      <c r="K129" s="186">
        <f t="shared" si="361"/>
        <v>137.87468600303416</v>
      </c>
      <c r="L129" s="186">
        <f t="shared" si="361"/>
        <v>131.3166147005474</v>
      </c>
      <c r="M129" s="186">
        <f t="shared" si="361"/>
        <v>124.34051060247756</v>
      </c>
      <c r="N129" s="241"/>
      <c r="O129" s="186">
        <f t="shared" si="362"/>
        <v>135.33804769607482</v>
      </c>
      <c r="P129" s="186">
        <f t="shared" si="362"/>
        <v>125.01530875922427</v>
      </c>
      <c r="Q129" s="186">
        <f t="shared" si="362"/>
        <v>127.87816586344641</v>
      </c>
      <c r="R129" s="186">
        <f t="shared" si="362"/>
        <v>129.96306755688559</v>
      </c>
      <c r="S129" s="186">
        <f t="shared" si="362"/>
        <v>132.29755637287445</v>
      </c>
      <c r="T129" s="303">
        <f t="shared" si="363"/>
        <v>137.87468600303416</v>
      </c>
      <c r="U129" s="303">
        <f t="shared" si="363"/>
        <v>131.3166147005474</v>
      </c>
      <c r="V129" s="303">
        <f t="shared" si="363"/>
        <v>124.34051060247756</v>
      </c>
      <c r="W129" s="240"/>
      <c r="X129" s="186">
        <f>X117+X121+X125</f>
        <v>135.33804769607482</v>
      </c>
      <c r="Y129" s="186">
        <f t="shared" ref="Y129:AB129" si="372">Y117+Y121+Y125</f>
        <v>125.01530875922427</v>
      </c>
      <c r="Z129" s="186">
        <f t="shared" si="372"/>
        <v>127.87816586344641</v>
      </c>
      <c r="AA129" s="186">
        <f t="shared" si="372"/>
        <v>129.96306755688559</v>
      </c>
      <c r="AB129" s="186">
        <f t="shared" si="372"/>
        <v>132.29755637287445</v>
      </c>
      <c r="AC129" s="303">
        <f t="shared" si="365"/>
        <v>138.58151292393552</v>
      </c>
      <c r="AD129" s="303">
        <f t="shared" si="365"/>
        <v>124.86575353686864</v>
      </c>
      <c r="AE129" s="303">
        <f t="shared" si="365"/>
        <v>99.316079039517021</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78.026354710425721</v>
      </c>
      <c r="J149" s="50">
        <f t="shared" ref="J149:J156" si="429">IF($D$4,AB149,S149)</f>
        <v>78.032442594306076</v>
      </c>
      <c r="K149" s="50">
        <f t="shared" ref="K149:K156" si="430">IF($D$4,AC149,T149)</f>
        <v>94.304973988157542</v>
      </c>
      <c r="L149" s="50">
        <f t="shared" ref="L149:L156" si="431">IF($D$4,AD149,U149)</f>
        <v>126.297958265191</v>
      </c>
      <c r="M149" s="50">
        <f t="shared" ref="M149:M156" si="432">IF($D$4,AE149,V149)</f>
        <v>150.85716167981758</v>
      </c>
      <c r="N149" s="247" t="str">
        <f t="shared" ref="N149:N156" si="433">C149</f>
        <v>Car Priv.Veh. Vehicle km</v>
      </c>
      <c r="O149" s="229">
        <f>O132*O$111</f>
        <v>80.780869704812559</v>
      </c>
      <c r="P149" s="233">
        <f t="shared" ref="P149:S149" si="434">P132*P$111</f>
        <v>80.152552888362095</v>
      </c>
      <c r="Q149" s="233">
        <f>Q132*Q$111</f>
        <v>84.125623680017213</v>
      </c>
      <c r="R149" s="233">
        <f t="shared" si="434"/>
        <v>78.026354710425721</v>
      </c>
      <c r="S149" s="233">
        <f t="shared" si="434"/>
        <v>78.032442594306076</v>
      </c>
      <c r="T149" s="304">
        <f t="shared" ref="T149:V151" si="435">T132*T$111</f>
        <v>94.304973988157542</v>
      </c>
      <c r="U149" s="304">
        <f t="shared" si="435"/>
        <v>126.297958265191</v>
      </c>
      <c r="V149" s="304">
        <f t="shared" si="435"/>
        <v>150.85716167981758</v>
      </c>
      <c r="W149" s="233"/>
      <c r="X149" s="233">
        <f>O149</f>
        <v>80.780869704812559</v>
      </c>
      <c r="Y149" s="233">
        <f t="shared" ref="Y149:AB149" si="436">P149</f>
        <v>80.152552888362095</v>
      </c>
      <c r="Z149" s="233">
        <f t="shared" si="436"/>
        <v>84.125623680017213</v>
      </c>
      <c r="AA149" s="233">
        <f t="shared" si="436"/>
        <v>78.026354710425721</v>
      </c>
      <c r="AB149" s="233">
        <f t="shared" si="436"/>
        <v>78.032442594306076</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16.580600375965471</v>
      </c>
      <c r="J150" s="50">
        <f t="shared" si="429"/>
        <v>16.581894051290043</v>
      </c>
      <c r="K150" s="50">
        <f t="shared" si="430"/>
        <v>20.039806972483483</v>
      </c>
      <c r="L150" s="50">
        <f t="shared" si="431"/>
        <v>26.838316131353089</v>
      </c>
      <c r="M150" s="50">
        <f t="shared" si="432"/>
        <v>32.057146856961239</v>
      </c>
      <c r="N150" s="247" t="str">
        <f t="shared" si="433"/>
        <v>SUV Priv.Veh. Vehicle km</v>
      </c>
      <c r="O150" s="233">
        <f>O133*O$111</f>
        <v>13.247884240663684</v>
      </c>
      <c r="P150" s="233">
        <f t="shared" ref="P150:S150" si="439">P133*P$111</f>
        <v>17.032417488776947</v>
      </c>
      <c r="Q150" s="233">
        <f t="shared" si="439"/>
        <v>17.87669503200366</v>
      </c>
      <c r="R150" s="233">
        <f t="shared" si="439"/>
        <v>16.580600375965471</v>
      </c>
      <c r="S150" s="233">
        <f t="shared" si="439"/>
        <v>16.581894051290043</v>
      </c>
      <c r="T150" s="304">
        <f t="shared" si="435"/>
        <v>20.039806972483483</v>
      </c>
      <c r="U150" s="304">
        <f t="shared" si="435"/>
        <v>26.838316131353089</v>
      </c>
      <c r="V150" s="304">
        <f t="shared" si="435"/>
        <v>32.057146856961239</v>
      </c>
      <c r="W150" s="233"/>
      <c r="X150" s="233">
        <f t="shared" ref="X150:X156" si="440">O150</f>
        <v>13.247884240663684</v>
      </c>
      <c r="Y150" s="233">
        <f t="shared" ref="Y150:Y156" si="441">P150</f>
        <v>17.032417488776947</v>
      </c>
      <c r="Z150" s="233">
        <f t="shared" ref="Z150:Z156" si="442">Q150</f>
        <v>17.87669503200366</v>
      </c>
      <c r="AA150" s="233">
        <f t="shared" ref="AA150:AA156" si="443">R150</f>
        <v>16.580600375965471</v>
      </c>
      <c r="AB150" s="233">
        <f t="shared" ref="AB150:AB156" si="444">S150</f>
        <v>16.581894051290043</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2.9259883016409649</v>
      </c>
      <c r="J151" s="50">
        <f t="shared" si="429"/>
        <v>2.9262165972864778</v>
      </c>
      <c r="K151" s="50">
        <f t="shared" si="430"/>
        <v>3.5364365245559082</v>
      </c>
      <c r="L151" s="50">
        <f t="shared" si="431"/>
        <v>4.7361734349446625</v>
      </c>
      <c r="M151" s="50">
        <f t="shared" si="432"/>
        <v>5.6571435629931592</v>
      </c>
      <c r="N151" s="247" t="str">
        <f t="shared" si="433"/>
        <v>Motorbikes Priv.Veh. Vehicle km</v>
      </c>
      <c r="O151" s="233">
        <f>O134*O$111</f>
        <v>2.838832337285075</v>
      </c>
      <c r="P151" s="233">
        <f t="shared" ref="P151:S151" si="445">P134*P$111</f>
        <v>3.0057207333135785</v>
      </c>
      <c r="Q151" s="233">
        <f t="shared" si="445"/>
        <v>3.1547108880006456</v>
      </c>
      <c r="R151" s="233">
        <f t="shared" si="445"/>
        <v>2.9259883016409649</v>
      </c>
      <c r="S151" s="233">
        <f t="shared" si="445"/>
        <v>2.9262165972864778</v>
      </c>
      <c r="T151" s="304">
        <f t="shared" si="435"/>
        <v>3.5364365245559082</v>
      </c>
      <c r="U151" s="304">
        <f t="shared" si="435"/>
        <v>4.7361734349446625</v>
      </c>
      <c r="V151" s="304">
        <f t="shared" si="435"/>
        <v>5.6571435629931592</v>
      </c>
      <c r="W151" s="233"/>
      <c r="X151" s="233">
        <f t="shared" si="440"/>
        <v>2.838832337285075</v>
      </c>
      <c r="Y151" s="233">
        <f t="shared" si="441"/>
        <v>3.0057207333135785</v>
      </c>
      <c r="Z151" s="233">
        <f t="shared" si="442"/>
        <v>3.1547108880006456</v>
      </c>
      <c r="AA151" s="233">
        <f t="shared" si="443"/>
        <v>2.9259883016409649</v>
      </c>
      <c r="AB151" s="233">
        <f t="shared" si="444"/>
        <v>2.9262165972864778</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0.76938135993676271</v>
      </c>
      <c r="J152" s="50">
        <f t="shared" si="429"/>
        <v>0.78320153372741674</v>
      </c>
      <c r="K152" s="50">
        <f t="shared" si="430"/>
        <v>0.81621814113796232</v>
      </c>
      <c r="L152" s="50">
        <f t="shared" si="431"/>
        <v>0.77739435902724063</v>
      </c>
      <c r="M152" s="50">
        <f t="shared" si="432"/>
        <v>0.7360958227666673</v>
      </c>
      <c r="N152" s="247" t="str">
        <f t="shared" si="433"/>
        <v>Bus vehicle km</v>
      </c>
      <c r="O152" s="233">
        <f>O137*O$129/O142</f>
        <v>1.1267099528419922</v>
      </c>
      <c r="P152" s="233">
        <f t="shared" ref="P152:S152" si="446">P137*P$129/P142</f>
        <v>0.74009062785460766</v>
      </c>
      <c r="Q152" s="233">
        <f t="shared" si="446"/>
        <v>0.7570387419116027</v>
      </c>
      <c r="R152" s="233">
        <f t="shared" si="446"/>
        <v>0.76938135993676271</v>
      </c>
      <c r="S152" s="233">
        <f t="shared" si="446"/>
        <v>0.78320153372741674</v>
      </c>
      <c r="T152" s="304">
        <f t="shared" ref="T152:V153" si="447">T137*T$129/T142</f>
        <v>0.81621814113796232</v>
      </c>
      <c r="U152" s="304">
        <f t="shared" si="447"/>
        <v>0.77739435902724063</v>
      </c>
      <c r="V152" s="304">
        <f t="shared" si="447"/>
        <v>0.7360958227666673</v>
      </c>
      <c r="W152" s="233"/>
      <c r="X152" s="233">
        <f t="shared" si="440"/>
        <v>1.1267099528419922</v>
      </c>
      <c r="Y152" s="233">
        <f t="shared" si="441"/>
        <v>0.74009062785460766</v>
      </c>
      <c r="Z152" s="233">
        <f t="shared" si="442"/>
        <v>0.7570387419116027</v>
      </c>
      <c r="AA152" s="233">
        <f t="shared" si="443"/>
        <v>0.76938135993676271</v>
      </c>
      <c r="AB152" s="233">
        <f t="shared" si="444"/>
        <v>0.78320153372741674</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7.26864870693153</v>
      </c>
      <c r="J153" s="50">
        <f t="shared" si="429"/>
        <v>7.3992133314257638</v>
      </c>
      <c r="K153" s="50">
        <f t="shared" si="430"/>
        <v>7.7111342243125529</v>
      </c>
      <c r="L153" s="50">
        <f t="shared" si="431"/>
        <v>7.3443506650377586</v>
      </c>
      <c r="M153" s="50">
        <f t="shared" si="432"/>
        <v>6.9541871286957093</v>
      </c>
      <c r="N153" s="247" t="str">
        <f t="shared" si="433"/>
        <v>Minibus vehicle km</v>
      </c>
      <c r="O153" s="233">
        <f>O138*O$129/O143</f>
        <v>6.7748466130043186</v>
      </c>
      <c r="P153" s="233">
        <f t="shared" ref="P153:S153" si="450">P138*P$129/P143</f>
        <v>6.9919276256051859</v>
      </c>
      <c r="Q153" s="233">
        <f t="shared" si="450"/>
        <v>7.1520431336484673</v>
      </c>
      <c r="R153" s="233">
        <f t="shared" si="450"/>
        <v>7.26864870693153</v>
      </c>
      <c r="S153" s="233">
        <f t="shared" si="450"/>
        <v>7.3992133314257638</v>
      </c>
      <c r="T153" s="304">
        <f t="shared" si="447"/>
        <v>7.7111342243125529</v>
      </c>
      <c r="U153" s="304">
        <f t="shared" si="447"/>
        <v>7.3443506650377586</v>
      </c>
      <c r="V153" s="304">
        <f t="shared" si="447"/>
        <v>6.9541871286957093</v>
      </c>
      <c r="W153" s="233"/>
      <c r="X153" s="233">
        <f t="shared" si="440"/>
        <v>6.7748466130043186</v>
      </c>
      <c r="Y153" s="233">
        <f t="shared" si="441"/>
        <v>6.9919276256051859</v>
      </c>
      <c r="Z153" s="233">
        <f t="shared" si="442"/>
        <v>7.1520431336484673</v>
      </c>
      <c r="AA153" s="233">
        <f t="shared" si="443"/>
        <v>7.26864870693153</v>
      </c>
      <c r="AB153" s="233">
        <f t="shared" si="444"/>
        <v>7.3992133314257638</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0.10218816836006109</v>
      </c>
      <c r="J154" s="50">
        <f t="shared" si="429"/>
        <v>0.29502898091715229</v>
      </c>
      <c r="K154" s="50">
        <f t="shared" si="430"/>
        <v>0.57549768492702236</v>
      </c>
      <c r="L154" s="50">
        <f t="shared" si="431"/>
        <v>1.1038328903277757</v>
      </c>
      <c r="M154" s="50">
        <f t="shared" si="432"/>
        <v>1.6429790888481477</v>
      </c>
      <c r="N154" s="247" t="str">
        <f t="shared" si="433"/>
        <v>BRT vehicle km</v>
      </c>
      <c r="O154" s="233">
        <f>O$127/O144</f>
        <v>3.2055500417449041E-2</v>
      </c>
      <c r="P154" s="233">
        <f t="shared" ref="P154:S154" si="453">P$127/P144</f>
        <v>6.2982743372587108E-2</v>
      </c>
      <c r="Q154" s="233">
        <f t="shared" si="453"/>
        <v>0.10097884850612647</v>
      </c>
      <c r="R154" s="233">
        <f t="shared" si="453"/>
        <v>0.10218816836006109</v>
      </c>
      <c r="S154" s="233">
        <f t="shared" si="453"/>
        <v>0.29502898091715229</v>
      </c>
      <c r="T154" s="304">
        <f>T$127/T144</f>
        <v>0.57549768492702236</v>
      </c>
      <c r="U154" s="304">
        <f>U$127/U144</f>
        <v>1.1038328903277757</v>
      </c>
      <c r="V154" s="304">
        <f>V$127/V144</f>
        <v>1.6429790888481477</v>
      </c>
      <c r="W154" s="233"/>
      <c r="X154" s="233">
        <f t="shared" si="440"/>
        <v>3.2055500417449041E-2</v>
      </c>
      <c r="Y154" s="233">
        <f t="shared" si="441"/>
        <v>6.2982743372587108E-2</v>
      </c>
      <c r="Z154" s="233">
        <f t="shared" si="442"/>
        <v>0.10097884850612647</v>
      </c>
      <c r="AA154" s="233">
        <f t="shared" si="443"/>
        <v>0.10218816836006109</v>
      </c>
      <c r="AB154" s="233">
        <f t="shared" si="444"/>
        <v>0.29502898091715229</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8.9674516614251001</v>
      </c>
      <c r="J155" s="50">
        <f t="shared" si="429"/>
        <v>9.1285313897283302</v>
      </c>
      <c r="K155" s="50">
        <f t="shared" si="430"/>
        <v>9.5133533342093504</v>
      </c>
      <c r="L155" s="50">
        <f t="shared" si="431"/>
        <v>9.0608464143377638</v>
      </c>
      <c r="M155" s="50">
        <f t="shared" si="432"/>
        <v>8.5794952315709452</v>
      </c>
      <c r="N155" s="247" t="str">
        <f t="shared" si="433"/>
        <v>Metro Rail pkm</v>
      </c>
      <c r="O155" s="233">
        <f>O139*O$129</f>
        <v>12.322446292964566</v>
      </c>
      <c r="P155" s="233">
        <f t="shared" ref="P155:S155" si="455">P139*P$129</f>
        <v>8.6260563043864682</v>
      </c>
      <c r="Q155" s="233">
        <f t="shared" si="455"/>
        <v>8.8235934445777957</v>
      </c>
      <c r="R155" s="233">
        <f t="shared" si="455"/>
        <v>8.9674516614251001</v>
      </c>
      <c r="S155" s="233">
        <f t="shared" si="455"/>
        <v>9.1285313897283302</v>
      </c>
      <c r="T155" s="304">
        <f>T139*T$129</f>
        <v>9.5133533342093504</v>
      </c>
      <c r="U155" s="304">
        <f>U139*U$129</f>
        <v>9.0608464143377638</v>
      </c>
      <c r="V155" s="304">
        <f>V139*V$129</f>
        <v>8.5794952315709452</v>
      </c>
      <c r="W155" s="233"/>
      <c r="X155" s="233">
        <f t="shared" si="440"/>
        <v>12.322446292964566</v>
      </c>
      <c r="Y155" s="233">
        <f t="shared" si="441"/>
        <v>8.6260563043864682</v>
      </c>
      <c r="Z155" s="233">
        <f t="shared" si="442"/>
        <v>8.8235934445777957</v>
      </c>
      <c r="AA155" s="233">
        <f t="shared" si="443"/>
        <v>8.9674516614251001</v>
      </c>
      <c r="AB155" s="233">
        <f t="shared" si="444"/>
        <v>9.1285313897283302</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0.64248252977129328</v>
      </c>
      <c r="J156" s="50">
        <f t="shared" si="429"/>
        <v>0.63397127397876685</v>
      </c>
      <c r="K156" s="50">
        <f t="shared" si="430"/>
        <v>0.75870435135059644</v>
      </c>
      <c r="L156" s="50">
        <f t="shared" si="431"/>
        <v>0.99247442606124325</v>
      </c>
      <c r="M156" s="50">
        <f t="shared" si="432"/>
        <v>1.147592723159315</v>
      </c>
      <c r="N156" s="247" t="str">
        <f t="shared" si="433"/>
        <v>Gautrain pkm</v>
      </c>
      <c r="O156" s="233">
        <f>O128</f>
        <v>0.60923770891438467</v>
      </c>
      <c r="P156" s="233">
        <f t="shared" ref="P156:S156" si="458">P128</f>
        <v>0.64854136839212595</v>
      </c>
      <c r="Q156" s="233">
        <f t="shared" si="458"/>
        <v>0.6995709084876961</v>
      </c>
      <c r="R156" s="233">
        <f t="shared" si="458"/>
        <v>0.64248252977129328</v>
      </c>
      <c r="S156" s="233">
        <f t="shared" si="458"/>
        <v>0.63397127397876685</v>
      </c>
      <c r="T156" s="304">
        <f>T128</f>
        <v>0.75870435135059644</v>
      </c>
      <c r="U156" s="304">
        <f>U128</f>
        <v>0.99247442606124325</v>
      </c>
      <c r="V156" s="304">
        <f>V128</f>
        <v>1.147592723159315</v>
      </c>
      <c r="W156" s="233"/>
      <c r="X156" s="233">
        <f t="shared" si="440"/>
        <v>0.60923770891438467</v>
      </c>
      <c r="Y156" s="233">
        <f t="shared" si="441"/>
        <v>0.64854136839212595</v>
      </c>
      <c r="Z156" s="233">
        <f t="shared" si="442"/>
        <v>0.6995709084876961</v>
      </c>
      <c r="AA156" s="233">
        <f t="shared" si="443"/>
        <v>0.64248252977129328</v>
      </c>
      <c r="AB156" s="233">
        <f t="shared" si="444"/>
        <v>0.63397127397876685</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109.23689659459602</v>
      </c>
      <c r="J161" s="50">
        <f t="shared" ref="J161:J168" si="466">IF($D$4,AB161,S161)</f>
        <v>109.24541963202847</v>
      </c>
      <c r="K161" s="50">
        <f t="shared" ref="K161:K168" si="467">IF($D$4,AC161,T161)</f>
        <v>132.02696358342052</v>
      </c>
      <c r="L161" s="50">
        <f t="shared" ref="L161:L168" si="468">IF($D$4,AD161,U161)</f>
        <v>176.81714157126737</v>
      </c>
      <c r="M161" s="50">
        <f t="shared" ref="M161:M168" si="469">IF($D$4,AE161,V161)</f>
        <v>211.20002635174458</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109.23689659459602</v>
      </c>
      <c r="S161" s="10">
        <f t="shared" si="471"/>
        <v>109.24541963202847</v>
      </c>
      <c r="T161" s="306">
        <f t="shared" ref="T161:V163" si="472">SUMPRODUCT(T$35:T$38,T$41:T$44,T$54:T$57)*T132</f>
        <v>132.02696358342052</v>
      </c>
      <c r="U161" s="306">
        <f t="shared" si="472"/>
        <v>176.81714157126737</v>
      </c>
      <c r="V161" s="306">
        <f t="shared" si="472"/>
        <v>211.20002635174458</v>
      </c>
      <c r="X161" s="10">
        <f>O161</f>
        <v>113.09321758673757</v>
      </c>
      <c r="Y161" s="10">
        <f t="shared" ref="Y161:AB161" si="473">P161</f>
        <v>112.21357404370687</v>
      </c>
      <c r="Z161" s="10">
        <f t="shared" si="473"/>
        <v>117.77587315202406</v>
      </c>
      <c r="AA161" s="10">
        <f t="shared" si="473"/>
        <v>109.23689659459602</v>
      </c>
      <c r="AB161" s="10">
        <f t="shared" si="473"/>
        <v>109.24541963202847</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23.212840526351659</v>
      </c>
      <c r="J162" s="50">
        <f t="shared" si="466"/>
        <v>23.214651671806056</v>
      </c>
      <c r="K162" s="50">
        <f t="shared" si="467"/>
        <v>28.055729761476869</v>
      </c>
      <c r="L162" s="50">
        <f t="shared" si="468"/>
        <v>37.573642583894326</v>
      </c>
      <c r="M162" s="50">
        <f t="shared" si="469"/>
        <v>44.880005599745729</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23.212840526351659</v>
      </c>
      <c r="S162" s="10">
        <f t="shared" si="475"/>
        <v>23.214651671806056</v>
      </c>
      <c r="T162" s="306">
        <f t="shared" si="472"/>
        <v>28.055729761476869</v>
      </c>
      <c r="U162" s="306">
        <f t="shared" si="472"/>
        <v>37.573642583894326</v>
      </c>
      <c r="V162" s="306">
        <f>SUMPRODUCT(V$35:V$38,V$41:V$44,V$54:V$57)*V133</f>
        <v>44.880005599745729</v>
      </c>
      <c r="X162" s="10">
        <f t="shared" ref="X162:X168" si="476">O162</f>
        <v>18.547037936929154</v>
      </c>
      <c r="Y162" s="10">
        <f t="shared" ref="Y162:Y168" si="477">P162</f>
        <v>23.845384484287713</v>
      </c>
      <c r="Z162" s="10">
        <f t="shared" ref="Z162:Z168" si="478">Q162</f>
        <v>25.027373044805117</v>
      </c>
      <c r="AA162" s="10">
        <f t="shared" ref="AA162:AA168" si="479">R162</f>
        <v>23.212840526351659</v>
      </c>
      <c r="AB162" s="10">
        <f t="shared" ref="AB162:AB168" si="480">S162</f>
        <v>23.214651671806056</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4.0963836222973509</v>
      </c>
      <c r="J163" s="50">
        <f t="shared" si="466"/>
        <v>4.0967032362010682</v>
      </c>
      <c r="K163" s="50">
        <f t="shared" si="467"/>
        <v>4.9510111343782706</v>
      </c>
      <c r="L163" s="50">
        <f t="shared" si="468"/>
        <v>6.6306428089225271</v>
      </c>
      <c r="M163" s="50">
        <f t="shared" si="469"/>
        <v>7.9200009881904219</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4.0963836222973509</v>
      </c>
      <c r="S163" s="10">
        <f t="shared" si="484"/>
        <v>4.0967032362010682</v>
      </c>
      <c r="T163" s="306">
        <f t="shared" si="472"/>
        <v>4.9510111343782706</v>
      </c>
      <c r="U163" s="306">
        <f t="shared" si="472"/>
        <v>6.6306428089225271</v>
      </c>
      <c r="V163" s="306">
        <f t="shared" si="472"/>
        <v>7.9200009881904219</v>
      </c>
      <c r="X163" s="10">
        <f t="shared" si="476"/>
        <v>3.9743652721991038</v>
      </c>
      <c r="Y163" s="10">
        <f t="shared" si="477"/>
        <v>4.208009026639008</v>
      </c>
      <c r="Z163" s="10">
        <f t="shared" si="478"/>
        <v>4.4165952432009021</v>
      </c>
      <c r="AA163" s="10">
        <f t="shared" si="479"/>
        <v>4.0963836222973509</v>
      </c>
      <c r="AB163" s="10">
        <f t="shared" si="480"/>
        <v>4.0967032362010682</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19.234533998419067</v>
      </c>
      <c r="J164" s="50">
        <f t="shared" si="466"/>
        <v>19.580038343185418</v>
      </c>
      <c r="K164" s="50">
        <f t="shared" si="467"/>
        <v>20.405453528449058</v>
      </c>
      <c r="L164" s="50">
        <f t="shared" si="468"/>
        <v>19.434858975681017</v>
      </c>
      <c r="M164" s="50">
        <f t="shared" si="469"/>
        <v>18.402395569166682</v>
      </c>
      <c r="N164" s="185" t="str">
        <f t="shared" si="470"/>
        <v>Bus</v>
      </c>
      <c r="O164" s="10">
        <f>O152*O142</f>
        <v>28.167748821049805</v>
      </c>
      <c r="P164" s="10">
        <f t="shared" ref="P164:S164" si="486">P152*P142</f>
        <v>18.502265696365193</v>
      </c>
      <c r="Q164" s="10">
        <f t="shared" si="486"/>
        <v>18.925968547790067</v>
      </c>
      <c r="R164" s="10">
        <f t="shared" si="486"/>
        <v>19.234533998419067</v>
      </c>
      <c r="S164" s="10">
        <f t="shared" si="486"/>
        <v>19.580038343185418</v>
      </c>
      <c r="T164" s="306">
        <f t="shared" ref="T164:V166" si="487">T152*T142</f>
        <v>20.405453528449058</v>
      </c>
      <c r="U164" s="306">
        <f t="shared" si="487"/>
        <v>19.434858975681017</v>
      </c>
      <c r="V164" s="306">
        <f t="shared" si="487"/>
        <v>18.402395569166682</v>
      </c>
      <c r="X164" s="10">
        <f t="shared" si="476"/>
        <v>28.167748821049805</v>
      </c>
      <c r="Y164" s="10">
        <f t="shared" si="477"/>
        <v>18.502265696365193</v>
      </c>
      <c r="Z164" s="10">
        <f t="shared" si="478"/>
        <v>18.925968547790067</v>
      </c>
      <c r="AA164" s="10">
        <f t="shared" si="479"/>
        <v>19.234533998419067</v>
      </c>
      <c r="AB164" s="10">
        <f t="shared" si="480"/>
        <v>19.580038343185418</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4.2694316935405352</v>
      </c>
      <c r="AJ164" s="10">
        <f t="shared" si="488"/>
        <v>5.7178373848507666</v>
      </c>
      <c r="AK164" s="10">
        <f t="shared" si="488"/>
        <v>6.8296964628213814</v>
      </c>
      <c r="AL164" s="10"/>
      <c r="AM164" s="10">
        <f t="shared" ref="AM164:AO168" si="489">SUM(T$161:T$162)*(1-AM$161) *AM175</f>
        <v>1.4231438978468476</v>
      </c>
      <c r="AN164" s="10">
        <f t="shared" si="489"/>
        <v>3.8118915899005112</v>
      </c>
      <c r="AO164" s="10">
        <f t="shared" si="489"/>
        <v>6.8296964628213814</v>
      </c>
      <c r="AP164" s="10"/>
      <c r="AQ164" s="10">
        <f t="shared" ref="AQ164:AS168" si="490">SUM(T$161:T$162)*(1-AQ$161) *AQ175</f>
        <v>4.2694316935405352</v>
      </c>
      <c r="AR164" s="10">
        <f t="shared" si="490"/>
        <v>7.1472967310634603</v>
      </c>
      <c r="AS164" s="10">
        <f t="shared" si="490"/>
        <v>10.244544694232076</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101.76108189704142</v>
      </c>
      <c r="J165" s="50">
        <f t="shared" si="466"/>
        <v>103.58898663996069</v>
      </c>
      <c r="K165" s="50">
        <f t="shared" si="467"/>
        <v>107.95587914037574</v>
      </c>
      <c r="L165" s="50">
        <f t="shared" si="468"/>
        <v>102.82090931052862</v>
      </c>
      <c r="M165" s="50">
        <f t="shared" si="469"/>
        <v>97.358619801739934</v>
      </c>
      <c r="N165" s="185" t="str">
        <f t="shared" si="470"/>
        <v>Minibus</v>
      </c>
      <c r="O165" s="10">
        <f>O153*O143</f>
        <v>94.847852582060455</v>
      </c>
      <c r="P165" s="10">
        <f t="shared" ref="P165:S165" si="491">P153*P143</f>
        <v>97.886986758472602</v>
      </c>
      <c r="Q165" s="10">
        <f t="shared" si="491"/>
        <v>100.12860387107854</v>
      </c>
      <c r="R165" s="10">
        <f t="shared" si="491"/>
        <v>101.76108189704142</v>
      </c>
      <c r="S165" s="10">
        <f t="shared" si="491"/>
        <v>103.58898663996069</v>
      </c>
      <c r="T165" s="306">
        <f t="shared" si="487"/>
        <v>107.95587914037574</v>
      </c>
      <c r="U165" s="306">
        <f t="shared" si="487"/>
        <v>102.82090931052862</v>
      </c>
      <c r="V165" s="306">
        <f t="shared" si="487"/>
        <v>97.358619801739934</v>
      </c>
      <c r="X165" s="10">
        <f t="shared" si="476"/>
        <v>94.847852582060455</v>
      </c>
      <c r="Y165" s="10">
        <f t="shared" si="477"/>
        <v>97.886986758472602</v>
      </c>
      <c r="Z165" s="10">
        <f t="shared" si="478"/>
        <v>100.12860387107854</v>
      </c>
      <c r="AA165" s="10">
        <f t="shared" si="479"/>
        <v>101.76108189704142</v>
      </c>
      <c r="AB165" s="10">
        <f t="shared" si="480"/>
        <v>103.58898663996069</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22.587601459744857</v>
      </c>
      <c r="AJ165" s="10">
        <f t="shared" si="488"/>
        <v>30.250450488771282</v>
      </c>
      <c r="AK165" s="10">
        <f t="shared" si="488"/>
        <v>36.132786016142845</v>
      </c>
      <c r="AL165" s="10"/>
      <c r="AM165" s="10">
        <f t="shared" si="489"/>
        <v>7.5292004865816313</v>
      </c>
      <c r="AN165" s="10">
        <f t="shared" si="489"/>
        <v>20.16696699251419</v>
      </c>
      <c r="AO165" s="10">
        <f t="shared" si="489"/>
        <v>36.132786016142845</v>
      </c>
      <c r="AP165" s="10"/>
      <c r="AQ165" s="10">
        <f t="shared" si="490"/>
        <v>22.587601459744857</v>
      </c>
      <c r="AR165" s="10">
        <f t="shared" si="490"/>
        <v>37.813063110964116</v>
      </c>
      <c r="AS165" s="10">
        <f t="shared" si="490"/>
        <v>54.199179024214288</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2.5547042090015273</v>
      </c>
      <c r="J166" s="50">
        <f t="shared" si="466"/>
        <v>7.3757245229288078</v>
      </c>
      <c r="K166" s="50">
        <f t="shared" si="467"/>
        <v>14.387442123175559</v>
      </c>
      <c r="L166" s="50">
        <f t="shared" si="468"/>
        <v>27.595822258194392</v>
      </c>
      <c r="M166" s="50">
        <f t="shared" si="469"/>
        <v>41.074477221203693</v>
      </c>
      <c r="N166" s="185" t="str">
        <f t="shared" si="470"/>
        <v>BRT</v>
      </c>
      <c r="O166" s="10">
        <f>O154*O144</f>
        <v>0.80138751043622602</v>
      </c>
      <c r="P166" s="10">
        <f t="shared" ref="P166:S166" si="492">P154*P144</f>
        <v>1.5745685843146777</v>
      </c>
      <c r="Q166" s="10">
        <f t="shared" si="492"/>
        <v>2.5244712126531619</v>
      </c>
      <c r="R166" s="10">
        <f t="shared" si="492"/>
        <v>2.5547042090015273</v>
      </c>
      <c r="S166" s="10">
        <f t="shared" si="492"/>
        <v>7.3757245229288078</v>
      </c>
      <c r="T166" s="306">
        <f t="shared" si="487"/>
        <v>14.387442123175559</v>
      </c>
      <c r="U166" s="306">
        <f t="shared" si="487"/>
        <v>27.595822258194392</v>
      </c>
      <c r="V166" s="306">
        <f t="shared" si="487"/>
        <v>41.074477221203693</v>
      </c>
      <c r="X166" s="10">
        <f t="shared" si="476"/>
        <v>0.80138751043622602</v>
      </c>
      <c r="Y166" s="10">
        <f t="shared" si="477"/>
        <v>1.5745685843146777</v>
      </c>
      <c r="Z166" s="10">
        <f t="shared" si="478"/>
        <v>2.5244712126531619</v>
      </c>
      <c r="AA166" s="10">
        <f t="shared" si="479"/>
        <v>2.5547042090015273</v>
      </c>
      <c r="AB166" s="10">
        <f t="shared" si="480"/>
        <v>7.3757245229288078</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3.0102835648335935</v>
      </c>
      <c r="AJ166" s="10">
        <f t="shared" si="488"/>
        <v>4.0315229617208397</v>
      </c>
      <c r="AK166" s="10">
        <f t="shared" si="488"/>
        <v>4.815470650564265</v>
      </c>
      <c r="AL166" s="10"/>
      <c r="AM166" s="10">
        <f t="shared" si="489"/>
        <v>1.0034278549445328</v>
      </c>
      <c r="AN166" s="10">
        <f t="shared" si="489"/>
        <v>2.6876819744805593</v>
      </c>
      <c r="AO166" s="10">
        <f t="shared" si="489"/>
        <v>4.815470650564265</v>
      </c>
      <c r="AP166" s="10"/>
      <c r="AQ166" s="10">
        <f t="shared" si="490"/>
        <v>3.0102835648335935</v>
      </c>
      <c r="AR166" s="10">
        <f t="shared" si="490"/>
        <v>5.0394037021510503</v>
      </c>
      <c r="AS166" s="10">
        <f t="shared" si="490"/>
        <v>7.2232059758463993</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8.9674516614251001</v>
      </c>
      <c r="J167" s="50">
        <f t="shared" si="466"/>
        <v>9.1285313897283302</v>
      </c>
      <c r="K167" s="50">
        <f t="shared" si="467"/>
        <v>9.5133533342093504</v>
      </c>
      <c r="L167" s="50">
        <f t="shared" si="468"/>
        <v>9.0608464143377638</v>
      </c>
      <c r="M167" s="50">
        <f t="shared" si="469"/>
        <v>8.5794952315709452</v>
      </c>
      <c r="N167" s="185" t="str">
        <f t="shared" si="470"/>
        <v>Metro Rail</v>
      </c>
      <c r="O167" s="10">
        <f>O155</f>
        <v>12.322446292964566</v>
      </c>
      <c r="P167" s="10">
        <f t="shared" ref="P167:S167" si="494">P155</f>
        <v>8.6260563043864682</v>
      </c>
      <c r="Q167" s="10">
        <f t="shared" si="494"/>
        <v>8.8235934445777957</v>
      </c>
      <c r="R167" s="10">
        <f t="shared" si="494"/>
        <v>8.9674516614251001</v>
      </c>
      <c r="S167" s="10">
        <f t="shared" si="494"/>
        <v>9.1285313897283302</v>
      </c>
      <c r="T167" s="306">
        <f t="shared" ref="T167:V168" si="495">T155</f>
        <v>9.5133533342093504</v>
      </c>
      <c r="U167" s="306">
        <f t="shared" si="495"/>
        <v>9.0608464143377638</v>
      </c>
      <c r="V167" s="306">
        <f t="shared" si="495"/>
        <v>8.5794952315709452</v>
      </c>
      <c r="X167" s="10">
        <f t="shared" si="476"/>
        <v>12.322446292964566</v>
      </c>
      <c r="Y167" s="10">
        <f t="shared" si="477"/>
        <v>8.6260563043864682</v>
      </c>
      <c r="Z167" s="10">
        <f t="shared" si="478"/>
        <v>8.8235934445777957</v>
      </c>
      <c r="AA167" s="10">
        <f t="shared" si="479"/>
        <v>8.9674516614251001</v>
      </c>
      <c r="AB167" s="10">
        <f t="shared" si="480"/>
        <v>9.1285313897283302</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1.9904782895560587</v>
      </c>
      <c r="AJ167" s="10">
        <f t="shared" si="488"/>
        <v>2.6657485105047471</v>
      </c>
      <c r="AK167" s="10">
        <f t="shared" si="488"/>
        <v>3.1841152428018575</v>
      </c>
      <c r="AL167" s="10"/>
      <c r="AM167" s="10">
        <f t="shared" si="489"/>
        <v>0.663492763185354</v>
      </c>
      <c r="AN167" s="10">
        <f t="shared" si="489"/>
        <v>1.7771656736698314</v>
      </c>
      <c r="AO167" s="10">
        <f t="shared" si="489"/>
        <v>3.1841152428018575</v>
      </c>
      <c r="AP167" s="10"/>
      <c r="AQ167" s="10">
        <f t="shared" si="490"/>
        <v>1.9904782895560587</v>
      </c>
      <c r="AR167" s="10">
        <f t="shared" si="490"/>
        <v>3.3321856381309347</v>
      </c>
      <c r="AS167" s="10">
        <f t="shared" si="490"/>
        <v>4.7761728642027883</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0.64248252977129328</v>
      </c>
      <c r="J168" s="50">
        <f t="shared" si="466"/>
        <v>0.63397127397876685</v>
      </c>
      <c r="K168" s="50">
        <f t="shared" si="467"/>
        <v>0.75870435135059644</v>
      </c>
      <c r="L168" s="50">
        <f t="shared" si="468"/>
        <v>0.99247442606124325</v>
      </c>
      <c r="M168" s="50">
        <f t="shared" si="469"/>
        <v>1.147592723159315</v>
      </c>
      <c r="N168" s="185" t="str">
        <f t="shared" si="470"/>
        <v>Gautrain</v>
      </c>
      <c r="O168" s="10">
        <f>O156</f>
        <v>0.60923770891438467</v>
      </c>
      <c r="P168" s="10">
        <f t="shared" ref="P168:S168" si="496">P156</f>
        <v>0.64854136839212595</v>
      </c>
      <c r="Q168" s="10">
        <f t="shared" si="496"/>
        <v>0.6995709084876961</v>
      </c>
      <c r="R168" s="10">
        <f t="shared" si="496"/>
        <v>0.64248252977129328</v>
      </c>
      <c r="S168" s="10">
        <f t="shared" si="496"/>
        <v>0.63397127397876685</v>
      </c>
      <c r="T168" s="306">
        <f t="shared" si="495"/>
        <v>0.75870435135059644</v>
      </c>
      <c r="U168" s="306">
        <f t="shared" si="495"/>
        <v>0.99247442606124325</v>
      </c>
      <c r="V168" s="306">
        <f t="shared" si="495"/>
        <v>1.147592723159315</v>
      </c>
      <c r="X168" s="10">
        <f t="shared" si="476"/>
        <v>0.60923770891438467</v>
      </c>
      <c r="Y168" s="10">
        <f t="shared" si="477"/>
        <v>0.64854136839212595</v>
      </c>
      <c r="Z168" s="10">
        <f t="shared" si="478"/>
        <v>0.6995709084876961</v>
      </c>
      <c r="AA168" s="10">
        <f t="shared" si="479"/>
        <v>0.64248252977129328</v>
      </c>
      <c r="AB168" s="10">
        <f t="shared" si="480"/>
        <v>0.63397127397876685</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0.15874366130442738</v>
      </c>
      <c r="AJ168" s="10">
        <f t="shared" si="488"/>
        <v>0.21259748518469304</v>
      </c>
      <c r="AK168" s="10">
        <f t="shared" si="488"/>
        <v>0.25393801796769971</v>
      </c>
      <c r="AL168" s="10"/>
      <c r="AM168" s="10">
        <f t="shared" si="489"/>
        <v>5.2914553768142553E-2</v>
      </c>
      <c r="AN168" s="10">
        <f t="shared" si="489"/>
        <v>0.14173165678979538</v>
      </c>
      <c r="AO168" s="10">
        <f t="shared" si="489"/>
        <v>0.25393801796769971</v>
      </c>
      <c r="AP168" s="10"/>
      <c r="AQ168" s="10">
        <f t="shared" si="490"/>
        <v>0.15874366130442738</v>
      </c>
      <c r="AR168" s="10">
        <f t="shared" si="490"/>
        <v>0.26574685648086638</v>
      </c>
      <c r="AS168" s="10">
        <f t="shared" si="490"/>
        <v>0.38090702695154971</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269.70637503890345</v>
      </c>
      <c r="J169" s="10">
        <f t="shared" si="497"/>
        <v>276.86402670981761</v>
      </c>
      <c r="K169" s="10">
        <f t="shared" si="497"/>
        <v>318.05453695683593</v>
      </c>
      <c r="L169" s="10">
        <f t="shared" si="497"/>
        <v>380.92633834888727</v>
      </c>
      <c r="M169" s="10">
        <f t="shared" si="497"/>
        <v>430.56261348652123</v>
      </c>
      <c r="N169" s="39"/>
      <c r="O169" s="10">
        <f>SUM(O161:O168)</f>
        <v>272.36329371129125</v>
      </c>
      <c r="P169" s="10">
        <f t="shared" ref="P169:S169" si="498">SUM(P161:P168)</f>
        <v>267.50538626656464</v>
      </c>
      <c r="Q169" s="10">
        <f t="shared" si="498"/>
        <v>278.32204942461738</v>
      </c>
      <c r="R169" s="10">
        <f t="shared" si="498"/>
        <v>269.70637503890345</v>
      </c>
      <c r="S169" s="10">
        <f t="shared" si="498"/>
        <v>276.86402670981761</v>
      </c>
      <c r="T169" s="10">
        <f>SUM(T161:T168)</f>
        <v>318.05453695683593</v>
      </c>
      <c r="U169" s="10">
        <f>SUM(U161:U168)</f>
        <v>380.92633834888727</v>
      </c>
      <c r="V169" s="10">
        <f>SUM(V161:V168)</f>
        <v>430.56261348652123</v>
      </c>
      <c r="W169" s="281"/>
      <c r="X169" s="10">
        <f>SUM(X161:X168)</f>
        <v>272.36329371129125</v>
      </c>
      <c r="Y169" s="10">
        <f t="shared" ref="Y169:AB169" si="499">SUM(Y161:Y168)</f>
        <v>267.50538626656464</v>
      </c>
      <c r="Z169" s="10">
        <f t="shared" si="499"/>
        <v>278.32204942461738</v>
      </c>
      <c r="AA169" s="10">
        <f t="shared" si="499"/>
        <v>269.70637503890345</v>
      </c>
      <c r="AB169" s="10">
        <f t="shared" si="499"/>
        <v>276.86402670981761</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0.40502155938597773</v>
      </c>
      <c r="J172" s="240">
        <f t="shared" si="505"/>
        <v>0.3945814879970993</v>
      </c>
      <c r="K172" s="240">
        <f t="shared" ref="K172:M179" si="506">K161/K$169</f>
        <v>0.41510793981014105</v>
      </c>
      <c r="L172" s="240">
        <f t="shared" si="506"/>
        <v>0.46417672859712322</v>
      </c>
      <c r="M172" s="240">
        <f t="shared" si="506"/>
        <v>0.49052105253991407</v>
      </c>
      <c r="N172" s="40" t="str">
        <f>C172</f>
        <v>Car</v>
      </c>
      <c r="O172" s="240">
        <f t="shared" ref="O172:O179" si="507">O161/O$169</f>
        <v>0.41522929189796737</v>
      </c>
      <c r="P172" s="240">
        <f t="shared" ref="P172:S172" si="508">P161/P$169</f>
        <v>0.41948154992246744</v>
      </c>
      <c r="Q172" s="240">
        <f t="shared" si="508"/>
        <v>0.42316400513543673</v>
      </c>
      <c r="R172" s="240">
        <f t="shared" si="508"/>
        <v>0.40502155938597773</v>
      </c>
      <c r="S172" s="240">
        <f t="shared" si="508"/>
        <v>0.3945814879970993</v>
      </c>
      <c r="T172" s="307">
        <f t="shared" ref="T172:V179" si="509">T161/T$169</f>
        <v>0.41510793981014105</v>
      </c>
      <c r="U172" s="307">
        <f t="shared" si="509"/>
        <v>0.46417672859712322</v>
      </c>
      <c r="V172" s="307">
        <f t="shared" si="509"/>
        <v>0.49052105253991407</v>
      </c>
      <c r="W172" s="281"/>
      <c r="X172" s="240">
        <f>O172</f>
        <v>0.41522929189796737</v>
      </c>
      <c r="Y172" s="240">
        <f t="shared" ref="Y172:AB172" si="510">P172</f>
        <v>0.41948154992246744</v>
      </c>
      <c r="Z172" s="240">
        <f t="shared" si="510"/>
        <v>0.42316400513543673</v>
      </c>
      <c r="AA172" s="240">
        <f t="shared" si="510"/>
        <v>0.40502155938597773</v>
      </c>
      <c r="AB172" s="240">
        <f t="shared" si="510"/>
        <v>0.3945814879970993</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8.6067081369520293E-2</v>
      </c>
      <c r="J173" s="240">
        <f t="shared" si="512"/>
        <v>8.384856619938362E-2</v>
      </c>
      <c r="K173" s="240">
        <f t="shared" si="506"/>
        <v>8.821043720965499E-2</v>
      </c>
      <c r="L173" s="240">
        <f t="shared" si="506"/>
        <v>9.8637554826888713E-2</v>
      </c>
      <c r="M173" s="240">
        <f t="shared" si="506"/>
        <v>0.10423572366473174</v>
      </c>
      <c r="N173" s="40"/>
      <c r="O173" s="240">
        <f t="shared" si="507"/>
        <v>6.8096686907411483E-2</v>
      </c>
      <c r="P173" s="240">
        <f t="shared" ref="P173:S173" si="513">P162/P$169</f>
        <v>8.9139829358524339E-2</v>
      </c>
      <c r="Q173" s="240">
        <f t="shared" si="513"/>
        <v>8.9922351091280314E-2</v>
      </c>
      <c r="R173" s="240">
        <f t="shared" si="513"/>
        <v>8.6067081369520293E-2</v>
      </c>
      <c r="S173" s="240">
        <f t="shared" si="513"/>
        <v>8.384856619938362E-2</v>
      </c>
      <c r="T173" s="307">
        <f t="shared" si="509"/>
        <v>8.821043720965499E-2</v>
      </c>
      <c r="U173" s="307">
        <f t="shared" si="509"/>
        <v>9.8637554826888713E-2</v>
      </c>
      <c r="V173" s="307">
        <f t="shared" si="509"/>
        <v>0.10423572366473174</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8.6067081369520293E-2</v>
      </c>
      <c r="AB173" s="240">
        <f t="shared" ref="AB173:AB182" si="518">S173</f>
        <v>8.384856619938362E-2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1.5188308476974166E-2</v>
      </c>
      <c r="J174" s="240">
        <f t="shared" si="519"/>
        <v>1.4796805799891226E-2</v>
      </c>
      <c r="K174" s="240">
        <f t="shared" si="506"/>
        <v>1.5566547742880292E-2</v>
      </c>
      <c r="L174" s="240">
        <f t="shared" si="506"/>
        <v>1.7406627322392121E-2</v>
      </c>
      <c r="M174" s="240">
        <f t="shared" si="506"/>
        <v>1.8394539470246777E-2</v>
      </c>
      <c r="N174" s="40"/>
      <c r="O174" s="240">
        <f t="shared" si="507"/>
        <v>1.4592147194445316E-2</v>
      </c>
      <c r="P174" s="240">
        <f t="shared" ref="P174:S174" si="520">P163/P$169</f>
        <v>1.5730558122092529E-2</v>
      </c>
      <c r="Q174" s="240">
        <f t="shared" si="520"/>
        <v>1.5868650192578878E-2</v>
      </c>
      <c r="R174" s="240">
        <f t="shared" si="520"/>
        <v>1.5188308476974166E-2</v>
      </c>
      <c r="S174" s="240">
        <f t="shared" si="520"/>
        <v>1.4796805799891226E-2</v>
      </c>
      <c r="T174" s="307">
        <f t="shared" si="509"/>
        <v>1.5566547742880292E-2</v>
      </c>
      <c r="U174" s="307">
        <f t="shared" si="509"/>
        <v>1.7406627322392121E-2</v>
      </c>
      <c r="V174" s="307">
        <f t="shared" si="509"/>
        <v>1.8394539470246777E-2</v>
      </c>
      <c r="W174" s="281"/>
      <c r="X174" s="240">
        <f t="shared" si="514"/>
        <v>1.4592147194445316E-2</v>
      </c>
      <c r="Y174" s="240">
        <f t="shared" si="515"/>
        <v>1.5730558122092529E-2</v>
      </c>
      <c r="Z174" s="240">
        <f t="shared" si="516"/>
        <v>1.5868650192578878E-2</v>
      </c>
      <c r="AA174" s="240">
        <f t="shared" si="517"/>
        <v>1.5188308476974166E-2</v>
      </c>
      <c r="AB174" s="240">
        <f t="shared" si="518"/>
        <v>1.4796805799891226E-2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7.1316571570266399E-2</v>
      </c>
      <c r="J175" s="240">
        <f t="shared" si="521"/>
        <v>7.0720774294406041E-2</v>
      </c>
      <c r="K175" s="240">
        <f t="shared" si="506"/>
        <v>6.4157089924544414E-2</v>
      </c>
      <c r="L175" s="240">
        <f t="shared" si="506"/>
        <v>5.1019992631438339E-2</v>
      </c>
      <c r="M175" s="240">
        <f t="shared" si="506"/>
        <v>4.2740347147541574E-2</v>
      </c>
      <c r="N175" s="40"/>
      <c r="O175" s="240">
        <f t="shared" si="507"/>
        <v>0.10341976863779595</v>
      </c>
      <c r="P175" s="240">
        <f t="shared" ref="P175:S175" si="522">P164/P$169</f>
        <v>6.9165955701273221E-2</v>
      </c>
      <c r="Q175" s="240">
        <f t="shared" si="522"/>
        <v>6.8000248585824333E-2</v>
      </c>
      <c r="R175" s="240">
        <f t="shared" si="522"/>
        <v>7.1316571570266399E-2</v>
      </c>
      <c r="S175" s="240">
        <f t="shared" si="522"/>
        <v>7.0720774294406041E-2</v>
      </c>
      <c r="T175" s="307">
        <f t="shared" si="509"/>
        <v>6.4157089924544414E-2</v>
      </c>
      <c r="U175" s="307">
        <f t="shared" si="509"/>
        <v>5.1019992631438339E-2</v>
      </c>
      <c r="V175" s="307">
        <f t="shared" si="509"/>
        <v>4.2740347147541574E-2</v>
      </c>
      <c r="W175" s="281"/>
      <c r="X175" s="240">
        <f t="shared" si="514"/>
        <v>0.10341976863779595</v>
      </c>
      <c r="Y175" s="240">
        <f t="shared" si="515"/>
        <v>6.9165955701273221E-2</v>
      </c>
      <c r="Z175" s="240">
        <f t="shared" si="516"/>
        <v>6.8000248585824333E-2</v>
      </c>
      <c r="AA175" s="240">
        <f t="shared" si="517"/>
        <v>7.1316571570266399E-2</v>
      </c>
      <c r="AB175" s="240">
        <f t="shared" si="518"/>
        <v>7.0720774294406041E-2</v>
      </c>
      <c r="AC175" s="307" t="e">
        <f t="shared" si="511"/>
        <v>#N/A</v>
      </c>
      <c r="AD175" s="307" t="e">
        <f t="shared" si="511"/>
        <v>#N/A</v>
      </c>
      <c r="AE175" s="307" t="e">
        <f t="shared" si="511"/>
        <v>#N/A</v>
      </c>
      <c r="AG175" s="255">
        <f>T175</f>
        <v>6.4157089924544414E-2</v>
      </c>
      <c r="AI175" s="308">
        <f>AG175/$AG$180</f>
        <v>0.13335082026456371</v>
      </c>
      <c r="AJ175" s="308">
        <f>AI175</f>
        <v>0.13335082026456371</v>
      </c>
      <c r="AK175" s="308">
        <f>AJ175</f>
        <v>0.13335082026456371</v>
      </c>
      <c r="AL175" s="309"/>
      <c r="AM175" s="308">
        <f>AI175</f>
        <v>0.13335082026456371</v>
      </c>
      <c r="AN175" s="308">
        <f t="shared" ref="AN175:AO179" si="523">AJ175</f>
        <v>0.13335082026456371</v>
      </c>
      <c r="AO175" s="308">
        <f t="shared" si="523"/>
        <v>0.13335082026456371</v>
      </c>
      <c r="AP175" s="309"/>
      <c r="AQ175" s="308">
        <f>AM175</f>
        <v>0.13335082026456371</v>
      </c>
      <c r="AR175" s="308">
        <f t="shared" ref="AR175:AS179" si="524">AN175</f>
        <v>0.13335082026456371</v>
      </c>
      <c r="AS175" s="308">
        <f t="shared" si="524"/>
        <v>0.13335082026456371</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0.37730321310485532</v>
      </c>
      <c r="J176" s="240">
        <f t="shared" si="525"/>
        <v>0.37415112346297252</v>
      </c>
      <c r="K176" s="240">
        <f t="shared" si="506"/>
        <v>0.3394256852089072</v>
      </c>
      <c r="L176" s="240">
        <f t="shared" si="506"/>
        <v>0.2699233393947042</v>
      </c>
      <c r="M176" s="240">
        <f t="shared" si="506"/>
        <v>0.22611953930084491</v>
      </c>
      <c r="N176" s="40"/>
      <c r="O176" s="240">
        <f t="shared" si="507"/>
        <v>0.34824021728346571</v>
      </c>
      <c r="P176" s="240">
        <f t="shared" ref="P176:S176" si="526">P165/P$169</f>
        <v>0.36592529266281709</v>
      </c>
      <c r="Q176" s="240">
        <f t="shared" si="526"/>
        <v>0.3597580719101382</v>
      </c>
      <c r="R176" s="240">
        <f t="shared" si="526"/>
        <v>0.37730321310485532</v>
      </c>
      <c r="S176" s="240">
        <f t="shared" si="526"/>
        <v>0.37415112346297252</v>
      </c>
      <c r="T176" s="307">
        <f t="shared" si="509"/>
        <v>0.3394256852089072</v>
      </c>
      <c r="U176" s="307">
        <f t="shared" si="509"/>
        <v>0.2699233393947042</v>
      </c>
      <c r="V176" s="307">
        <f t="shared" si="509"/>
        <v>0.22611953930084491</v>
      </c>
      <c r="W176" s="281"/>
      <c r="X176" s="240">
        <f t="shared" si="514"/>
        <v>0.34824021728346571</v>
      </c>
      <c r="Y176" s="240">
        <f t="shared" si="515"/>
        <v>0.36592529266281709</v>
      </c>
      <c r="Z176" s="240">
        <f t="shared" si="516"/>
        <v>0.3597580719101382</v>
      </c>
      <c r="AA176" s="240">
        <f t="shared" si="517"/>
        <v>0.37730321310485532</v>
      </c>
      <c r="AB176" s="240">
        <f t="shared" si="518"/>
        <v>0.37415112346297252</v>
      </c>
      <c r="AC176" s="307" t="e">
        <f t="shared" si="511"/>
        <v>#N/A</v>
      </c>
      <c r="AD176" s="307" t="e">
        <f t="shared" si="511"/>
        <v>#N/A</v>
      </c>
      <c r="AE176" s="307" t="e">
        <f t="shared" si="511"/>
        <v>#N/A</v>
      </c>
      <c r="AG176" s="255">
        <f>T176</f>
        <v>0.3394256852089072</v>
      </c>
      <c r="AI176" s="308">
        <f>1-SUM(AI177:AI179,AI175)</f>
        <v>0.7054979207240093</v>
      </c>
      <c r="AJ176" s="308">
        <f t="shared" ref="AJ176:AK176" si="527">1-SUM(AJ177:AJ179,AJ175)</f>
        <v>0.7054979207240093</v>
      </c>
      <c r="AK176" s="308">
        <f t="shared" si="527"/>
        <v>0.7054979207240093</v>
      </c>
      <c r="AL176" s="309"/>
      <c r="AM176" s="308">
        <f t="shared" ref="AM176:AM179" si="528">AI176</f>
        <v>0.7054979207240093</v>
      </c>
      <c r="AN176" s="308">
        <f t="shared" si="523"/>
        <v>0.7054979207240093</v>
      </c>
      <c r="AO176" s="308">
        <f t="shared" si="523"/>
        <v>0.7054979207240093</v>
      </c>
      <c r="AP176" s="309"/>
      <c r="AQ176" s="308">
        <f t="shared" ref="AQ176:AQ178" si="529">AM176</f>
        <v>0.7054979207240093</v>
      </c>
      <c r="AR176" s="308">
        <f t="shared" si="524"/>
        <v>0.7054979207240093</v>
      </c>
      <c r="AS176" s="308">
        <f t="shared" si="524"/>
        <v>0.7054979207240093</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9.4721684225410954E-3</v>
      </c>
      <c r="J177" s="240">
        <f t="shared" si="530"/>
        <v>2.664024145924648E-2</v>
      </c>
      <c r="K177" s="240">
        <f t="shared" si="506"/>
        <v>4.5235770760685981E-2</v>
      </c>
      <c r="L177" s="240">
        <f t="shared" si="506"/>
        <v>7.2443985831506366E-2</v>
      </c>
      <c r="M177" s="240">
        <f t="shared" si="506"/>
        <v>9.539722199426294E-2</v>
      </c>
      <c r="N177" s="40"/>
      <c r="O177" s="240">
        <f t="shared" si="507"/>
        <v>2.9423476986062138E-3</v>
      </c>
      <c r="P177" s="240">
        <f t="shared" ref="P177:S177" si="531">P166/P$169</f>
        <v>5.886119177972912E-3</v>
      </c>
      <c r="Q177" s="240">
        <f t="shared" si="531"/>
        <v>9.0703241725622122E-3</v>
      </c>
      <c r="R177" s="240">
        <f t="shared" si="531"/>
        <v>9.4721684225410954E-3</v>
      </c>
      <c r="S177" s="240">
        <f t="shared" si="531"/>
        <v>2.664024145924648E-2</v>
      </c>
      <c r="T177" s="307">
        <f t="shared" si="509"/>
        <v>4.5235770760685981E-2</v>
      </c>
      <c r="U177" s="307">
        <f t="shared" si="509"/>
        <v>7.2443985831506366E-2</v>
      </c>
      <c r="V177" s="307">
        <f t="shared" si="509"/>
        <v>9.539722199426294E-2</v>
      </c>
      <c r="W177" s="281"/>
      <c r="X177" s="240">
        <f t="shared" si="514"/>
        <v>2.9423476986062138E-3</v>
      </c>
      <c r="Y177" s="240">
        <f t="shared" si="515"/>
        <v>5.886119177972912E-3</v>
      </c>
      <c r="Z177" s="240">
        <f t="shared" si="516"/>
        <v>9.0703241725622122E-3</v>
      </c>
      <c r="AA177" s="240">
        <f t="shared" si="517"/>
        <v>9.4721684225410954E-3</v>
      </c>
      <c r="AB177" s="240">
        <f t="shared" si="518"/>
        <v>2.664024145924648E-2</v>
      </c>
      <c r="AC177" s="307" t="e">
        <f t="shared" si="511"/>
        <v>#N/A</v>
      </c>
      <c r="AD177" s="307" t="e">
        <f t="shared" si="511"/>
        <v>#N/A</v>
      </c>
      <c r="AE177" s="307" t="e">
        <f t="shared" si="511"/>
        <v>#N/A</v>
      </c>
      <c r="AG177" s="255">
        <f>T177</f>
        <v>4.5235770760685981E-2</v>
      </c>
      <c r="AI177" s="308">
        <f>AG177/$AG$180</f>
        <v>9.4022767294024492E-2</v>
      </c>
      <c r="AJ177" s="308">
        <f t="shared" ref="AJ177:AK177" si="532">AI177</f>
        <v>9.4022767294024492E-2</v>
      </c>
      <c r="AK177" s="308">
        <f t="shared" si="532"/>
        <v>9.4022767294024492E-2</v>
      </c>
      <c r="AL177" s="309"/>
      <c r="AM177" s="308">
        <f t="shared" si="528"/>
        <v>9.4022767294024492E-2</v>
      </c>
      <c r="AN177" s="308">
        <f t="shared" si="523"/>
        <v>9.4022767294024492E-2</v>
      </c>
      <c r="AO177" s="308">
        <f t="shared" si="523"/>
        <v>9.4022767294024492E-2</v>
      </c>
      <c r="AP177" s="309"/>
      <c r="AQ177" s="308">
        <f t="shared" si="529"/>
        <v>9.4022767294024492E-2</v>
      </c>
      <c r="AR177" s="308">
        <f t="shared" si="524"/>
        <v>9.4022767294024492E-2</v>
      </c>
      <c r="AS177" s="308">
        <f t="shared" si="524"/>
        <v>9.4022767294024492E-2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3.3248942151002554E-2</v>
      </c>
      <c r="J178" s="240">
        <f t="shared" si="533"/>
        <v>3.2971171799419011E-2</v>
      </c>
      <c r="K178" s="240">
        <f t="shared" si="506"/>
        <v>2.9911075708064602E-2</v>
      </c>
      <c r="L178" s="240">
        <f t="shared" si="506"/>
        <v>2.3786347916008397E-2</v>
      </c>
      <c r="M178" s="240">
        <f t="shared" si="506"/>
        <v>1.9926242926894364E-2</v>
      </c>
      <c r="N178" s="40"/>
      <c r="O178" s="240">
        <f t="shared" si="507"/>
        <v>4.5242683494738922E-2</v>
      </c>
      <c r="P178" s="240">
        <f t="shared" ref="P178:S178" si="534">P167/P$169</f>
        <v>3.2246290158026006E-2</v>
      </c>
      <c r="Q178" s="240">
        <f t="shared" si="534"/>
        <v>3.1702818597445108E-2</v>
      </c>
      <c r="R178" s="240">
        <f t="shared" si="534"/>
        <v>3.3248942151002554E-2</v>
      </c>
      <c r="S178" s="240">
        <f t="shared" si="534"/>
        <v>3.2971171799419011E-2</v>
      </c>
      <c r="T178" s="307">
        <f t="shared" si="509"/>
        <v>2.9911075708064602E-2</v>
      </c>
      <c r="U178" s="307">
        <f t="shared" si="509"/>
        <v>2.3786347916008397E-2</v>
      </c>
      <c r="V178" s="307">
        <f t="shared" si="509"/>
        <v>1.9926242926894364E-2</v>
      </c>
      <c r="W178" s="281"/>
      <c r="X178" s="240">
        <f t="shared" si="514"/>
        <v>4.5242683494738922E-2</v>
      </c>
      <c r="Y178" s="240">
        <f t="shared" si="515"/>
        <v>3.2246290158026006E-2</v>
      </c>
      <c r="Z178" s="240">
        <f t="shared" si="516"/>
        <v>3.1702818597445108E-2</v>
      </c>
      <c r="AA178" s="240">
        <f t="shared" si="517"/>
        <v>3.3248942151002554E-2</v>
      </c>
      <c r="AB178" s="240">
        <f t="shared" si="518"/>
        <v>3.2971171799419011E-2</v>
      </c>
      <c r="AC178" s="307" t="e">
        <f t="shared" si="511"/>
        <v>#N/A</v>
      </c>
      <c r="AD178" s="307" t="e">
        <f t="shared" si="511"/>
        <v>#N/A</v>
      </c>
      <c r="AE178" s="307" t="e">
        <f t="shared" si="511"/>
        <v>#N/A</v>
      </c>
      <c r="AG178" s="255">
        <f>T178</f>
        <v>2.9911075708064602E-2</v>
      </c>
      <c r="AI178" s="308">
        <f>AG178/$AG$180</f>
        <v>6.2170314853073567E-2</v>
      </c>
      <c r="AJ178" s="308">
        <f>AI178*(1+$D$178)</f>
        <v>6.2170314853073567E-2</v>
      </c>
      <c r="AK178" s="308">
        <f>AJ178*(1+$D$178)</f>
        <v>6.2170314853073567E-2</v>
      </c>
      <c r="AL178" s="309"/>
      <c r="AM178" s="308">
        <f>AI178</f>
        <v>6.2170314853073567E-2</v>
      </c>
      <c r="AN178" s="308">
        <f t="shared" si="523"/>
        <v>6.2170314853073567E-2</v>
      </c>
      <c r="AO178" s="308">
        <f>AK178</f>
        <v>6.2170314853073567E-2</v>
      </c>
      <c r="AP178" s="309"/>
      <c r="AQ178" s="308">
        <f t="shared" si="529"/>
        <v>6.2170314853073567E-2</v>
      </c>
      <c r="AR178" s="308">
        <f t="shared" si="524"/>
        <v>6.2170314853073567E-2</v>
      </c>
      <c r="AS178" s="308">
        <f>AO178</f>
        <v>6.2170314853073567E-2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2.3821555188623896E-3</v>
      </c>
      <c r="J179" s="240">
        <f t="shared" si="535"/>
        <v>2.2898289875818174E-3</v>
      </c>
      <c r="K179" s="240">
        <f t="shared" si="506"/>
        <v>2.3854536351215838E-3</v>
      </c>
      <c r="L179" s="240">
        <f t="shared" si="506"/>
        <v>2.6054234799386443E-3</v>
      </c>
      <c r="M179" s="240">
        <f t="shared" si="506"/>
        <v>2.6653329555638263E-3</v>
      </c>
      <c r="N179" s="40"/>
      <c r="O179" s="240">
        <f t="shared" si="507"/>
        <v>2.2368568855691134E-3</v>
      </c>
      <c r="P179" s="240">
        <f t="shared" ref="P179:S179" si="536">P168/P$169</f>
        <v>2.4244048968265087E-3</v>
      </c>
      <c r="Q179" s="240">
        <f t="shared" si="536"/>
        <v>2.5135303147340925E-3</v>
      </c>
      <c r="R179" s="240">
        <f t="shared" si="536"/>
        <v>2.3821555188623896E-3</v>
      </c>
      <c r="S179" s="240">
        <f t="shared" si="536"/>
        <v>2.2898289875818174E-3</v>
      </c>
      <c r="T179" s="307">
        <f t="shared" si="509"/>
        <v>2.3854536351215838E-3</v>
      </c>
      <c r="U179" s="307">
        <f t="shared" si="509"/>
        <v>2.6054234799386443E-3</v>
      </c>
      <c r="V179" s="307">
        <f t="shared" si="509"/>
        <v>2.6653329555638263E-3</v>
      </c>
      <c r="W179" s="281"/>
      <c r="X179" s="240">
        <f t="shared" si="514"/>
        <v>2.2368568855691134E-3</v>
      </c>
      <c r="Y179" s="240">
        <f t="shared" si="515"/>
        <v>2.4244048968265087E-3</v>
      </c>
      <c r="Z179" s="240">
        <f t="shared" si="516"/>
        <v>2.5135303147340925E-3</v>
      </c>
      <c r="AA179" s="240">
        <f t="shared" si="517"/>
        <v>2.3821555188623896E-3</v>
      </c>
      <c r="AB179" s="240">
        <f t="shared" si="518"/>
        <v>2.2898289875818174E-3</v>
      </c>
      <c r="AC179" s="307" t="e">
        <f t="shared" si="511"/>
        <v>#N/A</v>
      </c>
      <c r="AD179" s="307" t="e">
        <f t="shared" si="511"/>
        <v>#N/A</v>
      </c>
      <c r="AE179" s="307" t="e">
        <f t="shared" si="511"/>
        <v>#N/A</v>
      </c>
      <c r="AG179" s="255">
        <f>T179</f>
        <v>2.3854536351215838E-3</v>
      </c>
      <c r="AI179" s="308">
        <f>AG179/$AG$180</f>
        <v>4.9581768643289555E-3</v>
      </c>
      <c r="AJ179" s="308">
        <f t="shared" ref="AJ179:AK179" si="537">AI179</f>
        <v>4.9581768643289555E-3</v>
      </c>
      <c r="AK179" s="308">
        <f t="shared" si="537"/>
        <v>4.9581768643289555E-3</v>
      </c>
      <c r="AL179" s="309"/>
      <c r="AM179" s="308">
        <f t="shared" si="528"/>
        <v>4.9581768643289555E-3</v>
      </c>
      <c r="AN179" s="308">
        <f t="shared" si="523"/>
        <v>4.9581768643289555E-3</v>
      </c>
      <c r="AO179" s="308">
        <f t="shared" si="523"/>
        <v>4.9581768643289555E-3</v>
      </c>
      <c r="AP179" s="309"/>
      <c r="AQ179" s="308">
        <f>AM179</f>
        <v>4.9581768643289555E-3</v>
      </c>
      <c r="AR179" s="308">
        <f t="shared" si="524"/>
        <v>4.9581768643289555E-3</v>
      </c>
      <c r="AS179" s="308">
        <f t="shared" si="524"/>
        <v>4.9581768643289555E-3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0.48111507523732383</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0.50627694923247213</v>
      </c>
      <c r="J181" s="33">
        <f t="shared" si="539"/>
        <v>0.49322685999637417</v>
      </c>
      <c r="K181" s="33">
        <f>SUM(K172:K174)</f>
        <v>0.51888492476267623</v>
      </c>
      <c r="L181" s="33">
        <f>SUM(L172:L174)</f>
        <v>0.58022091074640403</v>
      </c>
      <c r="M181" s="33">
        <f>SUM(M172:M174)</f>
        <v>0.61315131567489267</v>
      </c>
      <c r="N181" s="40"/>
      <c r="O181" s="33">
        <f>SUM(O172:O174)</f>
        <v>0.49791812599982416</v>
      </c>
      <c r="P181" s="33">
        <f t="shared" ref="P181:S181" si="540">SUM(P172:P174)</f>
        <v>0.52435193740308439</v>
      </c>
      <c r="Q181" s="33">
        <f t="shared" si="540"/>
        <v>0.52895500641929594</v>
      </c>
      <c r="R181" s="33">
        <f t="shared" si="540"/>
        <v>0.50627694923247213</v>
      </c>
      <c r="S181" s="33">
        <f t="shared" si="540"/>
        <v>0.49322685999637417</v>
      </c>
      <c r="T181" s="33">
        <f>SUM(T172:T174)</f>
        <v>0.51888492476267623</v>
      </c>
      <c r="U181" s="33">
        <f>SUM(U172:U174)</f>
        <v>0.58022091074640403</v>
      </c>
      <c r="V181" s="33">
        <f>SUM(V172:V174)</f>
        <v>0.61315131567489267</v>
      </c>
      <c r="X181" s="240">
        <f t="shared" si="514"/>
        <v>0.49791812599982416</v>
      </c>
      <c r="Y181" s="240">
        <f t="shared" si="515"/>
        <v>0.52435193740308439</v>
      </c>
      <c r="Z181" s="240">
        <f t="shared" si="516"/>
        <v>0.52895500641929594</v>
      </c>
      <c r="AA181" s="240">
        <f t="shared" si="517"/>
        <v>0.50627694923247213</v>
      </c>
      <c r="AB181" s="240">
        <f t="shared" si="518"/>
        <v>0.49322685999637417</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0.49372305076752787</v>
      </c>
      <c r="J182" s="33">
        <f t="shared" si="542"/>
        <v>0.50677314000362583</v>
      </c>
      <c r="K182" s="33">
        <f>1-K181</f>
        <v>0.48111507523732377</v>
      </c>
      <c r="L182" s="33">
        <f>1-L181</f>
        <v>0.41977908925359597</v>
      </c>
      <c r="M182" s="33">
        <f>1-M181</f>
        <v>0.38684868432510733</v>
      </c>
      <c r="N182" s="40"/>
      <c r="O182" s="33">
        <f>1-O181</f>
        <v>0.50208187400017579</v>
      </c>
      <c r="P182" s="33">
        <f t="shared" ref="P182:S182" si="543">1-P181</f>
        <v>0.47564806259691561</v>
      </c>
      <c r="Q182" s="33">
        <f t="shared" si="543"/>
        <v>0.47104499358070406</v>
      </c>
      <c r="R182" s="33">
        <f t="shared" si="543"/>
        <v>0.49372305076752787</v>
      </c>
      <c r="S182" s="33">
        <f t="shared" si="543"/>
        <v>0.50677314000362583</v>
      </c>
      <c r="T182" s="33">
        <f>1-T181</f>
        <v>0.48111507523732377</v>
      </c>
      <c r="U182" s="33">
        <f>1-U181</f>
        <v>0.41977908925359597</v>
      </c>
      <c r="V182" s="33">
        <f>1-V181</f>
        <v>0.38684868432510733</v>
      </c>
      <c r="X182" s="240">
        <f t="shared" si="514"/>
        <v>0.50208187400017579</v>
      </c>
      <c r="Y182" s="240">
        <f t="shared" si="515"/>
        <v>0.47564806259691561</v>
      </c>
      <c r="Z182" s="240">
        <f t="shared" si="516"/>
        <v>0.47104499358070406</v>
      </c>
      <c r="AA182" s="240">
        <f t="shared" si="517"/>
        <v>0.49372305076752787</v>
      </c>
      <c r="AB182" s="240">
        <f t="shared" si="518"/>
        <v>0.50677314000362583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78.026354710425721</v>
      </c>
      <c r="J186" s="186">
        <f t="shared" si="549"/>
        <v>78.032442594306076</v>
      </c>
      <c r="K186" s="10">
        <f t="shared" ref="K186:M193" si="550">K149</f>
        <v>94.304973988157542</v>
      </c>
      <c r="L186" s="10">
        <f t="shared" si="550"/>
        <v>126.297958265191</v>
      </c>
      <c r="M186" s="10">
        <f t="shared" si="550"/>
        <v>150.85716167981758</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77.063286677023981</v>
      </c>
      <c r="Q186" s="233">
        <f t="shared" ref="Q186:V186" si="551">IF(Q$148&lt;=$I$148,($I186-$F186)/10,IF(AND(Q$148&gt;$I$148,Q$148&lt;=$K$148),($K186-$I186)/10,IF(AND(Q$148&gt;$K$148,Q$148&lt;=$L$148),($L186-$K186)/2,($M186-$L186)/2)))+P186</f>
        <v>76.787835177585293</v>
      </c>
      <c r="R186" s="233">
        <f t="shared" si="551"/>
        <v>76.512383678146605</v>
      </c>
      <c r="S186" s="233">
        <f t="shared" si="551"/>
        <v>78.140245605919787</v>
      </c>
      <c r="T186" s="304">
        <f t="shared" si="551"/>
        <v>79.768107533692969</v>
      </c>
      <c r="U186" s="304">
        <f t="shared" si="551"/>
        <v>95.764599672209698</v>
      </c>
      <c r="V186" s="304">
        <f t="shared" si="551"/>
        <v>108.04420137952299</v>
      </c>
      <c r="W186" s="233">
        <f>E186</f>
        <v>77.614189675901358</v>
      </c>
      <c r="X186" s="233">
        <f t="shared" ref="X186:X187" si="552">IF(X$148&lt;=$I$148,($I186-$F186)/10,IF(AND(X$148&gt;$I$148,X$148&lt;=$K$148),($K186-$I186)/10,IF(AND(X$148&gt;$K$148,X$148&lt;=$L$148),($L186-$K186)/2,($M186-$L186)/2)))+W186</f>
        <v>77.33873817646267</v>
      </c>
      <c r="Y186" s="233">
        <f t="shared" ref="Y186:AR186" si="553">IF(Y$148&lt;=$I$148,($I186-$F186)/10,IF(AND(Y$148&gt;$I$148,Y$148&lt;=$K$148),($K186-$I186)/10,IF(AND(Y$148&gt;$K$148,Y$148&lt;=$L$148),($L186-$K186)/2,($M186-$L186)/2)))+X186</f>
        <v>77.063286677023981</v>
      </c>
      <c r="Z186" s="233">
        <f t="shared" si="553"/>
        <v>76.787835177585293</v>
      </c>
      <c r="AA186" s="233">
        <f t="shared" si="553"/>
        <v>76.512383678146605</v>
      </c>
      <c r="AB186" s="233">
        <f t="shared" si="553"/>
        <v>78.140245605919787</v>
      </c>
      <c r="AC186" s="233">
        <f t="shared" si="553"/>
        <v>79.768107533692969</v>
      </c>
      <c r="AD186" s="233">
        <f t="shared" si="553"/>
        <v>95.764599672209698</v>
      </c>
      <c r="AE186" s="233">
        <f t="shared" si="553"/>
        <v>108.04420137952299</v>
      </c>
      <c r="AF186" s="233">
        <f t="shared" si="553"/>
        <v>107.7687498800843</v>
      </c>
      <c r="AG186" s="233">
        <f t="shared" si="553"/>
        <v>107.49329838064561</v>
      </c>
      <c r="AH186" s="233">
        <f t="shared" si="553"/>
        <v>107.21784688120692</v>
      </c>
      <c r="AI186" s="233">
        <f t="shared" si="553"/>
        <v>106.94239538176824</v>
      </c>
      <c r="AJ186" s="233">
        <f t="shared" si="553"/>
        <v>106.66694388232955</v>
      </c>
      <c r="AK186" s="233">
        <f t="shared" si="553"/>
        <v>106.39149238289086</v>
      </c>
      <c r="AL186" s="233">
        <f t="shared" si="553"/>
        <v>106.11604088345217</v>
      </c>
      <c r="AM186" s="233">
        <f t="shared" si="553"/>
        <v>105.84058938401348</v>
      </c>
      <c r="AN186" s="233">
        <f t="shared" si="553"/>
        <v>105.5651378845748</v>
      </c>
      <c r="AO186" s="233">
        <f t="shared" si="553"/>
        <v>105.28968638513611</v>
      </c>
      <c r="AP186" s="233">
        <f t="shared" si="553"/>
        <v>105.01423488569742</v>
      </c>
      <c r="AQ186" s="233">
        <f t="shared" si="553"/>
        <v>104.73878338625873</v>
      </c>
      <c r="AR186" s="233">
        <f t="shared" si="553"/>
        <v>104.46333188682004</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16.580600375965471</v>
      </c>
      <c r="J187" s="10">
        <f t="shared" si="555"/>
        <v>16.581894051290043</v>
      </c>
      <c r="K187" s="10">
        <f t="shared" si="550"/>
        <v>20.039806972483483</v>
      </c>
      <c r="L187" s="10">
        <f t="shared" si="550"/>
        <v>26.838316131353089</v>
      </c>
      <c r="M187" s="10">
        <f t="shared" si="550"/>
        <v>32.057146856961239</v>
      </c>
      <c r="N187" s="40"/>
      <c r="O187" s="233">
        <f t="shared" ref="O187:O193" si="556">IF(O$113&lt;=$I$148,($I187-$F187)/10,IF(AND(O$113&gt;$I$148,O$113&lt;=$K$148),($K187-$I187)/10,IF(AND(O$113&gt;$K$148,O$113&lt;=$L$148),($L187-$K187)/2,($M187-$L187)/2)))+E187</f>
        <v>10.272651297251485</v>
      </c>
      <c r="P187" s="233">
        <f t="shared" ref="P187:V193" si="557">IF(P$148&lt;=$I$148,($I187-$F187)/10,IF(AND(P$148&gt;$I$148,P$148&lt;=$K$148),($K187-$I187)/10,IF(AND(P$148&gt;$K$148,P$148&lt;=$L$148),($L187-$K187)/2,($M187-$L187)/2)))+O187</f>
        <v>10.605922910781665</v>
      </c>
      <c r="Q187" s="233">
        <f t="shared" si="557"/>
        <v>10.939194524311844</v>
      </c>
      <c r="R187" s="233">
        <f t="shared" si="557"/>
        <v>11.272466137842024</v>
      </c>
      <c r="S187" s="233">
        <f t="shared" si="557"/>
        <v>11.618386797493825</v>
      </c>
      <c r="T187" s="304">
        <f t="shared" si="557"/>
        <v>11.964307457145626</v>
      </c>
      <c r="U187" s="304">
        <f t="shared" si="557"/>
        <v>15.363562036580429</v>
      </c>
      <c r="V187" s="304">
        <f t="shared" si="557"/>
        <v>17.972977399384504</v>
      </c>
      <c r="W187" s="233">
        <f t="shared" ref="W187:W193" si="558">E187</f>
        <v>9.939379683721306</v>
      </c>
      <c r="X187" s="233">
        <f t="shared" si="552"/>
        <v>10.272651297251485</v>
      </c>
      <c r="Y187" s="233">
        <f t="shared" ref="Y187:AR187" si="559">IF(Y$148&lt;=$I$148,($I187-$F187)/10,IF(AND(Y$148&gt;$I$148,Y$148&lt;=$K$148),($K187-$I187)/10,IF(AND(Y$148&gt;$K$148,Y$148&lt;=$L$148),($L187-$K187)/2,($M187-$L187)/2)))+X187</f>
        <v>10.605922910781665</v>
      </c>
      <c r="Z187" s="233">
        <f t="shared" si="559"/>
        <v>10.939194524311844</v>
      </c>
      <c r="AA187" s="233">
        <f t="shared" si="559"/>
        <v>11.272466137842024</v>
      </c>
      <c r="AB187" s="233">
        <f t="shared" si="559"/>
        <v>11.618386797493825</v>
      </c>
      <c r="AC187" s="233">
        <f t="shared" si="559"/>
        <v>11.964307457145626</v>
      </c>
      <c r="AD187" s="233">
        <f t="shared" si="559"/>
        <v>15.363562036580429</v>
      </c>
      <c r="AE187" s="233">
        <f t="shared" si="559"/>
        <v>17.972977399384504</v>
      </c>
      <c r="AF187" s="233">
        <f t="shared" si="559"/>
        <v>18.306249012914684</v>
      </c>
      <c r="AG187" s="233">
        <f t="shared" si="559"/>
        <v>18.639520626444863</v>
      </c>
      <c r="AH187" s="233">
        <f t="shared" si="559"/>
        <v>18.972792239975043</v>
      </c>
      <c r="AI187" s="233">
        <f t="shared" si="559"/>
        <v>19.306063853505222</v>
      </c>
      <c r="AJ187" s="233">
        <f t="shared" si="559"/>
        <v>19.639335467035401</v>
      </c>
      <c r="AK187" s="233">
        <f t="shared" si="559"/>
        <v>19.972607080565581</v>
      </c>
      <c r="AL187" s="233">
        <f t="shared" si="559"/>
        <v>20.30587869409576</v>
      </c>
      <c r="AM187" s="233">
        <f t="shared" si="559"/>
        <v>20.63915030762594</v>
      </c>
      <c r="AN187" s="233">
        <f t="shared" si="559"/>
        <v>20.972421921156119</v>
      </c>
      <c r="AO187" s="233">
        <f t="shared" si="559"/>
        <v>21.305693534686299</v>
      </c>
      <c r="AP187" s="233">
        <f t="shared" si="559"/>
        <v>21.638965148216478</v>
      </c>
      <c r="AQ187" s="233">
        <f t="shared" si="559"/>
        <v>21.972236761746657</v>
      </c>
      <c r="AR187" s="233">
        <f t="shared" si="559"/>
        <v>22.305508375276837</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2.9259883016409649</v>
      </c>
      <c r="J188" s="10">
        <f t="shared" si="560"/>
        <v>2.9262165972864778</v>
      </c>
      <c r="K188" s="10">
        <f t="shared" si="550"/>
        <v>3.5364365245559082</v>
      </c>
      <c r="L188" s="10">
        <f t="shared" si="550"/>
        <v>4.7361734349446625</v>
      </c>
      <c r="M188" s="10">
        <f t="shared" si="550"/>
        <v>5.6571435629931592</v>
      </c>
      <c r="N188" s="40"/>
      <c r="O188" s="233">
        <f t="shared" si="556"/>
        <v>3.3734013011055652</v>
      </c>
      <c r="P188" s="233">
        <f t="shared" si="557"/>
        <v>3.3821168975411542</v>
      </c>
      <c r="Q188" s="233">
        <f t="shared" si="557"/>
        <v>3.3908324939767431</v>
      </c>
      <c r="R188" s="233">
        <f t="shared" si="557"/>
        <v>3.3995480904123321</v>
      </c>
      <c r="S188" s="233">
        <f t="shared" si="557"/>
        <v>3.4605929127038264</v>
      </c>
      <c r="T188" s="304">
        <f t="shared" si="557"/>
        <v>3.5216377349953207</v>
      </c>
      <c r="U188" s="304">
        <f t="shared" si="557"/>
        <v>4.1215061901896979</v>
      </c>
      <c r="V188" s="304">
        <f t="shared" si="557"/>
        <v>4.5819912542139463</v>
      </c>
      <c r="W188" s="233">
        <f t="shared" si="558"/>
        <v>3.3646857046699763</v>
      </c>
      <c r="X188" s="233">
        <f t="shared" ref="X188" si="561">IF(X$148&lt;=$I$148,($I188-$F188)/10,IF(AND(X$148&gt;$I$148,X$148&lt;=$K$148),($K188-$I188)/10,IF(AND(X$148&gt;$K$148,X$148&lt;=$L$148),($L188-$K188)/2,($M188-$L188)/2)))+W188</f>
        <v>3.3734013011055652</v>
      </c>
      <c r="Y188" s="233">
        <f t="shared" ref="Y188:AR188" si="562">IF(Y$148&lt;=$I$148,($I188-$F188)/10,IF(AND(Y$148&gt;$I$148,Y$148&lt;=$K$148),($K188-$I188)/10,IF(AND(Y$148&gt;$K$148,Y$148&lt;=$L$148),($L188-$K188)/2,($M188-$L188)/2)))+X188</f>
        <v>3.3821168975411542</v>
      </c>
      <c r="Z188" s="233">
        <f t="shared" si="562"/>
        <v>3.3908324939767431</v>
      </c>
      <c r="AA188" s="233">
        <f t="shared" si="562"/>
        <v>3.3995480904123321</v>
      </c>
      <c r="AB188" s="233">
        <f t="shared" si="562"/>
        <v>3.4605929127038264</v>
      </c>
      <c r="AC188" s="233">
        <f t="shared" si="562"/>
        <v>3.5216377349953207</v>
      </c>
      <c r="AD188" s="233">
        <f t="shared" si="562"/>
        <v>4.1215061901896979</v>
      </c>
      <c r="AE188" s="233">
        <f t="shared" si="562"/>
        <v>4.5819912542139463</v>
      </c>
      <c r="AF188" s="233">
        <f t="shared" si="562"/>
        <v>4.5907068506495357</v>
      </c>
      <c r="AG188" s="233">
        <f t="shared" si="562"/>
        <v>4.599422447085125</v>
      </c>
      <c r="AH188" s="233">
        <f t="shared" si="562"/>
        <v>4.6081380435207144</v>
      </c>
      <c r="AI188" s="233">
        <f t="shared" si="562"/>
        <v>4.6168536399563038</v>
      </c>
      <c r="AJ188" s="233">
        <f t="shared" si="562"/>
        <v>4.6255692363918932</v>
      </c>
      <c r="AK188" s="233">
        <f t="shared" si="562"/>
        <v>4.6342848328274826</v>
      </c>
      <c r="AL188" s="233">
        <f t="shared" si="562"/>
        <v>4.643000429263072</v>
      </c>
      <c r="AM188" s="233">
        <f t="shared" si="562"/>
        <v>4.6517160256986614</v>
      </c>
      <c r="AN188" s="233">
        <f t="shared" si="562"/>
        <v>4.6604316221342508</v>
      </c>
      <c r="AO188" s="233">
        <f t="shared" si="562"/>
        <v>4.6691472185698402</v>
      </c>
      <c r="AP188" s="233">
        <f t="shared" si="562"/>
        <v>4.6778628150054296</v>
      </c>
      <c r="AQ188" s="233">
        <f t="shared" si="562"/>
        <v>4.6865784114410189</v>
      </c>
      <c r="AR188" s="233">
        <f t="shared" si="562"/>
        <v>4.6952940078766083</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0.76938135993676271</v>
      </c>
      <c r="J189" s="10">
        <f t="shared" si="563"/>
        <v>0.78320153372741674</v>
      </c>
      <c r="K189" s="10">
        <f t="shared" si="550"/>
        <v>0.81621814113796232</v>
      </c>
      <c r="L189" s="10">
        <f t="shared" si="550"/>
        <v>0.77739435902724063</v>
      </c>
      <c r="M189" s="10">
        <f t="shared" si="550"/>
        <v>0.7360958227666673</v>
      </c>
      <c r="N189" s="40"/>
      <c r="O189" s="233">
        <f t="shared" si="556"/>
        <v>0.58225863042706605</v>
      </c>
      <c r="P189" s="233">
        <f t="shared" si="557"/>
        <v>0.5465257711365431</v>
      </c>
      <c r="Q189" s="233">
        <f t="shared" si="557"/>
        <v>0.51079291184602016</v>
      </c>
      <c r="R189" s="233">
        <f t="shared" si="557"/>
        <v>0.47506005255549721</v>
      </c>
      <c r="S189" s="233">
        <f t="shared" si="557"/>
        <v>0.47974373067561715</v>
      </c>
      <c r="T189" s="304">
        <f t="shared" si="557"/>
        <v>0.48442740879573709</v>
      </c>
      <c r="U189" s="304">
        <f t="shared" si="557"/>
        <v>0.46501551774037625</v>
      </c>
      <c r="V189" s="304">
        <f t="shared" si="557"/>
        <v>0.44436624961008958</v>
      </c>
      <c r="W189" s="233">
        <f t="shared" si="558"/>
        <v>0.61799148971758899</v>
      </c>
      <c r="X189" s="233">
        <f t="shared" ref="X189" si="564">IF(X$148&lt;=$I$148,($I189-$F189)/10,IF(AND(X$148&gt;$I$148,X$148&lt;=$K$148),($K189-$I189)/10,IF(AND(X$148&gt;$K$148,X$148&lt;=$L$148),($L189-$K189)/2,($M189-$L189)/2)))+W189</f>
        <v>0.58225863042706605</v>
      </c>
      <c r="Y189" s="233">
        <f t="shared" ref="Y189:AR189" si="565">IF(Y$148&lt;=$I$148,($I189-$F189)/10,IF(AND(Y$148&gt;$I$148,Y$148&lt;=$K$148),($K189-$I189)/10,IF(AND(Y$148&gt;$K$148,Y$148&lt;=$L$148),($L189-$K189)/2,($M189-$L189)/2)))+X189</f>
        <v>0.5465257711365431</v>
      </c>
      <c r="Z189" s="233">
        <f t="shared" si="565"/>
        <v>0.51079291184602016</v>
      </c>
      <c r="AA189" s="233">
        <f t="shared" si="565"/>
        <v>0.47506005255549721</v>
      </c>
      <c r="AB189" s="233">
        <f t="shared" si="565"/>
        <v>0.47974373067561715</v>
      </c>
      <c r="AC189" s="233">
        <f t="shared" si="565"/>
        <v>0.48442740879573709</v>
      </c>
      <c r="AD189" s="233">
        <f t="shared" si="565"/>
        <v>0.46501551774037625</v>
      </c>
      <c r="AE189" s="233">
        <f t="shared" si="565"/>
        <v>0.44436624961008958</v>
      </c>
      <c r="AF189" s="233">
        <f t="shared" si="565"/>
        <v>0.40863339031956664</v>
      </c>
      <c r="AG189" s="233">
        <f t="shared" si="565"/>
        <v>0.37290053102904369</v>
      </c>
      <c r="AH189" s="233">
        <f t="shared" si="565"/>
        <v>0.33716767173852075</v>
      </c>
      <c r="AI189" s="233">
        <f t="shared" si="565"/>
        <v>0.3014348124479978</v>
      </c>
      <c r="AJ189" s="233">
        <f t="shared" si="565"/>
        <v>0.26570195315747486</v>
      </c>
      <c r="AK189" s="233">
        <f t="shared" si="565"/>
        <v>0.22996909386695191</v>
      </c>
      <c r="AL189" s="233">
        <f t="shared" si="565"/>
        <v>0.19423623457642897</v>
      </c>
      <c r="AM189" s="233">
        <f t="shared" si="565"/>
        <v>0.15850337528590602</v>
      </c>
      <c r="AN189" s="233">
        <f t="shared" si="565"/>
        <v>0.12277051599538308</v>
      </c>
      <c r="AO189" s="233">
        <f t="shared" si="565"/>
        <v>8.7037656704860134E-2</v>
      </c>
      <c r="AP189" s="233">
        <f t="shared" si="565"/>
        <v>5.1304797414337189E-2</v>
      </c>
      <c r="AQ189" s="233">
        <f t="shared" si="565"/>
        <v>1.5571938123814244E-2</v>
      </c>
      <c r="AR189" s="233">
        <f t="shared" si="565"/>
        <v>-2.0160921166708701E-2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7.26864870693153</v>
      </c>
      <c r="J190" s="10">
        <f t="shared" si="566"/>
        <v>7.3992133314257638</v>
      </c>
      <c r="K190" s="10">
        <f t="shared" si="550"/>
        <v>7.7111342243125529</v>
      </c>
      <c r="L190" s="10">
        <f t="shared" si="550"/>
        <v>7.3443506650377586</v>
      </c>
      <c r="M190" s="10">
        <f t="shared" si="550"/>
        <v>6.9541871286957093</v>
      </c>
      <c r="N190" s="40"/>
      <c r="O190" s="233">
        <f t="shared" si="556"/>
        <v>5.919205829129659</v>
      </c>
      <c r="P190" s="233">
        <f t="shared" si="557"/>
        <v>5.9685860385223801</v>
      </c>
      <c r="Q190" s="233">
        <f t="shared" si="557"/>
        <v>6.0179662479151013</v>
      </c>
      <c r="R190" s="233">
        <f t="shared" si="557"/>
        <v>6.0673464573078224</v>
      </c>
      <c r="S190" s="233">
        <f t="shared" si="557"/>
        <v>6.1115950090459243</v>
      </c>
      <c r="T190" s="304">
        <f t="shared" si="557"/>
        <v>6.1558435607840263</v>
      </c>
      <c r="U190" s="304">
        <f t="shared" si="557"/>
        <v>5.9724517811466296</v>
      </c>
      <c r="V190" s="304">
        <f t="shared" si="557"/>
        <v>5.7773700129756049</v>
      </c>
      <c r="W190" s="233">
        <f t="shared" si="558"/>
        <v>5.8698256197369378</v>
      </c>
      <c r="X190" s="233">
        <f t="shared" ref="X190" si="567">IF(X$148&lt;=$I$148,($I190-$F190)/10,IF(AND(X$148&gt;$I$148,X$148&lt;=$K$148),($K190-$I190)/10,IF(AND(X$148&gt;$K$148,X$148&lt;=$L$148),($L190-$K190)/2,($M190-$L190)/2)))+W190</f>
        <v>5.919205829129659</v>
      </c>
      <c r="Y190" s="233">
        <f t="shared" ref="Y190:AR190" si="568">IF(Y$148&lt;=$I$148,($I190-$F190)/10,IF(AND(Y$148&gt;$I$148,Y$148&lt;=$K$148),($K190-$I190)/10,IF(AND(Y$148&gt;$K$148,Y$148&lt;=$L$148),($L190-$K190)/2,($M190-$L190)/2)))+X190</f>
        <v>5.9685860385223801</v>
      </c>
      <c r="Z190" s="233">
        <f t="shared" si="568"/>
        <v>6.0179662479151013</v>
      </c>
      <c r="AA190" s="233">
        <f t="shared" si="568"/>
        <v>6.0673464573078224</v>
      </c>
      <c r="AB190" s="233">
        <f t="shared" si="568"/>
        <v>6.1115950090459243</v>
      </c>
      <c r="AC190" s="233">
        <f t="shared" si="568"/>
        <v>6.1558435607840263</v>
      </c>
      <c r="AD190" s="233">
        <f t="shared" si="568"/>
        <v>5.9724517811466296</v>
      </c>
      <c r="AE190" s="233">
        <f t="shared" si="568"/>
        <v>5.7773700129756049</v>
      </c>
      <c r="AF190" s="233">
        <f t="shared" si="568"/>
        <v>5.8267502223683261</v>
      </c>
      <c r="AG190" s="233">
        <f t="shared" si="568"/>
        <v>5.8761304317610472</v>
      </c>
      <c r="AH190" s="233">
        <f t="shared" si="568"/>
        <v>5.9255106411537684</v>
      </c>
      <c r="AI190" s="233">
        <f t="shared" si="568"/>
        <v>5.9748908505464895</v>
      </c>
      <c r="AJ190" s="233">
        <f t="shared" si="568"/>
        <v>6.0242710599392106</v>
      </c>
      <c r="AK190" s="233">
        <f t="shared" si="568"/>
        <v>6.0736512693319318</v>
      </c>
      <c r="AL190" s="233">
        <f t="shared" si="568"/>
        <v>6.1230314787246529</v>
      </c>
      <c r="AM190" s="233">
        <f t="shared" si="568"/>
        <v>6.1724116881173741</v>
      </c>
      <c r="AN190" s="233">
        <f t="shared" si="568"/>
        <v>6.2217918975100952</v>
      </c>
      <c r="AO190" s="233">
        <f t="shared" si="568"/>
        <v>6.2711721069028163</v>
      </c>
      <c r="AP190" s="233">
        <f t="shared" si="568"/>
        <v>6.3205523162955375</v>
      </c>
      <c r="AQ190" s="233">
        <f t="shared" si="568"/>
        <v>6.3699325256882586</v>
      </c>
      <c r="AR190" s="233">
        <f t="shared" si="568"/>
        <v>6.4193127350809798</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0.10218816836006109</v>
      </c>
      <c r="J191" s="10">
        <f t="shared" si="569"/>
        <v>0.29502898091715229</v>
      </c>
      <c r="K191" s="10">
        <f t="shared" si="550"/>
        <v>0.57549768492702236</v>
      </c>
      <c r="L191" s="10">
        <f t="shared" si="550"/>
        <v>1.1038328903277757</v>
      </c>
      <c r="M191" s="10">
        <f t="shared" si="550"/>
        <v>1.6429790888481477</v>
      </c>
      <c r="N191" s="40"/>
      <c r="O191" s="233">
        <f t="shared" si="556"/>
        <v>2.8101009644428344E-2</v>
      </c>
      <c r="P191" s="233">
        <f t="shared" si="557"/>
        <v>3.511427643868955E-2</v>
      </c>
      <c r="Q191" s="233">
        <f t="shared" si="557"/>
        <v>4.2127543232950752E-2</v>
      </c>
      <c r="R191" s="233">
        <f t="shared" si="557"/>
        <v>4.9140810027211955E-2</v>
      </c>
      <c r="S191" s="233">
        <f t="shared" si="557"/>
        <v>9.6471761683908086E-2</v>
      </c>
      <c r="T191" s="304">
        <f t="shared" si="557"/>
        <v>0.14380271334060421</v>
      </c>
      <c r="U191" s="304">
        <f t="shared" si="557"/>
        <v>0.40797031604098088</v>
      </c>
      <c r="V191" s="304">
        <f t="shared" si="557"/>
        <v>0.67754341530116691</v>
      </c>
      <c r="W191" s="233">
        <f t="shared" si="558"/>
        <v>2.1087742850167138E-2</v>
      </c>
      <c r="X191" s="233">
        <f t="shared" ref="X191" si="570">IF(X$148&lt;=$I$148,($I191-$F191)/10,IF(AND(X$148&gt;$I$148,X$148&lt;=$K$148),($K191-$I191)/10,IF(AND(X$148&gt;$K$148,X$148&lt;=$L$148),($L191-$K191)/2,($M191-$L191)/2)))+W191</f>
        <v>2.8101009644428344E-2</v>
      </c>
      <c r="Y191" s="233">
        <f t="shared" ref="Y191:AR191" si="571">IF(Y$148&lt;=$I$148,($I191-$F191)/10,IF(AND(Y$148&gt;$I$148,Y$148&lt;=$K$148),($K191-$I191)/10,IF(AND(Y$148&gt;$K$148,Y$148&lt;=$L$148),($L191-$K191)/2,($M191-$L191)/2)))+X191</f>
        <v>3.511427643868955E-2</v>
      </c>
      <c r="Z191" s="233">
        <f t="shared" si="571"/>
        <v>4.2127543232950752E-2</v>
      </c>
      <c r="AA191" s="233">
        <f t="shared" si="571"/>
        <v>4.9140810027211955E-2</v>
      </c>
      <c r="AB191" s="233">
        <f t="shared" si="571"/>
        <v>9.6471761683908086E-2</v>
      </c>
      <c r="AC191" s="233">
        <f t="shared" si="571"/>
        <v>0.14380271334060421</v>
      </c>
      <c r="AD191" s="233">
        <f t="shared" si="571"/>
        <v>0.40797031604098088</v>
      </c>
      <c r="AE191" s="233">
        <f t="shared" si="571"/>
        <v>0.67754341530116691</v>
      </c>
      <c r="AF191" s="233">
        <f t="shared" si="571"/>
        <v>0.68455668209542808</v>
      </c>
      <c r="AG191" s="233">
        <f t="shared" si="571"/>
        <v>0.69156994888968926</v>
      </c>
      <c r="AH191" s="233">
        <f t="shared" si="571"/>
        <v>0.69858321568395043</v>
      </c>
      <c r="AI191" s="233">
        <f t="shared" si="571"/>
        <v>0.70559648247821161</v>
      </c>
      <c r="AJ191" s="233">
        <f t="shared" si="571"/>
        <v>0.71260974927247278</v>
      </c>
      <c r="AK191" s="233">
        <f t="shared" si="571"/>
        <v>0.71962301606673396</v>
      </c>
      <c r="AL191" s="233">
        <f t="shared" si="571"/>
        <v>0.72663628286099513</v>
      </c>
      <c r="AM191" s="233">
        <f t="shared" si="571"/>
        <v>0.73364954965525631</v>
      </c>
      <c r="AN191" s="233">
        <f t="shared" si="571"/>
        <v>0.74066281644951748</v>
      </c>
      <c r="AO191" s="233">
        <f t="shared" si="571"/>
        <v>0.74767608324377866</v>
      </c>
      <c r="AP191" s="233">
        <f t="shared" si="571"/>
        <v>0.75468935003803983</v>
      </c>
      <c r="AQ191" s="233">
        <f t="shared" si="571"/>
        <v>0.761702616832301</v>
      </c>
      <c r="AR191" s="233">
        <f t="shared" si="571"/>
        <v>0.76871588362656218</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8.9674516614251001</v>
      </c>
      <c r="J192" s="10">
        <f t="shared" si="572"/>
        <v>9.1285313897283302</v>
      </c>
      <c r="K192" s="10">
        <f t="shared" si="550"/>
        <v>9.5133533342093504</v>
      </c>
      <c r="L192" s="10">
        <f t="shared" si="550"/>
        <v>9.0608464143377638</v>
      </c>
      <c r="M192" s="10">
        <f t="shared" si="550"/>
        <v>8.5794952315709452</v>
      </c>
      <c r="N192" s="40"/>
      <c r="O192" s="233">
        <f t="shared" si="556"/>
        <v>14.687983378660267</v>
      </c>
      <c r="P192" s="233">
        <f t="shared" si="557"/>
        <v>14.352483915506321</v>
      </c>
      <c r="Q192" s="233">
        <f t="shared" si="557"/>
        <v>14.016984452352375</v>
      </c>
      <c r="R192" s="233">
        <f t="shared" si="557"/>
        <v>13.681484989198429</v>
      </c>
      <c r="S192" s="233">
        <f t="shared" si="557"/>
        <v>13.736075156476854</v>
      </c>
      <c r="T192" s="304">
        <f t="shared" si="557"/>
        <v>13.790665323755279</v>
      </c>
      <c r="U192" s="304">
        <f t="shared" si="557"/>
        <v>13.564411863819487</v>
      </c>
      <c r="V192" s="304">
        <f t="shared" si="557"/>
        <v>13.323736272436077</v>
      </c>
      <c r="W192" s="233">
        <f t="shared" si="558"/>
        <v>15.023482841814213</v>
      </c>
      <c r="X192" s="233">
        <f t="shared" ref="X192" si="573">IF(X$148&lt;=$I$148,($I192-$F192)/10,IF(AND(X$148&gt;$I$148,X$148&lt;=$K$148),($K192-$I192)/10,IF(AND(X$148&gt;$K$148,X$148&lt;=$L$148),($L192-$K192)/2,($M192-$L192)/2)))+W192</f>
        <v>14.687983378660267</v>
      </c>
      <c r="Y192" s="233">
        <f t="shared" ref="Y192:AR192" si="574">IF(Y$148&lt;=$I$148,($I192-$F192)/10,IF(AND(Y$148&gt;$I$148,Y$148&lt;=$K$148),($K192-$I192)/10,IF(AND(Y$148&gt;$K$148,Y$148&lt;=$L$148),($L192-$K192)/2,($M192-$L192)/2)))+X192</f>
        <v>14.352483915506321</v>
      </c>
      <c r="Z192" s="233">
        <f t="shared" si="574"/>
        <v>14.016984452352375</v>
      </c>
      <c r="AA192" s="233">
        <f t="shared" si="574"/>
        <v>13.681484989198429</v>
      </c>
      <c r="AB192" s="233">
        <f t="shared" si="574"/>
        <v>13.736075156476854</v>
      </c>
      <c r="AC192" s="233">
        <f t="shared" si="574"/>
        <v>13.790665323755279</v>
      </c>
      <c r="AD192" s="233">
        <f t="shared" si="574"/>
        <v>13.564411863819487</v>
      </c>
      <c r="AE192" s="233">
        <f t="shared" si="574"/>
        <v>13.323736272436077</v>
      </c>
      <c r="AF192" s="233">
        <f t="shared" si="574"/>
        <v>12.988236809282132</v>
      </c>
      <c r="AG192" s="233">
        <f t="shared" si="574"/>
        <v>12.652737346128186</v>
      </c>
      <c r="AH192" s="233">
        <f t="shared" si="574"/>
        <v>12.31723788297424</v>
      </c>
      <c r="AI192" s="233">
        <f t="shared" si="574"/>
        <v>11.981738419820294</v>
      </c>
      <c r="AJ192" s="233">
        <f t="shared" si="574"/>
        <v>11.646238956666348</v>
      </c>
      <c r="AK192" s="233">
        <f t="shared" si="574"/>
        <v>11.310739493512402</v>
      </c>
      <c r="AL192" s="233">
        <f t="shared" si="574"/>
        <v>10.975240030358457</v>
      </c>
      <c r="AM192" s="233">
        <f t="shared" si="574"/>
        <v>10.639740567204511</v>
      </c>
      <c r="AN192" s="233">
        <f t="shared" si="574"/>
        <v>10.304241104050565</v>
      </c>
      <c r="AO192" s="233">
        <f t="shared" si="574"/>
        <v>9.968741640896619</v>
      </c>
      <c r="AP192" s="233">
        <f t="shared" si="574"/>
        <v>9.6332421777426731</v>
      </c>
      <c r="AQ192" s="233">
        <f t="shared" si="574"/>
        <v>9.2977427145887273</v>
      </c>
      <c r="AR192" s="233">
        <f t="shared" si="574"/>
        <v>8.9622432514347814</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0.64248252977129328</v>
      </c>
      <c r="J193" s="10">
        <f t="shared" si="575"/>
        <v>0.63397127397876685</v>
      </c>
      <c r="K193" s="10">
        <f t="shared" si="550"/>
        <v>0.75870435135059644</v>
      </c>
      <c r="L193" s="10">
        <f t="shared" si="550"/>
        <v>0.99247442606124325</v>
      </c>
      <c r="M193" s="10">
        <f t="shared" si="550"/>
        <v>1.147592723159315</v>
      </c>
      <c r="N193" s="40"/>
      <c r="O193" s="233">
        <f t="shared" si="556"/>
        <v>0.53792296475522439</v>
      </c>
      <c r="P193" s="233">
        <f t="shared" si="557"/>
        <v>0.54124744684091519</v>
      </c>
      <c r="Q193" s="233">
        <f t="shared" si="557"/>
        <v>0.544571928926606</v>
      </c>
      <c r="R193" s="233">
        <f t="shared" si="557"/>
        <v>0.5478964110122968</v>
      </c>
      <c r="S193" s="233">
        <f t="shared" si="557"/>
        <v>0.55951859317022712</v>
      </c>
      <c r="T193" s="304">
        <f t="shared" si="557"/>
        <v>0.57114077532815744</v>
      </c>
      <c r="U193" s="304">
        <f t="shared" si="557"/>
        <v>0.68802581268348084</v>
      </c>
      <c r="V193" s="304">
        <f t="shared" si="557"/>
        <v>0.76558496123251674</v>
      </c>
      <c r="W193" s="233">
        <f t="shared" si="558"/>
        <v>0.53459848266953358</v>
      </c>
      <c r="X193" s="233">
        <f t="shared" ref="X193" si="576">IF(X$148&lt;=$I$148,($I193-$F193)/10,IF(AND(X$148&gt;$I$148,X$148&lt;=$K$148),($K193-$I193)/10,IF(AND(X$148&gt;$K$148,X$148&lt;=$L$148),($L193-$K193)/2,($M193-$L193)/2)))+W193</f>
        <v>0.53792296475522439</v>
      </c>
      <c r="Y193" s="233">
        <f t="shared" ref="Y193:AR193" si="577">IF(Y$148&lt;=$I$148,($I193-$F193)/10,IF(AND(Y$148&gt;$I$148,Y$148&lt;=$K$148),($K193-$I193)/10,IF(AND(Y$148&gt;$K$148,Y$148&lt;=$L$148),($L193-$K193)/2,($M193-$L193)/2)))+X193</f>
        <v>0.54124744684091519</v>
      </c>
      <c r="Z193" s="233">
        <f t="shared" si="577"/>
        <v>0.544571928926606</v>
      </c>
      <c r="AA193" s="233">
        <f t="shared" si="577"/>
        <v>0.5478964110122968</v>
      </c>
      <c r="AB193" s="233">
        <f t="shared" si="577"/>
        <v>0.55951859317022712</v>
      </c>
      <c r="AC193" s="233">
        <f t="shared" si="577"/>
        <v>0.57114077532815744</v>
      </c>
      <c r="AD193" s="233">
        <f t="shared" si="577"/>
        <v>0.68802581268348084</v>
      </c>
      <c r="AE193" s="233">
        <f t="shared" si="577"/>
        <v>0.76558496123251674</v>
      </c>
      <c r="AF193" s="233">
        <f t="shared" si="577"/>
        <v>0.76890944331820754</v>
      </c>
      <c r="AG193" s="233">
        <f t="shared" si="577"/>
        <v>0.77223392540389835</v>
      </c>
      <c r="AH193" s="233">
        <f t="shared" si="577"/>
        <v>0.77555840748958915</v>
      </c>
      <c r="AI193" s="233">
        <f t="shared" si="577"/>
        <v>0.77888288957527996</v>
      </c>
      <c r="AJ193" s="233">
        <f t="shared" si="577"/>
        <v>0.78220737166097076</v>
      </c>
      <c r="AK193" s="233">
        <f t="shared" si="577"/>
        <v>0.78553185374666157</v>
      </c>
      <c r="AL193" s="233">
        <f t="shared" si="577"/>
        <v>0.78885633583235237</v>
      </c>
      <c r="AM193" s="233">
        <f t="shared" si="577"/>
        <v>0.79218081791804318</v>
      </c>
      <c r="AN193" s="233">
        <f t="shared" si="577"/>
        <v>0.79550530000373398</v>
      </c>
      <c r="AO193" s="233">
        <f t="shared" si="577"/>
        <v>0.79882978208942479</v>
      </c>
      <c r="AP193" s="233">
        <f t="shared" si="577"/>
        <v>0.80215426417511559</v>
      </c>
      <c r="AQ193" s="233">
        <f t="shared" si="577"/>
        <v>0.8054787462608064</v>
      </c>
      <c r="AR193" s="233">
        <f t="shared" si="577"/>
        <v>0.8088032283464972</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78.026354710425721</v>
      </c>
      <c r="V200" s="186" cm="1">
        <f t="array" ref="V200">IF(V$199=-1,W200,IF(V$199=99,U200,IF(V$199=0,INDEX($E186:$M186,0,V$197),(INDEX($E186:$M186,0,V$199+1)-INDEX($E186:$M186,0,V$199))/(INDEX($E$185:$M$185,0,V$199+1)-INDEX($E$185:$M$185,0,V$199))+U200)))</f>
        <v>78.032442594306076</v>
      </c>
      <c r="W200" s="186" cm="1">
        <f t="array" ref="W200">IF(W$199=-1,X200,IF(W$199=99,V200,IF(W$199=0,INDEX($E186:$M186,0,W$197),(INDEX($E186:$M186,0,W$199+1)-INDEX($E186:$M186,0,W$199))/(INDEX($E$185:$M$185,0,W$199+1)-INDEX($E$185:$M$185,0,W$199))+V200)))</f>
        <v>79.840501638067352</v>
      </c>
      <c r="X200" s="186" cm="1">
        <f t="array" ref="X200">IF(X$199=-1,Y200,IF(X$199=99,W200,IF(X$199=0,INDEX($E186:$M186,0,X$197),(INDEX($E186:$M186,0,X$199+1)-INDEX($E186:$M186,0,X$199))/(INDEX($E$185:$M$185,0,X$199+1)-INDEX($E$185:$M$185,0,X$199))+W200)))</f>
        <v>81.648560681828627</v>
      </c>
      <c r="Y200" s="186" cm="1">
        <f t="array" ref="Y200">IF(Y$199=-1,Z200,IF(Y$199=99,X200,IF(Y$199=0,INDEX($E186:$M186,0,Y$197),(INDEX($E186:$M186,0,Y$199+1)-INDEX($E186:$M186,0,Y$199))/(INDEX($E$185:$M$185,0,Y$199+1)-INDEX($E$185:$M$185,0,Y$199))+X200)))</f>
        <v>83.456619725589903</v>
      </c>
      <c r="Z200" s="186" cm="1">
        <f t="array" ref="Z200">IF(Z$199=-1,AA200,IF(Z$199=99,Y200,IF(Z$199=0,INDEX($E186:$M186,0,Z$197),(INDEX($E186:$M186,0,Z$199+1)-INDEX($E186:$M186,0,Z$199))/(INDEX($E$185:$M$185,0,Z$199+1)-INDEX($E$185:$M$185,0,Z$199))+Y200)))</f>
        <v>85.264678769351178</v>
      </c>
      <c r="AA200" s="186" cm="1">
        <f t="array" ref="AA200">IF(AA$199=-1,AB200,IF(AA$199=99,Z200,IF(AA$199=0,INDEX($E186:$M186,0,AA$197),(INDEX($E186:$M186,0,AA$199+1)-INDEX($E186:$M186,0,AA$199))/(INDEX($E$185:$M$185,0,AA$199+1)-INDEX($E$185:$M$185,0,AA$199))+Z200)))</f>
        <v>87.072737813112454</v>
      </c>
      <c r="AB200" s="186" cm="1">
        <f t="array" ref="AB200">IF(AB$199=-1,AC200,IF(AB$199=99,AA200,IF(AB$199=0,INDEX($E186:$M186,0,AB$197),(INDEX($E186:$M186,0,AB$199+1)-INDEX($E186:$M186,0,AB$199))/(INDEX($E$185:$M$185,0,AB$199+1)-INDEX($E$185:$M$185,0,AB$199))+AA200)))</f>
        <v>88.880796856873729</v>
      </c>
      <c r="AC200" s="186" cm="1">
        <f t="array" ref="AC200">IF(AC$199=-1,AD200,IF(AC$199=99,AB200,IF(AC$199=0,INDEX($E186:$M186,0,AC$197),(INDEX($E186:$M186,0,AC$199+1)-INDEX($E186:$M186,0,AC$199))/(INDEX($E$185:$M$185,0,AC$199+1)-INDEX($E$185:$M$185,0,AC$199))+AB200)))</f>
        <v>90.688855900635005</v>
      </c>
      <c r="AD200" s="186" cm="1">
        <f t="array" ref="AD200">IF(AD$199=-1,AE200,IF(AD$199=99,AC200,IF(AD$199=0,INDEX($E186:$M186,0,AD$197),(INDEX($E186:$M186,0,AD$199+1)-INDEX($E186:$M186,0,AD$199))/(INDEX($E$185:$M$185,0,AD$199+1)-INDEX($E$185:$M$185,0,AD$199))+AC200)))</f>
        <v>92.496914944396281</v>
      </c>
      <c r="AE200" s="186" cm="1">
        <f t="array" ref="AE200">IF(AE$199=-1,AF200,IF(AE$199=99,AD200,IF(AE$199=0,INDEX($E186:$M186,0,AE$197),(INDEX($E186:$M186,0,AE$199+1)-INDEX($E186:$M186,0,AE$199))/(INDEX($E$185:$M$185,0,AE$199+1)-INDEX($E$185:$M$185,0,AE$199))+AD200)))</f>
        <v>94.304973988157542</v>
      </c>
      <c r="AF200" s="186" cm="1">
        <f t="array" ref="AF200">IF(AF$199=-1,AG200,IF(AF$199=99,AE200,IF(AF$199=0,INDEX($E186:$M186,0,AF$197),(INDEX($E186:$M186,0,AF$199+1)-INDEX($E186:$M186,0,AF$199))/(INDEX($E$185:$M$185,0,AF$199+1)-INDEX($E$185:$M$185,0,AF$199))+AE200)))</f>
        <v>97.504272415860882</v>
      </c>
      <c r="AG200" s="186" cm="1">
        <f t="array" ref="AG200">IF(AG$199=-1,AH200,IF(AG$199=99,AF200,IF(AG$199=0,INDEX($E186:$M186,0,AG$197),(INDEX($E186:$M186,0,AG$199+1)-INDEX($E186:$M186,0,AG$199))/(INDEX($E$185:$M$185,0,AG$199+1)-INDEX($E$185:$M$185,0,AG$199))+AF200)))</f>
        <v>100.70357084356422</v>
      </c>
      <c r="AH200" s="186" cm="1">
        <f t="array" ref="AH200">IF(AH$199=-1,AI200,IF(AH$199=99,AG200,IF(AH$199=0,INDEX($E186:$M186,0,AH$197),(INDEX($E186:$M186,0,AH$199+1)-INDEX($E186:$M186,0,AH$199))/(INDEX($E$185:$M$185,0,AH$199+1)-INDEX($E$185:$M$185,0,AH$199))+AG200)))</f>
        <v>103.90286927126756</v>
      </c>
      <c r="AI200" s="186" cm="1">
        <f t="array" ref="AI200">IF(AI$199=-1,AJ200,IF(AI$199=99,AH200,IF(AI$199=0,INDEX($E186:$M186,0,AI$197),(INDEX($E186:$M186,0,AI$199+1)-INDEX($E186:$M186,0,AI$199))/(INDEX($E$185:$M$185,0,AI$199+1)-INDEX($E$185:$M$185,0,AI$199))+AH200)))</f>
        <v>107.1021676989709</v>
      </c>
      <c r="AJ200" s="186" cm="1">
        <f t="array" ref="AJ200">IF(AJ$199=-1,AK200,IF(AJ$199=99,AI200,IF(AJ$199=0,INDEX($E186:$M186,0,AJ$197),(INDEX($E186:$M186,0,AJ$199+1)-INDEX($E186:$M186,0,AJ$199))/(INDEX($E$185:$M$185,0,AJ$199+1)-INDEX($E$185:$M$185,0,AJ$199))+AI200)))</f>
        <v>110.30146612667424</v>
      </c>
      <c r="AK200" s="186" cm="1">
        <f t="array" ref="AK200">IF(AK$199=-1,AL200,IF(AK$199=99,AJ200,IF(AK$199=0,INDEX($E186:$M186,0,AK$197),(INDEX($E186:$M186,0,AK$199+1)-INDEX($E186:$M186,0,AK$199))/(INDEX($E$185:$M$185,0,AK$199+1)-INDEX($E$185:$M$185,0,AK$199))+AJ200)))</f>
        <v>113.50076455437758</v>
      </c>
      <c r="AL200" s="186" cm="1">
        <f t="array" ref="AL200">IF(AL$199=-1,AM200,IF(AL$199=99,AK200,IF(AL$199=0,INDEX($E186:$M186,0,AL$197),(INDEX($E186:$M186,0,AL$199+1)-INDEX($E186:$M186,0,AL$199))/(INDEX($E$185:$M$185,0,AL$199+1)-INDEX($E$185:$M$185,0,AL$199))+AK200)))</f>
        <v>116.70006298208092</v>
      </c>
      <c r="AM200" s="186" cm="1">
        <f t="array" ref="AM200">IF(AM$199=-1,AN200,IF(AM$199=99,AL200,IF(AM$199=0,INDEX($E186:$M186,0,AM$197),(INDEX($E186:$M186,0,AM$199+1)-INDEX($E186:$M186,0,AM$199))/(INDEX($E$185:$M$185,0,AM$199+1)-INDEX($E$185:$M$185,0,AM$199))+AL200)))</f>
        <v>119.89936140978426</v>
      </c>
      <c r="AN200" s="186" cm="1">
        <f t="array" ref="AN200">IF(AN$199=-1,AO200,IF(AN$199=99,AM200,IF(AN$199=0,INDEX($E186:$M186,0,AN$197),(INDEX($E186:$M186,0,AN$199+1)-INDEX($E186:$M186,0,AN$199))/(INDEX($E$185:$M$185,0,AN$199+1)-INDEX($E$185:$M$185,0,AN$199))+AM200)))</f>
        <v>123.0986598374876</v>
      </c>
      <c r="AO200" s="186" cm="1">
        <f t="array" ref="AO200">IF(AO$199=-1,AP200,IF(AO$199=99,AN200,IF(AO$199=0,INDEX($E186:$M186,0,AO$197),(INDEX($E186:$M186,0,AO$199+1)-INDEX($E186:$M186,0,AO$199))/(INDEX($E$185:$M$185,0,AO$199+1)-INDEX($E$185:$M$185,0,AO$199))+AN200)))</f>
        <v>126.297958265191</v>
      </c>
      <c r="AP200" s="186" cm="1">
        <f t="array" ref="AP200">IF(AP$199=-1,AQ200,IF(AP$199=99,AO200,IF(AP$199=0,INDEX($E186:$M186,0,AP$197),(INDEX($E186:$M186,0,AP$199+1)-INDEX($E186:$M186,0,AP$199))/(INDEX($E$185:$M$185,0,AP$199+1)-INDEX($E$185:$M$185,0,AP$199))+AO200)))</f>
        <v>128.75387860665364</v>
      </c>
      <c r="AQ200" s="186" cm="1">
        <f t="array" ref="AQ200">IF(AQ$199=-1,AR200,IF(AQ$199=99,AP200,IF(AQ$199=0,INDEX($E186:$M186,0,AQ$197),(INDEX($E186:$M186,0,AQ$199+1)-INDEX($E186:$M186,0,AQ$199))/(INDEX($E$185:$M$185,0,AQ$199+1)-INDEX($E$185:$M$185,0,AQ$199))+AP200)))</f>
        <v>150.85716167981758</v>
      </c>
      <c r="AR200" s="186" cm="1">
        <f t="array" ref="AR200">IF(AR$199=-1,AS200,IF(AR$199=99,AQ200,IF(AR$199=0,INDEX($E186:$M186,0,AR$197),(INDEX($E186:$M186,0,AR$199+1)-INDEX($E186:$M186,0,AR$199))/(INDEX($E$185:$M$185,0,AR$199+1)-INDEX($E$185:$M$185,0,AR$199))+AQ200)))</f>
        <v>150.85716167981758</v>
      </c>
      <c r="AS200" s="186" cm="1">
        <f t="array" ref="AS200">IF(AS$199=-1,#REF!,IF(AS$199=99,AR200,IF(AS$199=0,INDEX($E186:$M186,0,AS$197),(INDEX($E186:$M186,0,AS$199+1)-INDEX($E186:$M186,0,AS$199))/(INDEX($E$185:$M$185,0,AS$199+1)-INDEX($E$185:$M$185,0,AS$199))+AR200)))</f>
        <v>150.85716167981758</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16.580600375965471</v>
      </c>
      <c r="V201" s="186" cm="1">
        <f t="array" ref="V201">IF(V$199=-1,W201,IF(V$199=99,U201,IF(V$199=0,INDEX($E187:$M187,0,V$197),(INDEX($E187:$M187,0,V$199+1)-INDEX($E187:$M187,0,V$199))/(INDEX($E$185:$M$185,0,V$199+1)-INDEX($E$185:$M$185,0,V$199))+U201)))</f>
        <v>16.581894051290043</v>
      </c>
      <c r="W201" s="186" cm="1">
        <f t="array" ref="W201">IF(W$199=-1,X201,IF(W$199=99,V201,IF(W$199=0,INDEX($E187:$M187,0,W$197),(INDEX($E187:$M187,0,W$199+1)-INDEX($E187:$M187,0,W$199))/(INDEX($E$185:$M$185,0,W$199+1)-INDEX($E$185:$M$185,0,W$199))+V201)))</f>
        <v>16.966106598089315</v>
      </c>
      <c r="X201" s="186" cm="1">
        <f t="array" ref="X201">IF(X$199=-1,Y201,IF(X$199=99,W201,IF(X$199=0,INDEX($E187:$M187,0,X$197),(INDEX($E187:$M187,0,X$199+1)-INDEX($E187:$M187,0,X$199))/(INDEX($E$185:$M$185,0,X$199+1)-INDEX($E$185:$M$185,0,X$199))+W201)))</f>
        <v>17.350319144888587</v>
      </c>
      <c r="Y201" s="186" cm="1">
        <f t="array" ref="Y201">IF(Y$199=-1,Z201,IF(Y$199=99,X201,IF(Y$199=0,INDEX($E187:$M187,0,Y$197),(INDEX($E187:$M187,0,Y$199+1)-INDEX($E187:$M187,0,Y$199))/(INDEX($E$185:$M$185,0,Y$199+1)-INDEX($E$185:$M$185,0,Y$199))+X201)))</f>
        <v>17.734531691687859</v>
      </c>
      <c r="Z201" s="186" cm="1">
        <f t="array" ref="Z201">IF(Z$199=-1,AA201,IF(Z$199=99,Y201,IF(Z$199=0,INDEX($E187:$M187,0,Z$197),(INDEX($E187:$M187,0,Z$199+1)-INDEX($E187:$M187,0,Z$199))/(INDEX($E$185:$M$185,0,Z$199+1)-INDEX($E$185:$M$185,0,Z$199))+Y201)))</f>
        <v>18.118744238487132</v>
      </c>
      <c r="AA201" s="186" cm="1">
        <f t="array" ref="AA201">IF(AA$199=-1,AB201,IF(AA$199=99,Z201,IF(AA$199=0,INDEX($E187:$M187,0,AA$197),(INDEX($E187:$M187,0,AA$199+1)-INDEX($E187:$M187,0,AA$199))/(INDEX($E$185:$M$185,0,AA$199+1)-INDEX($E$185:$M$185,0,AA$199))+Z201)))</f>
        <v>18.502956785286404</v>
      </c>
      <c r="AB201" s="186" cm="1">
        <f t="array" ref="AB201">IF(AB$199=-1,AC201,IF(AB$199=99,AA201,IF(AB$199=0,INDEX($E187:$M187,0,AB$197),(INDEX($E187:$M187,0,AB$199+1)-INDEX($E187:$M187,0,AB$199))/(INDEX($E$185:$M$185,0,AB$199+1)-INDEX($E$185:$M$185,0,AB$199))+AA201)))</f>
        <v>18.887169332085676</v>
      </c>
      <c r="AC201" s="186" cm="1">
        <f t="array" ref="AC201">IF(AC$199=-1,AD201,IF(AC$199=99,AB201,IF(AC$199=0,INDEX($E187:$M187,0,AC$197),(INDEX($E187:$M187,0,AC$199+1)-INDEX($E187:$M187,0,AC$199))/(INDEX($E$185:$M$185,0,AC$199+1)-INDEX($E$185:$M$185,0,AC$199))+AB201)))</f>
        <v>19.271381878884949</v>
      </c>
      <c r="AD201" s="186" cm="1">
        <f t="array" ref="AD201">IF(AD$199=-1,AE201,IF(AD$199=99,AC201,IF(AD$199=0,INDEX($E187:$M187,0,AD$197),(INDEX($E187:$M187,0,AD$199+1)-INDEX($E187:$M187,0,AD$199))/(INDEX($E$185:$M$185,0,AD$199+1)-INDEX($E$185:$M$185,0,AD$199))+AC201)))</f>
        <v>19.655594425684221</v>
      </c>
      <c r="AE201" s="186" cm="1">
        <f t="array" ref="AE201">IF(AE$199=-1,AF201,IF(AE$199=99,AD201,IF(AE$199=0,INDEX($E187:$M187,0,AE$197),(INDEX($E187:$M187,0,AE$199+1)-INDEX($E187:$M187,0,AE$199))/(INDEX($E$185:$M$185,0,AE$199+1)-INDEX($E$185:$M$185,0,AE$199))+AD201)))</f>
        <v>20.039806972483483</v>
      </c>
      <c r="AF201" s="186" cm="1">
        <f t="array" ref="AF201">IF(AF$199=-1,AG201,IF(AF$199=99,AE201,IF(AF$199=0,INDEX($E187:$M187,0,AF$197),(INDEX($E187:$M187,0,AF$199+1)-INDEX($E187:$M187,0,AF$199))/(INDEX($E$185:$M$185,0,AF$199+1)-INDEX($E$185:$M$185,0,AF$199))+AE201)))</f>
        <v>20.719657888370442</v>
      </c>
      <c r="AG201" s="186" cm="1">
        <f t="array" ref="AG201">IF(AG$199=-1,AH201,IF(AG$199=99,AF201,IF(AG$199=0,INDEX($E187:$M187,0,AG$197),(INDEX($E187:$M187,0,AG$199+1)-INDEX($E187:$M187,0,AG$199))/(INDEX($E$185:$M$185,0,AG$199+1)-INDEX($E$185:$M$185,0,AG$199))+AF201)))</f>
        <v>21.399508804257401</v>
      </c>
      <c r="AH201" s="186" cm="1">
        <f t="array" ref="AH201">IF(AH$199=-1,AI201,IF(AH$199=99,AG201,IF(AH$199=0,INDEX($E187:$M187,0,AH$197),(INDEX($E187:$M187,0,AH$199+1)-INDEX($E187:$M187,0,AH$199))/(INDEX($E$185:$M$185,0,AH$199+1)-INDEX($E$185:$M$185,0,AH$199))+AG201)))</f>
        <v>22.07935972014436</v>
      </c>
      <c r="AI201" s="186" cm="1">
        <f t="array" ref="AI201">IF(AI$199=-1,AJ201,IF(AI$199=99,AH201,IF(AI$199=0,INDEX($E187:$M187,0,AI$197),(INDEX($E187:$M187,0,AI$199+1)-INDEX($E187:$M187,0,AI$199))/(INDEX($E$185:$M$185,0,AI$199+1)-INDEX($E$185:$M$185,0,AI$199))+AH201)))</f>
        <v>22.75921063603132</v>
      </c>
      <c r="AJ201" s="186" cm="1">
        <f t="array" ref="AJ201">IF(AJ$199=-1,AK201,IF(AJ$199=99,AI201,IF(AJ$199=0,INDEX($E187:$M187,0,AJ$197),(INDEX($E187:$M187,0,AJ$199+1)-INDEX($E187:$M187,0,AJ$199))/(INDEX($E$185:$M$185,0,AJ$199+1)-INDEX($E$185:$M$185,0,AJ$199))+AI201)))</f>
        <v>23.439061551918279</v>
      </c>
      <c r="AK201" s="186" cm="1">
        <f t="array" ref="AK201">IF(AK$199=-1,AL201,IF(AK$199=99,AJ201,IF(AK$199=0,INDEX($E187:$M187,0,AK$197),(INDEX($E187:$M187,0,AK$199+1)-INDEX($E187:$M187,0,AK$199))/(INDEX($E$185:$M$185,0,AK$199+1)-INDEX($E$185:$M$185,0,AK$199))+AJ201)))</f>
        <v>24.118912467805238</v>
      </c>
      <c r="AL201" s="186" cm="1">
        <f t="array" ref="AL201">IF(AL$199=-1,AM201,IF(AL$199=99,AK201,IF(AL$199=0,INDEX($E187:$M187,0,AL$197),(INDEX($E187:$M187,0,AL$199+1)-INDEX($E187:$M187,0,AL$199))/(INDEX($E$185:$M$185,0,AL$199+1)-INDEX($E$185:$M$185,0,AL$199))+AK201)))</f>
        <v>24.798763383692197</v>
      </c>
      <c r="AM201" s="186" cm="1">
        <f t="array" ref="AM201">IF(AM$199=-1,AN201,IF(AM$199=99,AL201,IF(AM$199=0,INDEX($E187:$M187,0,AM$197),(INDEX($E187:$M187,0,AM$199+1)-INDEX($E187:$M187,0,AM$199))/(INDEX($E$185:$M$185,0,AM$199+1)-INDEX($E$185:$M$185,0,AM$199))+AL201)))</f>
        <v>25.478614299579156</v>
      </c>
      <c r="AN201" s="186" cm="1">
        <f t="array" ref="AN201">IF(AN$199=-1,AO201,IF(AN$199=99,AM201,IF(AN$199=0,INDEX($E187:$M187,0,AN$197),(INDEX($E187:$M187,0,AN$199+1)-INDEX($E187:$M187,0,AN$199))/(INDEX($E$185:$M$185,0,AN$199+1)-INDEX($E$185:$M$185,0,AN$199))+AM201)))</f>
        <v>26.158465215466116</v>
      </c>
      <c r="AO201" s="186" cm="1">
        <f t="array" ref="AO201">IF(AO$199=-1,AP201,IF(AO$199=99,AN201,IF(AO$199=0,INDEX($E187:$M187,0,AO$197),(INDEX($E187:$M187,0,AO$199+1)-INDEX($E187:$M187,0,AO$199))/(INDEX($E$185:$M$185,0,AO$199+1)-INDEX($E$185:$M$185,0,AO$199))+AN201)))</f>
        <v>26.838316131353089</v>
      </c>
      <c r="AP201" s="186" cm="1">
        <f t="array" ref="AP201">IF(AP$199=-1,AQ201,IF(AP$199=99,AO201,IF(AP$199=0,INDEX($E187:$M187,0,AP$197),(INDEX($E187:$M187,0,AP$199+1)-INDEX($E187:$M187,0,AP$199))/(INDEX($E$185:$M$185,0,AP$199+1)-INDEX($E$185:$M$185,0,AP$199))+AO201)))</f>
        <v>27.360199203913904</v>
      </c>
      <c r="AQ201" s="186" cm="1">
        <f t="array" ref="AQ201">IF(AQ$199=-1,AR201,IF(AQ$199=99,AP201,IF(AQ$199=0,INDEX($E187:$M187,0,AQ$197),(INDEX($E187:$M187,0,AQ$199+1)-INDEX($E187:$M187,0,AQ$199))/(INDEX($E$185:$M$185,0,AQ$199+1)-INDEX($E$185:$M$185,0,AQ$199))+AP201)))</f>
        <v>32.057146856961239</v>
      </c>
      <c r="AR201" s="186" cm="1">
        <f t="array" ref="AR201">IF(AR$199=-1,AS201,IF(AR$199=99,AQ201,IF(AR$199=0,INDEX($E187:$M187,0,AR$197),(INDEX($E187:$M187,0,AR$199+1)-INDEX($E187:$M187,0,AR$199))/(INDEX($E$185:$M$185,0,AR$199+1)-INDEX($E$185:$M$185,0,AR$199))+AQ201)))</f>
        <v>32.057146856961239</v>
      </c>
      <c r="AS201" s="186" cm="1">
        <f t="array" ref="AS201">IF(AS$199=-1,#REF!,IF(AS$199=99,AR201,IF(AS$199=0,INDEX($E187:$M187,0,AS$197),(INDEX($E187:$M187,0,AS$199+1)-INDEX($E187:$M187,0,AS$199))/(INDEX($E$185:$M$185,0,AS$199+1)-INDEX($E$185:$M$185,0,AS$199))+AR201)))</f>
        <v>32.057146856961239</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2.9259883016409649</v>
      </c>
      <c r="V202" s="186" cm="1">
        <f t="array" ref="V202">IF(V$199=-1,W202,IF(V$199=99,U202,IF(V$199=0,INDEX($E188:$M188,0,V$197),(INDEX($E188:$M188,0,V$199+1)-INDEX($E188:$M188,0,V$199))/(INDEX($E$185:$M$185,0,V$199+1)-INDEX($E$185:$M$185,0,V$199))+U202)))</f>
        <v>2.9262165972864778</v>
      </c>
      <c r="W202" s="186" cm="1">
        <f t="array" ref="W202">IF(W$199=-1,X202,IF(W$199=99,V202,IF(W$199=0,INDEX($E188:$M188,0,W$197),(INDEX($E188:$M188,0,W$199+1)-INDEX($E188:$M188,0,W$199))/(INDEX($E$185:$M$185,0,W$199+1)-INDEX($E$185:$M$185,0,W$199))+V202)))</f>
        <v>2.9940188114275257</v>
      </c>
      <c r="X202" s="186" cm="1">
        <f t="array" ref="X202">IF(X$199=-1,Y202,IF(X$199=99,W202,IF(X$199=0,INDEX($E188:$M188,0,X$197),(INDEX($E188:$M188,0,X$199+1)-INDEX($E188:$M188,0,X$199))/(INDEX($E$185:$M$185,0,X$199+1)-INDEX($E$185:$M$185,0,X$199))+W202)))</f>
        <v>3.0618210255685736</v>
      </c>
      <c r="Y202" s="186" cm="1">
        <f t="array" ref="Y202">IF(Y$199=-1,Z202,IF(Y$199=99,X202,IF(Y$199=0,INDEX($E188:$M188,0,Y$197),(INDEX($E188:$M188,0,Y$199+1)-INDEX($E188:$M188,0,Y$199))/(INDEX($E$185:$M$185,0,Y$199+1)-INDEX($E$185:$M$185,0,Y$199))+X202)))</f>
        <v>3.1296232397096215</v>
      </c>
      <c r="Z202" s="186" cm="1">
        <f t="array" ref="Z202">IF(Z$199=-1,AA202,IF(Z$199=99,Y202,IF(Z$199=0,INDEX($E188:$M188,0,Z$197),(INDEX($E188:$M188,0,Z$199+1)-INDEX($E188:$M188,0,Z$199))/(INDEX($E$185:$M$185,0,Z$199+1)-INDEX($E$185:$M$185,0,Z$199))+Y202)))</f>
        <v>3.1974254538506695</v>
      </c>
      <c r="AA202" s="186" cm="1">
        <f t="array" ref="AA202">IF(AA$199=-1,AB202,IF(AA$199=99,Z202,IF(AA$199=0,INDEX($E188:$M188,0,AA$197),(INDEX($E188:$M188,0,AA$199+1)-INDEX($E188:$M188,0,AA$199))/(INDEX($E$185:$M$185,0,AA$199+1)-INDEX($E$185:$M$185,0,AA$199))+Z202)))</f>
        <v>3.2652276679917174</v>
      </c>
      <c r="AB202" s="186" cm="1">
        <f t="array" ref="AB202">IF(AB$199=-1,AC202,IF(AB$199=99,AA202,IF(AB$199=0,INDEX($E188:$M188,0,AB$197),(INDEX($E188:$M188,0,AB$199+1)-INDEX($E188:$M188,0,AB$199))/(INDEX($E$185:$M$185,0,AB$199+1)-INDEX($E$185:$M$185,0,AB$199))+AA202)))</f>
        <v>3.3330298821327653</v>
      </c>
      <c r="AC202" s="186" cm="1">
        <f t="array" ref="AC202">IF(AC$199=-1,AD202,IF(AC$199=99,AB202,IF(AC$199=0,INDEX($E188:$M188,0,AC$197),(INDEX($E188:$M188,0,AC$199+1)-INDEX($E188:$M188,0,AC$199))/(INDEX($E$185:$M$185,0,AC$199+1)-INDEX($E$185:$M$185,0,AC$199))+AB202)))</f>
        <v>3.4008320962738132</v>
      </c>
      <c r="AD202" s="186" cm="1">
        <f t="array" ref="AD202">IF(AD$199=-1,AE202,IF(AD$199=99,AC202,IF(AD$199=0,INDEX($E188:$M188,0,AD$197),(INDEX($E188:$M188,0,AD$199+1)-INDEX($E188:$M188,0,AD$199))/(INDEX($E$185:$M$185,0,AD$199+1)-INDEX($E$185:$M$185,0,AD$199))+AC202)))</f>
        <v>3.4686343104148611</v>
      </c>
      <c r="AE202" s="186" cm="1">
        <f t="array" ref="AE202">IF(AE$199=-1,AF202,IF(AE$199=99,AD202,IF(AE$199=0,INDEX($E188:$M188,0,AE$197),(INDEX($E188:$M188,0,AE$199+1)-INDEX($E188:$M188,0,AE$199))/(INDEX($E$185:$M$185,0,AE$199+1)-INDEX($E$185:$M$185,0,AE$199))+AD202)))</f>
        <v>3.5364365245559082</v>
      </c>
      <c r="AF202" s="186" cm="1">
        <f t="array" ref="AF202">IF(AF$199=-1,AG202,IF(AF$199=99,AE202,IF(AF$199=0,INDEX($E188:$M188,0,AF$197),(INDEX($E188:$M188,0,AF$199+1)-INDEX($E188:$M188,0,AF$199))/(INDEX($E$185:$M$185,0,AF$199+1)-INDEX($E$185:$M$185,0,AF$199))+AE202)))</f>
        <v>3.6564102155947835</v>
      </c>
      <c r="AG202" s="186" cm="1">
        <f t="array" ref="AG202">IF(AG$199=-1,AH202,IF(AG$199=99,AF202,IF(AG$199=0,INDEX($E188:$M188,0,AG$197),(INDEX($E188:$M188,0,AG$199+1)-INDEX($E188:$M188,0,AG$199))/(INDEX($E$185:$M$185,0,AG$199+1)-INDEX($E$185:$M$185,0,AG$199))+AF202)))</f>
        <v>3.7763839066336589</v>
      </c>
      <c r="AH202" s="186" cm="1">
        <f t="array" ref="AH202">IF(AH$199=-1,AI202,IF(AH$199=99,AG202,IF(AH$199=0,INDEX($E188:$M188,0,AH$197),(INDEX($E188:$M188,0,AH$199+1)-INDEX($E188:$M188,0,AH$199))/(INDEX($E$185:$M$185,0,AH$199+1)-INDEX($E$185:$M$185,0,AH$199))+AG202)))</f>
        <v>3.8963575976725342</v>
      </c>
      <c r="AI202" s="186" cm="1">
        <f t="array" ref="AI202">IF(AI$199=-1,AJ202,IF(AI$199=99,AH202,IF(AI$199=0,INDEX($E188:$M188,0,AI$197),(INDEX($E188:$M188,0,AI$199+1)-INDEX($E188:$M188,0,AI$199))/(INDEX($E$185:$M$185,0,AI$199+1)-INDEX($E$185:$M$185,0,AI$199))+AH202)))</f>
        <v>4.0163312887114095</v>
      </c>
      <c r="AJ202" s="186" cm="1">
        <f t="array" ref="AJ202">IF(AJ$199=-1,AK202,IF(AJ$199=99,AI202,IF(AJ$199=0,INDEX($E188:$M188,0,AJ$197),(INDEX($E188:$M188,0,AJ$199+1)-INDEX($E188:$M188,0,AJ$199))/(INDEX($E$185:$M$185,0,AJ$199+1)-INDEX($E$185:$M$185,0,AJ$199))+AI202)))</f>
        <v>4.1363049797502853</v>
      </c>
      <c r="AK202" s="186" cm="1">
        <f t="array" ref="AK202">IF(AK$199=-1,AL202,IF(AK$199=99,AJ202,IF(AK$199=0,INDEX($E188:$M188,0,AK$197),(INDEX($E188:$M188,0,AK$199+1)-INDEX($E188:$M188,0,AK$199))/(INDEX($E$185:$M$185,0,AK$199+1)-INDEX($E$185:$M$185,0,AK$199))+AJ202)))</f>
        <v>4.2562786707891611</v>
      </c>
      <c r="AL202" s="186" cm="1">
        <f t="array" ref="AL202">IF(AL$199=-1,AM202,IF(AL$199=99,AK202,IF(AL$199=0,INDEX($E188:$M188,0,AL$197),(INDEX($E188:$M188,0,AL$199+1)-INDEX($E188:$M188,0,AL$199))/(INDEX($E$185:$M$185,0,AL$199+1)-INDEX($E$185:$M$185,0,AL$199))+AK202)))</f>
        <v>4.3762523618280369</v>
      </c>
      <c r="AM202" s="186" cm="1">
        <f t="array" ref="AM202">IF(AM$199=-1,AN202,IF(AM$199=99,AL202,IF(AM$199=0,INDEX($E188:$M188,0,AM$197),(INDEX($E188:$M188,0,AM$199+1)-INDEX($E188:$M188,0,AM$199))/(INDEX($E$185:$M$185,0,AM$199+1)-INDEX($E$185:$M$185,0,AM$199))+AL202)))</f>
        <v>4.4962260528669127</v>
      </c>
      <c r="AN202" s="186" cm="1">
        <f t="array" ref="AN202">IF(AN$199=-1,AO202,IF(AN$199=99,AM202,IF(AN$199=0,INDEX($E188:$M188,0,AN$197),(INDEX($E188:$M188,0,AN$199+1)-INDEX($E188:$M188,0,AN$199))/(INDEX($E$185:$M$185,0,AN$199+1)-INDEX($E$185:$M$185,0,AN$199))+AM202)))</f>
        <v>4.6161997439057885</v>
      </c>
      <c r="AO202" s="186" cm="1">
        <f t="array" ref="AO202">IF(AO$199=-1,AP202,IF(AO$199=99,AN202,IF(AO$199=0,INDEX($E188:$M188,0,AO$197),(INDEX($E188:$M188,0,AO$199+1)-INDEX($E188:$M188,0,AO$199))/(INDEX($E$185:$M$185,0,AO$199+1)-INDEX($E$185:$M$185,0,AO$199))+AN202)))</f>
        <v>4.7361734349446625</v>
      </c>
      <c r="AP202" s="186" cm="1">
        <f t="array" ref="AP202">IF(AP$199=-1,AQ202,IF(AP$199=99,AO202,IF(AP$199=0,INDEX($E188:$M188,0,AP$197),(INDEX($E188:$M188,0,AP$199+1)-INDEX($E188:$M188,0,AP$199))/(INDEX($E$185:$M$185,0,AP$199+1)-INDEX($E$185:$M$185,0,AP$199))+AO202)))</f>
        <v>4.828270447749512</v>
      </c>
      <c r="AQ202" s="186" cm="1">
        <f t="array" ref="AQ202">IF(AQ$199=-1,AR202,IF(AQ$199=99,AP202,IF(AQ$199=0,INDEX($E188:$M188,0,AQ$197),(INDEX($E188:$M188,0,AQ$199+1)-INDEX($E188:$M188,0,AQ$199))/(INDEX($E$185:$M$185,0,AQ$199+1)-INDEX($E$185:$M$185,0,AQ$199))+AP202)))</f>
        <v>5.6571435629931592</v>
      </c>
      <c r="AR202" s="186" cm="1">
        <f t="array" ref="AR202">IF(AR$199=-1,AS202,IF(AR$199=99,AQ202,IF(AR$199=0,INDEX($E188:$M188,0,AR$197),(INDEX($E188:$M188,0,AR$199+1)-INDEX($E188:$M188,0,AR$199))/(INDEX($E$185:$M$185,0,AR$199+1)-INDEX($E$185:$M$185,0,AR$199))+AQ202)))</f>
        <v>5.6571435629931592</v>
      </c>
      <c r="AS202" s="186" cm="1">
        <f t="array" ref="AS202">IF(AS$199=-1,#REF!,IF(AS$199=99,AR202,IF(AS$199=0,INDEX($E188:$M188,0,AS$197),(INDEX($E188:$M188,0,AS$199+1)-INDEX($E188:$M188,0,AS$199))/(INDEX($E$185:$M$185,0,AS$199+1)-INDEX($E$185:$M$185,0,AS$199))+AR202)))</f>
        <v>5.6571435629931592</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0.78320153372741674</v>
      </c>
      <c r="W203" s="186" cm="1">
        <f t="array" ref="W203">IF(W$199=-1,X203,IF(W$199=99,V203,IF(W$199=0,INDEX($E189:$M189,0,W$197),(INDEX($E189:$M189,0,W$199+1)-INDEX($E189:$M189,0,W$199))/(INDEX($E$185:$M$185,0,W$199+1)-INDEX($E$185:$M$185,0,W$199))+V203)))</f>
        <v>0.78687004566192176</v>
      </c>
      <c r="X203" s="186" cm="1">
        <f t="array" ref="X203">IF(X$199=-1,Y203,IF(X$199=99,W203,IF(X$199=0,INDEX($E189:$M189,0,X$197),(INDEX($E189:$M189,0,X$199+1)-INDEX($E189:$M189,0,X$199))/(INDEX($E$185:$M$185,0,X$199+1)-INDEX($E$185:$M$185,0,X$199))+W203)))</f>
        <v>0.79053855759642677</v>
      </c>
      <c r="Y203" s="186" cm="1">
        <f t="array" ref="Y203">IF(Y$199=-1,Z203,IF(Y$199=99,X203,IF(Y$199=0,INDEX($E189:$M189,0,Y$197),(INDEX($E189:$M189,0,Y$199+1)-INDEX($E189:$M189,0,Y$199))/(INDEX($E$185:$M$185,0,Y$199+1)-INDEX($E$185:$M$185,0,Y$199))+X203)))</f>
        <v>0.79420706953093179</v>
      </c>
      <c r="Z203" s="186" cm="1">
        <f t="array" ref="Z203">IF(Z$199=-1,AA203,IF(Z$199=99,Y203,IF(Z$199=0,INDEX($E189:$M189,0,Z$197),(INDEX($E189:$M189,0,Z$199+1)-INDEX($E189:$M189,0,Z$199))/(INDEX($E$185:$M$185,0,Z$199+1)-INDEX($E$185:$M$185,0,Z$199))+Y203)))</f>
        <v>0.7978755814654368</v>
      </c>
      <c r="AA203" s="186" cm="1">
        <f t="array" ref="AA203">IF(AA$199=-1,AB203,IF(AA$199=99,Z203,IF(AA$199=0,INDEX($E189:$M189,0,AA$197),(INDEX($E189:$M189,0,AA$199+1)-INDEX($E189:$M189,0,AA$199))/(INDEX($E$185:$M$185,0,AA$199+1)-INDEX($E$185:$M$185,0,AA$199))+Z203)))</f>
        <v>0.80154409339994181</v>
      </c>
      <c r="AB203" s="186" cm="1">
        <f t="array" ref="AB203">IF(AB$199=-1,AC203,IF(AB$199=99,AA203,IF(AB$199=0,INDEX($E189:$M189,0,AB$197),(INDEX($E189:$M189,0,AB$199+1)-INDEX($E189:$M189,0,AB$199))/(INDEX($E$185:$M$185,0,AB$199+1)-INDEX($E$185:$M$185,0,AB$199))+AA203)))</f>
        <v>0.80521260533444683</v>
      </c>
      <c r="AC203" s="186" cm="1">
        <f t="array" ref="AC203">IF(AC$199=-1,AD203,IF(AC$199=99,AB203,IF(AC$199=0,INDEX($E189:$M189,0,AC$197),(INDEX($E189:$M189,0,AC$199+1)-INDEX($E189:$M189,0,AC$199))/(INDEX($E$185:$M$185,0,AC$199+1)-INDEX($E$185:$M$185,0,AC$199))+AB203)))</f>
        <v>0.80888111726895184</v>
      </c>
      <c r="AD203" s="186" cm="1">
        <f t="array" ref="AD203">IF(AD$199=-1,AE203,IF(AD$199=99,AC203,IF(AD$199=0,INDEX($E189:$M189,0,AD$197),(INDEX($E189:$M189,0,AD$199+1)-INDEX($E189:$M189,0,AD$199))/(INDEX($E$185:$M$185,0,AD$199+1)-INDEX($E$185:$M$185,0,AD$199))+AC203)))</f>
        <v>0.81254962920345686</v>
      </c>
      <c r="AE203" s="186" cm="1">
        <f t="array" ref="AE203">IF(AE$199=-1,AF203,IF(AE$199=99,AD203,IF(AE$199=0,INDEX($E189:$M189,0,AE$197),(INDEX($E189:$M189,0,AE$199+1)-INDEX($E189:$M189,0,AE$199))/(INDEX($E$185:$M$185,0,AE$199+1)-INDEX($E$185:$M$185,0,AE$199))+AD203)))</f>
        <v>0.81621814113796232</v>
      </c>
      <c r="AF203" s="186" cm="1">
        <f t="array" ref="AF203">IF(AF$199=-1,AG203,IF(AF$199=99,AE203,IF(AF$199=0,INDEX($E189:$M189,0,AF$197),(INDEX($E189:$M189,0,AF$199+1)-INDEX($E189:$M189,0,AF$199))/(INDEX($E$185:$M$185,0,AF$199+1)-INDEX($E$185:$M$185,0,AF$199))+AE203)))</f>
        <v>0.81233576292689014</v>
      </c>
      <c r="AG203" s="186" cm="1">
        <f t="array" ref="AG203">IF(AG$199=-1,AH203,IF(AG$199=99,AF203,IF(AG$199=0,INDEX($E189:$M189,0,AG$197),(INDEX($E189:$M189,0,AG$199+1)-INDEX($E189:$M189,0,AG$199))/(INDEX($E$185:$M$185,0,AG$199+1)-INDEX($E$185:$M$185,0,AG$199))+AF203)))</f>
        <v>0.80845338471581796</v>
      </c>
      <c r="AH203" s="186" cm="1">
        <f t="array" ref="AH203">IF(AH$199=-1,AI203,IF(AH$199=99,AG203,IF(AH$199=0,INDEX($E189:$M189,0,AH$197),(INDEX($E189:$M189,0,AH$199+1)-INDEX($E189:$M189,0,AH$199))/(INDEX($E$185:$M$185,0,AH$199+1)-INDEX($E$185:$M$185,0,AH$199))+AG203)))</f>
        <v>0.80457100650474578</v>
      </c>
      <c r="AI203" s="186" cm="1">
        <f t="array" ref="AI203">IF(AI$199=-1,AJ203,IF(AI$199=99,AH203,IF(AI$199=0,INDEX($E189:$M189,0,AI$197),(INDEX($E189:$M189,0,AI$199+1)-INDEX($E189:$M189,0,AI$199))/(INDEX($E$185:$M$185,0,AI$199+1)-INDEX($E$185:$M$185,0,AI$199))+AH203)))</f>
        <v>0.8006886282936736</v>
      </c>
      <c r="AJ203" s="186" cm="1">
        <f t="array" ref="AJ203">IF(AJ$199=-1,AK203,IF(AJ$199=99,AI203,IF(AJ$199=0,INDEX($E189:$M189,0,AJ$197),(INDEX($E189:$M189,0,AJ$199+1)-INDEX($E189:$M189,0,AJ$199))/(INDEX($E$185:$M$185,0,AJ$199+1)-INDEX($E$185:$M$185,0,AJ$199))+AI203)))</f>
        <v>0.79680625008260142</v>
      </c>
      <c r="AK203" s="186" cm="1">
        <f t="array" ref="AK203">IF(AK$199=-1,AL203,IF(AK$199=99,AJ203,IF(AK$199=0,INDEX($E189:$M189,0,AK$197),(INDEX($E189:$M189,0,AK$199+1)-INDEX($E189:$M189,0,AK$199))/(INDEX($E$185:$M$185,0,AK$199+1)-INDEX($E$185:$M$185,0,AK$199))+AJ203)))</f>
        <v>0.79292387187152924</v>
      </c>
      <c r="AL203" s="186" cm="1">
        <f t="array" ref="AL203">IF(AL$199=-1,AM203,IF(AL$199=99,AK203,IF(AL$199=0,INDEX($E189:$M189,0,AL$197),(INDEX($E189:$M189,0,AL$199+1)-INDEX($E189:$M189,0,AL$199))/(INDEX($E$185:$M$185,0,AL$199+1)-INDEX($E$185:$M$185,0,AL$199))+AK203)))</f>
        <v>0.78904149366045706</v>
      </c>
      <c r="AM203" s="186" cm="1">
        <f t="array" ref="AM203">IF(AM$199=-1,AN203,IF(AM$199=99,AL203,IF(AM$199=0,INDEX($E189:$M189,0,AM$197),(INDEX($E189:$M189,0,AM$199+1)-INDEX($E189:$M189,0,AM$199))/(INDEX($E$185:$M$185,0,AM$199+1)-INDEX($E$185:$M$185,0,AM$199))+AL203)))</f>
        <v>0.78515911544938488</v>
      </c>
      <c r="AN203" s="186" cm="1">
        <f t="array" ref="AN203">IF(AN$199=-1,AO203,IF(AN$199=99,AM203,IF(AN$199=0,INDEX($E189:$M189,0,AN$197),(INDEX($E189:$M189,0,AN$199+1)-INDEX($E189:$M189,0,AN$199))/(INDEX($E$185:$M$185,0,AN$199+1)-INDEX($E$185:$M$185,0,AN$199))+AM203)))</f>
        <v>0.7812767372383127</v>
      </c>
      <c r="AO203" s="186" cm="1">
        <f t="array" ref="AO203">IF(AO$199=-1,AP203,IF(AO$199=99,AN203,IF(AO$199=0,INDEX($E189:$M189,0,AO$197),(INDEX($E189:$M189,0,AO$199+1)-INDEX($E189:$M189,0,AO$199))/(INDEX($E$185:$M$185,0,AO$199+1)-INDEX($E$185:$M$185,0,AO$199))+AN203)))</f>
        <v>0.77739435902724063</v>
      </c>
      <c r="AP203" s="186" cm="1">
        <f t="array" ref="AP203">IF(AP$199=-1,AQ203,IF(AP$199=99,AO203,IF(AP$199=0,INDEX($E189:$M189,0,AP$197),(INDEX($E189:$M189,0,AP$199+1)-INDEX($E189:$M189,0,AP$199))/(INDEX($E$185:$M$185,0,AP$199+1)-INDEX($E$185:$M$185,0,AP$199))+AO203)))</f>
        <v>0.7732645054011833</v>
      </c>
      <c r="AQ203" s="186" cm="1">
        <f t="array" ref="AQ203">IF(AQ$199=-1,AR203,IF(AQ$199=99,AP203,IF(AQ$199=0,INDEX($E189:$M189,0,AQ$197),(INDEX($E189:$M189,0,AQ$199+1)-INDEX($E189:$M189,0,AQ$199))/(INDEX($E$185:$M$185,0,AQ$199+1)-INDEX($E$185:$M$185,0,AQ$199))+AP203)))</f>
        <v>0.7360958227666673</v>
      </c>
      <c r="AR203" s="186" cm="1">
        <f t="array" ref="AR203">IF(AR$199=-1,AS203,IF(AR$199=99,AQ203,IF(AR$199=0,INDEX($E189:$M189,0,AR$197),(INDEX($E189:$M189,0,AR$199+1)-INDEX($E189:$M189,0,AR$199))/(INDEX($E$185:$M$185,0,AR$199+1)-INDEX($E$185:$M$185,0,AR$199))+AQ203)))</f>
        <v>0.7360958227666673</v>
      </c>
      <c r="AS203" s="186" cm="1">
        <f t="array" ref="AS203">IF(AS$199=-1,#REF!,IF(AS$199=99,AR203,IF(AS$199=0,INDEX($E189:$M189,0,AS$197),(INDEX($E189:$M189,0,AS$199+1)-INDEX($E189:$M189,0,AS$199))/(INDEX($E$185:$M$185,0,AS$199+1)-INDEX($E$185:$M$185,0,AS$199))+AR203)))</f>
        <v>0.7360958227666673</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7.3992133314257638</v>
      </c>
      <c r="W204" s="186" cm="1">
        <f t="array" ref="W204">IF(W$199=-1,X204,IF(W$199=99,V204,IF(W$199=0,INDEX($E190:$M190,0,W$197),(INDEX($E190:$M190,0,W$199+1)-INDEX($E190:$M190,0,W$199))/(INDEX($E$185:$M$185,0,W$199+1)-INDEX($E$185:$M$185,0,W$199))+V204)))</f>
        <v>7.4338712084131844</v>
      </c>
      <c r="X204" s="186" cm="1">
        <f t="array" ref="X204">IF(X$199=-1,Y204,IF(X$199=99,W204,IF(X$199=0,INDEX($E190:$M190,0,X$197),(INDEX($E190:$M190,0,X$199+1)-INDEX($E190:$M190,0,X$199))/(INDEX($E$185:$M$185,0,X$199+1)-INDEX($E$185:$M$185,0,X$199))+W204)))</f>
        <v>7.468529085400605</v>
      </c>
      <c r="Y204" s="186" cm="1">
        <f t="array" ref="Y204">IF(Y$199=-1,Z204,IF(Y$199=99,X204,IF(Y$199=0,INDEX($E190:$M190,0,Y$197),(INDEX($E190:$M190,0,Y$199+1)-INDEX($E190:$M190,0,Y$199))/(INDEX($E$185:$M$185,0,Y$199+1)-INDEX($E$185:$M$185,0,Y$199))+X204)))</f>
        <v>7.5031869623880256</v>
      </c>
      <c r="Z204" s="186" cm="1">
        <f t="array" ref="Z204">IF(Z$199=-1,AA204,IF(Z$199=99,Y204,IF(Z$199=0,INDEX($E190:$M190,0,Z$197),(INDEX($E190:$M190,0,Z$199+1)-INDEX($E190:$M190,0,Z$199))/(INDEX($E$185:$M$185,0,Z$199+1)-INDEX($E$185:$M$185,0,Z$199))+Y204)))</f>
        <v>7.5378448393754462</v>
      </c>
      <c r="AA204" s="186" cm="1">
        <f t="array" ref="AA204">IF(AA$199=-1,AB204,IF(AA$199=99,Z204,IF(AA$199=0,INDEX($E190:$M190,0,AA$197),(INDEX($E190:$M190,0,AA$199+1)-INDEX($E190:$M190,0,AA$199))/(INDEX($E$185:$M$185,0,AA$199+1)-INDEX($E$185:$M$185,0,AA$199))+Z204)))</f>
        <v>7.5725027163628669</v>
      </c>
      <c r="AB204" s="186" cm="1">
        <f t="array" ref="AB204">IF(AB$199=-1,AC204,IF(AB$199=99,AA204,IF(AB$199=0,INDEX($E190:$M190,0,AB$197),(INDEX($E190:$M190,0,AB$199+1)-INDEX($E190:$M190,0,AB$199))/(INDEX($E$185:$M$185,0,AB$199+1)-INDEX($E$185:$M$185,0,AB$199))+AA204)))</f>
        <v>7.6071605933502875</v>
      </c>
      <c r="AC204" s="186" cm="1">
        <f t="array" ref="AC204">IF(AC$199=-1,AD204,IF(AC$199=99,AB204,IF(AC$199=0,INDEX($E190:$M190,0,AC$197),(INDEX($E190:$M190,0,AC$199+1)-INDEX($E190:$M190,0,AC$199))/(INDEX($E$185:$M$185,0,AC$199+1)-INDEX($E$185:$M$185,0,AC$199))+AB204)))</f>
        <v>7.6418184703377081</v>
      </c>
      <c r="AD204" s="186" cm="1">
        <f t="array" ref="AD204">IF(AD$199=-1,AE204,IF(AD$199=99,AC204,IF(AD$199=0,INDEX($E190:$M190,0,AD$197),(INDEX($E190:$M190,0,AD$199+1)-INDEX($E190:$M190,0,AD$199))/(INDEX($E$185:$M$185,0,AD$199+1)-INDEX($E$185:$M$185,0,AD$199))+AC204)))</f>
        <v>7.6764763473251287</v>
      </c>
      <c r="AE204" s="186" cm="1">
        <f t="array" ref="AE204">IF(AE$199=-1,AF204,IF(AE$199=99,AD204,IF(AE$199=0,INDEX($E190:$M190,0,AE$197),(INDEX($E190:$M190,0,AE$199+1)-INDEX($E190:$M190,0,AE$199))/(INDEX($E$185:$M$185,0,AE$199+1)-INDEX($E$185:$M$185,0,AE$199))+AD204)))</f>
        <v>7.7111342243125529</v>
      </c>
      <c r="AF204" s="186" cm="1">
        <f t="array" ref="AF204">IF(AF$199=-1,AG204,IF(AF$199=99,AE204,IF(AF$199=0,INDEX($E190:$M190,0,AF$197),(INDEX($E190:$M190,0,AF$199+1)-INDEX($E190:$M190,0,AF$199))/(INDEX($E$185:$M$185,0,AF$199+1)-INDEX($E$185:$M$185,0,AF$199))+AE204)))</f>
        <v>7.6744558683850732</v>
      </c>
      <c r="AG204" s="186" cm="1">
        <f t="array" ref="AG204">IF(AG$199=-1,AH204,IF(AG$199=99,AF204,IF(AG$199=0,INDEX($E190:$M190,0,AG$197),(INDEX($E190:$M190,0,AG$199+1)-INDEX($E190:$M190,0,AG$199))/(INDEX($E$185:$M$185,0,AG$199+1)-INDEX($E$185:$M$185,0,AG$199))+AF204)))</f>
        <v>7.6377775124575935</v>
      </c>
      <c r="AH204" s="186" cm="1">
        <f t="array" ref="AH204">IF(AH$199=-1,AI204,IF(AH$199=99,AG204,IF(AH$199=0,INDEX($E190:$M190,0,AH$197),(INDEX($E190:$M190,0,AH$199+1)-INDEX($E190:$M190,0,AH$199))/(INDEX($E$185:$M$185,0,AH$199+1)-INDEX($E$185:$M$185,0,AH$199))+AG204)))</f>
        <v>7.6010991565301138</v>
      </c>
      <c r="AI204" s="186" cm="1">
        <f t="array" ref="AI204">IF(AI$199=-1,AJ204,IF(AI$199=99,AH204,IF(AI$199=0,INDEX($E190:$M190,0,AI$197),(INDEX($E190:$M190,0,AI$199+1)-INDEX($E190:$M190,0,AI$199))/(INDEX($E$185:$M$185,0,AI$199+1)-INDEX($E$185:$M$185,0,AI$199))+AH204)))</f>
        <v>7.5644208006026341</v>
      </c>
      <c r="AJ204" s="186" cm="1">
        <f t="array" ref="AJ204">IF(AJ$199=-1,AK204,IF(AJ$199=99,AI204,IF(AJ$199=0,INDEX($E190:$M190,0,AJ$197),(INDEX($E190:$M190,0,AJ$199+1)-INDEX($E190:$M190,0,AJ$199))/(INDEX($E$185:$M$185,0,AJ$199+1)-INDEX($E$185:$M$185,0,AJ$199))+AI204)))</f>
        <v>7.5277424446751544</v>
      </c>
      <c r="AK204" s="186" cm="1">
        <f t="array" ref="AK204">IF(AK$199=-1,AL204,IF(AK$199=99,AJ204,IF(AK$199=0,INDEX($E190:$M190,0,AK$197),(INDEX($E190:$M190,0,AK$199+1)-INDEX($E190:$M190,0,AK$199))/(INDEX($E$185:$M$185,0,AK$199+1)-INDEX($E$185:$M$185,0,AK$199))+AJ204)))</f>
        <v>7.4910640887476747</v>
      </c>
      <c r="AL204" s="186" cm="1">
        <f t="array" ref="AL204">IF(AL$199=-1,AM204,IF(AL$199=99,AK204,IF(AL$199=0,INDEX($E190:$M190,0,AL$197),(INDEX($E190:$M190,0,AL$199+1)-INDEX($E190:$M190,0,AL$199))/(INDEX($E$185:$M$185,0,AL$199+1)-INDEX($E$185:$M$185,0,AL$199))+AK204)))</f>
        <v>7.454385732820195</v>
      </c>
      <c r="AM204" s="186" cm="1">
        <f t="array" ref="AM204">IF(AM$199=-1,AN204,IF(AM$199=99,AL204,IF(AM$199=0,INDEX($E190:$M190,0,AM$197),(INDEX($E190:$M190,0,AM$199+1)-INDEX($E190:$M190,0,AM$199))/(INDEX($E$185:$M$185,0,AM$199+1)-INDEX($E$185:$M$185,0,AM$199))+AL204)))</f>
        <v>7.4177073768927153</v>
      </c>
      <c r="AN204" s="186" cm="1">
        <f t="array" ref="AN204">IF(AN$199=-1,AO204,IF(AN$199=99,AM204,IF(AN$199=0,INDEX($E190:$M190,0,AN$197),(INDEX($E190:$M190,0,AN$199+1)-INDEX($E190:$M190,0,AN$199))/(INDEX($E$185:$M$185,0,AN$199+1)-INDEX($E$185:$M$185,0,AN$199))+AM204)))</f>
        <v>7.3810290209652356</v>
      </c>
      <c r="AO204" s="186" cm="1">
        <f t="array" ref="AO204">IF(AO$199=-1,AP204,IF(AO$199=99,AN204,IF(AO$199=0,INDEX($E190:$M190,0,AO$197),(INDEX($E190:$M190,0,AO$199+1)-INDEX($E190:$M190,0,AO$199))/(INDEX($E$185:$M$185,0,AO$199+1)-INDEX($E$185:$M$185,0,AO$199))+AN204)))</f>
        <v>7.3443506650377586</v>
      </c>
      <c r="AP204" s="186" cm="1">
        <f t="array" ref="AP204">IF(AP$199=-1,AQ204,IF(AP$199=99,AO204,IF(AP$199=0,INDEX($E190:$M190,0,AP$197),(INDEX($E190:$M190,0,AP$199+1)-INDEX($E190:$M190,0,AP$199))/(INDEX($E$185:$M$185,0,AP$199+1)-INDEX($E$185:$M$185,0,AP$199))+AO204)))</f>
        <v>7.3053343114035538</v>
      </c>
      <c r="AQ204" s="186" cm="1">
        <f t="array" ref="AQ204">IF(AQ$199=-1,AR204,IF(AQ$199=99,AP204,IF(AQ$199=0,INDEX($E190:$M190,0,AQ$197),(INDEX($E190:$M190,0,AQ$199+1)-INDEX($E190:$M190,0,AQ$199))/(INDEX($E$185:$M$185,0,AQ$199+1)-INDEX($E$185:$M$185,0,AQ$199))+AP204)))</f>
        <v>6.9541871286957093</v>
      </c>
      <c r="AR204" s="186" cm="1">
        <f t="array" ref="AR204">IF(AR$199=-1,AS204,IF(AR$199=99,AQ204,IF(AR$199=0,INDEX($E190:$M190,0,AR$197),(INDEX($E190:$M190,0,AR$199+1)-INDEX($E190:$M190,0,AR$199))/(INDEX($E$185:$M$185,0,AR$199+1)-INDEX($E$185:$M$185,0,AR$199))+AQ204)))</f>
        <v>6.9541871286957093</v>
      </c>
      <c r="AS204" s="186" cm="1">
        <f t="array" ref="AS204">IF(AS$199=-1,#REF!,IF(AS$199=99,AR204,IF(AS$199=0,INDEX($E190:$M190,0,AS$197),(INDEX($E190:$M190,0,AS$199+1)-INDEX($E190:$M190,0,AS$199))/(INDEX($E$185:$M$185,0,AS$199+1)-INDEX($E$185:$M$185,0,AS$199))+AR204)))</f>
        <v>6.9541871286957093</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0.29502898091715229</v>
      </c>
      <c r="W205" s="186" cm="1">
        <f t="array" ref="W205">IF(W$199=-1,X205,IF(W$199=99,V205,IF(W$199=0,INDEX($E191:$M191,0,W$197),(INDEX($E191:$M191,0,W$199+1)-INDEX($E191:$M191,0,W$199))/(INDEX($E$185:$M$185,0,W$199+1)-INDEX($E$185:$M$185,0,W$199))+V205)))</f>
        <v>0.32619217025158231</v>
      </c>
      <c r="X205" s="186" cm="1">
        <f t="array" ref="X205">IF(X$199=-1,Y205,IF(X$199=99,W205,IF(X$199=0,INDEX($E191:$M191,0,X$197),(INDEX($E191:$M191,0,X$199+1)-INDEX($E191:$M191,0,X$199))/(INDEX($E$185:$M$185,0,X$199+1)-INDEX($E$185:$M$185,0,X$199))+W205)))</f>
        <v>0.35735535958601233</v>
      </c>
      <c r="Y205" s="186" cm="1">
        <f t="array" ref="Y205">IF(Y$199=-1,Z205,IF(Y$199=99,X205,IF(Y$199=0,INDEX($E191:$M191,0,Y$197),(INDEX($E191:$M191,0,Y$199+1)-INDEX($E191:$M191,0,Y$199))/(INDEX($E$185:$M$185,0,Y$199+1)-INDEX($E$185:$M$185,0,Y$199))+X205)))</f>
        <v>0.38851854892044235</v>
      </c>
      <c r="Z205" s="186" cm="1">
        <f t="array" ref="Z205">IF(Z$199=-1,AA205,IF(Z$199=99,Y205,IF(Z$199=0,INDEX($E191:$M191,0,Z$197),(INDEX($E191:$M191,0,Z$199+1)-INDEX($E191:$M191,0,Z$199))/(INDEX($E$185:$M$185,0,Z$199+1)-INDEX($E$185:$M$185,0,Z$199))+Y205)))</f>
        <v>0.41968173825487237</v>
      </c>
      <c r="AA205" s="186" cm="1">
        <f t="array" ref="AA205">IF(AA$199=-1,AB205,IF(AA$199=99,Z205,IF(AA$199=0,INDEX($E191:$M191,0,AA$197),(INDEX($E191:$M191,0,AA$199+1)-INDEX($E191:$M191,0,AA$199))/(INDEX($E$185:$M$185,0,AA$199+1)-INDEX($E$185:$M$185,0,AA$199))+Z205)))</f>
        <v>0.45084492758930239</v>
      </c>
      <c r="AB205" s="186" cm="1">
        <f t="array" ref="AB205">IF(AB$199=-1,AC205,IF(AB$199=99,AA205,IF(AB$199=0,INDEX($E191:$M191,0,AB$197),(INDEX($E191:$M191,0,AB$199+1)-INDEX($E191:$M191,0,AB$199))/(INDEX($E$185:$M$185,0,AB$199+1)-INDEX($E$185:$M$185,0,AB$199))+AA205)))</f>
        <v>0.48200811692373241</v>
      </c>
      <c r="AC205" s="186" cm="1">
        <f t="array" ref="AC205">IF(AC$199=-1,AD205,IF(AC$199=99,AB205,IF(AC$199=0,INDEX($E191:$M191,0,AC$197),(INDEX($E191:$M191,0,AC$199+1)-INDEX($E191:$M191,0,AC$199))/(INDEX($E$185:$M$185,0,AC$199+1)-INDEX($E$185:$M$185,0,AC$199))+AB205)))</f>
        <v>0.51317130625816243</v>
      </c>
      <c r="AD205" s="186" cm="1">
        <f t="array" ref="AD205">IF(AD$199=-1,AE205,IF(AD$199=99,AC205,IF(AD$199=0,INDEX($E191:$M191,0,AD$197),(INDEX($E191:$M191,0,AD$199+1)-INDEX($E191:$M191,0,AD$199))/(INDEX($E$185:$M$185,0,AD$199+1)-INDEX($E$185:$M$185,0,AD$199))+AC205)))</f>
        <v>0.54433449559259239</v>
      </c>
      <c r="AE205" s="186" cm="1">
        <f t="array" ref="AE205">IF(AE$199=-1,AF205,IF(AE$199=99,AD205,IF(AE$199=0,INDEX($E191:$M191,0,AE$197),(INDEX($E191:$M191,0,AE$199+1)-INDEX($E191:$M191,0,AE$199))/(INDEX($E$185:$M$185,0,AE$199+1)-INDEX($E$185:$M$185,0,AE$199))+AD205)))</f>
        <v>0.57549768492702236</v>
      </c>
      <c r="AF205" s="186" cm="1">
        <f t="array" ref="AF205">IF(AF$199=-1,AG205,IF(AF$199=99,AE205,IF(AF$199=0,INDEX($E191:$M191,0,AF$197),(INDEX($E191:$M191,0,AF$199+1)-INDEX($E191:$M191,0,AF$199))/(INDEX($E$185:$M$185,0,AF$199+1)-INDEX($E$185:$M$185,0,AF$199))+AE205)))</f>
        <v>0.62833120546709764</v>
      </c>
      <c r="AG205" s="186" cm="1">
        <f t="array" ref="AG205">IF(AG$199=-1,AH205,IF(AG$199=99,AF205,IF(AG$199=0,INDEX($E191:$M191,0,AG$197),(INDEX($E191:$M191,0,AG$199+1)-INDEX($E191:$M191,0,AG$199))/(INDEX($E$185:$M$185,0,AG$199+1)-INDEX($E$185:$M$185,0,AG$199))+AF205)))</f>
        <v>0.68116472600717293</v>
      </c>
      <c r="AH205" s="186" cm="1">
        <f t="array" ref="AH205">IF(AH$199=-1,AI205,IF(AH$199=99,AG205,IF(AH$199=0,INDEX($E191:$M191,0,AH$197),(INDEX($E191:$M191,0,AH$199+1)-INDEX($E191:$M191,0,AH$199))/(INDEX($E$185:$M$185,0,AH$199+1)-INDEX($E$185:$M$185,0,AH$199))+AG205)))</f>
        <v>0.73399824654724821</v>
      </c>
      <c r="AI205" s="186" cm="1">
        <f t="array" ref="AI205">IF(AI$199=-1,AJ205,IF(AI$199=99,AH205,IF(AI$199=0,INDEX($E191:$M191,0,AI$197),(INDEX($E191:$M191,0,AI$199+1)-INDEX($E191:$M191,0,AI$199))/(INDEX($E$185:$M$185,0,AI$199+1)-INDEX($E$185:$M$185,0,AI$199))+AH205)))</f>
        <v>0.7868317670873235</v>
      </c>
      <c r="AJ205" s="186" cm="1">
        <f t="array" ref="AJ205">IF(AJ$199=-1,AK205,IF(AJ$199=99,AI205,IF(AJ$199=0,INDEX($E191:$M191,0,AJ$197),(INDEX($E191:$M191,0,AJ$199+1)-INDEX($E191:$M191,0,AJ$199))/(INDEX($E$185:$M$185,0,AJ$199+1)-INDEX($E$185:$M$185,0,AJ$199))+AI205)))</f>
        <v>0.83966528762739878</v>
      </c>
      <c r="AK205" s="186" cm="1">
        <f t="array" ref="AK205">IF(AK$199=-1,AL205,IF(AK$199=99,AJ205,IF(AK$199=0,INDEX($E191:$M191,0,AK$197),(INDEX($E191:$M191,0,AK$199+1)-INDEX($E191:$M191,0,AK$199))/(INDEX($E$185:$M$185,0,AK$199+1)-INDEX($E$185:$M$185,0,AK$199))+AJ205)))</f>
        <v>0.89249880816747407</v>
      </c>
      <c r="AL205" s="186" cm="1">
        <f t="array" ref="AL205">IF(AL$199=-1,AM205,IF(AL$199=99,AK205,IF(AL$199=0,INDEX($E191:$M191,0,AL$197),(INDEX($E191:$M191,0,AL$199+1)-INDEX($E191:$M191,0,AL$199))/(INDEX($E$185:$M$185,0,AL$199+1)-INDEX($E$185:$M$185,0,AL$199))+AK205)))</f>
        <v>0.94533232870754935</v>
      </c>
      <c r="AM205" s="186" cm="1">
        <f t="array" ref="AM205">IF(AM$199=-1,AN205,IF(AM$199=99,AL205,IF(AM$199=0,INDEX($E191:$M191,0,AM$197),(INDEX($E191:$M191,0,AM$199+1)-INDEX($E191:$M191,0,AM$199))/(INDEX($E$185:$M$185,0,AM$199+1)-INDEX($E$185:$M$185,0,AM$199))+AL205)))</f>
        <v>0.99816584924762464</v>
      </c>
      <c r="AN205" s="186" cm="1">
        <f t="array" ref="AN205">IF(AN$199=-1,AO205,IF(AN$199=99,AM205,IF(AN$199=0,INDEX($E191:$M191,0,AN$197),(INDEX($E191:$M191,0,AN$199+1)-INDEX($E191:$M191,0,AN$199))/(INDEX($E$185:$M$185,0,AN$199+1)-INDEX($E$185:$M$185,0,AN$199))+AM205)))</f>
        <v>1.0509993697877</v>
      </c>
      <c r="AO205" s="186" cm="1">
        <f t="array" ref="AO205">IF(AO$199=-1,AP205,IF(AO$199=99,AN205,IF(AO$199=0,INDEX($E191:$M191,0,AO$197),(INDEX($E191:$M191,0,AO$199+1)-INDEX($E191:$M191,0,AO$199))/(INDEX($E$185:$M$185,0,AO$199+1)-INDEX($E$185:$M$185,0,AO$199))+AN205)))</f>
        <v>1.1038328903277757</v>
      </c>
      <c r="AP205" s="186" cm="1">
        <f t="array" ref="AP205">IF(AP$199=-1,AQ205,IF(AP$199=99,AO205,IF(AP$199=0,INDEX($E191:$M191,0,AP$197),(INDEX($E191:$M191,0,AP$199+1)-INDEX($E191:$M191,0,AP$199))/(INDEX($E$185:$M$185,0,AP$199+1)-INDEX($E$185:$M$185,0,AP$199))+AO205)))</f>
        <v>1.1577475101798129</v>
      </c>
      <c r="AQ205" s="186" cm="1">
        <f t="array" ref="AQ205">IF(AQ$199=-1,AR205,IF(AQ$199=99,AP205,IF(AQ$199=0,INDEX($E191:$M191,0,AQ$197),(INDEX($E191:$M191,0,AQ$199+1)-INDEX($E191:$M191,0,AQ$199))/(INDEX($E$185:$M$185,0,AQ$199+1)-INDEX($E$185:$M$185,0,AQ$199))+AP205)))</f>
        <v>1.6429790888481477</v>
      </c>
      <c r="AR205" s="186" cm="1">
        <f t="array" ref="AR205">IF(AR$199=-1,AS205,IF(AR$199=99,AQ205,IF(AR$199=0,INDEX($E191:$M191,0,AR$197),(INDEX($E191:$M191,0,AR$199+1)-INDEX($E191:$M191,0,AR$199))/(INDEX($E$185:$M$185,0,AR$199+1)-INDEX($E$185:$M$185,0,AR$199))+AQ205)))</f>
        <v>1.6429790888481477</v>
      </c>
      <c r="AS205" s="186" cm="1">
        <f t="array" ref="AS205">IF(AS$199=-1,#REF!,IF(AS$199=99,AR205,IF(AS$199=0,INDEX($E191:$M191,0,AS$197),(INDEX($E191:$M191,0,AS$199+1)-INDEX($E191:$M191,0,AS$199))/(INDEX($E$185:$M$185,0,AS$199+1)-INDEX($E$185:$M$185,0,AS$199))+AR205)))</f>
        <v>1.6429790888481477</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9.1285313897283302</v>
      </c>
      <c r="W206" s="186" cm="1">
        <f t="array" ref="W206">IF(W$199=-1,X206,IF(W$199=99,V206,IF(W$199=0,INDEX($E192:$M192,0,W$197),(INDEX($E192:$M192,0,W$199+1)-INDEX($E192:$M192,0,W$199))/(INDEX($E$185:$M$185,0,W$199+1)-INDEX($E$185:$M$185,0,W$199))+V206)))</f>
        <v>9.1712893835595555</v>
      </c>
      <c r="X206" s="186" cm="1">
        <f t="array" ref="X206">IF(X$199=-1,Y206,IF(X$199=99,W206,IF(X$199=0,INDEX($E192:$M192,0,X$197),(INDEX($E192:$M192,0,X$199+1)-INDEX($E192:$M192,0,X$199))/(INDEX($E$185:$M$185,0,X$199+1)-INDEX($E$185:$M$185,0,X$199))+W206)))</f>
        <v>9.2140473773907807</v>
      </c>
      <c r="Y206" s="186" cm="1">
        <f t="array" ref="Y206">IF(Y$199=-1,Z206,IF(Y$199=99,X206,IF(Y$199=0,INDEX($E192:$M192,0,Y$197),(INDEX($E192:$M192,0,Y$199+1)-INDEX($E192:$M192,0,Y$199))/(INDEX($E$185:$M$185,0,Y$199+1)-INDEX($E$185:$M$185,0,Y$199))+X206)))</f>
        <v>9.256805371222006</v>
      </c>
      <c r="Z206" s="186" cm="1">
        <f t="array" ref="Z206">IF(Z$199=-1,AA206,IF(Z$199=99,Y206,IF(Z$199=0,INDEX($E192:$M192,0,Z$197),(INDEX($E192:$M192,0,Z$199+1)-INDEX($E192:$M192,0,Z$199))/(INDEX($E$185:$M$185,0,Z$199+1)-INDEX($E$185:$M$185,0,Z$199))+Y206)))</f>
        <v>9.2995633650532312</v>
      </c>
      <c r="AA206" s="186" cm="1">
        <f t="array" ref="AA206">IF(AA$199=-1,AB206,IF(AA$199=99,Z206,IF(AA$199=0,INDEX($E192:$M192,0,AA$197),(INDEX($E192:$M192,0,AA$199+1)-INDEX($E192:$M192,0,AA$199))/(INDEX($E$185:$M$185,0,AA$199+1)-INDEX($E$185:$M$185,0,AA$199))+Z206)))</f>
        <v>9.3423213588844565</v>
      </c>
      <c r="AB206" s="186" cm="1">
        <f t="array" ref="AB206">IF(AB$199=-1,AC206,IF(AB$199=99,AA206,IF(AB$199=0,INDEX($E192:$M192,0,AB$197),(INDEX($E192:$M192,0,AB$199+1)-INDEX($E192:$M192,0,AB$199))/(INDEX($E$185:$M$185,0,AB$199+1)-INDEX($E$185:$M$185,0,AB$199))+AA206)))</f>
        <v>9.3850793527156817</v>
      </c>
      <c r="AC206" s="186" cm="1">
        <f t="array" ref="AC206">IF(AC$199=-1,AD206,IF(AC$199=99,AB206,IF(AC$199=0,INDEX($E192:$M192,0,AC$197),(INDEX($E192:$M192,0,AC$199+1)-INDEX($E192:$M192,0,AC$199))/(INDEX($E$185:$M$185,0,AC$199+1)-INDEX($E$185:$M$185,0,AC$199))+AB206)))</f>
        <v>9.427837346546907</v>
      </c>
      <c r="AD206" s="186" cm="1">
        <f t="array" ref="AD206">IF(AD$199=-1,AE206,IF(AD$199=99,AC206,IF(AD$199=0,INDEX($E192:$M192,0,AD$197),(INDEX($E192:$M192,0,AD$199+1)-INDEX($E192:$M192,0,AD$199))/(INDEX($E$185:$M$185,0,AD$199+1)-INDEX($E$185:$M$185,0,AD$199))+AC206)))</f>
        <v>9.4705953403781322</v>
      </c>
      <c r="AE206" s="186" cm="1">
        <f t="array" ref="AE206">IF(AE$199=-1,AF206,IF(AE$199=99,AD206,IF(AE$199=0,INDEX($E192:$M192,0,AE$197),(INDEX($E192:$M192,0,AE$199+1)-INDEX($E192:$M192,0,AE$199))/(INDEX($E$185:$M$185,0,AE$199+1)-INDEX($E$185:$M$185,0,AE$199))+AD206)))</f>
        <v>9.5133533342093504</v>
      </c>
      <c r="AF206" s="186" cm="1">
        <f t="array" ref="AF206">IF(AF$199=-1,AG206,IF(AF$199=99,AE206,IF(AF$199=0,INDEX($E192:$M192,0,AF$197),(INDEX($E192:$M192,0,AF$199+1)-INDEX($E192:$M192,0,AF$199))/(INDEX($E$185:$M$185,0,AF$199+1)-INDEX($E$185:$M$185,0,AF$199))+AE206)))</f>
        <v>9.4681026422221919</v>
      </c>
      <c r="AG206" s="186" cm="1">
        <f t="array" ref="AG206">IF(AG$199=-1,AH206,IF(AG$199=99,AF206,IF(AG$199=0,INDEX($E192:$M192,0,AG$197),(INDEX($E192:$M192,0,AG$199+1)-INDEX($E192:$M192,0,AG$199))/(INDEX($E$185:$M$185,0,AG$199+1)-INDEX($E$185:$M$185,0,AG$199))+AF206)))</f>
        <v>9.4228519502350334</v>
      </c>
      <c r="AH206" s="186" cm="1">
        <f t="array" ref="AH206">IF(AH$199=-1,AI206,IF(AH$199=99,AG206,IF(AH$199=0,INDEX($E192:$M192,0,AH$197),(INDEX($E192:$M192,0,AH$199+1)-INDEX($E192:$M192,0,AH$199))/(INDEX($E$185:$M$185,0,AH$199+1)-INDEX($E$185:$M$185,0,AH$199))+AG206)))</f>
        <v>9.3776012582478749</v>
      </c>
      <c r="AI206" s="186" cm="1">
        <f t="array" ref="AI206">IF(AI$199=-1,AJ206,IF(AI$199=99,AH206,IF(AI$199=0,INDEX($E192:$M192,0,AI$197),(INDEX($E192:$M192,0,AI$199+1)-INDEX($E192:$M192,0,AI$199))/(INDEX($E$185:$M$185,0,AI$199+1)-INDEX($E$185:$M$185,0,AI$199))+AH206)))</f>
        <v>9.3323505662607165</v>
      </c>
      <c r="AJ206" s="186" cm="1">
        <f t="array" ref="AJ206">IF(AJ$199=-1,AK206,IF(AJ$199=99,AI206,IF(AJ$199=0,INDEX($E192:$M192,0,AJ$197),(INDEX($E192:$M192,0,AJ$199+1)-INDEX($E192:$M192,0,AJ$199))/(INDEX($E$185:$M$185,0,AJ$199+1)-INDEX($E$185:$M$185,0,AJ$199))+AI206)))</f>
        <v>9.287099874273558</v>
      </c>
      <c r="AK206" s="186" cm="1">
        <f t="array" ref="AK206">IF(AK$199=-1,AL206,IF(AK$199=99,AJ206,IF(AK$199=0,INDEX($E192:$M192,0,AK$197),(INDEX($E192:$M192,0,AK$199+1)-INDEX($E192:$M192,0,AK$199))/(INDEX($E$185:$M$185,0,AK$199+1)-INDEX($E$185:$M$185,0,AK$199))+AJ206)))</f>
        <v>9.2418491822863995</v>
      </c>
      <c r="AL206" s="186" cm="1">
        <f t="array" ref="AL206">IF(AL$199=-1,AM206,IF(AL$199=99,AK206,IF(AL$199=0,INDEX($E192:$M192,0,AL$197),(INDEX($E192:$M192,0,AL$199+1)-INDEX($E192:$M192,0,AL$199))/(INDEX($E$185:$M$185,0,AL$199+1)-INDEX($E$185:$M$185,0,AL$199))+AK206)))</f>
        <v>9.196598490299241</v>
      </c>
      <c r="AM206" s="186" cm="1">
        <f t="array" ref="AM206">IF(AM$199=-1,AN206,IF(AM$199=99,AL206,IF(AM$199=0,INDEX($E192:$M192,0,AM$197),(INDEX($E192:$M192,0,AM$199+1)-INDEX($E192:$M192,0,AM$199))/(INDEX($E$185:$M$185,0,AM$199+1)-INDEX($E$185:$M$185,0,AM$199))+AL206)))</f>
        <v>9.1513477983120826</v>
      </c>
      <c r="AN206" s="186" cm="1">
        <f t="array" ref="AN206">IF(AN$199=-1,AO206,IF(AN$199=99,AM206,IF(AN$199=0,INDEX($E192:$M192,0,AN$197),(INDEX($E192:$M192,0,AN$199+1)-INDEX($E192:$M192,0,AN$199))/(INDEX($E$185:$M$185,0,AN$199+1)-INDEX($E$185:$M$185,0,AN$199))+AM206)))</f>
        <v>9.1060971063249241</v>
      </c>
      <c r="AO206" s="186" cm="1">
        <f t="array" ref="AO206">IF(AO$199=-1,AP206,IF(AO$199=99,AN206,IF(AO$199=0,INDEX($E192:$M192,0,AO$197),(INDEX($E192:$M192,0,AO$199+1)-INDEX($E192:$M192,0,AO$199))/(INDEX($E$185:$M$185,0,AO$199+1)-INDEX($E$185:$M$185,0,AO$199))+AN206)))</f>
        <v>9.0608464143377638</v>
      </c>
      <c r="AP206" s="186" cm="1">
        <f t="array" ref="AP206">IF(AP$199=-1,AQ206,IF(AP$199=99,AO206,IF(AP$199=0,INDEX($E192:$M192,0,AP$197),(INDEX($E192:$M192,0,AP$199+1)-INDEX($E192:$M192,0,AP$199))/(INDEX($E$185:$M$185,0,AP$199+1)-INDEX($E$185:$M$185,0,AP$199))+AO206)))</f>
        <v>9.0127112960610827</v>
      </c>
      <c r="AQ206" s="186" cm="1">
        <f t="array" ref="AQ206">IF(AQ$199=-1,AR206,IF(AQ$199=99,AP206,IF(AQ$199=0,INDEX($E192:$M192,0,AQ$197),(INDEX($E192:$M192,0,AQ$199+1)-INDEX($E192:$M192,0,AQ$199))/(INDEX($E$185:$M$185,0,AQ$199+1)-INDEX($E$185:$M$185,0,AQ$199))+AP206)))</f>
        <v>8.5794952315709452</v>
      </c>
      <c r="AR206" s="186" cm="1">
        <f t="array" ref="AR206">IF(AR$199=-1,AS206,IF(AR$199=99,AQ206,IF(AR$199=0,INDEX($E192:$M192,0,AR$197),(INDEX($E192:$M192,0,AR$199+1)-INDEX($E192:$M192,0,AR$199))/(INDEX($E$185:$M$185,0,AR$199+1)-INDEX($E$185:$M$185,0,AR$199))+AQ206)))</f>
        <v>8.5794952315709452</v>
      </c>
      <c r="AS206" s="186" cm="1">
        <f t="array" ref="AS206">IF(AS$199=-1,#REF!,IF(AS$199=99,AR206,IF(AS$199=0,INDEX($E192:$M192,0,AS$197),(INDEX($E192:$M192,0,AS$199+1)-INDEX($E192:$M192,0,AS$199))/(INDEX($E$185:$M$185,0,AS$199+1)-INDEX($E$185:$M$185,0,AS$199))+AR206)))</f>
        <v>8.5794952315709452</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0.64248252977129328</v>
      </c>
      <c r="V207" s="186" cm="1">
        <f t="array" ref="V207">IF(V$199=-1,W207,IF(V$199=99,U207,IF(V$199=0,INDEX($E193:$M193,0,V$197),(INDEX($E193:$M193,0,V$199+1)-INDEX($E193:$M193,0,V$199))/(INDEX($E$185:$M$185,0,V$199+1)-INDEX($E$185:$M$185,0,V$199))+U207)))</f>
        <v>0.63397127397876685</v>
      </c>
      <c r="W207" s="186" cm="1">
        <f t="array" ref="W207">IF(W$199=-1,X207,IF(W$199=99,V207,IF(W$199=0,INDEX($E193:$M193,0,W$197),(INDEX($E193:$M193,0,W$199+1)-INDEX($E193:$M193,0,W$199))/(INDEX($E$185:$M$185,0,W$199+1)-INDEX($E$185:$M$185,0,W$199))+V207)))</f>
        <v>0.64783050479785897</v>
      </c>
      <c r="X207" s="186" cm="1">
        <f t="array" ref="X207">IF(X$199=-1,Y207,IF(X$199=99,W207,IF(X$199=0,INDEX($E193:$M193,0,X$197),(INDEX($E193:$M193,0,X$199+1)-INDEX($E193:$M193,0,X$199))/(INDEX($E$185:$M$185,0,X$199+1)-INDEX($E$185:$M$185,0,X$199))+W207)))</f>
        <v>0.6616897356169511</v>
      </c>
      <c r="Y207" s="186" cm="1">
        <f t="array" ref="Y207">IF(Y$199=-1,Z207,IF(Y$199=99,X207,IF(Y$199=0,INDEX($E193:$M193,0,Y$197),(INDEX($E193:$M193,0,Y$199+1)-INDEX($E193:$M193,0,Y$199))/(INDEX($E$185:$M$185,0,Y$199+1)-INDEX($E$185:$M$185,0,Y$199))+X207)))</f>
        <v>0.67554896643604323</v>
      </c>
      <c r="Z207" s="186" cm="1">
        <f t="array" ref="Z207">IF(Z$199=-1,AA207,IF(Z$199=99,Y207,IF(Z$199=0,INDEX($E193:$M193,0,Z$197),(INDEX($E193:$M193,0,Z$199+1)-INDEX($E193:$M193,0,Z$199))/(INDEX($E$185:$M$185,0,Z$199+1)-INDEX($E$185:$M$185,0,Z$199))+Y207)))</f>
        <v>0.68940819725513536</v>
      </c>
      <c r="AA207" s="186" cm="1">
        <f t="array" ref="AA207">IF(AA$199=-1,AB207,IF(AA$199=99,Z207,IF(AA$199=0,INDEX($E193:$M193,0,AA$197),(INDEX($E193:$M193,0,AA$199+1)-INDEX($E193:$M193,0,AA$199))/(INDEX($E$185:$M$185,0,AA$199+1)-INDEX($E$185:$M$185,0,AA$199))+Z207)))</f>
        <v>0.70326742807422749</v>
      </c>
      <c r="AB207" s="186" cm="1">
        <f t="array" ref="AB207">IF(AB$199=-1,AC207,IF(AB$199=99,AA207,IF(AB$199=0,INDEX($E193:$M193,0,AB$197),(INDEX($E193:$M193,0,AB$199+1)-INDEX($E193:$M193,0,AB$199))/(INDEX($E$185:$M$185,0,AB$199+1)-INDEX($E$185:$M$185,0,AB$199))+AA207)))</f>
        <v>0.71712665889331961</v>
      </c>
      <c r="AC207" s="186" cm="1">
        <f t="array" ref="AC207">IF(AC$199=-1,AD207,IF(AC$199=99,AB207,IF(AC$199=0,INDEX($E193:$M193,0,AC$197),(INDEX($E193:$M193,0,AC$199+1)-INDEX($E193:$M193,0,AC$199))/(INDEX($E$185:$M$185,0,AC$199+1)-INDEX($E$185:$M$185,0,AC$199))+AB207)))</f>
        <v>0.73098588971241174</v>
      </c>
      <c r="AD207" s="186" cm="1">
        <f t="array" ref="AD207">IF(AD$199=-1,AE207,IF(AD$199=99,AC207,IF(AD$199=0,INDEX($E193:$M193,0,AD$197),(INDEX($E193:$M193,0,AD$199+1)-INDEX($E193:$M193,0,AD$199))/(INDEX($E$185:$M$185,0,AD$199+1)-INDEX($E$185:$M$185,0,AD$199))+AC207)))</f>
        <v>0.74484512053150387</v>
      </c>
      <c r="AE207" s="186" cm="1">
        <f t="array" ref="AE207">IF(AE$199=-1,AF207,IF(AE$199=99,AD207,IF(AE$199=0,INDEX($E193:$M193,0,AE$197),(INDEX($E193:$M193,0,AE$199+1)-INDEX($E193:$M193,0,AE$199))/(INDEX($E$185:$M$185,0,AE$199+1)-INDEX($E$185:$M$185,0,AE$199))+AD207)))</f>
        <v>0.75870435135059644</v>
      </c>
      <c r="AF207" s="186" cm="1">
        <f t="array" ref="AF207">IF(AF$199=-1,AG207,IF(AF$199=99,AE207,IF(AF$199=0,INDEX($E193:$M193,0,AF$197),(INDEX($E193:$M193,0,AF$199+1)-INDEX($E193:$M193,0,AF$199))/(INDEX($E$185:$M$185,0,AF$199+1)-INDEX($E$185:$M$185,0,AF$199))+AE207)))</f>
        <v>0.78208135882166108</v>
      </c>
      <c r="AG207" s="186" cm="1">
        <f t="array" ref="AG207">IF(AG$199=-1,AH207,IF(AG$199=99,AF207,IF(AG$199=0,INDEX($E193:$M193,0,AG$197),(INDEX($E193:$M193,0,AG$199+1)-INDEX($E193:$M193,0,AG$199))/(INDEX($E$185:$M$185,0,AG$199+1)-INDEX($E$185:$M$185,0,AG$199))+AF207)))</f>
        <v>0.80545836629272571</v>
      </c>
      <c r="AH207" s="186" cm="1">
        <f t="array" ref="AH207">IF(AH$199=-1,AI207,IF(AH$199=99,AG207,IF(AH$199=0,INDEX($E193:$M193,0,AH$197),(INDEX($E193:$M193,0,AH$199+1)-INDEX($E193:$M193,0,AH$199))/(INDEX($E$185:$M$185,0,AH$199+1)-INDEX($E$185:$M$185,0,AH$199))+AG207)))</f>
        <v>0.82883537376379035</v>
      </c>
      <c r="AI207" s="186" cm="1">
        <f t="array" ref="AI207">IF(AI$199=-1,AJ207,IF(AI$199=99,AH207,IF(AI$199=0,INDEX($E193:$M193,0,AI$197),(INDEX($E193:$M193,0,AI$199+1)-INDEX($E193:$M193,0,AI$199))/(INDEX($E$185:$M$185,0,AI$199+1)-INDEX($E$185:$M$185,0,AI$199))+AH207)))</f>
        <v>0.85221238123485499</v>
      </c>
      <c r="AJ207" s="186" cm="1">
        <f t="array" ref="AJ207">IF(AJ$199=-1,AK207,IF(AJ$199=99,AI207,IF(AJ$199=0,INDEX($E193:$M193,0,AJ$197),(INDEX($E193:$M193,0,AJ$199+1)-INDEX($E193:$M193,0,AJ$199))/(INDEX($E$185:$M$185,0,AJ$199+1)-INDEX($E$185:$M$185,0,AJ$199))+AI207)))</f>
        <v>0.87558938870591962</v>
      </c>
      <c r="AK207" s="186" cm="1">
        <f t="array" ref="AK207">IF(AK$199=-1,AL207,IF(AK$199=99,AJ207,IF(AK$199=0,INDEX($E193:$M193,0,AK$197),(INDEX($E193:$M193,0,AK$199+1)-INDEX($E193:$M193,0,AK$199))/(INDEX($E$185:$M$185,0,AK$199+1)-INDEX($E$185:$M$185,0,AK$199))+AJ207)))</f>
        <v>0.89896639617698426</v>
      </c>
      <c r="AL207" s="186" cm="1">
        <f t="array" ref="AL207">IF(AL$199=-1,AM207,IF(AL$199=99,AK207,IF(AL$199=0,INDEX($E193:$M193,0,AL$197),(INDEX($E193:$M193,0,AL$199+1)-INDEX($E193:$M193,0,AL$199))/(INDEX($E$185:$M$185,0,AL$199+1)-INDEX($E$185:$M$185,0,AL$199))+AK207)))</f>
        <v>0.9223434036480489</v>
      </c>
      <c r="AM207" s="186" cm="1">
        <f t="array" ref="AM207">IF(AM$199=-1,AN207,IF(AM$199=99,AL207,IF(AM$199=0,INDEX($E193:$M193,0,AM$197),(INDEX($E193:$M193,0,AM$199+1)-INDEX($E193:$M193,0,AM$199))/(INDEX($E$185:$M$185,0,AM$199+1)-INDEX($E$185:$M$185,0,AM$199))+AL207)))</f>
        <v>0.94572041111911354</v>
      </c>
      <c r="AN207" s="186" cm="1">
        <f t="array" ref="AN207">IF(AN$199=-1,AO207,IF(AN$199=99,AM207,IF(AN$199=0,INDEX($E193:$M193,0,AN$197),(INDEX($E193:$M193,0,AN$199+1)-INDEX($E193:$M193,0,AN$199))/(INDEX($E$185:$M$185,0,AN$199+1)-INDEX($E$185:$M$185,0,AN$199))+AM207)))</f>
        <v>0.96909741859017817</v>
      </c>
      <c r="AO207" s="186" cm="1">
        <f t="array" ref="AO207">IF(AO$199=-1,AP207,IF(AO$199=99,AN207,IF(AO$199=0,INDEX($E193:$M193,0,AO$197),(INDEX($E193:$M193,0,AO$199+1)-INDEX($E193:$M193,0,AO$199))/(INDEX($E$185:$M$185,0,AO$199+1)-INDEX($E$185:$M$185,0,AO$199))+AN207)))</f>
        <v>0.99247442606124325</v>
      </c>
      <c r="AP207" s="186" cm="1">
        <f t="array" ref="AP207">IF(AP$199=-1,AQ207,IF(AP$199=99,AO207,IF(AP$199=0,INDEX($E193:$M193,0,AP$197),(INDEX($E193:$M193,0,AP$199+1)-INDEX($E193:$M193,0,AP$199))/(INDEX($E$185:$M$185,0,AP$199+1)-INDEX($E$185:$M$185,0,AP$199))+AO207)))</f>
        <v>1.0079862557710504</v>
      </c>
      <c r="AQ207" s="186" cm="1">
        <f t="array" ref="AQ207">IF(AQ$199=-1,AR207,IF(AQ$199=99,AP207,IF(AQ$199=0,INDEX($E193:$M193,0,AQ$197),(INDEX($E193:$M193,0,AQ$199+1)-INDEX($E193:$M193,0,AQ$199))/(INDEX($E$185:$M$185,0,AQ$199+1)-INDEX($E$185:$M$185,0,AQ$199))+AP207)))</f>
        <v>1.147592723159315</v>
      </c>
      <c r="AR207" s="186" cm="1">
        <f t="array" ref="AR207">IF(AR$199=-1,AS207,IF(AR$199=99,AQ207,IF(AR$199=0,INDEX($E193:$M193,0,AR$197),(INDEX($E193:$M193,0,AR$199+1)-INDEX($E193:$M193,0,AR$199))/(INDEX($E$185:$M$185,0,AR$199+1)-INDEX($E$185:$M$185,0,AR$199))+AQ207)))</f>
        <v>1.147592723159315</v>
      </c>
      <c r="AS207" s="186" cm="1">
        <f t="array" ref="AS207">IF(AS$199=-1,#REF!,IF(AS$199=99,AR207,IF(AS$199=0,INDEX($E193:$M193,0,AS$197),(INDEX($E193:$M193,0,AS$199+1)-INDEX($E193:$M193,0,AS$199))/(INDEX($E$185:$M$185,0,AS$199+1)-INDEX($E$185:$M$185,0,AS$199))+AR207)))</f>
        <v>1.147592723159315</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78.026354710425721</v>
      </c>
      <c r="S219" s="186" cm="1">
        <f t="array" ref="S219">IF(S$218=-1,T219,IF(S$218=99,R219,IF(S$218=0,INDEX($E186:$M186,0,S$216),(INDEX($E186:$M186,0,S$218+1)-INDEX($E186:$M186,0,S$218))/(INDEX($E$185:$M$185,0,S$218+1)-INDEX($E$185:$M$185,0,S$218))+R219)))</f>
        <v>78.032442594306076</v>
      </c>
      <c r="T219" s="186" cm="1">
        <f t="array" ref="T219">IF(T$218=-1,U219,IF(T$218=99,S219,IF(T$218=0,INDEX($E186:$M186,0,T$216),(INDEX($E186:$M186,0,T$218+1)-INDEX($E186:$M186,0,T$218))/(INDEX($E$185:$M$185,0,T$218+1)-INDEX($E$185:$M$185,0,T$218))+S219)))</f>
        <v>79.840501638067352</v>
      </c>
      <c r="U219" s="186" cm="1">
        <f t="array" ref="U219">IF(U$218=-1,V219,IF(U$218=99,T219,IF(U$218=0,INDEX($E186:$M186,0,U$216),(INDEX($E186:$M186,0,U$218+1)-INDEX($E186:$M186,0,U$218))/(INDEX($E$185:$M$185,0,U$218+1)-INDEX($E$185:$M$185,0,U$218))+T219)))</f>
        <v>81.648560681828627</v>
      </c>
      <c r="V219" s="186" cm="1">
        <f t="array" ref="V219">IF(V$218=-1,W219,IF(V$218=99,U219,IF(V$218=0,INDEX($E186:$M186,0,V$216),(INDEX($E186:$M186,0,V$218+1)-INDEX($E186:$M186,0,V$218))/(INDEX($E$185:$M$185,0,V$218+1)-INDEX($E$185:$M$185,0,V$218))+U219)))</f>
        <v>83.456619725589903</v>
      </c>
      <c r="W219" s="186" cm="1">
        <f t="array" ref="W219">IF(W$218=-1,X219,IF(W$218=99,V219,IF(W$218=0,INDEX($E186:$M186,0,W$216),(INDEX($E186:$M186,0,W$218+1)-INDEX($E186:$M186,0,W$218))/(INDEX($E$185:$M$185,0,W$218+1)-INDEX($E$185:$M$185,0,W$218))+V219)))</f>
        <v>85.264678769351178</v>
      </c>
      <c r="X219" s="186" cm="1">
        <f t="array" ref="X219">IF(X$218=-1,Y219,IF(X$218=99,W219,IF(X$218=0,INDEX($E186:$M186,0,X$216),(INDEX($E186:$M186,0,X$218+1)-INDEX($E186:$M186,0,X$218))/(INDEX($E$185:$M$185,0,X$218+1)-INDEX($E$185:$M$185,0,X$218))+W219)))</f>
        <v>87.072737813112454</v>
      </c>
      <c r="Y219" s="186" cm="1">
        <f t="array" ref="Y219">IF(Y$218=-1,Z219,IF(Y$218=99,X219,IF(Y$218=0,INDEX($E186:$M186,0,Y$216),(INDEX($E186:$M186,0,Y$218+1)-INDEX($E186:$M186,0,Y$218))/(INDEX($E$185:$M$185,0,Y$218+1)-INDEX($E$185:$M$185,0,Y$218))+X219)))</f>
        <v>88.880796856873729</v>
      </c>
      <c r="Z219" s="186" cm="1">
        <f t="array" ref="Z219">IF(Z$218=-1,AA219,IF(Z$218=99,Y219,IF(Z$218=0,INDEX($E186:$M186,0,Z$216),(INDEX($E186:$M186,0,Z$218+1)-INDEX($E186:$M186,0,Z$218))/(INDEX($E$185:$M$185,0,Z$218+1)-INDEX($E$185:$M$185,0,Z$218))+Y219)))</f>
        <v>90.688855900635005</v>
      </c>
      <c r="AA219" s="186" cm="1">
        <f t="array" ref="AA219">IF(AA$218=-1,AB219,IF(AA$218=99,Z219,IF(AA$218=0,INDEX($E186:$M186,0,AA$216),(INDEX($E186:$M186,0,AA$218+1)-INDEX($E186:$M186,0,AA$218))/(INDEX($E$185:$M$185,0,AA$218+1)-INDEX($E$185:$M$185,0,AA$218))+Z219)))</f>
        <v>92.496914944396281</v>
      </c>
      <c r="AB219" s="186" cm="1">
        <f t="array" ref="AB219">IF(AB$218=-1,AC219,IF(AB$218=99,AA219,IF(AB$218=0,INDEX($E186:$M186,0,AB$216),(INDEX($E186:$M186,0,AB$218+1)-INDEX($E186:$M186,0,AB$218))/(INDEX($E$185:$M$185,0,AB$218+1)-INDEX($E$185:$M$185,0,AB$218))+AA219)))</f>
        <v>94.304973988157542</v>
      </c>
      <c r="AC219" s="186" cm="1">
        <f t="array" ref="AC219">IF(AC$218=-1,AD219,IF(AC$218=99,AB219,IF(AC$218=0,INDEX($E186:$M186,0,AC$216),(INDEX($E186:$M186,0,AC$218+1)-INDEX($E186:$M186,0,AC$218))/(INDEX($E$185:$M$185,0,AC$218+1)-INDEX($E$185:$M$185,0,AC$218))+AB219)))</f>
        <v>97.504272415860882</v>
      </c>
      <c r="AD219" s="186" cm="1">
        <f t="array" ref="AD219">IF(AD$218=-1,AE219,IF(AD$218=99,AC219,IF(AD$218=0,INDEX($E186:$M186,0,AD$216),(INDEX($E186:$M186,0,AD$218+1)-INDEX($E186:$M186,0,AD$218))/(INDEX($E$185:$M$185,0,AD$218+1)-INDEX($E$185:$M$185,0,AD$218))+AC219)))</f>
        <v>100.70357084356422</v>
      </c>
      <c r="AE219" s="186" cm="1">
        <f t="array" ref="AE219">IF(AE$218=-1,AF219,IF(AE$218=99,AD219,IF(AE$218=0,INDEX($E186:$M186,0,AE$216),(INDEX($E186:$M186,0,AE$218+1)-INDEX($E186:$M186,0,AE$218))/(INDEX($E$185:$M$185,0,AE$218+1)-INDEX($E$185:$M$185,0,AE$218))+AD219)))</f>
        <v>103.90286927126756</v>
      </c>
      <c r="AF219" s="186" cm="1">
        <f t="array" ref="AF219">IF(AF$218=-1,AG219,IF(AF$218=99,AE219,IF(AF$218=0,INDEX($E186:$M186,0,AF$216),(INDEX($E186:$M186,0,AF$218+1)-INDEX($E186:$M186,0,AF$218))/(INDEX($E$185:$M$185,0,AF$218+1)-INDEX($E$185:$M$185,0,AF$218))+AE219)))</f>
        <v>107.1021676989709</v>
      </c>
      <c r="AG219" s="186" cm="1">
        <f t="array" ref="AG219">IF(AG$218=-1,AH219,IF(AG$218=99,AF219,IF(AG$218=0,INDEX($E186:$M186,0,AG$216),(INDEX($E186:$M186,0,AG$218+1)-INDEX($E186:$M186,0,AG$218))/(INDEX($E$185:$M$185,0,AG$218+1)-INDEX($E$185:$M$185,0,AG$218))+AF219)))</f>
        <v>110.30146612667424</v>
      </c>
      <c r="AH219" s="186" cm="1">
        <f t="array" ref="AH219">IF(AH$218=-1,AI219,IF(AH$218=99,AG219,IF(AH$218=0,INDEX($E186:$M186,0,AH$216),(INDEX($E186:$M186,0,AH$218+1)-INDEX($E186:$M186,0,AH$218))/(INDEX($E$185:$M$185,0,AH$218+1)-INDEX($E$185:$M$185,0,AH$218))+AG219)))</f>
        <v>113.50076455437758</v>
      </c>
      <c r="AI219" s="186" cm="1">
        <f t="array" ref="AI219">IF(AI$218=-1,AJ219,IF(AI$218=99,AH219,IF(AI$218=0,INDEX($E186:$M186,0,AI$216),(INDEX($E186:$M186,0,AI$218+1)-INDEX($E186:$M186,0,AI$218))/(INDEX($E$185:$M$185,0,AI$218+1)-INDEX($E$185:$M$185,0,AI$218))+AH219)))</f>
        <v>116.70006298208092</v>
      </c>
      <c r="AJ219" s="186" cm="1">
        <f t="array" ref="AJ219">IF(AJ$218=-1,AK219,IF(AJ$218=99,AI219,IF(AJ$218=0,INDEX($E186:$M186,0,AJ$216),(INDEX($E186:$M186,0,AJ$218+1)-INDEX($E186:$M186,0,AJ$218))/(INDEX($E$185:$M$185,0,AJ$218+1)-INDEX($E$185:$M$185,0,AJ$218))+AI219)))</f>
        <v>119.89936140978426</v>
      </c>
      <c r="AK219" s="186" cm="1">
        <f t="array" ref="AK219">IF(AK$218=-1,AL219,IF(AK$218=99,AJ219,IF(AK$218=0,INDEX($E186:$M186,0,AK$216),(INDEX($E186:$M186,0,AK$218+1)-INDEX($E186:$M186,0,AK$218))/(INDEX($E$185:$M$185,0,AK$218+1)-INDEX($E$185:$M$185,0,AK$218))+AJ219)))</f>
        <v>123.0986598374876</v>
      </c>
      <c r="AL219" s="186" cm="1">
        <f t="array" ref="AL219">IF(AL$218=-1,AM219,IF(AL$218=99,AK219,IF(AL$218=0,INDEX($E186:$M186,0,AL$216),(INDEX($E186:$M186,0,AL$218+1)-INDEX($E186:$M186,0,AL$218))/(INDEX($E$185:$M$185,0,AL$218+1)-INDEX($E$185:$M$185,0,AL$218))+AK219)))</f>
        <v>126.297958265191</v>
      </c>
      <c r="AM219" s="299">
        <f>(AL219+AN219)/2</f>
        <v>138.57755997250428</v>
      </c>
      <c r="AN219" s="186" cm="1">
        <f t="array" ref="AN219">IF(AN$218=-1,AO219,IF(AN$218=99,AM219,IF(AN$218=0,INDEX($E186:$M186,0,AN$216),(INDEX($E186:$M186,0,AN$218+1)-INDEX($E186:$M186,0,AN$218))/(INDEX($E$185:$M$185,0,AN$218+1)-INDEX($E$185:$M$185,0,AN$218))+AM219)))</f>
        <v>150.85716167981758</v>
      </c>
      <c r="AO219" s="186" cm="1">
        <f t="array" ref="AO219">IF(AO$218=-1,AP219,IF(AO$218=99,AN219,IF(AO$218=0,INDEX($E186:$M186,0,AO$216),(INDEX($E186:$M186,0,AO$218+1)-INDEX($E186:$M186,0,AO$218))/(INDEX($E$185:$M$185,0,AO$218+1)-INDEX($E$185:$M$185,0,AO$218))+AN219)))</f>
        <v>150.85716167981758</v>
      </c>
      <c r="AP219" s="186" cm="1">
        <f t="array" ref="AP219">IF(AP$218=-1,#REF!,IF(AP$218=99,AO219,IF(AP$218=0,INDEX($E186:$M186,0,AP$216),(INDEX($E186:$M186,0,AP$218+1)-INDEX($E186:$M186,0,AP$218))/(INDEX($E$185:$M$185,0,AP$218+1)-INDEX($E$185:$M$185,0,AP$218))+AO219)))</f>
        <v>150.85716167981758</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16.580600375965471</v>
      </c>
      <c r="S220" s="186" cm="1">
        <f t="array" ref="S220">IF(S$218=-1,T220,IF(S$218=99,R220,IF(S$218=0,INDEX($E187:$M187,0,S$216),(INDEX($E187:$M187,0,S$218+1)-INDEX($E187:$M187,0,S$218))/(INDEX($E$185:$M$185,0,S$218+1)-INDEX($E$185:$M$185,0,S$218))+R220)))</f>
        <v>16.581894051290043</v>
      </c>
      <c r="T220" s="186" cm="1">
        <f t="array" ref="T220">IF(T$218=-1,U220,IF(T$218=99,S220,IF(T$218=0,INDEX($E187:$M187,0,T$216),(INDEX($E187:$M187,0,T$218+1)-INDEX($E187:$M187,0,T$218))/(INDEX($E$185:$M$185,0,T$218+1)-INDEX($E$185:$M$185,0,T$218))+S220)))</f>
        <v>16.966106598089315</v>
      </c>
      <c r="U220" s="186" cm="1">
        <f t="array" ref="U220">IF(U$218=-1,V220,IF(U$218=99,T220,IF(U$218=0,INDEX($E187:$M187,0,U$216),(INDEX($E187:$M187,0,U$218+1)-INDEX($E187:$M187,0,U$218))/(INDEX($E$185:$M$185,0,U$218+1)-INDEX($E$185:$M$185,0,U$218))+T220)))</f>
        <v>17.350319144888587</v>
      </c>
      <c r="V220" s="186" cm="1">
        <f t="array" ref="V220">IF(V$218=-1,W220,IF(V$218=99,U220,IF(V$218=0,INDEX($E187:$M187,0,V$216),(INDEX($E187:$M187,0,V$218+1)-INDEX($E187:$M187,0,V$218))/(INDEX($E$185:$M$185,0,V$218+1)-INDEX($E$185:$M$185,0,V$218))+U220)))</f>
        <v>17.734531691687859</v>
      </c>
      <c r="W220" s="186" cm="1">
        <f t="array" ref="W220">IF(W$218=-1,X220,IF(W$218=99,V220,IF(W$218=0,INDEX($E187:$M187,0,W$216),(INDEX($E187:$M187,0,W$218+1)-INDEX($E187:$M187,0,W$218))/(INDEX($E$185:$M$185,0,W$218+1)-INDEX($E$185:$M$185,0,W$218))+V220)))</f>
        <v>18.118744238487132</v>
      </c>
      <c r="X220" s="186" cm="1">
        <f t="array" ref="X220">IF(X$218=-1,Y220,IF(X$218=99,W220,IF(X$218=0,INDEX($E187:$M187,0,X$216),(INDEX($E187:$M187,0,X$218+1)-INDEX($E187:$M187,0,X$218))/(INDEX($E$185:$M$185,0,X$218+1)-INDEX($E$185:$M$185,0,X$218))+W220)))</f>
        <v>18.502956785286404</v>
      </c>
      <c r="Y220" s="186" cm="1">
        <f t="array" ref="Y220">IF(Y$218=-1,Z220,IF(Y$218=99,X220,IF(Y$218=0,INDEX($E187:$M187,0,Y$216),(INDEX($E187:$M187,0,Y$218+1)-INDEX($E187:$M187,0,Y$218))/(INDEX($E$185:$M$185,0,Y$218+1)-INDEX($E$185:$M$185,0,Y$218))+X220)))</f>
        <v>18.887169332085676</v>
      </c>
      <c r="Z220" s="186" cm="1">
        <f t="array" ref="Z220">IF(Z$218=-1,AA220,IF(Z$218=99,Y220,IF(Z$218=0,INDEX($E187:$M187,0,Z$216),(INDEX($E187:$M187,0,Z$218+1)-INDEX($E187:$M187,0,Z$218))/(INDEX($E$185:$M$185,0,Z$218+1)-INDEX($E$185:$M$185,0,Z$218))+Y220)))</f>
        <v>19.271381878884949</v>
      </c>
      <c r="AA220" s="186" cm="1">
        <f t="array" ref="AA220">IF(AA$218=-1,AB220,IF(AA$218=99,Z220,IF(AA$218=0,INDEX($E187:$M187,0,AA$216),(INDEX($E187:$M187,0,AA$218+1)-INDEX($E187:$M187,0,AA$218))/(INDEX($E$185:$M$185,0,AA$218+1)-INDEX($E$185:$M$185,0,AA$218))+Z220)))</f>
        <v>19.655594425684221</v>
      </c>
      <c r="AB220" s="186" cm="1">
        <f t="array" ref="AB220">IF(AB$218=-1,AC220,IF(AB$218=99,AA220,IF(AB$218=0,INDEX($E187:$M187,0,AB$216),(INDEX($E187:$M187,0,AB$218+1)-INDEX($E187:$M187,0,AB$218))/(INDEX($E$185:$M$185,0,AB$218+1)-INDEX($E$185:$M$185,0,AB$218))+AA220)))</f>
        <v>20.039806972483483</v>
      </c>
      <c r="AC220" s="186" cm="1">
        <f t="array" ref="AC220">IF(AC$218=-1,AD220,IF(AC$218=99,AB220,IF(AC$218=0,INDEX($E187:$M187,0,AC$216),(INDEX($E187:$M187,0,AC$218+1)-INDEX($E187:$M187,0,AC$218))/(INDEX($E$185:$M$185,0,AC$218+1)-INDEX($E$185:$M$185,0,AC$218))+AB220)))</f>
        <v>20.719657888370442</v>
      </c>
      <c r="AD220" s="186" cm="1">
        <f t="array" ref="AD220">IF(AD$218=-1,AE220,IF(AD$218=99,AC220,IF(AD$218=0,INDEX($E187:$M187,0,AD$216),(INDEX($E187:$M187,0,AD$218+1)-INDEX($E187:$M187,0,AD$218))/(INDEX($E$185:$M$185,0,AD$218+1)-INDEX($E$185:$M$185,0,AD$218))+AC220)))</f>
        <v>21.399508804257401</v>
      </c>
      <c r="AE220" s="186" cm="1">
        <f t="array" ref="AE220">IF(AE$218=-1,AF220,IF(AE$218=99,AD220,IF(AE$218=0,INDEX($E187:$M187,0,AE$216),(INDEX($E187:$M187,0,AE$218+1)-INDEX($E187:$M187,0,AE$218))/(INDEX($E$185:$M$185,0,AE$218+1)-INDEX($E$185:$M$185,0,AE$218))+AD220)))</f>
        <v>22.07935972014436</v>
      </c>
      <c r="AF220" s="186" cm="1">
        <f t="array" ref="AF220">IF(AF$218=-1,AG220,IF(AF$218=99,AE220,IF(AF$218=0,INDEX($E187:$M187,0,AF$216),(INDEX($E187:$M187,0,AF$218+1)-INDEX($E187:$M187,0,AF$218))/(INDEX($E$185:$M$185,0,AF$218+1)-INDEX($E$185:$M$185,0,AF$218))+AE220)))</f>
        <v>22.75921063603132</v>
      </c>
      <c r="AG220" s="186" cm="1">
        <f t="array" ref="AG220">IF(AG$218=-1,AH220,IF(AG$218=99,AF220,IF(AG$218=0,INDEX($E187:$M187,0,AG$216),(INDEX($E187:$M187,0,AG$218+1)-INDEX($E187:$M187,0,AG$218))/(INDEX($E$185:$M$185,0,AG$218+1)-INDEX($E$185:$M$185,0,AG$218))+AF220)))</f>
        <v>23.439061551918279</v>
      </c>
      <c r="AH220" s="186" cm="1">
        <f t="array" ref="AH220">IF(AH$218=-1,AI220,IF(AH$218=99,AG220,IF(AH$218=0,INDEX($E187:$M187,0,AH$216),(INDEX($E187:$M187,0,AH$218+1)-INDEX($E187:$M187,0,AH$218))/(INDEX($E$185:$M$185,0,AH$218+1)-INDEX($E$185:$M$185,0,AH$218))+AG220)))</f>
        <v>24.118912467805238</v>
      </c>
      <c r="AI220" s="186" cm="1">
        <f t="array" ref="AI220">IF(AI$218=-1,AJ220,IF(AI$218=99,AH220,IF(AI$218=0,INDEX($E187:$M187,0,AI$216),(INDEX($E187:$M187,0,AI$218+1)-INDEX($E187:$M187,0,AI$218))/(INDEX($E$185:$M$185,0,AI$218+1)-INDEX($E$185:$M$185,0,AI$218))+AH220)))</f>
        <v>24.798763383692197</v>
      </c>
      <c r="AJ220" s="186" cm="1">
        <f t="array" ref="AJ220">IF(AJ$218=-1,AK220,IF(AJ$218=99,AI220,IF(AJ$218=0,INDEX($E187:$M187,0,AJ$216),(INDEX($E187:$M187,0,AJ$218+1)-INDEX($E187:$M187,0,AJ$218))/(INDEX($E$185:$M$185,0,AJ$218+1)-INDEX($E$185:$M$185,0,AJ$218))+AI220)))</f>
        <v>25.478614299579156</v>
      </c>
      <c r="AK220" s="186" cm="1">
        <f t="array" ref="AK220">IF(AK$218=-1,AL220,IF(AK$218=99,AJ220,IF(AK$218=0,INDEX($E187:$M187,0,AK$216),(INDEX($E187:$M187,0,AK$218+1)-INDEX($E187:$M187,0,AK$218))/(INDEX($E$185:$M$185,0,AK$218+1)-INDEX($E$185:$M$185,0,AK$218))+AJ220)))</f>
        <v>26.158465215466116</v>
      </c>
      <c r="AL220" s="186" cm="1">
        <f t="array" ref="AL220">IF(AL$218=-1,AM220,IF(AL$218=99,AK220,IF(AL$218=0,INDEX($E187:$M187,0,AL$216),(INDEX($E187:$M187,0,AL$218+1)-INDEX($E187:$M187,0,AL$218))/(INDEX($E$185:$M$185,0,AL$218+1)-INDEX($E$185:$M$185,0,AL$218))+AK220)))</f>
        <v>26.838316131353089</v>
      </c>
      <c r="AM220" s="299">
        <f t="shared" ref="AM220:AM226" si="605">(AL220+AN220)/2</f>
        <v>29.447731494157164</v>
      </c>
      <c r="AN220" s="186" cm="1">
        <f t="array" ref="AN220">IF(AN$218=-1,AO220,IF(AN$218=99,AM220,IF(AN$218=0,INDEX($E187:$M187,0,AN$216),(INDEX($E187:$M187,0,AN$218+1)-INDEX($E187:$M187,0,AN$218))/(INDEX($E$185:$M$185,0,AN$218+1)-INDEX($E$185:$M$185,0,AN$218))+AM220)))</f>
        <v>32.057146856961239</v>
      </c>
      <c r="AO220" s="186" cm="1">
        <f t="array" ref="AO220">IF(AO$218=-1,AP220,IF(AO$218=99,AN220,IF(AO$218=0,INDEX($E187:$M187,0,AO$216),(INDEX($E187:$M187,0,AO$218+1)-INDEX($E187:$M187,0,AO$218))/(INDEX($E$185:$M$185,0,AO$218+1)-INDEX($E$185:$M$185,0,AO$218))+AN220)))</f>
        <v>32.057146856961239</v>
      </c>
      <c r="AP220" s="186" cm="1">
        <f t="array" ref="AP220">IF(AP$218=-1,#REF!,IF(AP$218=99,AO220,IF(AP$218=0,INDEX($E187:$M187,0,AP$216),(INDEX($E187:$M187,0,AP$218+1)-INDEX($E187:$M187,0,AP$218))/(INDEX($E$185:$M$185,0,AP$218+1)-INDEX($E$185:$M$185,0,AP$218))+AO220)))</f>
        <v>32.057146856961239</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2.9259883016409649</v>
      </c>
      <c r="S221" s="186" cm="1">
        <f t="array" ref="S221">IF(S$218=-1,T221,IF(S$218=99,R221,IF(S$218=0,INDEX($E188:$M188,0,S$216),(INDEX($E188:$M188,0,S$218+1)-INDEX($E188:$M188,0,S$218))/(INDEX($E$185:$M$185,0,S$218+1)-INDEX($E$185:$M$185,0,S$218))+R221)))</f>
        <v>2.9262165972864778</v>
      </c>
      <c r="T221" s="186" cm="1">
        <f t="array" ref="T221">IF(T$218=-1,U221,IF(T$218=99,S221,IF(T$218=0,INDEX($E188:$M188,0,T$216),(INDEX($E188:$M188,0,T$218+1)-INDEX($E188:$M188,0,T$218))/(INDEX($E$185:$M$185,0,T$218+1)-INDEX($E$185:$M$185,0,T$218))+S221)))</f>
        <v>2.9940188114275257</v>
      </c>
      <c r="U221" s="186" cm="1">
        <f t="array" ref="U221">IF(U$218=-1,V221,IF(U$218=99,T221,IF(U$218=0,INDEX($E188:$M188,0,U$216),(INDEX($E188:$M188,0,U$218+1)-INDEX($E188:$M188,0,U$218))/(INDEX($E$185:$M$185,0,U$218+1)-INDEX($E$185:$M$185,0,U$218))+T221)))</f>
        <v>3.0618210255685736</v>
      </c>
      <c r="V221" s="186" cm="1">
        <f t="array" ref="V221">IF(V$218=-1,W221,IF(V$218=99,U221,IF(V$218=0,INDEX($E188:$M188,0,V$216),(INDEX($E188:$M188,0,V$218+1)-INDEX($E188:$M188,0,V$218))/(INDEX($E$185:$M$185,0,V$218+1)-INDEX($E$185:$M$185,0,V$218))+U221)))</f>
        <v>3.1296232397096215</v>
      </c>
      <c r="W221" s="186" cm="1">
        <f t="array" ref="W221">IF(W$218=-1,X221,IF(W$218=99,V221,IF(W$218=0,INDEX($E188:$M188,0,W$216),(INDEX($E188:$M188,0,W$218+1)-INDEX($E188:$M188,0,W$218))/(INDEX($E$185:$M$185,0,W$218+1)-INDEX($E$185:$M$185,0,W$218))+V221)))</f>
        <v>3.1974254538506695</v>
      </c>
      <c r="X221" s="186" cm="1">
        <f t="array" ref="X221">IF(X$218=-1,Y221,IF(X$218=99,W221,IF(X$218=0,INDEX($E188:$M188,0,X$216),(INDEX($E188:$M188,0,X$218+1)-INDEX($E188:$M188,0,X$218))/(INDEX($E$185:$M$185,0,X$218+1)-INDEX($E$185:$M$185,0,X$218))+W221)))</f>
        <v>3.2652276679917174</v>
      </c>
      <c r="Y221" s="186" cm="1">
        <f t="array" ref="Y221">IF(Y$218=-1,Z221,IF(Y$218=99,X221,IF(Y$218=0,INDEX($E188:$M188,0,Y$216),(INDEX($E188:$M188,0,Y$218+1)-INDEX($E188:$M188,0,Y$218))/(INDEX($E$185:$M$185,0,Y$218+1)-INDEX($E$185:$M$185,0,Y$218))+X221)))</f>
        <v>3.3330298821327653</v>
      </c>
      <c r="Z221" s="186" cm="1">
        <f t="array" ref="Z221">IF(Z$218=-1,AA221,IF(Z$218=99,Y221,IF(Z$218=0,INDEX($E188:$M188,0,Z$216),(INDEX($E188:$M188,0,Z$218+1)-INDEX($E188:$M188,0,Z$218))/(INDEX($E$185:$M$185,0,Z$218+1)-INDEX($E$185:$M$185,0,Z$218))+Y221)))</f>
        <v>3.4008320962738132</v>
      </c>
      <c r="AA221" s="186" cm="1">
        <f t="array" ref="AA221">IF(AA$218=-1,AB221,IF(AA$218=99,Z221,IF(AA$218=0,INDEX($E188:$M188,0,AA$216),(INDEX($E188:$M188,0,AA$218+1)-INDEX($E188:$M188,0,AA$218))/(INDEX($E$185:$M$185,0,AA$218+1)-INDEX($E$185:$M$185,0,AA$218))+Z221)))</f>
        <v>3.4686343104148611</v>
      </c>
      <c r="AB221" s="186" cm="1">
        <f t="array" ref="AB221">IF(AB$218=-1,AC221,IF(AB$218=99,AA221,IF(AB$218=0,INDEX($E188:$M188,0,AB$216),(INDEX($E188:$M188,0,AB$218+1)-INDEX($E188:$M188,0,AB$218))/(INDEX($E$185:$M$185,0,AB$218+1)-INDEX($E$185:$M$185,0,AB$218))+AA221)))</f>
        <v>3.5364365245559082</v>
      </c>
      <c r="AC221" s="186" cm="1">
        <f t="array" ref="AC221">IF(AC$218=-1,AD221,IF(AC$218=99,AB221,IF(AC$218=0,INDEX($E188:$M188,0,AC$216),(INDEX($E188:$M188,0,AC$218+1)-INDEX($E188:$M188,0,AC$218))/(INDEX($E$185:$M$185,0,AC$218+1)-INDEX($E$185:$M$185,0,AC$218))+AB221)))</f>
        <v>3.6564102155947835</v>
      </c>
      <c r="AD221" s="186" cm="1">
        <f t="array" ref="AD221">IF(AD$218=-1,AE221,IF(AD$218=99,AC221,IF(AD$218=0,INDEX($E188:$M188,0,AD$216),(INDEX($E188:$M188,0,AD$218+1)-INDEX($E188:$M188,0,AD$218))/(INDEX($E$185:$M$185,0,AD$218+1)-INDEX($E$185:$M$185,0,AD$218))+AC221)))</f>
        <v>3.7763839066336589</v>
      </c>
      <c r="AE221" s="186" cm="1">
        <f t="array" ref="AE221">IF(AE$218=-1,AF221,IF(AE$218=99,AD221,IF(AE$218=0,INDEX($E188:$M188,0,AE$216),(INDEX($E188:$M188,0,AE$218+1)-INDEX($E188:$M188,0,AE$218))/(INDEX($E$185:$M$185,0,AE$218+1)-INDEX($E$185:$M$185,0,AE$218))+AD221)))</f>
        <v>3.8963575976725342</v>
      </c>
      <c r="AF221" s="186" cm="1">
        <f t="array" ref="AF221">IF(AF$218=-1,AG221,IF(AF$218=99,AE221,IF(AF$218=0,INDEX($E188:$M188,0,AF$216),(INDEX($E188:$M188,0,AF$218+1)-INDEX($E188:$M188,0,AF$218))/(INDEX($E$185:$M$185,0,AF$218+1)-INDEX($E$185:$M$185,0,AF$218))+AE221)))</f>
        <v>4.0163312887114095</v>
      </c>
      <c r="AG221" s="186" cm="1">
        <f t="array" ref="AG221">IF(AG$218=-1,AH221,IF(AG$218=99,AF221,IF(AG$218=0,INDEX($E188:$M188,0,AG$216),(INDEX($E188:$M188,0,AG$218+1)-INDEX($E188:$M188,0,AG$218))/(INDEX($E$185:$M$185,0,AG$218+1)-INDEX($E$185:$M$185,0,AG$218))+AF221)))</f>
        <v>4.1363049797502853</v>
      </c>
      <c r="AH221" s="186" cm="1">
        <f t="array" ref="AH221">IF(AH$218=-1,AI221,IF(AH$218=99,AG221,IF(AH$218=0,INDEX($E188:$M188,0,AH$216),(INDEX($E188:$M188,0,AH$218+1)-INDEX($E188:$M188,0,AH$218))/(INDEX($E$185:$M$185,0,AH$218+1)-INDEX($E$185:$M$185,0,AH$218))+AG221)))</f>
        <v>4.2562786707891611</v>
      </c>
      <c r="AI221" s="186" cm="1">
        <f t="array" ref="AI221">IF(AI$218=-1,AJ221,IF(AI$218=99,AH221,IF(AI$218=0,INDEX($E188:$M188,0,AI$216),(INDEX($E188:$M188,0,AI$218+1)-INDEX($E188:$M188,0,AI$218))/(INDEX($E$185:$M$185,0,AI$218+1)-INDEX($E$185:$M$185,0,AI$218))+AH221)))</f>
        <v>4.3762523618280369</v>
      </c>
      <c r="AJ221" s="186" cm="1">
        <f t="array" ref="AJ221">IF(AJ$218=-1,AK221,IF(AJ$218=99,AI221,IF(AJ$218=0,INDEX($E188:$M188,0,AJ$216),(INDEX($E188:$M188,0,AJ$218+1)-INDEX($E188:$M188,0,AJ$218))/(INDEX($E$185:$M$185,0,AJ$218+1)-INDEX($E$185:$M$185,0,AJ$218))+AI221)))</f>
        <v>4.4962260528669127</v>
      </c>
      <c r="AK221" s="186" cm="1">
        <f t="array" ref="AK221">IF(AK$218=-1,AL221,IF(AK$218=99,AJ221,IF(AK$218=0,INDEX($E188:$M188,0,AK$216),(INDEX($E188:$M188,0,AK$218+1)-INDEX($E188:$M188,0,AK$218))/(INDEX($E$185:$M$185,0,AK$218+1)-INDEX($E$185:$M$185,0,AK$218))+AJ221)))</f>
        <v>4.6161997439057885</v>
      </c>
      <c r="AL221" s="186" cm="1">
        <f t="array" ref="AL221">IF(AL$218=-1,AM221,IF(AL$218=99,AK221,IF(AL$218=0,INDEX($E188:$M188,0,AL$216),(INDEX($E188:$M188,0,AL$218+1)-INDEX($E188:$M188,0,AL$218))/(INDEX($E$185:$M$185,0,AL$218+1)-INDEX($E$185:$M$185,0,AL$218))+AK221)))</f>
        <v>4.7361734349446625</v>
      </c>
      <c r="AM221" s="299">
        <f t="shared" si="605"/>
        <v>5.1966584989689109</v>
      </c>
      <c r="AN221" s="186" cm="1">
        <f t="array" ref="AN221">IF(AN$218=-1,AO221,IF(AN$218=99,AM221,IF(AN$218=0,INDEX($E188:$M188,0,AN$216),(INDEX($E188:$M188,0,AN$218+1)-INDEX($E188:$M188,0,AN$218))/(INDEX($E$185:$M$185,0,AN$218+1)-INDEX($E$185:$M$185,0,AN$218))+AM221)))</f>
        <v>5.6571435629931592</v>
      </c>
      <c r="AO221" s="186" cm="1">
        <f t="array" ref="AO221">IF(AO$218=-1,AP221,IF(AO$218=99,AN221,IF(AO$218=0,INDEX($E188:$M188,0,AO$216),(INDEX($E188:$M188,0,AO$218+1)-INDEX($E188:$M188,0,AO$218))/(INDEX($E$185:$M$185,0,AO$218+1)-INDEX($E$185:$M$185,0,AO$218))+AN221)))</f>
        <v>5.6571435629931592</v>
      </c>
      <c r="AP221" s="186" cm="1">
        <f t="array" ref="AP221">IF(AP$218=-1,#REF!,IF(AP$218=99,AO221,IF(AP$218=0,INDEX($E188:$M188,0,AP$216),(INDEX($E188:$M188,0,AP$218+1)-INDEX($E188:$M188,0,AP$218))/(INDEX($E$185:$M$185,0,AP$218+1)-INDEX($E$185:$M$185,0,AP$218))+AO221)))</f>
        <v>5.6571435629931592</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0.78320153372741674</v>
      </c>
      <c r="T222" s="186" cm="1">
        <f t="array" ref="T222">IF(T$218=-1,U222,IF(T$218=99,S222,IF(T$218=0,INDEX($E189:$M189,0,T$216),(INDEX($E189:$M189,0,T$218+1)-INDEX($E189:$M189,0,T$218))/(INDEX($E$185:$M$185,0,T$218+1)-INDEX($E$185:$M$185,0,T$218))+S222)))</f>
        <v>0.78687004566192176</v>
      </c>
      <c r="U222" s="186" cm="1">
        <f t="array" ref="U222">IF(U$218=-1,V222,IF(U$218=99,T222,IF(U$218=0,INDEX($E189:$M189,0,U$216),(INDEX($E189:$M189,0,U$218+1)-INDEX($E189:$M189,0,U$218))/(INDEX($E$185:$M$185,0,U$218+1)-INDEX($E$185:$M$185,0,U$218))+T222)))</f>
        <v>0.79053855759642677</v>
      </c>
      <c r="V222" s="186" cm="1">
        <f t="array" ref="V222">IF(V$218=-1,W222,IF(V$218=99,U222,IF(V$218=0,INDEX($E189:$M189,0,V$216),(INDEX($E189:$M189,0,V$218+1)-INDEX($E189:$M189,0,V$218))/(INDEX($E$185:$M$185,0,V$218+1)-INDEX($E$185:$M$185,0,V$218))+U222)))</f>
        <v>0.79420706953093179</v>
      </c>
      <c r="W222" s="186" cm="1">
        <f t="array" ref="W222">IF(W$218=-1,X222,IF(W$218=99,V222,IF(W$218=0,INDEX($E189:$M189,0,W$216),(INDEX($E189:$M189,0,W$218+1)-INDEX($E189:$M189,0,W$218))/(INDEX($E$185:$M$185,0,W$218+1)-INDEX($E$185:$M$185,0,W$218))+V222)))</f>
        <v>0.7978755814654368</v>
      </c>
      <c r="X222" s="186" cm="1">
        <f t="array" ref="X222">IF(X$218=-1,Y222,IF(X$218=99,W222,IF(X$218=0,INDEX($E189:$M189,0,X$216),(INDEX($E189:$M189,0,X$218+1)-INDEX($E189:$M189,0,X$218))/(INDEX($E$185:$M$185,0,X$218+1)-INDEX($E$185:$M$185,0,X$218))+W222)))</f>
        <v>0.80154409339994181</v>
      </c>
      <c r="Y222" s="186" cm="1">
        <f t="array" ref="Y222">IF(Y$218=-1,Z222,IF(Y$218=99,X222,IF(Y$218=0,INDEX($E189:$M189,0,Y$216),(INDEX($E189:$M189,0,Y$218+1)-INDEX($E189:$M189,0,Y$218))/(INDEX($E$185:$M$185,0,Y$218+1)-INDEX($E$185:$M$185,0,Y$218))+X222)))</f>
        <v>0.80521260533444683</v>
      </c>
      <c r="Z222" s="186" cm="1">
        <f t="array" ref="Z222">IF(Z$218=-1,AA222,IF(Z$218=99,Y222,IF(Z$218=0,INDEX($E189:$M189,0,Z$216),(INDEX($E189:$M189,0,Z$218+1)-INDEX($E189:$M189,0,Z$218))/(INDEX($E$185:$M$185,0,Z$218+1)-INDEX($E$185:$M$185,0,Z$218))+Y222)))</f>
        <v>0.80888111726895184</v>
      </c>
      <c r="AA222" s="186" cm="1">
        <f t="array" ref="AA222">IF(AA$218=-1,AB222,IF(AA$218=99,Z222,IF(AA$218=0,INDEX($E189:$M189,0,AA$216),(INDEX($E189:$M189,0,AA$218+1)-INDEX($E189:$M189,0,AA$218))/(INDEX($E$185:$M$185,0,AA$218+1)-INDEX($E$185:$M$185,0,AA$218))+Z222)))</f>
        <v>0.81254962920345686</v>
      </c>
      <c r="AB222" s="186" cm="1">
        <f t="array" ref="AB222">IF(AB$218=-1,AC222,IF(AB$218=99,AA222,IF(AB$218=0,INDEX($E189:$M189,0,AB$216),(INDEX($E189:$M189,0,AB$218+1)-INDEX($E189:$M189,0,AB$218))/(INDEX($E$185:$M$185,0,AB$218+1)-INDEX($E$185:$M$185,0,AB$218))+AA222)))</f>
        <v>0.81621814113796232</v>
      </c>
      <c r="AC222" s="186" cm="1">
        <f t="array" ref="AC222">IF(AC$218=-1,AD222,IF(AC$218=99,AB222,IF(AC$218=0,INDEX($E189:$M189,0,AC$216),(INDEX($E189:$M189,0,AC$218+1)-INDEX($E189:$M189,0,AC$218))/(INDEX($E$185:$M$185,0,AC$218+1)-INDEX($E$185:$M$185,0,AC$218))+AB222)))</f>
        <v>0.81233576292689014</v>
      </c>
      <c r="AD222" s="186" cm="1">
        <f t="array" ref="AD222">IF(AD$218=-1,AE222,IF(AD$218=99,AC222,IF(AD$218=0,INDEX($E189:$M189,0,AD$216),(INDEX($E189:$M189,0,AD$218+1)-INDEX($E189:$M189,0,AD$218))/(INDEX($E$185:$M$185,0,AD$218+1)-INDEX($E$185:$M$185,0,AD$218))+AC222)))</f>
        <v>0.80845338471581796</v>
      </c>
      <c r="AE222" s="186" cm="1">
        <f t="array" ref="AE222">IF(AE$218=-1,AF222,IF(AE$218=99,AD222,IF(AE$218=0,INDEX($E189:$M189,0,AE$216),(INDEX($E189:$M189,0,AE$218+1)-INDEX($E189:$M189,0,AE$218))/(INDEX($E$185:$M$185,0,AE$218+1)-INDEX($E$185:$M$185,0,AE$218))+AD222)))</f>
        <v>0.80457100650474578</v>
      </c>
      <c r="AF222" s="186" cm="1">
        <f t="array" ref="AF222">IF(AF$218=-1,AG222,IF(AF$218=99,AE222,IF(AF$218=0,INDEX($E189:$M189,0,AF$216),(INDEX($E189:$M189,0,AF$218+1)-INDEX($E189:$M189,0,AF$218))/(INDEX($E$185:$M$185,0,AF$218+1)-INDEX($E$185:$M$185,0,AF$218))+AE222)))</f>
        <v>0.8006886282936736</v>
      </c>
      <c r="AG222" s="186" cm="1">
        <f t="array" ref="AG222">IF(AG$218=-1,AH222,IF(AG$218=99,AF222,IF(AG$218=0,INDEX($E189:$M189,0,AG$216),(INDEX($E189:$M189,0,AG$218+1)-INDEX($E189:$M189,0,AG$218))/(INDEX($E$185:$M$185,0,AG$218+1)-INDEX($E$185:$M$185,0,AG$218))+AF222)))</f>
        <v>0.79680625008260142</v>
      </c>
      <c r="AH222" s="186" cm="1">
        <f t="array" ref="AH222">IF(AH$218=-1,AI222,IF(AH$218=99,AG222,IF(AH$218=0,INDEX($E189:$M189,0,AH$216),(INDEX($E189:$M189,0,AH$218+1)-INDEX($E189:$M189,0,AH$218))/(INDEX($E$185:$M$185,0,AH$218+1)-INDEX($E$185:$M$185,0,AH$218))+AG222)))</f>
        <v>0.79292387187152924</v>
      </c>
      <c r="AI222" s="186" cm="1">
        <f t="array" ref="AI222">IF(AI$218=-1,AJ222,IF(AI$218=99,AH222,IF(AI$218=0,INDEX($E189:$M189,0,AI$216),(INDEX($E189:$M189,0,AI$218+1)-INDEX($E189:$M189,0,AI$218))/(INDEX($E$185:$M$185,0,AI$218+1)-INDEX($E$185:$M$185,0,AI$218))+AH222)))</f>
        <v>0.78904149366045706</v>
      </c>
      <c r="AJ222" s="186" cm="1">
        <f t="array" ref="AJ222">IF(AJ$218=-1,AK222,IF(AJ$218=99,AI222,IF(AJ$218=0,INDEX($E189:$M189,0,AJ$216),(INDEX($E189:$M189,0,AJ$218+1)-INDEX($E189:$M189,0,AJ$218))/(INDEX($E$185:$M$185,0,AJ$218+1)-INDEX($E$185:$M$185,0,AJ$218))+AI222)))</f>
        <v>0.78515911544938488</v>
      </c>
      <c r="AK222" s="186" cm="1">
        <f t="array" ref="AK222">IF(AK$218=-1,AL222,IF(AK$218=99,AJ222,IF(AK$218=0,INDEX($E189:$M189,0,AK$216),(INDEX($E189:$M189,0,AK$218+1)-INDEX($E189:$M189,0,AK$218))/(INDEX($E$185:$M$185,0,AK$218+1)-INDEX($E$185:$M$185,0,AK$218))+AJ222)))</f>
        <v>0.7812767372383127</v>
      </c>
      <c r="AL222" s="186" cm="1">
        <f t="array" ref="AL222">IF(AL$218=-1,AM222,IF(AL$218=99,AK222,IF(AL$218=0,INDEX($E189:$M189,0,AL$216),(INDEX($E189:$M189,0,AL$218+1)-INDEX($E189:$M189,0,AL$218))/(INDEX($E$185:$M$185,0,AL$218+1)-INDEX($E$185:$M$185,0,AL$218))+AK222)))</f>
        <v>0.77739435902724063</v>
      </c>
      <c r="AM222" s="299">
        <f t="shared" si="605"/>
        <v>0.75674509089695396</v>
      </c>
      <c r="AN222" s="186" cm="1">
        <f t="array" ref="AN222">IF(AN$218=-1,AO222,IF(AN$218=99,AM222,IF(AN$218=0,INDEX($E189:$M189,0,AN$216),(INDEX($E189:$M189,0,AN$218+1)-INDEX($E189:$M189,0,AN$218))/(INDEX($E$185:$M$185,0,AN$218+1)-INDEX($E$185:$M$185,0,AN$218))+AM222)))</f>
        <v>0.7360958227666673</v>
      </c>
      <c r="AO222" s="186" cm="1">
        <f t="array" ref="AO222">IF(AO$218=-1,AP222,IF(AO$218=99,AN222,IF(AO$218=0,INDEX($E189:$M189,0,AO$216),(INDEX($E189:$M189,0,AO$218+1)-INDEX($E189:$M189,0,AO$218))/(INDEX($E$185:$M$185,0,AO$218+1)-INDEX($E$185:$M$185,0,AO$218))+AN222)))</f>
        <v>0.7360958227666673</v>
      </c>
      <c r="AP222" s="186" cm="1">
        <f t="array" ref="AP222">IF(AP$218=-1,#REF!,IF(AP$218=99,AO222,IF(AP$218=0,INDEX($E189:$M189,0,AP$216),(INDEX($E189:$M189,0,AP$218+1)-INDEX($E189:$M189,0,AP$218))/(INDEX($E$185:$M$185,0,AP$218+1)-INDEX($E$185:$M$185,0,AP$218))+AO222)))</f>
        <v>0.7360958227666673</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7.3992133314257638</v>
      </c>
      <c r="T223" s="186" cm="1">
        <f t="array" ref="T223">IF(T$218=-1,U223,IF(T$218=99,S223,IF(T$218=0,INDEX($E190:$M190,0,T$216),(INDEX($E190:$M190,0,T$218+1)-INDEX($E190:$M190,0,T$218))/(INDEX($E$185:$M$185,0,T$218+1)-INDEX($E$185:$M$185,0,T$218))+S223)))</f>
        <v>7.4338712084131844</v>
      </c>
      <c r="U223" s="186" cm="1">
        <f t="array" ref="U223">IF(U$218=-1,V223,IF(U$218=99,T223,IF(U$218=0,INDEX($E190:$M190,0,U$216),(INDEX($E190:$M190,0,U$218+1)-INDEX($E190:$M190,0,U$218))/(INDEX($E$185:$M$185,0,U$218+1)-INDEX($E$185:$M$185,0,U$218))+T223)))</f>
        <v>7.468529085400605</v>
      </c>
      <c r="V223" s="186" cm="1">
        <f t="array" ref="V223">IF(V$218=-1,W223,IF(V$218=99,U223,IF(V$218=0,INDEX($E190:$M190,0,V$216),(INDEX($E190:$M190,0,V$218+1)-INDEX($E190:$M190,0,V$218))/(INDEX($E$185:$M$185,0,V$218+1)-INDEX($E$185:$M$185,0,V$218))+U223)))</f>
        <v>7.5031869623880256</v>
      </c>
      <c r="W223" s="186" cm="1">
        <f t="array" ref="W223">IF(W$218=-1,X223,IF(W$218=99,V223,IF(W$218=0,INDEX($E190:$M190,0,W$216),(INDEX($E190:$M190,0,W$218+1)-INDEX($E190:$M190,0,W$218))/(INDEX($E$185:$M$185,0,W$218+1)-INDEX($E$185:$M$185,0,W$218))+V223)))</f>
        <v>7.5378448393754462</v>
      </c>
      <c r="X223" s="186" cm="1">
        <f t="array" ref="X223">IF(X$218=-1,Y223,IF(X$218=99,W223,IF(X$218=0,INDEX($E190:$M190,0,X$216),(INDEX($E190:$M190,0,X$218+1)-INDEX($E190:$M190,0,X$218))/(INDEX($E$185:$M$185,0,X$218+1)-INDEX($E$185:$M$185,0,X$218))+W223)))</f>
        <v>7.5725027163628669</v>
      </c>
      <c r="Y223" s="186" cm="1">
        <f t="array" ref="Y223">IF(Y$218=-1,Z223,IF(Y$218=99,X223,IF(Y$218=0,INDEX($E190:$M190,0,Y$216),(INDEX($E190:$M190,0,Y$218+1)-INDEX($E190:$M190,0,Y$218))/(INDEX($E$185:$M$185,0,Y$218+1)-INDEX($E$185:$M$185,0,Y$218))+X223)))</f>
        <v>7.6071605933502875</v>
      </c>
      <c r="Z223" s="186" cm="1">
        <f t="array" ref="Z223">IF(Z$218=-1,AA223,IF(Z$218=99,Y223,IF(Z$218=0,INDEX($E190:$M190,0,Z$216),(INDEX($E190:$M190,0,Z$218+1)-INDEX($E190:$M190,0,Z$218))/(INDEX($E$185:$M$185,0,Z$218+1)-INDEX($E$185:$M$185,0,Z$218))+Y223)))</f>
        <v>7.6418184703377081</v>
      </c>
      <c r="AA223" s="186" cm="1">
        <f t="array" ref="AA223">IF(AA$218=-1,AB223,IF(AA$218=99,Z223,IF(AA$218=0,INDEX($E190:$M190,0,AA$216),(INDEX($E190:$M190,0,AA$218+1)-INDEX($E190:$M190,0,AA$218))/(INDEX($E$185:$M$185,0,AA$218+1)-INDEX($E$185:$M$185,0,AA$218))+Z223)))</f>
        <v>7.6764763473251287</v>
      </c>
      <c r="AB223" s="186" cm="1">
        <f t="array" ref="AB223">IF(AB$218=-1,AC223,IF(AB$218=99,AA223,IF(AB$218=0,INDEX($E190:$M190,0,AB$216),(INDEX($E190:$M190,0,AB$218+1)-INDEX($E190:$M190,0,AB$218))/(INDEX($E$185:$M$185,0,AB$218+1)-INDEX($E$185:$M$185,0,AB$218))+AA223)))</f>
        <v>7.7111342243125529</v>
      </c>
      <c r="AC223" s="186" cm="1">
        <f t="array" ref="AC223">IF(AC$218=-1,AD223,IF(AC$218=99,AB223,IF(AC$218=0,INDEX($E190:$M190,0,AC$216),(INDEX($E190:$M190,0,AC$218+1)-INDEX($E190:$M190,0,AC$218))/(INDEX($E$185:$M$185,0,AC$218+1)-INDEX($E$185:$M$185,0,AC$218))+AB223)))</f>
        <v>7.6744558683850732</v>
      </c>
      <c r="AD223" s="186" cm="1">
        <f t="array" ref="AD223">IF(AD$218=-1,AE223,IF(AD$218=99,AC223,IF(AD$218=0,INDEX($E190:$M190,0,AD$216),(INDEX($E190:$M190,0,AD$218+1)-INDEX($E190:$M190,0,AD$218))/(INDEX($E$185:$M$185,0,AD$218+1)-INDEX($E$185:$M$185,0,AD$218))+AC223)))</f>
        <v>7.6377775124575935</v>
      </c>
      <c r="AE223" s="186" cm="1">
        <f t="array" ref="AE223">IF(AE$218=-1,AF223,IF(AE$218=99,AD223,IF(AE$218=0,INDEX($E190:$M190,0,AE$216),(INDEX($E190:$M190,0,AE$218+1)-INDEX($E190:$M190,0,AE$218))/(INDEX($E$185:$M$185,0,AE$218+1)-INDEX($E$185:$M$185,0,AE$218))+AD223)))</f>
        <v>7.6010991565301138</v>
      </c>
      <c r="AF223" s="186" cm="1">
        <f t="array" ref="AF223">IF(AF$218=-1,AG223,IF(AF$218=99,AE223,IF(AF$218=0,INDEX($E190:$M190,0,AF$216),(INDEX($E190:$M190,0,AF$218+1)-INDEX($E190:$M190,0,AF$218))/(INDEX($E$185:$M$185,0,AF$218+1)-INDEX($E$185:$M$185,0,AF$218))+AE223)))</f>
        <v>7.5644208006026341</v>
      </c>
      <c r="AG223" s="186" cm="1">
        <f t="array" ref="AG223">IF(AG$218=-1,AH223,IF(AG$218=99,AF223,IF(AG$218=0,INDEX($E190:$M190,0,AG$216),(INDEX($E190:$M190,0,AG$218+1)-INDEX($E190:$M190,0,AG$218))/(INDEX($E$185:$M$185,0,AG$218+1)-INDEX($E$185:$M$185,0,AG$218))+AF223)))</f>
        <v>7.5277424446751544</v>
      </c>
      <c r="AH223" s="186" cm="1">
        <f t="array" ref="AH223">IF(AH$218=-1,AI223,IF(AH$218=99,AG223,IF(AH$218=0,INDEX($E190:$M190,0,AH$216),(INDEX($E190:$M190,0,AH$218+1)-INDEX($E190:$M190,0,AH$218))/(INDEX($E$185:$M$185,0,AH$218+1)-INDEX($E$185:$M$185,0,AH$218))+AG223)))</f>
        <v>7.4910640887476747</v>
      </c>
      <c r="AI223" s="186" cm="1">
        <f t="array" ref="AI223">IF(AI$218=-1,AJ223,IF(AI$218=99,AH223,IF(AI$218=0,INDEX($E190:$M190,0,AI$216),(INDEX($E190:$M190,0,AI$218+1)-INDEX($E190:$M190,0,AI$218))/(INDEX($E$185:$M$185,0,AI$218+1)-INDEX($E$185:$M$185,0,AI$218))+AH223)))</f>
        <v>7.454385732820195</v>
      </c>
      <c r="AJ223" s="186" cm="1">
        <f t="array" ref="AJ223">IF(AJ$218=-1,AK223,IF(AJ$218=99,AI223,IF(AJ$218=0,INDEX($E190:$M190,0,AJ$216),(INDEX($E190:$M190,0,AJ$218+1)-INDEX($E190:$M190,0,AJ$218))/(INDEX($E$185:$M$185,0,AJ$218+1)-INDEX($E$185:$M$185,0,AJ$218))+AI223)))</f>
        <v>7.4177073768927153</v>
      </c>
      <c r="AK223" s="186" cm="1">
        <f t="array" ref="AK223">IF(AK$218=-1,AL223,IF(AK$218=99,AJ223,IF(AK$218=0,INDEX($E190:$M190,0,AK$216),(INDEX($E190:$M190,0,AK$218+1)-INDEX($E190:$M190,0,AK$218))/(INDEX($E$185:$M$185,0,AK$218+1)-INDEX($E$185:$M$185,0,AK$218))+AJ223)))</f>
        <v>7.3810290209652356</v>
      </c>
      <c r="AL223" s="186" cm="1">
        <f t="array" ref="AL223">IF(AL$218=-1,AM223,IF(AL$218=99,AK223,IF(AL$218=0,INDEX($E190:$M190,0,AL$216),(INDEX($E190:$M190,0,AL$218+1)-INDEX($E190:$M190,0,AL$218))/(INDEX($E$185:$M$185,0,AL$218+1)-INDEX($E$185:$M$185,0,AL$218))+AK223)))</f>
        <v>7.3443506650377586</v>
      </c>
      <c r="AM223" s="299">
        <f t="shared" si="605"/>
        <v>7.1492688968667339</v>
      </c>
      <c r="AN223" s="186" cm="1">
        <f t="array" ref="AN223">IF(AN$218=-1,AO223,IF(AN$218=99,AM223,IF(AN$218=0,INDEX($E190:$M190,0,AN$216),(INDEX($E190:$M190,0,AN$218+1)-INDEX($E190:$M190,0,AN$218))/(INDEX($E$185:$M$185,0,AN$218+1)-INDEX($E$185:$M$185,0,AN$218))+AM223)))</f>
        <v>6.9541871286957093</v>
      </c>
      <c r="AO223" s="186" cm="1">
        <f t="array" ref="AO223">IF(AO$218=-1,AP223,IF(AO$218=99,AN223,IF(AO$218=0,INDEX($E190:$M190,0,AO$216),(INDEX($E190:$M190,0,AO$218+1)-INDEX($E190:$M190,0,AO$218))/(INDEX($E$185:$M$185,0,AO$218+1)-INDEX($E$185:$M$185,0,AO$218))+AN223)))</f>
        <v>6.9541871286957093</v>
      </c>
      <c r="AP223" s="186" cm="1">
        <f t="array" ref="AP223">IF(AP$218=-1,#REF!,IF(AP$218=99,AO223,IF(AP$218=0,INDEX($E190:$M190,0,AP$216),(INDEX($E190:$M190,0,AP$218+1)-INDEX($E190:$M190,0,AP$218))/(INDEX($E$185:$M$185,0,AP$218+1)-INDEX($E$185:$M$185,0,AP$218))+AO223)))</f>
        <v>6.9541871286957093</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0.29502898091715229</v>
      </c>
      <c r="T224" s="186" cm="1">
        <f t="array" ref="T224">IF(T$218=-1,U224,IF(T$218=99,S224,IF(T$218=0,INDEX($E191:$M191,0,T$216),(INDEX($E191:$M191,0,T$218+1)-INDEX($E191:$M191,0,T$218))/(INDEX($E$185:$M$185,0,T$218+1)-INDEX($E$185:$M$185,0,T$218))+S224)))</f>
        <v>0.32619217025158231</v>
      </c>
      <c r="U224" s="186" cm="1">
        <f t="array" ref="U224">IF(U$218=-1,V224,IF(U$218=99,T224,IF(U$218=0,INDEX($E191:$M191,0,U$216),(INDEX($E191:$M191,0,U$218+1)-INDEX($E191:$M191,0,U$218))/(INDEX($E$185:$M$185,0,U$218+1)-INDEX($E$185:$M$185,0,U$218))+T224)))</f>
        <v>0.35735535958601233</v>
      </c>
      <c r="V224" s="186" cm="1">
        <f t="array" ref="V224">IF(V$218=-1,W224,IF(V$218=99,U224,IF(V$218=0,INDEX($E191:$M191,0,V$216),(INDEX($E191:$M191,0,V$218+1)-INDEX($E191:$M191,0,V$218))/(INDEX($E$185:$M$185,0,V$218+1)-INDEX($E$185:$M$185,0,V$218))+U224)))</f>
        <v>0.38851854892044235</v>
      </c>
      <c r="W224" s="186" cm="1">
        <f t="array" ref="W224">IF(W$218=-1,X224,IF(W$218=99,V224,IF(W$218=0,INDEX($E191:$M191,0,W$216),(INDEX($E191:$M191,0,W$218+1)-INDEX($E191:$M191,0,W$218))/(INDEX($E$185:$M$185,0,W$218+1)-INDEX($E$185:$M$185,0,W$218))+V224)))</f>
        <v>0.41968173825487237</v>
      </c>
      <c r="X224" s="186" cm="1">
        <f t="array" ref="X224">IF(X$218=-1,Y224,IF(X$218=99,W224,IF(X$218=0,INDEX($E191:$M191,0,X$216),(INDEX($E191:$M191,0,X$218+1)-INDEX($E191:$M191,0,X$218))/(INDEX($E$185:$M$185,0,X$218+1)-INDEX($E$185:$M$185,0,X$218))+W224)))</f>
        <v>0.45084492758930239</v>
      </c>
      <c r="Y224" s="186" cm="1">
        <f t="array" ref="Y224">IF(Y$218=-1,Z224,IF(Y$218=99,X224,IF(Y$218=0,INDEX($E191:$M191,0,Y$216),(INDEX($E191:$M191,0,Y$218+1)-INDEX($E191:$M191,0,Y$218))/(INDEX($E$185:$M$185,0,Y$218+1)-INDEX($E$185:$M$185,0,Y$218))+X224)))</f>
        <v>0.48200811692373241</v>
      </c>
      <c r="Z224" s="186" cm="1">
        <f t="array" ref="Z224">IF(Z$218=-1,AA224,IF(Z$218=99,Y224,IF(Z$218=0,INDEX($E191:$M191,0,Z$216),(INDEX($E191:$M191,0,Z$218+1)-INDEX($E191:$M191,0,Z$218))/(INDEX($E$185:$M$185,0,Z$218+1)-INDEX($E$185:$M$185,0,Z$218))+Y224)))</f>
        <v>0.51317130625816243</v>
      </c>
      <c r="AA224" s="186" cm="1">
        <f t="array" ref="AA224">IF(AA$218=-1,AB224,IF(AA$218=99,Z224,IF(AA$218=0,INDEX($E191:$M191,0,AA$216),(INDEX($E191:$M191,0,AA$218+1)-INDEX($E191:$M191,0,AA$218))/(INDEX($E$185:$M$185,0,AA$218+1)-INDEX($E$185:$M$185,0,AA$218))+Z224)))</f>
        <v>0.54433449559259239</v>
      </c>
      <c r="AB224" s="186" cm="1">
        <f t="array" ref="AB224">IF(AB$218=-1,AC224,IF(AB$218=99,AA224,IF(AB$218=0,INDEX($E191:$M191,0,AB$216),(INDEX($E191:$M191,0,AB$218+1)-INDEX($E191:$M191,0,AB$218))/(INDEX($E$185:$M$185,0,AB$218+1)-INDEX($E$185:$M$185,0,AB$218))+AA224)))</f>
        <v>0.57549768492702236</v>
      </c>
      <c r="AC224" s="186" cm="1">
        <f t="array" ref="AC224">IF(AC$218=-1,AD224,IF(AC$218=99,AB224,IF(AC$218=0,INDEX($E191:$M191,0,AC$216),(INDEX($E191:$M191,0,AC$218+1)-INDEX($E191:$M191,0,AC$218))/(INDEX($E$185:$M$185,0,AC$218+1)-INDEX($E$185:$M$185,0,AC$218))+AB224)))</f>
        <v>0.62833120546709764</v>
      </c>
      <c r="AD224" s="186" cm="1">
        <f t="array" ref="AD224">IF(AD$218=-1,AE224,IF(AD$218=99,AC224,IF(AD$218=0,INDEX($E191:$M191,0,AD$216),(INDEX($E191:$M191,0,AD$218+1)-INDEX($E191:$M191,0,AD$218))/(INDEX($E$185:$M$185,0,AD$218+1)-INDEX($E$185:$M$185,0,AD$218))+AC224)))</f>
        <v>0.68116472600717293</v>
      </c>
      <c r="AE224" s="186" cm="1">
        <f t="array" ref="AE224">IF(AE$218=-1,AF224,IF(AE$218=99,AD224,IF(AE$218=0,INDEX($E191:$M191,0,AE$216),(INDEX($E191:$M191,0,AE$218+1)-INDEX($E191:$M191,0,AE$218))/(INDEX($E$185:$M$185,0,AE$218+1)-INDEX($E$185:$M$185,0,AE$218))+AD224)))</f>
        <v>0.73399824654724821</v>
      </c>
      <c r="AF224" s="186" cm="1">
        <f t="array" ref="AF224">IF(AF$218=-1,AG224,IF(AF$218=99,AE224,IF(AF$218=0,INDEX($E191:$M191,0,AF$216),(INDEX($E191:$M191,0,AF$218+1)-INDEX($E191:$M191,0,AF$218))/(INDEX($E$185:$M$185,0,AF$218+1)-INDEX($E$185:$M$185,0,AF$218))+AE224)))</f>
        <v>0.7868317670873235</v>
      </c>
      <c r="AG224" s="186" cm="1">
        <f t="array" ref="AG224">IF(AG$218=-1,AH224,IF(AG$218=99,AF224,IF(AG$218=0,INDEX($E191:$M191,0,AG$216),(INDEX($E191:$M191,0,AG$218+1)-INDEX($E191:$M191,0,AG$218))/(INDEX($E$185:$M$185,0,AG$218+1)-INDEX($E$185:$M$185,0,AG$218))+AF224)))</f>
        <v>0.83966528762739878</v>
      </c>
      <c r="AH224" s="186" cm="1">
        <f t="array" ref="AH224">IF(AH$218=-1,AI224,IF(AH$218=99,AG224,IF(AH$218=0,INDEX($E191:$M191,0,AH$216),(INDEX($E191:$M191,0,AH$218+1)-INDEX($E191:$M191,0,AH$218))/(INDEX($E$185:$M$185,0,AH$218+1)-INDEX($E$185:$M$185,0,AH$218))+AG224)))</f>
        <v>0.89249880816747407</v>
      </c>
      <c r="AI224" s="186" cm="1">
        <f t="array" ref="AI224">IF(AI$218=-1,AJ224,IF(AI$218=99,AH224,IF(AI$218=0,INDEX($E191:$M191,0,AI$216),(INDEX($E191:$M191,0,AI$218+1)-INDEX($E191:$M191,0,AI$218))/(INDEX($E$185:$M$185,0,AI$218+1)-INDEX($E$185:$M$185,0,AI$218))+AH224)))</f>
        <v>0.94533232870754935</v>
      </c>
      <c r="AJ224" s="186" cm="1">
        <f t="array" ref="AJ224">IF(AJ$218=-1,AK224,IF(AJ$218=99,AI224,IF(AJ$218=0,INDEX($E191:$M191,0,AJ$216),(INDEX($E191:$M191,0,AJ$218+1)-INDEX($E191:$M191,0,AJ$218))/(INDEX($E$185:$M$185,0,AJ$218+1)-INDEX($E$185:$M$185,0,AJ$218))+AI224)))</f>
        <v>0.99816584924762464</v>
      </c>
      <c r="AK224" s="186" cm="1">
        <f t="array" ref="AK224">IF(AK$218=-1,AL224,IF(AK$218=99,AJ224,IF(AK$218=0,INDEX($E191:$M191,0,AK$216),(INDEX($E191:$M191,0,AK$218+1)-INDEX($E191:$M191,0,AK$218))/(INDEX($E$185:$M$185,0,AK$218+1)-INDEX($E$185:$M$185,0,AK$218))+AJ224)))</f>
        <v>1.0509993697877</v>
      </c>
      <c r="AL224" s="186" cm="1">
        <f t="array" ref="AL224">IF(AL$218=-1,AM224,IF(AL$218=99,AK224,IF(AL$218=0,INDEX($E191:$M191,0,AL$216),(INDEX($E191:$M191,0,AL$218+1)-INDEX($E191:$M191,0,AL$218))/(INDEX($E$185:$M$185,0,AL$218+1)-INDEX($E$185:$M$185,0,AL$218))+AK224)))</f>
        <v>1.1038328903277757</v>
      </c>
      <c r="AM224" s="299">
        <f t="shared" si="605"/>
        <v>1.3734059895879618</v>
      </c>
      <c r="AN224" s="186" cm="1">
        <f t="array" ref="AN224">IF(AN$218=-1,AO224,IF(AN$218=99,AM224,IF(AN$218=0,INDEX($E191:$M191,0,AN$216),(INDEX($E191:$M191,0,AN$218+1)-INDEX($E191:$M191,0,AN$218))/(INDEX($E$185:$M$185,0,AN$218+1)-INDEX($E$185:$M$185,0,AN$218))+AM224)))</f>
        <v>1.6429790888481477</v>
      </c>
      <c r="AO224" s="186" cm="1">
        <f t="array" ref="AO224">IF(AO$218=-1,AP224,IF(AO$218=99,AN224,IF(AO$218=0,INDEX($E191:$M191,0,AO$216),(INDEX($E191:$M191,0,AO$218+1)-INDEX($E191:$M191,0,AO$218))/(INDEX($E$185:$M$185,0,AO$218+1)-INDEX($E$185:$M$185,0,AO$218))+AN224)))</f>
        <v>1.6429790888481477</v>
      </c>
      <c r="AP224" s="186" cm="1">
        <f t="array" ref="AP224">IF(AP$218=-1,#REF!,IF(AP$218=99,AO224,IF(AP$218=0,INDEX($E191:$M191,0,AP$216),(INDEX($E191:$M191,0,AP$218+1)-INDEX($E191:$M191,0,AP$218))/(INDEX($E$185:$M$185,0,AP$218+1)-INDEX($E$185:$M$185,0,AP$218))+AO224)))</f>
        <v>1.6429790888481477</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9.1285313897283302</v>
      </c>
      <c r="T225" s="186" cm="1">
        <f t="array" ref="T225">IF(T$218=-1,U225,IF(T$218=99,S225,IF(T$218=0,INDEX($E192:$M192,0,T$216),(INDEX($E192:$M192,0,T$218+1)-INDEX($E192:$M192,0,T$218))/(INDEX($E$185:$M$185,0,T$218+1)-INDEX($E$185:$M$185,0,T$218))+S225)))</f>
        <v>9.1712893835595555</v>
      </c>
      <c r="U225" s="186" cm="1">
        <f t="array" ref="U225">IF(U$218=-1,V225,IF(U$218=99,T225,IF(U$218=0,INDEX($E192:$M192,0,U$216),(INDEX($E192:$M192,0,U$218+1)-INDEX($E192:$M192,0,U$218))/(INDEX($E$185:$M$185,0,U$218+1)-INDEX($E$185:$M$185,0,U$218))+T225)))</f>
        <v>9.2140473773907807</v>
      </c>
      <c r="V225" s="186" cm="1">
        <f t="array" ref="V225">IF(V$218=-1,W225,IF(V$218=99,U225,IF(V$218=0,INDEX($E192:$M192,0,V$216),(INDEX($E192:$M192,0,V$218+1)-INDEX($E192:$M192,0,V$218))/(INDEX($E$185:$M$185,0,V$218+1)-INDEX($E$185:$M$185,0,V$218))+U225)))</f>
        <v>9.256805371222006</v>
      </c>
      <c r="W225" s="186" cm="1">
        <f t="array" ref="W225">IF(W$218=-1,X225,IF(W$218=99,V225,IF(W$218=0,INDEX($E192:$M192,0,W$216),(INDEX($E192:$M192,0,W$218+1)-INDEX($E192:$M192,0,W$218))/(INDEX($E$185:$M$185,0,W$218+1)-INDEX($E$185:$M$185,0,W$218))+V225)))</f>
        <v>9.2995633650532312</v>
      </c>
      <c r="X225" s="186" cm="1">
        <f t="array" ref="X225">IF(X$218=-1,Y225,IF(X$218=99,W225,IF(X$218=0,INDEX($E192:$M192,0,X$216),(INDEX($E192:$M192,0,X$218+1)-INDEX($E192:$M192,0,X$218))/(INDEX($E$185:$M$185,0,X$218+1)-INDEX($E$185:$M$185,0,X$218))+W225)))</f>
        <v>9.3423213588844565</v>
      </c>
      <c r="Y225" s="186" cm="1">
        <f t="array" ref="Y225">IF(Y$218=-1,Z225,IF(Y$218=99,X225,IF(Y$218=0,INDEX($E192:$M192,0,Y$216),(INDEX($E192:$M192,0,Y$218+1)-INDEX($E192:$M192,0,Y$218))/(INDEX($E$185:$M$185,0,Y$218+1)-INDEX($E$185:$M$185,0,Y$218))+X225)))</f>
        <v>9.3850793527156817</v>
      </c>
      <c r="Z225" s="186" cm="1">
        <f t="array" ref="Z225">IF(Z$218=-1,AA225,IF(Z$218=99,Y225,IF(Z$218=0,INDEX($E192:$M192,0,Z$216),(INDEX($E192:$M192,0,Z$218+1)-INDEX($E192:$M192,0,Z$218))/(INDEX($E$185:$M$185,0,Z$218+1)-INDEX($E$185:$M$185,0,Z$218))+Y225)))</f>
        <v>9.427837346546907</v>
      </c>
      <c r="AA225" s="186" cm="1">
        <f t="array" ref="AA225">IF(AA$218=-1,AB225,IF(AA$218=99,Z225,IF(AA$218=0,INDEX($E192:$M192,0,AA$216),(INDEX($E192:$M192,0,AA$218+1)-INDEX($E192:$M192,0,AA$218))/(INDEX($E$185:$M$185,0,AA$218+1)-INDEX($E$185:$M$185,0,AA$218))+Z225)))</f>
        <v>9.4705953403781322</v>
      </c>
      <c r="AB225" s="186" cm="1">
        <f t="array" ref="AB225">IF(AB$218=-1,AC225,IF(AB$218=99,AA225,IF(AB$218=0,INDEX($E192:$M192,0,AB$216),(INDEX($E192:$M192,0,AB$218+1)-INDEX($E192:$M192,0,AB$218))/(INDEX($E$185:$M$185,0,AB$218+1)-INDEX($E$185:$M$185,0,AB$218))+AA225)))</f>
        <v>9.5133533342093504</v>
      </c>
      <c r="AC225" s="186" cm="1">
        <f t="array" ref="AC225">IF(AC$218=-1,AD225,IF(AC$218=99,AB225,IF(AC$218=0,INDEX($E192:$M192,0,AC$216),(INDEX($E192:$M192,0,AC$218+1)-INDEX($E192:$M192,0,AC$218))/(INDEX($E$185:$M$185,0,AC$218+1)-INDEX($E$185:$M$185,0,AC$218))+AB225)))</f>
        <v>9.4681026422221919</v>
      </c>
      <c r="AD225" s="186" cm="1">
        <f t="array" ref="AD225">IF(AD$218=-1,AE225,IF(AD$218=99,AC225,IF(AD$218=0,INDEX($E192:$M192,0,AD$216),(INDEX($E192:$M192,0,AD$218+1)-INDEX($E192:$M192,0,AD$218))/(INDEX($E$185:$M$185,0,AD$218+1)-INDEX($E$185:$M$185,0,AD$218))+AC225)))</f>
        <v>9.4228519502350334</v>
      </c>
      <c r="AE225" s="186" cm="1">
        <f t="array" ref="AE225">IF(AE$218=-1,AF225,IF(AE$218=99,AD225,IF(AE$218=0,INDEX($E192:$M192,0,AE$216),(INDEX($E192:$M192,0,AE$218+1)-INDEX($E192:$M192,0,AE$218))/(INDEX($E$185:$M$185,0,AE$218+1)-INDEX($E$185:$M$185,0,AE$218))+AD225)))</f>
        <v>9.3776012582478749</v>
      </c>
      <c r="AF225" s="186" cm="1">
        <f t="array" ref="AF225">IF(AF$218=-1,AG225,IF(AF$218=99,AE225,IF(AF$218=0,INDEX($E192:$M192,0,AF$216),(INDEX($E192:$M192,0,AF$218+1)-INDEX($E192:$M192,0,AF$218))/(INDEX($E$185:$M$185,0,AF$218+1)-INDEX($E$185:$M$185,0,AF$218))+AE225)))</f>
        <v>9.3323505662607165</v>
      </c>
      <c r="AG225" s="186" cm="1">
        <f t="array" ref="AG225">IF(AG$218=-1,AH225,IF(AG$218=99,AF225,IF(AG$218=0,INDEX($E192:$M192,0,AG$216),(INDEX($E192:$M192,0,AG$218+1)-INDEX($E192:$M192,0,AG$218))/(INDEX($E$185:$M$185,0,AG$218+1)-INDEX($E$185:$M$185,0,AG$218))+AF225)))</f>
        <v>9.287099874273558</v>
      </c>
      <c r="AH225" s="186" cm="1">
        <f t="array" ref="AH225">IF(AH$218=-1,AI225,IF(AH$218=99,AG225,IF(AH$218=0,INDEX($E192:$M192,0,AH$216),(INDEX($E192:$M192,0,AH$218+1)-INDEX($E192:$M192,0,AH$218))/(INDEX($E$185:$M$185,0,AH$218+1)-INDEX($E$185:$M$185,0,AH$218))+AG225)))</f>
        <v>9.2418491822863995</v>
      </c>
      <c r="AI225" s="186" cm="1">
        <f t="array" ref="AI225">IF(AI$218=-1,AJ225,IF(AI$218=99,AH225,IF(AI$218=0,INDEX($E192:$M192,0,AI$216),(INDEX($E192:$M192,0,AI$218+1)-INDEX($E192:$M192,0,AI$218))/(INDEX($E$185:$M$185,0,AI$218+1)-INDEX($E$185:$M$185,0,AI$218))+AH225)))</f>
        <v>9.196598490299241</v>
      </c>
      <c r="AJ225" s="186" cm="1">
        <f t="array" ref="AJ225">IF(AJ$218=-1,AK225,IF(AJ$218=99,AI225,IF(AJ$218=0,INDEX($E192:$M192,0,AJ$216),(INDEX($E192:$M192,0,AJ$218+1)-INDEX($E192:$M192,0,AJ$218))/(INDEX($E$185:$M$185,0,AJ$218+1)-INDEX($E$185:$M$185,0,AJ$218))+AI225)))</f>
        <v>9.1513477983120826</v>
      </c>
      <c r="AK225" s="186" cm="1">
        <f t="array" ref="AK225">IF(AK$218=-1,AL225,IF(AK$218=99,AJ225,IF(AK$218=0,INDEX($E192:$M192,0,AK$216),(INDEX($E192:$M192,0,AK$218+1)-INDEX($E192:$M192,0,AK$218))/(INDEX($E$185:$M$185,0,AK$218+1)-INDEX($E$185:$M$185,0,AK$218))+AJ225)))</f>
        <v>9.1060971063249241</v>
      </c>
      <c r="AL225" s="186" cm="1">
        <f t="array" ref="AL225">IF(AL$218=-1,AM225,IF(AL$218=99,AK225,IF(AL$218=0,INDEX($E192:$M192,0,AL$216),(INDEX($E192:$M192,0,AL$218+1)-INDEX($E192:$M192,0,AL$218))/(INDEX($E$185:$M$185,0,AL$218+1)-INDEX($E$185:$M$185,0,AL$218))+AK225)))</f>
        <v>9.0608464143377638</v>
      </c>
      <c r="AM225" s="299">
        <f t="shared" si="605"/>
        <v>8.8201708229543545</v>
      </c>
      <c r="AN225" s="186" cm="1">
        <f t="array" ref="AN225">IF(AN$218=-1,AO225,IF(AN$218=99,AM225,IF(AN$218=0,INDEX($E192:$M192,0,AN$216),(INDEX($E192:$M192,0,AN$218+1)-INDEX($E192:$M192,0,AN$218))/(INDEX($E$185:$M$185,0,AN$218+1)-INDEX($E$185:$M$185,0,AN$218))+AM225)))</f>
        <v>8.5794952315709452</v>
      </c>
      <c r="AO225" s="186" cm="1">
        <f t="array" ref="AO225">IF(AO$218=-1,AP225,IF(AO$218=99,AN225,IF(AO$218=0,INDEX($E192:$M192,0,AO$216),(INDEX($E192:$M192,0,AO$218+1)-INDEX($E192:$M192,0,AO$218))/(INDEX($E$185:$M$185,0,AO$218+1)-INDEX($E$185:$M$185,0,AO$218))+AN225)))</f>
        <v>8.5794952315709452</v>
      </c>
      <c r="AP225" s="186" cm="1">
        <f t="array" ref="AP225">IF(AP$218=-1,#REF!,IF(AP$218=99,AO225,IF(AP$218=0,INDEX($E192:$M192,0,AP$216),(INDEX($E192:$M192,0,AP$218+1)-INDEX($E192:$M192,0,AP$218))/(INDEX($E$185:$M$185,0,AP$218+1)-INDEX($E$185:$M$185,0,AP$218))+AO225)))</f>
        <v>8.5794952315709452</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0.64248252977129328</v>
      </c>
      <c r="S226" s="186" cm="1">
        <f t="array" ref="S226">IF(S$218=-1,T226,IF(S$218=99,R226,IF(S$218=0,INDEX($E193:$M193,0,S$216),(INDEX($E193:$M193,0,S$218+1)-INDEX($E193:$M193,0,S$218))/(INDEX($E$185:$M$185,0,S$218+1)-INDEX($E$185:$M$185,0,S$218))+R226)))</f>
        <v>0.63397127397876685</v>
      </c>
      <c r="T226" s="186" cm="1">
        <f t="array" ref="T226">IF(T$218=-1,U226,IF(T$218=99,S226,IF(T$218=0,INDEX($E193:$M193,0,T$216),(INDEX($E193:$M193,0,T$218+1)-INDEX($E193:$M193,0,T$218))/(INDEX($E$185:$M$185,0,T$218+1)-INDEX($E$185:$M$185,0,T$218))+S226)))</f>
        <v>0.64783050479785897</v>
      </c>
      <c r="U226" s="186" cm="1">
        <f t="array" ref="U226">IF(U$218=-1,V226,IF(U$218=99,T226,IF(U$218=0,INDEX($E193:$M193,0,U$216),(INDEX($E193:$M193,0,U$218+1)-INDEX($E193:$M193,0,U$218))/(INDEX($E$185:$M$185,0,U$218+1)-INDEX($E$185:$M$185,0,U$218))+T226)))</f>
        <v>0.6616897356169511</v>
      </c>
      <c r="V226" s="186" cm="1">
        <f t="array" ref="V226">IF(V$218=-1,W226,IF(V$218=99,U226,IF(V$218=0,INDEX($E193:$M193,0,V$216),(INDEX($E193:$M193,0,V$218+1)-INDEX($E193:$M193,0,V$218))/(INDEX($E$185:$M$185,0,V$218+1)-INDEX($E$185:$M$185,0,V$218))+U226)))</f>
        <v>0.67554896643604323</v>
      </c>
      <c r="W226" s="186" cm="1">
        <f t="array" ref="W226">IF(W$218=-1,X226,IF(W$218=99,V226,IF(W$218=0,INDEX($E193:$M193,0,W$216),(INDEX($E193:$M193,0,W$218+1)-INDEX($E193:$M193,0,W$218))/(INDEX($E$185:$M$185,0,W$218+1)-INDEX($E$185:$M$185,0,W$218))+V226)))</f>
        <v>0.68940819725513536</v>
      </c>
      <c r="X226" s="186" cm="1">
        <f t="array" ref="X226">IF(X$218=-1,Y226,IF(X$218=99,W226,IF(X$218=0,INDEX($E193:$M193,0,X$216),(INDEX($E193:$M193,0,X$218+1)-INDEX($E193:$M193,0,X$218))/(INDEX($E$185:$M$185,0,X$218+1)-INDEX($E$185:$M$185,0,X$218))+W226)))</f>
        <v>0.70326742807422749</v>
      </c>
      <c r="Y226" s="186" cm="1">
        <f t="array" ref="Y226">IF(Y$218=-1,Z226,IF(Y$218=99,X226,IF(Y$218=0,INDEX($E193:$M193,0,Y$216),(INDEX($E193:$M193,0,Y$218+1)-INDEX($E193:$M193,0,Y$218))/(INDEX($E$185:$M$185,0,Y$218+1)-INDEX($E$185:$M$185,0,Y$218))+X226)))</f>
        <v>0.71712665889331961</v>
      </c>
      <c r="Z226" s="186" cm="1">
        <f t="array" ref="Z226">IF(Z$218=-1,AA226,IF(Z$218=99,Y226,IF(Z$218=0,INDEX($E193:$M193,0,Z$216),(INDEX($E193:$M193,0,Z$218+1)-INDEX($E193:$M193,0,Z$218))/(INDEX($E$185:$M$185,0,Z$218+1)-INDEX($E$185:$M$185,0,Z$218))+Y226)))</f>
        <v>0.73098588971241174</v>
      </c>
      <c r="AA226" s="186" cm="1">
        <f t="array" ref="AA226">IF(AA$218=-1,AB226,IF(AA$218=99,Z226,IF(AA$218=0,INDEX($E193:$M193,0,AA$216),(INDEX($E193:$M193,0,AA$218+1)-INDEX($E193:$M193,0,AA$218))/(INDEX($E$185:$M$185,0,AA$218+1)-INDEX($E$185:$M$185,0,AA$218))+Z226)))</f>
        <v>0.74484512053150387</v>
      </c>
      <c r="AB226" s="186" cm="1">
        <f t="array" ref="AB226">IF(AB$218=-1,AC226,IF(AB$218=99,AA226,IF(AB$218=0,INDEX($E193:$M193,0,AB$216),(INDEX($E193:$M193,0,AB$218+1)-INDEX($E193:$M193,0,AB$218))/(INDEX($E$185:$M$185,0,AB$218+1)-INDEX($E$185:$M$185,0,AB$218))+AA226)))</f>
        <v>0.75870435135059644</v>
      </c>
      <c r="AC226" s="186" cm="1">
        <f t="array" ref="AC226">IF(AC$218=-1,AD226,IF(AC$218=99,AB226,IF(AC$218=0,INDEX($E193:$M193,0,AC$216),(INDEX($E193:$M193,0,AC$218+1)-INDEX($E193:$M193,0,AC$218))/(INDEX($E$185:$M$185,0,AC$218+1)-INDEX($E$185:$M$185,0,AC$218))+AB226)))</f>
        <v>0.78208135882166108</v>
      </c>
      <c r="AD226" s="186" cm="1">
        <f t="array" ref="AD226">IF(AD$218=-1,AE226,IF(AD$218=99,AC226,IF(AD$218=0,INDEX($E193:$M193,0,AD$216),(INDEX($E193:$M193,0,AD$218+1)-INDEX($E193:$M193,0,AD$218))/(INDEX($E$185:$M$185,0,AD$218+1)-INDEX($E$185:$M$185,0,AD$218))+AC226)))</f>
        <v>0.80545836629272571</v>
      </c>
      <c r="AE226" s="186" cm="1">
        <f t="array" ref="AE226">IF(AE$218=-1,AF226,IF(AE$218=99,AD226,IF(AE$218=0,INDEX($E193:$M193,0,AE$216),(INDEX($E193:$M193,0,AE$218+1)-INDEX($E193:$M193,0,AE$218))/(INDEX($E$185:$M$185,0,AE$218+1)-INDEX($E$185:$M$185,0,AE$218))+AD226)))</f>
        <v>0.82883537376379035</v>
      </c>
      <c r="AF226" s="186" cm="1">
        <f t="array" ref="AF226">IF(AF$218=-1,AG226,IF(AF$218=99,AE226,IF(AF$218=0,INDEX($E193:$M193,0,AF$216),(INDEX($E193:$M193,0,AF$218+1)-INDEX($E193:$M193,0,AF$218))/(INDEX($E$185:$M$185,0,AF$218+1)-INDEX($E$185:$M$185,0,AF$218))+AE226)))</f>
        <v>0.85221238123485499</v>
      </c>
      <c r="AG226" s="186" cm="1">
        <f t="array" ref="AG226">IF(AG$218=-1,AH226,IF(AG$218=99,AF226,IF(AG$218=0,INDEX($E193:$M193,0,AG$216),(INDEX($E193:$M193,0,AG$218+1)-INDEX($E193:$M193,0,AG$218))/(INDEX($E$185:$M$185,0,AG$218+1)-INDEX($E$185:$M$185,0,AG$218))+AF226)))</f>
        <v>0.87558938870591962</v>
      </c>
      <c r="AH226" s="186" cm="1">
        <f t="array" ref="AH226">IF(AH$218=-1,AI226,IF(AH$218=99,AG226,IF(AH$218=0,INDEX($E193:$M193,0,AH$216),(INDEX($E193:$M193,0,AH$218+1)-INDEX($E193:$M193,0,AH$218))/(INDEX($E$185:$M$185,0,AH$218+1)-INDEX($E$185:$M$185,0,AH$218))+AG226)))</f>
        <v>0.89896639617698426</v>
      </c>
      <c r="AI226" s="186" cm="1">
        <f t="array" ref="AI226">IF(AI$218=-1,AJ226,IF(AI$218=99,AH226,IF(AI$218=0,INDEX($E193:$M193,0,AI$216),(INDEX($E193:$M193,0,AI$218+1)-INDEX($E193:$M193,0,AI$218))/(INDEX($E$185:$M$185,0,AI$218+1)-INDEX($E$185:$M$185,0,AI$218))+AH226)))</f>
        <v>0.9223434036480489</v>
      </c>
      <c r="AJ226" s="186" cm="1">
        <f t="array" ref="AJ226">IF(AJ$218=-1,AK226,IF(AJ$218=99,AI226,IF(AJ$218=0,INDEX($E193:$M193,0,AJ$216),(INDEX($E193:$M193,0,AJ$218+1)-INDEX($E193:$M193,0,AJ$218))/(INDEX($E$185:$M$185,0,AJ$218+1)-INDEX($E$185:$M$185,0,AJ$218))+AI226)))</f>
        <v>0.94572041111911354</v>
      </c>
      <c r="AK226" s="186" cm="1">
        <f t="array" ref="AK226">IF(AK$218=-1,AL226,IF(AK$218=99,AJ226,IF(AK$218=0,INDEX($E193:$M193,0,AK$216),(INDEX($E193:$M193,0,AK$218+1)-INDEX($E193:$M193,0,AK$218))/(INDEX($E$185:$M$185,0,AK$218+1)-INDEX($E$185:$M$185,0,AK$218))+AJ226)))</f>
        <v>0.96909741859017817</v>
      </c>
      <c r="AL226" s="186" cm="1">
        <f t="array" ref="AL226">IF(AL$218=-1,AM226,IF(AL$218=99,AK226,IF(AL$218=0,INDEX($E193:$M193,0,AL$216),(INDEX($E193:$M193,0,AL$218+1)-INDEX($E193:$M193,0,AL$218))/(INDEX($E$185:$M$185,0,AL$218+1)-INDEX($E$185:$M$185,0,AL$218))+AK226)))</f>
        <v>0.99247442606124325</v>
      </c>
      <c r="AM226" s="299">
        <f t="shared" si="605"/>
        <v>1.0700335746102791</v>
      </c>
      <c r="AN226" s="186" cm="1">
        <f t="array" ref="AN226">IF(AN$218=-1,AO226,IF(AN$218=99,AM226,IF(AN$218=0,INDEX($E193:$M193,0,AN$216),(INDEX($E193:$M193,0,AN$218+1)-INDEX($E193:$M193,0,AN$218))/(INDEX($E$185:$M$185,0,AN$218+1)-INDEX($E$185:$M$185,0,AN$218))+AM226)))</f>
        <v>1.147592723159315</v>
      </c>
      <c r="AO226" s="186" cm="1">
        <f t="array" ref="AO226">IF(AO$218=-1,AP226,IF(AO$218=99,AN226,IF(AO$218=0,INDEX($E193:$M193,0,AO$216),(INDEX($E193:$M193,0,AO$218+1)-INDEX($E193:$M193,0,AO$218))/(INDEX($E$185:$M$185,0,AO$218+1)-INDEX($E$185:$M$185,0,AO$218))+AN226)))</f>
        <v>1.147592723159315</v>
      </c>
      <c r="AP226" s="186" cm="1">
        <f t="array" ref="AP226">IF(AP$218=-1,#REF!,IF(AP$218=99,AO226,IF(AP$218=0,INDEX($E193:$M193,0,AP$216),(INDEX($E193:$M193,0,AP$218+1)-INDEX($E193:$M193,0,AP$218))/(INDEX($E$185:$M$185,0,AP$218+1)-INDEX($E$185:$M$185,0,AP$218))+AO226)))</f>
        <v>1.147592723159315</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109.24541963202847</v>
      </c>
      <c r="AD233" s="186" cm="1">
        <f t="array" ref="AD233">IF(AE$231=-1,AE233,IF(AE$231=99,AC233,IF(AE$231=0,INDEX($E161:$M161,0,AE$229),(INDEX($E161:$M161,0,AE$231+1)-INDEX($E161:$M161,0,AE$231))/(INDEX($E$160:$M$160,0,AE$231+1)-INDEX($E$160:$M$160,0,AE$231))+AC233)))</f>
        <v>109.25394266946093</v>
      </c>
      <c r="AE233" s="186" cm="1">
        <f t="array" ref="AE233">IF(AF$231=-1,AF233,IF(AF$231=99,AD233,IF(AF$231=0,INDEX($E161:$M161,0,AF$229),(INDEX($E161:$M161,0,AF$231+1)-INDEX($E161:$M161,0,AF$231))/(INDEX($E$160:$M$160,0,AF$231+1)-INDEX($E$160:$M$160,0,AF$231))+AD233)))</f>
        <v>109.26246570689338</v>
      </c>
      <c r="AF233" s="186" cm="1">
        <f t="array" ref="AF233">IF(AG$231=-1,AG233,IF(AG$231=99,AE233,IF(AG$231=0,INDEX($E161:$M161,0,AG$229),(INDEX($E161:$M161,0,AG$231+1)-INDEX($E161:$M161,0,AG$231))/(INDEX($E$160:$M$160,0,AG$231+1)-INDEX($E$160:$M$160,0,AG$231))+AE233)))</f>
        <v>109.27098874432583</v>
      </c>
      <c r="AG233" s="186" cm="1">
        <f t="array" ref="AG233">IF(AH$231=-1,AH233,IF(AH$231=99,AF233,IF(AH$231=0,INDEX($E161:$M161,0,AH$229),(INDEX($E161:$M161,0,AH$231+1)-INDEX($E161:$M161,0,AH$231))/(INDEX($E$160:$M$160,0,AH$231+1)-INDEX($E$160:$M$160,0,AH$231))+AF233)))</f>
        <v>109.27951178175829</v>
      </c>
      <c r="AH233" s="186" cm="1">
        <f t="array" ref="AH233">IF(AI$231=-1,AI233,IF(AI$231=99,AG233,IF(AI$231=0,INDEX($E161:$M161,0,AI$229),(INDEX($E161:$M161,0,AI$231+1)-INDEX($E161:$M161,0,AI$231))/(INDEX($E$160:$M$160,0,AI$231+1)-INDEX($E$160:$M$160,0,AI$231))+AG233)))</f>
        <v>109.28803481919074</v>
      </c>
      <c r="AI233" s="186" cm="1">
        <f t="array" ref="AI233">IF(AJ$231=-1,AJ233,IF(AJ$231=99,AH233,IF(AJ$231=0,INDEX($E161:$M161,0,AJ$229),(INDEX($E161:$M161,0,AJ$231+1)-INDEX($E161:$M161,0,AJ$231))/(INDEX($E$160:$M$160,0,AJ$231+1)-INDEX($E$160:$M$160,0,AJ$231))+AH233)))</f>
        <v>109.2965578566232</v>
      </c>
      <c r="AJ233" s="186" cm="1">
        <f t="array" ref="AJ233">IF(AK$231=-1,AK233,IF(AK$231=99,AI233,IF(AK$231=0,INDEX($E161:$M161,0,AK$229),(INDEX($E161:$M161,0,AK$231+1)-INDEX($E161:$M161,0,AK$231))/(INDEX($E$160:$M$160,0,AK$231+1)-INDEX($E$160:$M$160,0,AK$231))+AI233)))</f>
        <v>109.30508089405565</v>
      </c>
      <c r="AK233" s="186" cm="1">
        <f t="array" ref="AK233">IF(AL$231=-1,AL233,IF(AL$231=99,AJ233,IF(AL$231=0,INDEX($E161:$M161,0,AL$229),(INDEX($E161:$M161,0,AL$231+1)-INDEX($E161:$M161,0,AL$231))/(INDEX($E$160:$M$160,0,AL$231+1)-INDEX($E$160:$M$160,0,AL$231))+AJ233)))</f>
        <v>109.3136039314881</v>
      </c>
      <c r="AL233" s="186" cm="1">
        <f t="array" ref="AL233">IF(AM$231=-1,AM233,IF(AM$231=99,AK233,IF(AM$231=0,INDEX($E161:$M161,0,AM$229),(INDEX($E161:$M161,0,AM$231+1)-INDEX($E161:$M161,0,AM$231))/(INDEX($E$160:$M$160,0,AM$231+1)-INDEX($E$160:$M$160,0,AM$231))+AK233)))</f>
        <v>109.24541963202847</v>
      </c>
      <c r="AM233" s="186" cm="1">
        <f t="array" ref="AM233">IF(AN$231=-1,AN233,IF(AN$231=99,AL233,IF(AN$231=0,INDEX($E161:$M161,0,AN$229),(INDEX($E161:$M161,0,AN$231+1)-INDEX($E161:$M161,0,AN$231))/(INDEX($E$160:$M$160,0,AN$231+1)-INDEX($E$160:$M$160,0,AN$231))+AL233)))</f>
        <v>111.77670229329425</v>
      </c>
      <c r="AN233" s="186" cm="1">
        <f t="array" ref="AN233">IF(AO$231=-1,AO233,IF(AO$231=99,AM233,IF(AO$231=0,INDEX($E161:$M161,0,AO$229),(INDEX($E161:$M161,0,AO$231+1)-INDEX($E161:$M161,0,AO$231))/(INDEX($E$160:$M$160,0,AO$231+1)-INDEX($E$160:$M$160,0,AO$231))+AM233)))</f>
        <v>114.30798495456003</v>
      </c>
      <c r="AO233" s="186" cm="1">
        <f t="array" ref="AO233">IF(AP$231=-1,AP233,IF(AP$231=99,AN233,IF(AP$231=0,INDEX($E161:$M161,0,AP$229),(INDEX($E161:$M161,0,AP$231+1)-INDEX($E161:$M161,0,AP$231))/(INDEX($E$160:$M$160,0,AP$231+1)-INDEX($E$160:$M$160,0,AP$231))+AN233)))</f>
        <v>116.8392676158258</v>
      </c>
      <c r="AP233" s="186" cm="1">
        <f t="array" ref="AP233">IF(AQ$231=-1,AQ233,IF(AQ$231=99,AO233,IF(AQ$231=0,INDEX($E161:$M161,0,AQ$229),(INDEX($E161:$M161,0,AQ$231+1)-INDEX($E161:$M161,0,AQ$231))/(INDEX($E$160:$M$160,0,AQ$231+1)-INDEX($E$160:$M$160,0,AQ$231))+AO233)))</f>
        <v>119.37055027709158</v>
      </c>
      <c r="AQ233" s="186" cm="1">
        <f t="array" ref="AQ233">IF(AR$231=-1,AR233,IF(AR$231=99,AP233,IF(AR$231=0,INDEX($E161:$M161,0,AR$229),(INDEX($E161:$M161,0,AR$231+1)-INDEX($E161:$M161,0,AR$231))/(INDEX($E$160:$M$160,0,AR$231+1)-INDEX($E$160:$M$160,0,AR$231))+AP233)))</f>
        <v>121.90183293835736</v>
      </c>
      <c r="AR233" s="186" cm="1">
        <f t="array" ref="AR233">IF(AS$231=-1,AS233,IF(AS$231=99,AQ233,IF(AS$231=0,INDEX($E161:$M161,0,AS$229),(INDEX($E161:$M161,0,AS$231+1)-INDEX($E161:$M161,0,AS$231))/(INDEX($E$160:$M$160,0,AS$231+1)-INDEX($E$160:$M$160,0,AS$231))+AQ233)))</f>
        <v>124.43311559962314</v>
      </c>
      <c r="AS233" s="186" cm="1">
        <f t="array" ref="AS233">IF(AT$231=-1,AT233,IF(AT$231=99,AR233,IF(AT$231=0,INDEX($E161:$M161,0,AT$229),(INDEX($E161:$M161,0,AT$231+1)-INDEX($E161:$M161,0,AT$231))/(INDEX($E$160:$M$160,0,AT$231+1)-INDEX($E$160:$M$160,0,AT$231))+AR233)))</f>
        <v>126.96439826088891</v>
      </c>
      <c r="AT233" s="186" cm="1">
        <f t="array" ref="AT233">IF(AU$231=-1,AU233,IF(AU$231=99,AS233,IF(AU$231=0,INDEX($E161:$M161,0,AU$229),(INDEX($E161:$M161,0,AU$231+1)-INDEX($E161:$M161,0,AU$231))/(INDEX($E$160:$M$160,0,AU$231+1)-INDEX($E$160:$M$160,0,AU$231))+AS233)))</f>
        <v>129.49568092215469</v>
      </c>
      <c r="AU233" s="186" cm="1">
        <f t="array" ref="AU233">IF(AV$231=-1,AV233,IF(AV$231=99,AT233,IF(AV$231=0,INDEX($E161:$M161,0,AV$229),(INDEX($E161:$M161,0,AV$231+1)-INDEX($E161:$M161,0,AV$231))/(INDEX($E$160:$M$160,0,AV$231+1)-INDEX($E$160:$M$160,0,AV$231))+AT233)))</f>
        <v>132.02696358342047</v>
      </c>
      <c r="AV233" s="186" cm="1">
        <f t="array" ref="AV233">IF(AW$231=-1,AW233,IF(AW$231=99,AU233,IF(AW$231=0,INDEX($E161:$M161,0,AW$229),(INDEX($E161:$M161,0,AW$231+1)-INDEX($E161:$M161,0,AW$231))/(INDEX($E$160:$M$160,0,AW$231+1)-INDEX($E$160:$M$160,0,AW$231))+AU233)))</f>
        <v>132.02696358342052</v>
      </c>
      <c r="AW233" s="186" cm="1">
        <f t="array" ref="AW233">IF(AX$231=-1,AX233,IF(AX$231=99,AV233,IF(AX$231=0,INDEX($E161:$M161,0,AX$229),(INDEX($E161:$M161,0,AX$231+1)-INDEX($E161:$M161,0,AX$231))/(INDEX($E$160:$M$160,0,AX$231+1)-INDEX($E$160:$M$160,0,AX$231))+AV233)))</f>
        <v>132.02696358342052</v>
      </c>
      <c r="AX233" s="186" cm="1">
        <f t="array" ref="AX233">IF(AY$231=-1,AZ233,IF(AY$231=99,AW233,IF(AY$231=0,INDEX($E161:$M161,0,AY$229),(INDEX($E161:$M161,0,AY$231+1)-INDEX($E161:$M161,0,AY$231))/(INDEX($E$160:$M$160,0,AY$231+1)-INDEX($E$160:$M$160,0,AY$231))+AW233)))</f>
        <v>132.02696358342052</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23.214651671806056</v>
      </c>
      <c r="AD234" s="186" cm="1">
        <f t="array" ref="AD234">IF(AE$231=-1,AE234,IF(AE$231=99,AC234,IF(AE$231=0,INDEX($E162:$M162,0,AE$229),(INDEX($E162:$M162,0,AE$231+1)-INDEX($E162:$M162,0,AE$231))/(INDEX($E$160:$M$160,0,AE$231+1)-INDEX($E$160:$M$160,0,AE$231))+AC234)))</f>
        <v>23.216462817260453</v>
      </c>
      <c r="AE234" s="186" cm="1">
        <f t="array" ref="AE234">IF(AF$231=-1,AF234,IF(AF$231=99,AD234,IF(AF$231=0,INDEX($E162:$M162,0,AF$229),(INDEX($E162:$M162,0,AF$231+1)-INDEX($E162:$M162,0,AF$231))/(INDEX($E$160:$M$160,0,AF$231+1)-INDEX($E$160:$M$160,0,AF$231))+AD234)))</f>
        <v>23.21827396271485</v>
      </c>
      <c r="AF234" s="186" cm="1">
        <f t="array" ref="AF234">IF(AG$231=-1,AG234,IF(AG$231=99,AE234,IF(AG$231=0,INDEX($E162:$M162,0,AG$229),(INDEX($E162:$M162,0,AG$231+1)-INDEX($E162:$M162,0,AG$231))/(INDEX($E$160:$M$160,0,AG$231+1)-INDEX($E$160:$M$160,0,AG$231))+AE234)))</f>
        <v>23.220085108169247</v>
      </c>
      <c r="AG234" s="186" cm="1">
        <f t="array" ref="AG234">IF(AH$231=-1,AH234,IF(AH$231=99,AF234,IF(AH$231=0,INDEX($E162:$M162,0,AH$229),(INDEX($E162:$M162,0,AH$231+1)-INDEX($E162:$M162,0,AH$231))/(INDEX($E$160:$M$160,0,AH$231+1)-INDEX($E$160:$M$160,0,AH$231))+AF234)))</f>
        <v>23.221896253623644</v>
      </c>
      <c r="AH234" s="186" cm="1">
        <f t="array" ref="AH234">IF(AI$231=-1,AI234,IF(AI$231=99,AG234,IF(AI$231=0,INDEX($E162:$M162,0,AI$229),(INDEX($E162:$M162,0,AI$231+1)-INDEX($E162:$M162,0,AI$231))/(INDEX($E$160:$M$160,0,AI$231+1)-INDEX($E$160:$M$160,0,AI$231))+AG234)))</f>
        <v>23.223707399078041</v>
      </c>
      <c r="AI234" s="186" cm="1">
        <f t="array" ref="AI234">IF(AJ$231=-1,AJ234,IF(AJ$231=99,AH234,IF(AJ$231=0,INDEX($E162:$M162,0,AJ$229),(INDEX($E162:$M162,0,AJ$231+1)-INDEX($E162:$M162,0,AJ$231))/(INDEX($E$160:$M$160,0,AJ$231+1)-INDEX($E$160:$M$160,0,AJ$231))+AH234)))</f>
        <v>23.225518544532438</v>
      </c>
      <c r="AJ234" s="186" cm="1">
        <f t="array" ref="AJ234">IF(AK$231=-1,AK234,IF(AK$231=99,AI234,IF(AK$231=0,INDEX($E162:$M162,0,AK$229),(INDEX($E162:$M162,0,AK$231+1)-INDEX($E162:$M162,0,AK$231))/(INDEX($E$160:$M$160,0,AK$231+1)-INDEX($E$160:$M$160,0,AK$231))+AI234)))</f>
        <v>23.227329689986835</v>
      </c>
      <c r="AK234" s="186" cm="1">
        <f t="array" ref="AK234">IF(AL$231=-1,AL234,IF(AL$231=99,AJ234,IF(AL$231=0,INDEX($E162:$M162,0,AL$229),(INDEX($E162:$M162,0,AL$231+1)-INDEX($E162:$M162,0,AL$231))/(INDEX($E$160:$M$160,0,AL$231+1)-INDEX($E$160:$M$160,0,AL$231))+AJ234)))</f>
        <v>23.229140835441232</v>
      </c>
      <c r="AL234" s="186" cm="1">
        <f t="array" ref="AL234">IF(AM$231=-1,AM234,IF(AM$231=99,AK234,IF(AM$231=0,INDEX($E162:$M162,0,AM$229),(INDEX($E162:$M162,0,AM$231+1)-INDEX($E162:$M162,0,AM$231))/(INDEX($E$160:$M$160,0,AM$231+1)-INDEX($E$160:$M$160,0,AM$231))+AK234)))</f>
        <v>23.214651671806056</v>
      </c>
      <c r="AM234" s="186" cm="1">
        <f t="array" ref="AM234">IF(AN$231=-1,AN234,IF(AN$231=99,AL234,IF(AN$231=0,INDEX($E162:$M162,0,AN$229),(INDEX($E162:$M162,0,AN$231+1)-INDEX($E162:$M162,0,AN$231))/(INDEX($E$160:$M$160,0,AN$231+1)-INDEX($E$160:$M$160,0,AN$231))+AL234)))</f>
        <v>23.752549237325034</v>
      </c>
      <c r="AN234" s="186" cm="1">
        <f t="array" ref="AN234">IF(AO$231=-1,AO234,IF(AO$231=99,AM234,IF(AO$231=0,INDEX($E162:$M162,0,AO$229),(INDEX($E162:$M162,0,AO$231+1)-INDEX($E162:$M162,0,AO$231))/(INDEX($E$160:$M$160,0,AO$231+1)-INDEX($E$160:$M$160,0,AO$231))+AM234)))</f>
        <v>24.290446802844013</v>
      </c>
      <c r="AO234" s="186" cm="1">
        <f t="array" ref="AO234">IF(AP$231=-1,AP234,IF(AP$231=99,AN234,IF(AP$231=0,INDEX($E162:$M162,0,AP$229),(INDEX($E162:$M162,0,AP$231+1)-INDEX($E162:$M162,0,AP$231))/(INDEX($E$160:$M$160,0,AP$231+1)-INDEX($E$160:$M$160,0,AP$231))+AN234)))</f>
        <v>24.828344368362991</v>
      </c>
      <c r="AP234" s="186" cm="1">
        <f t="array" ref="AP234">IF(AQ$231=-1,AQ234,IF(AQ$231=99,AO234,IF(AQ$231=0,INDEX($E162:$M162,0,AQ$229),(INDEX($E162:$M162,0,AQ$231+1)-INDEX($E162:$M162,0,AQ$231))/(INDEX($E$160:$M$160,0,AQ$231+1)-INDEX($E$160:$M$160,0,AQ$231))+AO234)))</f>
        <v>25.36624193388197</v>
      </c>
      <c r="AQ234" s="186" cm="1">
        <f t="array" ref="AQ234">IF(AR$231=-1,AR234,IF(AR$231=99,AP234,IF(AR$231=0,INDEX($E162:$M162,0,AR$229),(INDEX($E162:$M162,0,AR$231+1)-INDEX($E162:$M162,0,AR$231))/(INDEX($E$160:$M$160,0,AR$231+1)-INDEX($E$160:$M$160,0,AR$231))+AP234)))</f>
        <v>25.904139499400948</v>
      </c>
      <c r="AR234" s="186" cm="1">
        <f t="array" ref="AR234">IF(AS$231=-1,AS234,IF(AS$231=99,AQ234,IF(AS$231=0,INDEX($E162:$M162,0,AS$229),(INDEX($E162:$M162,0,AS$231+1)-INDEX($E162:$M162,0,AS$231))/(INDEX($E$160:$M$160,0,AS$231+1)-INDEX($E$160:$M$160,0,AS$231))+AQ234)))</f>
        <v>26.442037064919926</v>
      </c>
      <c r="AS234" s="186" cm="1">
        <f t="array" ref="AS234">IF(AT$231=-1,AT234,IF(AT$231=99,AR234,IF(AT$231=0,INDEX($E162:$M162,0,AT$229),(INDEX($E162:$M162,0,AT$231+1)-INDEX($E162:$M162,0,AT$231))/(INDEX($E$160:$M$160,0,AT$231+1)-INDEX($E$160:$M$160,0,AT$231))+AR234)))</f>
        <v>26.979934630438905</v>
      </c>
      <c r="AT234" s="186" cm="1">
        <f t="array" ref="AT234">IF(AU$231=-1,AU234,IF(AU$231=99,AS234,IF(AU$231=0,INDEX($E162:$M162,0,AU$229),(INDEX($E162:$M162,0,AU$231+1)-INDEX($E162:$M162,0,AU$231))/(INDEX($E$160:$M$160,0,AU$231+1)-INDEX($E$160:$M$160,0,AU$231))+AS234)))</f>
        <v>27.517832195957883</v>
      </c>
      <c r="AU234" s="186" cm="1">
        <f t="array" ref="AU234">IF(AV$231=-1,AV234,IF(AV$231=99,AT234,IF(AV$231=0,INDEX($E162:$M162,0,AV$229),(INDEX($E162:$M162,0,AV$231+1)-INDEX($E162:$M162,0,AV$231))/(INDEX($E$160:$M$160,0,AV$231+1)-INDEX($E$160:$M$160,0,AV$231))+AT234)))</f>
        <v>28.055729761476861</v>
      </c>
      <c r="AV234" s="186" cm="1">
        <f t="array" ref="AV234">IF(AW$231=-1,AW234,IF(AW$231=99,AU234,IF(AW$231=0,INDEX($E162:$M162,0,AW$229),(INDEX($E162:$M162,0,AW$231+1)-INDEX($E162:$M162,0,AW$231))/(INDEX($E$160:$M$160,0,AW$231+1)-INDEX($E$160:$M$160,0,AW$231))+AU234)))</f>
        <v>28.055729761476869</v>
      </c>
      <c r="AW234" s="186" cm="1">
        <f t="array" ref="AW234">IF(AX$231=-1,AX234,IF(AX$231=99,AV234,IF(AX$231=0,INDEX($E162:$M162,0,AX$229),(INDEX($E162:$M162,0,AX$231+1)-INDEX($E162:$M162,0,AX$231))/(INDEX($E$160:$M$160,0,AX$231+1)-INDEX($E$160:$M$160,0,AX$231))+AV234)))</f>
        <v>28.055729761476869</v>
      </c>
      <c r="AX234" s="186" cm="1">
        <f t="array" ref="AX234">IF(AY$231=-1,AZ234,IF(AY$231=99,AW234,IF(AY$231=0,INDEX($E162:$M162,0,AY$229),(INDEX($E162:$M162,0,AY$231+1)-INDEX($E162:$M162,0,AY$231))/(INDEX($E$160:$M$160,0,AY$231+1)-INDEX($E$160:$M$160,0,AY$231))+AW234)))</f>
        <v>28.055729761476869</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4.0967032362010682</v>
      </c>
      <c r="AD235" s="186" cm="1">
        <f t="array" ref="AD235">IF(AE$231=-1,AE235,IF(AE$231=99,AC235,IF(AE$231=0,INDEX($E163:$M163,0,AE$229),(INDEX($E163:$M163,0,AE$231+1)-INDEX($E163:$M163,0,AE$231))/(INDEX($E$160:$M$160,0,AE$231+1)-INDEX($E$160:$M$160,0,AE$231))+AC235)))</f>
        <v>4.0970228501047856</v>
      </c>
      <c r="AE235" s="186" cm="1">
        <f t="array" ref="AE235">IF(AF$231=-1,AF235,IF(AF$231=99,AD235,IF(AF$231=0,INDEX($E163:$M163,0,AF$229),(INDEX($E163:$M163,0,AF$231+1)-INDEX($E163:$M163,0,AF$231))/(INDEX($E$160:$M$160,0,AF$231+1)-INDEX($E$160:$M$160,0,AF$231))+AD235)))</f>
        <v>4.097342464008503</v>
      </c>
      <c r="AF235" s="186" cm="1">
        <f t="array" ref="AF235">IF(AG$231=-1,AG235,IF(AG$231=99,AE235,IF(AG$231=0,INDEX($E163:$M163,0,AG$229),(INDEX($E163:$M163,0,AG$231+1)-INDEX($E163:$M163,0,AG$231))/(INDEX($E$160:$M$160,0,AG$231+1)-INDEX($E$160:$M$160,0,AG$231))+AE235)))</f>
        <v>4.0976620779122204</v>
      </c>
      <c r="AG235" s="186" cm="1">
        <f t="array" ref="AG235">IF(AH$231=-1,AH235,IF(AH$231=99,AF235,IF(AH$231=0,INDEX($E163:$M163,0,AH$229),(INDEX($E163:$M163,0,AH$231+1)-INDEX($E163:$M163,0,AH$231))/(INDEX($E$160:$M$160,0,AH$231+1)-INDEX($E$160:$M$160,0,AH$231))+AF235)))</f>
        <v>4.0979816918159377</v>
      </c>
      <c r="AH235" s="186" cm="1">
        <f t="array" ref="AH235">IF(AI$231=-1,AI235,IF(AI$231=99,AG235,IF(AI$231=0,INDEX($E163:$M163,0,AI$229),(INDEX($E163:$M163,0,AI$231+1)-INDEX($E163:$M163,0,AI$231))/(INDEX($E$160:$M$160,0,AI$231+1)-INDEX($E$160:$M$160,0,AI$231))+AG235)))</f>
        <v>4.0983013057196551</v>
      </c>
      <c r="AI235" s="186" cm="1">
        <f t="array" ref="AI235">IF(AJ$231=-1,AJ235,IF(AJ$231=99,AH235,IF(AJ$231=0,INDEX($E163:$M163,0,AJ$229),(INDEX($E163:$M163,0,AJ$231+1)-INDEX($E163:$M163,0,AJ$231))/(INDEX($E$160:$M$160,0,AJ$231+1)-INDEX($E$160:$M$160,0,AJ$231))+AH235)))</f>
        <v>4.0986209196233725</v>
      </c>
      <c r="AJ235" s="186" cm="1">
        <f t="array" ref="AJ235">IF(AK$231=-1,AK235,IF(AK$231=99,AI235,IF(AK$231=0,INDEX($E163:$M163,0,AK$229),(INDEX($E163:$M163,0,AK$231+1)-INDEX($E163:$M163,0,AK$231))/(INDEX($E$160:$M$160,0,AK$231+1)-INDEX($E$160:$M$160,0,AK$231))+AI235)))</f>
        <v>4.0989405335270899</v>
      </c>
      <c r="AK235" s="186" cm="1">
        <f t="array" ref="AK235">IF(AL$231=-1,AL235,IF(AL$231=99,AJ235,IF(AL$231=0,INDEX($E163:$M163,0,AL$229),(INDEX($E163:$M163,0,AL$231+1)-INDEX($E163:$M163,0,AL$231))/(INDEX($E$160:$M$160,0,AL$231+1)-INDEX($E$160:$M$160,0,AL$231))+AJ235)))</f>
        <v>4.0992601474308072</v>
      </c>
      <c r="AL235" s="186" cm="1">
        <f t="array" ref="AL235">IF(AM$231=-1,AM235,IF(AM$231=99,AK235,IF(AM$231=0,INDEX($E163:$M163,0,AM$229),(INDEX($E163:$M163,0,AM$231+1)-INDEX($E163:$M163,0,AM$231))/(INDEX($E$160:$M$160,0,AM$231+1)-INDEX($E$160:$M$160,0,AM$231))+AK235)))</f>
        <v>4.0967032362010682</v>
      </c>
      <c r="AM235" s="186" cm="1">
        <f t="array" ref="AM235">IF(AN$231=-1,AN235,IF(AN$231=99,AL235,IF(AN$231=0,INDEX($E163:$M163,0,AN$229),(INDEX($E163:$M163,0,AN$231+1)-INDEX($E163:$M163,0,AN$231))/(INDEX($E$160:$M$160,0,AN$231+1)-INDEX($E$160:$M$160,0,AN$231))+AL235)))</f>
        <v>4.1916263359985351</v>
      </c>
      <c r="AN235" s="186" cm="1">
        <f t="array" ref="AN235">IF(AO$231=-1,AO235,IF(AO$231=99,AM235,IF(AO$231=0,INDEX($E163:$M163,0,AO$229),(INDEX($E163:$M163,0,AO$231+1)-INDEX($E163:$M163,0,AO$231))/(INDEX($E$160:$M$160,0,AO$231+1)-INDEX($E$160:$M$160,0,AO$231))+AM235)))</f>
        <v>4.2865494357960019</v>
      </c>
      <c r="AO235" s="186" cm="1">
        <f t="array" ref="AO235">IF(AP$231=-1,AP235,IF(AP$231=99,AN235,IF(AP$231=0,INDEX($E163:$M163,0,AP$229),(INDEX($E163:$M163,0,AP$231+1)-INDEX($E163:$M163,0,AP$231))/(INDEX($E$160:$M$160,0,AP$231+1)-INDEX($E$160:$M$160,0,AP$231))+AN235)))</f>
        <v>4.3814725355934687</v>
      </c>
      <c r="AP235" s="186" cm="1">
        <f t="array" ref="AP235">IF(AQ$231=-1,AQ235,IF(AQ$231=99,AO235,IF(AQ$231=0,INDEX($E163:$M163,0,AQ$229),(INDEX($E163:$M163,0,AQ$231+1)-INDEX($E163:$M163,0,AQ$231))/(INDEX($E$160:$M$160,0,AQ$231+1)-INDEX($E$160:$M$160,0,AQ$231))+AO235)))</f>
        <v>4.4763956353909355</v>
      </c>
      <c r="AQ235" s="186" cm="1">
        <f t="array" ref="AQ235">IF(AR$231=-1,AR235,IF(AR$231=99,AP235,IF(AR$231=0,INDEX($E163:$M163,0,AR$229),(INDEX($E163:$M163,0,AR$231+1)-INDEX($E163:$M163,0,AR$231))/(INDEX($E$160:$M$160,0,AR$231+1)-INDEX($E$160:$M$160,0,AR$231))+AP235)))</f>
        <v>4.5713187351884024</v>
      </c>
      <c r="AR235" s="186" cm="1">
        <f t="array" ref="AR235">IF(AS$231=-1,AS235,IF(AS$231=99,AQ235,IF(AS$231=0,INDEX($E163:$M163,0,AS$229),(INDEX($E163:$M163,0,AS$231+1)-INDEX($E163:$M163,0,AS$231))/(INDEX($E$160:$M$160,0,AS$231+1)-INDEX($E$160:$M$160,0,AS$231))+AQ235)))</f>
        <v>4.6662418349858692</v>
      </c>
      <c r="AS235" s="186" cm="1">
        <f t="array" ref="AS235">IF(AT$231=-1,AT235,IF(AT$231=99,AR235,IF(AT$231=0,INDEX($E163:$M163,0,AT$229),(INDEX($E163:$M163,0,AT$231+1)-INDEX($E163:$M163,0,AT$231))/(INDEX($E$160:$M$160,0,AT$231+1)-INDEX($E$160:$M$160,0,AT$231))+AR235)))</f>
        <v>4.761164934783336</v>
      </c>
      <c r="AT235" s="186" cm="1">
        <f t="array" ref="AT235">IF(AU$231=-1,AU235,IF(AU$231=99,AS235,IF(AU$231=0,INDEX($E163:$M163,0,AU$229),(INDEX($E163:$M163,0,AU$231+1)-INDEX($E163:$M163,0,AU$231))/(INDEX($E$160:$M$160,0,AU$231+1)-INDEX($E$160:$M$160,0,AU$231))+AS235)))</f>
        <v>4.8560880345808028</v>
      </c>
      <c r="AU235" s="186" cm="1">
        <f t="array" ref="AU235">IF(AV$231=-1,AV235,IF(AV$231=99,AT235,IF(AV$231=0,INDEX($E163:$M163,0,AV$229),(INDEX($E163:$M163,0,AV$231+1)-INDEX($E163:$M163,0,AV$231))/(INDEX($E$160:$M$160,0,AV$231+1)-INDEX($E$160:$M$160,0,AV$231))+AT235)))</f>
        <v>4.9510111343782697</v>
      </c>
      <c r="AV235" s="186" cm="1">
        <f t="array" ref="AV235">IF(AW$231=-1,AW235,IF(AW$231=99,AU235,IF(AW$231=0,INDEX($E163:$M163,0,AW$229),(INDEX($E163:$M163,0,AW$231+1)-INDEX($E163:$M163,0,AW$231))/(INDEX($E$160:$M$160,0,AW$231+1)-INDEX($E$160:$M$160,0,AW$231))+AU235)))</f>
        <v>4.9510111343782706</v>
      </c>
      <c r="AW235" s="186" cm="1">
        <f t="array" ref="AW235">IF(AX$231=-1,AX235,IF(AX$231=99,AV235,IF(AX$231=0,INDEX($E163:$M163,0,AX$229),(INDEX($E163:$M163,0,AX$231+1)-INDEX($E163:$M163,0,AX$231))/(INDEX($E$160:$M$160,0,AX$231+1)-INDEX($E$160:$M$160,0,AX$231))+AV235)))</f>
        <v>4.9510111343782706</v>
      </c>
      <c r="AX235" s="186" cm="1">
        <f t="array" ref="AX235">IF(AY$231=-1,AZ235,IF(AY$231=99,AW235,IF(AY$231=0,INDEX($E163:$M163,0,AY$229),(INDEX($E163:$M163,0,AY$231+1)-INDEX($E163:$M163,0,AY$231))/(INDEX($E$160:$M$160,0,AY$231+1)-INDEX($E$160:$M$160,0,AY$231))+AW235)))</f>
        <v>4.9510111343782706</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19.580038343185418</v>
      </c>
      <c r="AD236" s="186" cm="1">
        <f t="array" ref="AD236">IF(AE$231=-1,AE236,IF(AE$231=99,AC236,IF(AE$231=0,INDEX($E164:$M164,0,AE$229),(INDEX($E164:$M164,0,AE$231+1)-INDEX($E164:$M164,0,AE$231))/(INDEX($E$160:$M$160,0,AE$231+1)-INDEX($E$160:$M$160,0,AE$231))+AC236)))</f>
        <v>19.925542687951769</v>
      </c>
      <c r="AE236" s="186" cm="1">
        <f t="array" ref="AE236">IF(AF$231=-1,AF236,IF(AF$231=99,AD236,IF(AF$231=0,INDEX($E164:$M164,0,AF$229),(INDEX($E164:$M164,0,AF$231+1)-INDEX($E164:$M164,0,AF$231))/(INDEX($E$160:$M$160,0,AF$231+1)-INDEX($E$160:$M$160,0,AF$231))+AD236)))</f>
        <v>20.271047032718119</v>
      </c>
      <c r="AF236" s="186" cm="1">
        <f t="array" ref="AF236">IF(AG$231=-1,AG236,IF(AG$231=99,AE236,IF(AG$231=0,INDEX($E164:$M164,0,AG$229),(INDEX($E164:$M164,0,AG$231+1)-INDEX($E164:$M164,0,AG$231))/(INDEX($E$160:$M$160,0,AG$231+1)-INDEX($E$160:$M$160,0,AG$231))+AE236)))</f>
        <v>20.61655137748447</v>
      </c>
      <c r="AG236" s="186" cm="1">
        <f t="array" ref="AG236">IF(AH$231=-1,AH236,IF(AH$231=99,AF236,IF(AH$231=0,INDEX($E164:$M164,0,AH$229),(INDEX($E164:$M164,0,AH$231+1)-INDEX($E164:$M164,0,AH$231))/(INDEX($E$160:$M$160,0,AH$231+1)-INDEX($E$160:$M$160,0,AH$231))+AF236)))</f>
        <v>20.96205572225082</v>
      </c>
      <c r="AH236" s="186" cm="1">
        <f t="array" ref="AH236">IF(AI$231=-1,AI236,IF(AI$231=99,AG236,IF(AI$231=0,INDEX($E164:$M164,0,AI$229),(INDEX($E164:$M164,0,AI$231+1)-INDEX($E164:$M164,0,AI$231))/(INDEX($E$160:$M$160,0,AI$231+1)-INDEX($E$160:$M$160,0,AI$231))+AG236)))</f>
        <v>21.307560067017171</v>
      </c>
      <c r="AI236" s="186" cm="1">
        <f t="array" ref="AI236">IF(AJ$231=-1,AJ236,IF(AJ$231=99,AH236,IF(AJ$231=0,INDEX($E164:$M164,0,AJ$229),(INDEX($E164:$M164,0,AJ$231+1)-INDEX($E164:$M164,0,AJ$231))/(INDEX($E$160:$M$160,0,AJ$231+1)-INDEX($E$160:$M$160,0,AJ$231))+AH236)))</f>
        <v>21.653064411783522</v>
      </c>
      <c r="AJ236" s="186" cm="1">
        <f t="array" ref="AJ236">IF(AK$231=-1,AK236,IF(AK$231=99,AI236,IF(AK$231=0,INDEX($E164:$M164,0,AK$229),(INDEX($E164:$M164,0,AK$231+1)-INDEX($E164:$M164,0,AK$231))/(INDEX($E$160:$M$160,0,AK$231+1)-INDEX($E$160:$M$160,0,AK$231))+AI236)))</f>
        <v>21.998568756549872</v>
      </c>
      <c r="AK236" s="186" cm="1">
        <f t="array" ref="AK236">IF(AL$231=-1,AL236,IF(AL$231=99,AJ236,IF(AL$231=0,INDEX($E164:$M164,0,AL$229),(INDEX($E164:$M164,0,AL$231+1)-INDEX($E164:$M164,0,AL$231))/(INDEX($E$160:$M$160,0,AL$231+1)-INDEX($E$160:$M$160,0,AL$231))+AJ236)))</f>
        <v>22.344073101316223</v>
      </c>
      <c r="AL236" s="186" cm="1">
        <f t="array" ref="AL236">IF(AM$231=-1,AM236,IF(AM$231=99,AK236,IF(AM$231=0,INDEX($E164:$M164,0,AM$229),(INDEX($E164:$M164,0,AM$231+1)-INDEX($E164:$M164,0,AM$231))/(INDEX($E$160:$M$160,0,AM$231+1)-INDEX($E$160:$M$160,0,AM$231))+AK236)))</f>
        <v>19.580038343185418</v>
      </c>
      <c r="AM236" s="186" cm="1">
        <f t="array" ref="AM236">IF(AN$231=-1,AN236,IF(AN$231=99,AL236,IF(AN$231=0,INDEX($E164:$M164,0,AN$229),(INDEX($E164:$M164,0,AN$231+1)-INDEX($E164:$M164,0,AN$231))/(INDEX($E$160:$M$160,0,AN$231+1)-INDEX($E$160:$M$160,0,AN$231))+AL236)))</f>
        <v>19.671751141548043</v>
      </c>
      <c r="AN236" s="186" cm="1">
        <f t="array" ref="AN236">IF(AO$231=-1,AO236,IF(AO$231=99,AM236,IF(AO$231=0,INDEX($E164:$M164,0,AO$229),(INDEX($E164:$M164,0,AO$231+1)-INDEX($E164:$M164,0,AO$231))/(INDEX($E$160:$M$160,0,AO$231+1)-INDEX($E$160:$M$160,0,AO$231))+AM236)))</f>
        <v>19.763463939910668</v>
      </c>
      <c r="AO236" s="186" cm="1">
        <f t="array" ref="AO236">IF(AP$231=-1,AP236,IF(AP$231=99,AN236,IF(AP$231=0,INDEX($E164:$M164,0,AP$229),(INDEX($E164:$M164,0,AP$231+1)-INDEX($E164:$M164,0,AP$231))/(INDEX($E$160:$M$160,0,AP$231+1)-INDEX($E$160:$M$160,0,AP$231))+AN236)))</f>
        <v>19.855176738273293</v>
      </c>
      <c r="AP236" s="186" cm="1">
        <f t="array" ref="AP236">IF(AQ$231=-1,AQ236,IF(AQ$231=99,AO236,IF(AQ$231=0,INDEX($E164:$M164,0,AQ$229),(INDEX($E164:$M164,0,AQ$231+1)-INDEX($E164:$M164,0,AQ$231))/(INDEX($E$160:$M$160,0,AQ$231+1)-INDEX($E$160:$M$160,0,AQ$231))+AO236)))</f>
        <v>19.946889536635918</v>
      </c>
      <c r="AQ236" s="186" cm="1">
        <f t="array" ref="AQ236">IF(AR$231=-1,AR236,IF(AR$231=99,AP236,IF(AR$231=0,INDEX($E164:$M164,0,AR$229),(INDEX($E164:$M164,0,AR$231+1)-INDEX($E164:$M164,0,AR$231))/(INDEX($E$160:$M$160,0,AR$231+1)-INDEX($E$160:$M$160,0,AR$231))+AP236)))</f>
        <v>20.038602334998544</v>
      </c>
      <c r="AR236" s="186" cm="1">
        <f t="array" ref="AR236">IF(AS$231=-1,AS236,IF(AS$231=99,AQ236,IF(AS$231=0,INDEX($E164:$M164,0,AS$229),(INDEX($E164:$M164,0,AS$231+1)-INDEX($E164:$M164,0,AS$231))/(INDEX($E$160:$M$160,0,AS$231+1)-INDEX($E$160:$M$160,0,AS$231))+AQ236)))</f>
        <v>20.130315133361169</v>
      </c>
      <c r="AS236" s="186" cm="1">
        <f t="array" ref="AS236">IF(AT$231=-1,AT236,IF(AT$231=99,AR236,IF(AT$231=0,INDEX($E164:$M164,0,AT$229),(INDEX($E164:$M164,0,AT$231+1)-INDEX($E164:$M164,0,AT$231))/(INDEX($E$160:$M$160,0,AT$231+1)-INDEX($E$160:$M$160,0,AT$231))+AR236)))</f>
        <v>20.222027931723794</v>
      </c>
      <c r="AT236" s="186" cm="1">
        <f t="array" ref="AT236">IF(AU$231=-1,AU236,IF(AU$231=99,AS236,IF(AU$231=0,INDEX($E164:$M164,0,AU$229),(INDEX($E164:$M164,0,AU$231+1)-INDEX($E164:$M164,0,AU$231))/(INDEX($E$160:$M$160,0,AU$231+1)-INDEX($E$160:$M$160,0,AU$231))+AS236)))</f>
        <v>20.313740730086419</v>
      </c>
      <c r="AU236" s="186" cm="1">
        <f t="array" ref="AU236">IF(AV$231=-1,AV236,IF(AV$231=99,AT236,IF(AV$231=0,INDEX($E164:$M164,0,AV$229),(INDEX($E164:$M164,0,AV$231+1)-INDEX($E164:$M164,0,AV$231))/(INDEX($E$160:$M$160,0,AV$231+1)-INDEX($E$160:$M$160,0,AV$231))+AT236)))</f>
        <v>20.405453528449044</v>
      </c>
      <c r="AV236" s="186" cm="1">
        <f t="array" ref="AV236">IF(AW$231=-1,AW236,IF(AW$231=99,AU236,IF(AW$231=0,INDEX($E164:$M164,0,AW$229),(INDEX($E164:$M164,0,AW$231+1)-INDEX($E164:$M164,0,AW$231))/(INDEX($E$160:$M$160,0,AW$231+1)-INDEX($E$160:$M$160,0,AW$231))+AU236)))</f>
        <v>20.405453528449058</v>
      </c>
      <c r="AW236" s="186" cm="1">
        <f t="array" ref="AW236">IF(AX$231=-1,AX236,IF(AX$231=99,AV236,IF(AX$231=0,INDEX($E164:$M164,0,AX$229),(INDEX($E164:$M164,0,AX$231+1)-INDEX($E164:$M164,0,AX$231))/(INDEX($E$160:$M$160,0,AX$231+1)-INDEX($E$160:$M$160,0,AX$231))+AV236)))</f>
        <v>20.405453528449058</v>
      </c>
      <c r="AX236" s="186" cm="1">
        <f t="array" ref="AX236">IF(AY$231=-1,AZ236,IF(AY$231=99,AW236,IF(AY$231=0,INDEX($E164:$M164,0,AY$229),(INDEX($E164:$M164,0,AY$231+1)-INDEX($E164:$M164,0,AY$231))/(INDEX($E$160:$M$160,0,AY$231+1)-INDEX($E$160:$M$160,0,AY$231))+AW236)))</f>
        <v>20.405453528449058</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103.58898663996069</v>
      </c>
      <c r="AD237" s="186" cm="1">
        <f t="array" ref="AD237">IF(AE$231=-1,AE237,IF(AE$231=99,AC237,IF(AE$231=0,INDEX($E165:$M165,0,AE$229),(INDEX($E165:$M165,0,AE$231+1)-INDEX($E165:$M165,0,AE$231))/(INDEX($E$160:$M$160,0,AE$231+1)-INDEX($E$160:$M$160,0,AE$231))+AC237)))</f>
        <v>105.41689138287997</v>
      </c>
      <c r="AE237" s="186" cm="1">
        <f t="array" ref="AE237">IF(AF$231=-1,AF237,IF(AF$231=99,AD237,IF(AF$231=0,INDEX($E165:$M165,0,AF$229),(INDEX($E165:$M165,0,AF$231+1)-INDEX($E165:$M165,0,AF$231))/(INDEX($E$160:$M$160,0,AF$231+1)-INDEX($E$160:$M$160,0,AF$231))+AD237)))</f>
        <v>107.24479612579924</v>
      </c>
      <c r="AF237" s="186" cm="1">
        <f t="array" ref="AF237">IF(AG$231=-1,AG237,IF(AG$231=99,AE237,IF(AG$231=0,INDEX($E165:$M165,0,AG$229),(INDEX($E165:$M165,0,AG$231+1)-INDEX($E165:$M165,0,AG$231))/(INDEX($E$160:$M$160,0,AG$231+1)-INDEX($E$160:$M$160,0,AG$231))+AE237)))</f>
        <v>109.07270086871851</v>
      </c>
      <c r="AG237" s="186" cm="1">
        <f t="array" ref="AG237">IF(AH$231=-1,AH237,IF(AH$231=99,AF237,IF(AH$231=0,INDEX($E165:$M165,0,AH$229),(INDEX($E165:$M165,0,AH$231+1)-INDEX($E165:$M165,0,AH$231))/(INDEX($E$160:$M$160,0,AH$231+1)-INDEX($E$160:$M$160,0,AH$231))+AF237)))</f>
        <v>110.90060561163779</v>
      </c>
      <c r="AH237" s="186" cm="1">
        <f t="array" ref="AH237">IF(AI$231=-1,AI237,IF(AI$231=99,AG237,IF(AI$231=0,INDEX($E165:$M165,0,AI$229),(INDEX($E165:$M165,0,AI$231+1)-INDEX($E165:$M165,0,AI$231))/(INDEX($E$160:$M$160,0,AI$231+1)-INDEX($E$160:$M$160,0,AI$231))+AG237)))</f>
        <v>112.72851035455706</v>
      </c>
      <c r="AI237" s="186" cm="1">
        <f t="array" ref="AI237">IF(AJ$231=-1,AJ237,IF(AJ$231=99,AH237,IF(AJ$231=0,INDEX($E165:$M165,0,AJ$229),(INDEX($E165:$M165,0,AJ$231+1)-INDEX($E165:$M165,0,AJ$231))/(INDEX($E$160:$M$160,0,AJ$231+1)-INDEX($E$160:$M$160,0,AJ$231))+AH237)))</f>
        <v>114.55641509747633</v>
      </c>
      <c r="AJ237" s="186" cm="1">
        <f t="array" ref="AJ237">IF(AK$231=-1,AK237,IF(AK$231=99,AI237,IF(AK$231=0,INDEX($E165:$M165,0,AK$229),(INDEX($E165:$M165,0,AK$231+1)-INDEX($E165:$M165,0,AK$231))/(INDEX($E$160:$M$160,0,AK$231+1)-INDEX($E$160:$M$160,0,AK$231))+AI237)))</f>
        <v>116.38431984039561</v>
      </c>
      <c r="AK237" s="186" cm="1">
        <f t="array" ref="AK237">IF(AL$231=-1,AL237,IF(AL$231=99,AJ237,IF(AL$231=0,INDEX($E165:$M165,0,AL$229),(INDEX($E165:$M165,0,AL$231+1)-INDEX($E165:$M165,0,AL$231))/(INDEX($E$160:$M$160,0,AL$231+1)-INDEX($E$160:$M$160,0,AL$231))+AJ237)))</f>
        <v>118.21222458331488</v>
      </c>
      <c r="AL237" s="186" cm="1">
        <f t="array" ref="AL237">IF(AM$231=-1,AM237,IF(AM$231=99,AK237,IF(AM$231=0,INDEX($E165:$M165,0,AM$229),(INDEX($E165:$M165,0,AM$231+1)-INDEX($E165:$M165,0,AM$231))/(INDEX($E$160:$M$160,0,AM$231+1)-INDEX($E$160:$M$160,0,AM$231))+AK237)))</f>
        <v>103.58898663996069</v>
      </c>
      <c r="AM237" s="186" cm="1">
        <f t="array" ref="AM237">IF(AN$231=-1,AN237,IF(AN$231=99,AL237,IF(AN$231=0,INDEX($E165:$M165,0,AN$229),(INDEX($E165:$M165,0,AN$231+1)-INDEX($E165:$M165,0,AN$231))/(INDEX($E$160:$M$160,0,AN$231+1)-INDEX($E$160:$M$160,0,AN$231))+AL237)))</f>
        <v>104.07419691778459</v>
      </c>
      <c r="AN237" s="186" cm="1">
        <f t="array" ref="AN237">IF(AO$231=-1,AO237,IF(AO$231=99,AM237,IF(AO$231=0,INDEX($E165:$M165,0,AO$229),(INDEX($E165:$M165,0,AO$231+1)-INDEX($E165:$M165,0,AO$231))/(INDEX($E$160:$M$160,0,AO$231+1)-INDEX($E$160:$M$160,0,AO$231))+AM237)))</f>
        <v>104.55940719560849</v>
      </c>
      <c r="AO237" s="186" cm="1">
        <f t="array" ref="AO237">IF(AP$231=-1,AP237,IF(AP$231=99,AN237,IF(AP$231=0,INDEX($E165:$M165,0,AP$229),(INDEX($E165:$M165,0,AP$231+1)-INDEX($E165:$M165,0,AP$231))/(INDEX($E$160:$M$160,0,AP$231+1)-INDEX($E$160:$M$160,0,AP$231))+AN237)))</f>
        <v>105.04461747343238</v>
      </c>
      <c r="AP237" s="186" cm="1">
        <f t="array" ref="AP237">IF(AQ$231=-1,AQ237,IF(AQ$231=99,AO237,IF(AQ$231=0,INDEX($E165:$M165,0,AQ$229),(INDEX($E165:$M165,0,AQ$231+1)-INDEX($E165:$M165,0,AQ$231))/(INDEX($E$160:$M$160,0,AQ$231+1)-INDEX($E$160:$M$160,0,AQ$231))+AO237)))</f>
        <v>105.52982775125628</v>
      </c>
      <c r="AQ237" s="186" cm="1">
        <f t="array" ref="AQ237">IF(AR$231=-1,AR237,IF(AR$231=99,AP237,IF(AR$231=0,INDEX($E165:$M165,0,AR$229),(INDEX($E165:$M165,0,AR$231+1)-INDEX($E165:$M165,0,AR$231))/(INDEX($E$160:$M$160,0,AR$231+1)-INDEX($E$160:$M$160,0,AR$231))+AP237)))</f>
        <v>106.01503802908017</v>
      </c>
      <c r="AR237" s="186" cm="1">
        <f t="array" ref="AR237">IF(AS$231=-1,AS237,IF(AS$231=99,AQ237,IF(AS$231=0,INDEX($E165:$M165,0,AS$229),(INDEX($E165:$M165,0,AS$231+1)-INDEX($E165:$M165,0,AS$231))/(INDEX($E$160:$M$160,0,AS$231+1)-INDEX($E$160:$M$160,0,AS$231))+AQ237)))</f>
        <v>106.50024830690407</v>
      </c>
      <c r="AS237" s="186" cm="1">
        <f t="array" ref="AS237">IF(AT$231=-1,AT237,IF(AT$231=99,AR237,IF(AT$231=0,INDEX($E165:$M165,0,AT$229),(INDEX($E165:$M165,0,AT$231+1)-INDEX($E165:$M165,0,AT$231))/(INDEX($E$160:$M$160,0,AT$231+1)-INDEX($E$160:$M$160,0,AT$231))+AR237)))</f>
        <v>106.98545858472797</v>
      </c>
      <c r="AT237" s="186" cm="1">
        <f t="array" ref="AT237">IF(AU$231=-1,AU237,IF(AU$231=99,AS237,IF(AU$231=0,INDEX($E165:$M165,0,AU$229),(INDEX($E165:$M165,0,AU$231+1)-INDEX($E165:$M165,0,AU$231))/(INDEX($E$160:$M$160,0,AU$231+1)-INDEX($E$160:$M$160,0,AU$231))+AS237)))</f>
        <v>107.47066886255186</v>
      </c>
      <c r="AU237" s="186" cm="1">
        <f t="array" ref="AU237">IF(AV$231=-1,AV237,IF(AV$231=99,AT237,IF(AV$231=0,INDEX($E165:$M165,0,AV$229),(INDEX($E165:$M165,0,AV$231+1)-INDEX($E165:$M165,0,AV$231))/(INDEX($E$160:$M$160,0,AV$231+1)-INDEX($E$160:$M$160,0,AV$231))+AT237)))</f>
        <v>107.95587914037576</v>
      </c>
      <c r="AV237" s="186" cm="1">
        <f t="array" ref="AV237">IF(AW$231=-1,AW237,IF(AW$231=99,AU237,IF(AW$231=0,INDEX($E165:$M165,0,AW$229),(INDEX($E165:$M165,0,AW$231+1)-INDEX($E165:$M165,0,AW$231))/(INDEX($E$160:$M$160,0,AW$231+1)-INDEX($E$160:$M$160,0,AW$231))+AU237)))</f>
        <v>107.95587914037574</v>
      </c>
      <c r="AW237" s="186" cm="1">
        <f t="array" ref="AW237">IF(AX$231=-1,AX237,IF(AX$231=99,AV237,IF(AX$231=0,INDEX($E165:$M165,0,AX$229),(INDEX($E165:$M165,0,AX$231+1)-INDEX($E165:$M165,0,AX$231))/(INDEX($E$160:$M$160,0,AX$231+1)-INDEX($E$160:$M$160,0,AX$231))+AV237)))</f>
        <v>107.95587914037574</v>
      </c>
      <c r="AX237" s="186" cm="1">
        <f t="array" ref="AX237">IF(AY$231=-1,AZ237,IF(AY$231=99,AW237,IF(AY$231=0,INDEX($E165:$M165,0,AY$229),(INDEX($E165:$M165,0,AY$231+1)-INDEX($E165:$M165,0,AY$231))/(INDEX($E$160:$M$160,0,AY$231+1)-INDEX($E$160:$M$160,0,AY$231))+AW237)))</f>
        <v>107.95587914037574</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7.3757245229288078</v>
      </c>
      <c r="AD238" s="186" cm="1">
        <f t="array" ref="AD238">IF(AE$231=-1,AE238,IF(AE$231=99,AC238,IF(AE$231=0,INDEX($E166:$M166,0,AE$229),(INDEX($E166:$M166,0,AE$231+1)-INDEX($E166:$M166,0,AE$231))/(INDEX($E$160:$M$160,0,AE$231+1)-INDEX($E$160:$M$160,0,AE$231))+AC238)))</f>
        <v>12.196744836856087</v>
      </c>
      <c r="AE238" s="186" cm="1">
        <f t="array" ref="AE238">IF(AF$231=-1,AF238,IF(AF$231=99,AD238,IF(AF$231=0,INDEX($E166:$M166,0,AF$229),(INDEX($E166:$M166,0,AF$231+1)-INDEX($E166:$M166,0,AF$231))/(INDEX($E$160:$M$160,0,AF$231+1)-INDEX($E$160:$M$160,0,AF$231))+AD238)))</f>
        <v>17.017765150783369</v>
      </c>
      <c r="AF238" s="186" cm="1">
        <f t="array" ref="AF238">IF(AG$231=-1,AG238,IF(AG$231=99,AE238,IF(AG$231=0,INDEX($E166:$M166,0,AG$229),(INDEX($E166:$M166,0,AG$231+1)-INDEX($E166:$M166,0,AG$231))/(INDEX($E$160:$M$160,0,AG$231+1)-INDEX($E$160:$M$160,0,AG$231))+AE238)))</f>
        <v>21.83878546471065</v>
      </c>
      <c r="AG238" s="186" cm="1">
        <f t="array" ref="AG238">IF(AH$231=-1,AH238,IF(AH$231=99,AF238,IF(AH$231=0,INDEX($E166:$M166,0,AH$229),(INDEX($E166:$M166,0,AH$231+1)-INDEX($E166:$M166,0,AH$231))/(INDEX($E$160:$M$160,0,AH$231+1)-INDEX($E$160:$M$160,0,AH$231))+AF238)))</f>
        <v>26.659805778637931</v>
      </c>
      <c r="AH238" s="186" cm="1">
        <f t="array" ref="AH238">IF(AI$231=-1,AI238,IF(AI$231=99,AG238,IF(AI$231=0,INDEX($E166:$M166,0,AI$229),(INDEX($E166:$M166,0,AI$231+1)-INDEX($E166:$M166,0,AI$231))/(INDEX($E$160:$M$160,0,AI$231+1)-INDEX($E$160:$M$160,0,AI$231))+AG238)))</f>
        <v>31.480826092565213</v>
      </c>
      <c r="AI238" s="186" cm="1">
        <f t="array" ref="AI238">IF(AJ$231=-1,AJ238,IF(AJ$231=99,AH238,IF(AJ$231=0,INDEX($E166:$M166,0,AJ$229),(INDEX($E166:$M166,0,AJ$231+1)-INDEX($E166:$M166,0,AJ$231))/(INDEX($E$160:$M$160,0,AJ$231+1)-INDEX($E$160:$M$160,0,AJ$231))+AH238)))</f>
        <v>36.301846406492494</v>
      </c>
      <c r="AJ238" s="186" cm="1">
        <f t="array" ref="AJ238">IF(AK$231=-1,AK238,IF(AK$231=99,AI238,IF(AK$231=0,INDEX($E166:$M166,0,AK$229),(INDEX($E166:$M166,0,AK$231+1)-INDEX($E166:$M166,0,AK$231))/(INDEX($E$160:$M$160,0,AK$231+1)-INDEX($E$160:$M$160,0,AK$231))+AI238)))</f>
        <v>41.122866720419772</v>
      </c>
      <c r="AK238" s="186" cm="1">
        <f t="array" ref="AK238">IF(AL$231=-1,AL238,IF(AL$231=99,AJ238,IF(AL$231=0,INDEX($E166:$M166,0,AL$229),(INDEX($E166:$M166,0,AL$231+1)-INDEX($E166:$M166,0,AL$231))/(INDEX($E$160:$M$160,0,AL$231+1)-INDEX($E$160:$M$160,0,AL$231))+AJ238)))</f>
        <v>45.94388703434705</v>
      </c>
      <c r="AL238" s="186" cm="1">
        <f t="array" ref="AL238">IF(AM$231=-1,AM238,IF(AM$231=99,AK238,IF(AM$231=0,INDEX($E166:$M166,0,AM$229),(INDEX($E166:$M166,0,AM$231+1)-INDEX($E166:$M166,0,AM$231))/(INDEX($E$160:$M$160,0,AM$231+1)-INDEX($E$160:$M$160,0,AM$231))+AK238)))</f>
        <v>7.3757245229288078</v>
      </c>
      <c r="AM238" s="186" cm="1">
        <f t="array" ref="AM238">IF(AN$231=-1,AN238,IF(AN$231=99,AL238,IF(AN$231=0,INDEX($E166:$M166,0,AN$229),(INDEX($E166:$M166,0,AN$231+1)-INDEX($E166:$M166,0,AN$231))/(INDEX($E$160:$M$160,0,AN$231+1)-INDEX($E$160:$M$160,0,AN$231))+AL238)))</f>
        <v>8.1548042562895571</v>
      </c>
      <c r="AN238" s="186" cm="1">
        <f t="array" ref="AN238">IF(AO$231=-1,AO238,IF(AO$231=99,AM238,IF(AO$231=0,INDEX($E166:$M166,0,AO$229),(INDEX($E166:$M166,0,AO$231+1)-INDEX($E166:$M166,0,AO$231))/(INDEX($E$160:$M$160,0,AO$231+1)-INDEX($E$160:$M$160,0,AO$231))+AM238)))</f>
        <v>8.9338839896503064</v>
      </c>
      <c r="AO238" s="186" cm="1">
        <f t="array" ref="AO238">IF(AP$231=-1,AP238,IF(AP$231=99,AN238,IF(AP$231=0,INDEX($E166:$M166,0,AP$229),(INDEX($E166:$M166,0,AP$231+1)-INDEX($E166:$M166,0,AP$231))/(INDEX($E$160:$M$160,0,AP$231+1)-INDEX($E$160:$M$160,0,AP$231))+AN238)))</f>
        <v>9.7129637230110557</v>
      </c>
      <c r="AP238" s="186" cm="1">
        <f t="array" ref="AP238">IF(AQ$231=-1,AQ238,IF(AQ$231=99,AO238,IF(AQ$231=0,INDEX($E166:$M166,0,AQ$229),(INDEX($E166:$M166,0,AQ$231+1)-INDEX($E166:$M166,0,AQ$231))/(INDEX($E$160:$M$160,0,AQ$231+1)-INDEX($E$160:$M$160,0,AQ$231))+AO238)))</f>
        <v>10.492043456371805</v>
      </c>
      <c r="AQ238" s="186" cm="1">
        <f t="array" ref="AQ238">IF(AR$231=-1,AR238,IF(AR$231=99,AP238,IF(AR$231=0,INDEX($E166:$M166,0,AR$229),(INDEX($E166:$M166,0,AR$231+1)-INDEX($E166:$M166,0,AR$231))/(INDEX($E$160:$M$160,0,AR$231+1)-INDEX($E$160:$M$160,0,AR$231))+AP238)))</f>
        <v>11.271123189732554</v>
      </c>
      <c r="AR238" s="186" cm="1">
        <f t="array" ref="AR238">IF(AS$231=-1,AS238,IF(AS$231=99,AQ238,IF(AS$231=0,INDEX($E166:$M166,0,AS$229),(INDEX($E166:$M166,0,AS$231+1)-INDEX($E166:$M166,0,AS$231))/(INDEX($E$160:$M$160,0,AS$231+1)-INDEX($E$160:$M$160,0,AS$231))+AQ238)))</f>
        <v>12.050202923093304</v>
      </c>
      <c r="AS238" s="186" cm="1">
        <f t="array" ref="AS238">IF(AT$231=-1,AT238,IF(AT$231=99,AR238,IF(AT$231=0,INDEX($E166:$M166,0,AT$229),(INDEX($E166:$M166,0,AT$231+1)-INDEX($E166:$M166,0,AT$231))/(INDEX($E$160:$M$160,0,AT$231+1)-INDEX($E$160:$M$160,0,AT$231))+AR238)))</f>
        <v>12.829282656454053</v>
      </c>
      <c r="AT238" s="186" cm="1">
        <f t="array" ref="AT238">IF(AU$231=-1,AU238,IF(AU$231=99,AS238,IF(AU$231=0,INDEX($E166:$M166,0,AU$229),(INDEX($E166:$M166,0,AU$231+1)-INDEX($E166:$M166,0,AU$231))/(INDEX($E$160:$M$160,0,AU$231+1)-INDEX($E$160:$M$160,0,AU$231))+AS238)))</f>
        <v>13.608362389814802</v>
      </c>
      <c r="AU238" s="186" cm="1">
        <f t="array" ref="AU238">IF(AV$231=-1,AV238,IF(AV$231=99,AT238,IF(AV$231=0,INDEX($E166:$M166,0,AV$229),(INDEX($E166:$M166,0,AV$231+1)-INDEX($E166:$M166,0,AV$231))/(INDEX($E$160:$M$160,0,AV$231+1)-INDEX($E$160:$M$160,0,AV$231))+AT238)))</f>
        <v>14.387442123175552</v>
      </c>
      <c r="AV238" s="186" cm="1">
        <f t="array" ref="AV238">IF(AW$231=-1,AW238,IF(AW$231=99,AU238,IF(AW$231=0,INDEX($E166:$M166,0,AW$229),(INDEX($E166:$M166,0,AW$231+1)-INDEX($E166:$M166,0,AW$231))/(INDEX($E$160:$M$160,0,AW$231+1)-INDEX($E$160:$M$160,0,AW$231))+AU238)))</f>
        <v>14.387442123175559</v>
      </c>
      <c r="AW238" s="186" cm="1">
        <f t="array" ref="AW238">IF(AX$231=-1,AX238,IF(AX$231=99,AV238,IF(AX$231=0,INDEX($E166:$M166,0,AX$229),(INDEX($E166:$M166,0,AX$231+1)-INDEX($E166:$M166,0,AX$231))/(INDEX($E$160:$M$160,0,AX$231+1)-INDEX($E$160:$M$160,0,AX$231))+AV238)))</f>
        <v>14.387442123175559</v>
      </c>
      <c r="AX238" s="186" cm="1">
        <f t="array" ref="AX238">IF(AY$231=-1,AZ238,IF(AY$231=99,AW238,IF(AY$231=0,INDEX($E166:$M166,0,AY$229),(INDEX($E166:$M166,0,AY$231+1)-INDEX($E166:$M166,0,AY$231))/(INDEX($E$160:$M$160,0,AY$231+1)-INDEX($E$160:$M$160,0,AY$231))+AW238)))</f>
        <v>14.387442123175559</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9.1285313897283302</v>
      </c>
      <c r="AD239" s="186" cm="1">
        <f t="array" ref="AD239">IF(AE$231=-1,AE239,IF(AE$231=99,AC239,IF(AE$231=0,INDEX($E167:$M167,0,AE$229),(INDEX($E167:$M167,0,AE$231+1)-INDEX($E167:$M167,0,AE$231))/(INDEX($E$160:$M$160,0,AE$231+1)-INDEX($E$160:$M$160,0,AE$231))+AC239)))</f>
        <v>9.2896111180315604</v>
      </c>
      <c r="AE239" s="186" cm="1">
        <f t="array" ref="AE239">IF(AF$231=-1,AF239,IF(AF$231=99,AD239,IF(AF$231=0,INDEX($E167:$M167,0,AF$229),(INDEX($E167:$M167,0,AF$231+1)-INDEX($E167:$M167,0,AF$231))/(INDEX($E$160:$M$160,0,AF$231+1)-INDEX($E$160:$M$160,0,AF$231))+AD239)))</f>
        <v>9.4506908463347905</v>
      </c>
      <c r="AF239" s="186" cm="1">
        <f t="array" ref="AF239">IF(AG$231=-1,AG239,IF(AG$231=99,AE239,IF(AG$231=0,INDEX($E167:$M167,0,AG$229),(INDEX($E167:$M167,0,AG$231+1)-INDEX($E167:$M167,0,AG$231))/(INDEX($E$160:$M$160,0,AG$231+1)-INDEX($E$160:$M$160,0,AG$231))+AE239)))</f>
        <v>9.6117705746380206</v>
      </c>
      <c r="AG239" s="186" cm="1">
        <f t="array" ref="AG239">IF(AH$231=-1,AH239,IF(AH$231=99,AF239,IF(AH$231=0,INDEX($E167:$M167,0,AH$229),(INDEX($E167:$M167,0,AH$231+1)-INDEX($E167:$M167,0,AH$231))/(INDEX($E$160:$M$160,0,AH$231+1)-INDEX($E$160:$M$160,0,AH$231))+AF239)))</f>
        <v>9.7728503029412508</v>
      </c>
      <c r="AH239" s="186" cm="1">
        <f t="array" ref="AH239">IF(AI$231=-1,AI239,IF(AI$231=99,AG239,IF(AI$231=0,INDEX($E167:$M167,0,AI$229),(INDEX($E167:$M167,0,AI$231+1)-INDEX($E167:$M167,0,AI$231))/(INDEX($E$160:$M$160,0,AI$231+1)-INDEX($E$160:$M$160,0,AI$231))+AG239)))</f>
        <v>9.9339300312444809</v>
      </c>
      <c r="AI239" s="186" cm="1">
        <f t="array" ref="AI239">IF(AJ$231=-1,AJ239,IF(AJ$231=99,AH239,IF(AJ$231=0,INDEX($E167:$M167,0,AJ$229),(INDEX($E167:$M167,0,AJ$231+1)-INDEX($E167:$M167,0,AJ$231))/(INDEX($E$160:$M$160,0,AJ$231+1)-INDEX($E$160:$M$160,0,AJ$231))+AH239)))</f>
        <v>10.095009759547711</v>
      </c>
      <c r="AJ239" s="186" cm="1">
        <f t="array" ref="AJ239">IF(AK$231=-1,AK239,IF(AK$231=99,AI239,IF(AK$231=0,INDEX($E167:$M167,0,AK$229),(INDEX($E167:$M167,0,AK$231+1)-INDEX($E167:$M167,0,AK$231))/(INDEX($E$160:$M$160,0,AK$231+1)-INDEX($E$160:$M$160,0,AK$231))+AI239)))</f>
        <v>10.256089487850941</v>
      </c>
      <c r="AK239" s="186" cm="1">
        <f t="array" ref="AK239">IF(AL$231=-1,AL239,IF(AL$231=99,AJ239,IF(AL$231=0,INDEX($E167:$M167,0,AL$229),(INDEX($E167:$M167,0,AL$231+1)-INDEX($E167:$M167,0,AL$231))/(INDEX($E$160:$M$160,0,AL$231+1)-INDEX($E$160:$M$160,0,AL$231))+AJ239)))</f>
        <v>10.417169216154171</v>
      </c>
      <c r="AL239" s="186" cm="1">
        <f t="array" ref="AL239">IF(AM$231=-1,AM239,IF(AM$231=99,AK239,IF(AM$231=0,INDEX($E167:$M167,0,AM$229),(INDEX($E167:$M167,0,AM$231+1)-INDEX($E167:$M167,0,AM$231))/(INDEX($E$160:$M$160,0,AM$231+1)-INDEX($E$160:$M$160,0,AM$231))+AK239)))</f>
        <v>9.1285313897283302</v>
      </c>
      <c r="AM239" s="186" cm="1">
        <f t="array" ref="AM239">IF(AN$231=-1,AN239,IF(AN$231=99,AL239,IF(AN$231=0,INDEX($E167:$M167,0,AN$229),(INDEX($E167:$M167,0,AN$231+1)-INDEX($E167:$M167,0,AN$231))/(INDEX($E$160:$M$160,0,AN$231+1)-INDEX($E$160:$M$160,0,AN$231))+AL239)))</f>
        <v>9.1712893835595555</v>
      </c>
      <c r="AN239" s="186" cm="1">
        <f t="array" ref="AN239">IF(AO$231=-1,AO239,IF(AO$231=99,AM239,IF(AO$231=0,INDEX($E167:$M167,0,AO$229),(INDEX($E167:$M167,0,AO$231+1)-INDEX($E167:$M167,0,AO$231))/(INDEX($E$160:$M$160,0,AO$231+1)-INDEX($E$160:$M$160,0,AO$231))+AM239)))</f>
        <v>9.2140473773907807</v>
      </c>
      <c r="AO239" s="186" cm="1">
        <f t="array" ref="AO239">IF(AP$231=-1,AP239,IF(AP$231=99,AN239,IF(AP$231=0,INDEX($E167:$M167,0,AP$229),(INDEX($E167:$M167,0,AP$231+1)-INDEX($E167:$M167,0,AP$231))/(INDEX($E$160:$M$160,0,AP$231+1)-INDEX($E$160:$M$160,0,AP$231))+AN239)))</f>
        <v>9.256805371222006</v>
      </c>
      <c r="AP239" s="186" cm="1">
        <f t="array" ref="AP239">IF(AQ$231=-1,AQ239,IF(AQ$231=99,AO239,IF(AQ$231=0,INDEX($E167:$M167,0,AQ$229),(INDEX($E167:$M167,0,AQ$231+1)-INDEX($E167:$M167,0,AQ$231))/(INDEX($E$160:$M$160,0,AQ$231+1)-INDEX($E$160:$M$160,0,AQ$231))+AO239)))</f>
        <v>9.2995633650532312</v>
      </c>
      <c r="AQ239" s="186" cm="1">
        <f t="array" ref="AQ239">IF(AR$231=-1,AR239,IF(AR$231=99,AP239,IF(AR$231=0,INDEX($E167:$M167,0,AR$229),(INDEX($E167:$M167,0,AR$231+1)-INDEX($E167:$M167,0,AR$231))/(INDEX($E$160:$M$160,0,AR$231+1)-INDEX($E$160:$M$160,0,AR$231))+AP239)))</f>
        <v>9.3423213588844565</v>
      </c>
      <c r="AR239" s="186" cm="1">
        <f t="array" ref="AR239">IF(AS$231=-1,AS239,IF(AS$231=99,AQ239,IF(AS$231=0,INDEX($E167:$M167,0,AS$229),(INDEX($E167:$M167,0,AS$231+1)-INDEX($E167:$M167,0,AS$231))/(INDEX($E$160:$M$160,0,AS$231+1)-INDEX($E$160:$M$160,0,AS$231))+AQ239)))</f>
        <v>9.3850793527156817</v>
      </c>
      <c r="AS239" s="186" cm="1">
        <f t="array" ref="AS239">IF(AT$231=-1,AT239,IF(AT$231=99,AR239,IF(AT$231=0,INDEX($E167:$M167,0,AT$229),(INDEX($E167:$M167,0,AT$231+1)-INDEX($E167:$M167,0,AT$231))/(INDEX($E$160:$M$160,0,AT$231+1)-INDEX($E$160:$M$160,0,AT$231))+AR239)))</f>
        <v>9.427837346546907</v>
      </c>
      <c r="AT239" s="186" cm="1">
        <f t="array" ref="AT239">IF(AU$231=-1,AU239,IF(AU$231=99,AS239,IF(AU$231=0,INDEX($E167:$M167,0,AU$229),(INDEX($E167:$M167,0,AU$231+1)-INDEX($E167:$M167,0,AU$231))/(INDEX($E$160:$M$160,0,AU$231+1)-INDEX($E$160:$M$160,0,AU$231))+AS239)))</f>
        <v>9.4705953403781322</v>
      </c>
      <c r="AU239" s="186" cm="1">
        <f t="array" ref="AU239">IF(AV$231=-1,AV239,IF(AV$231=99,AT239,IF(AV$231=0,INDEX($E167:$M167,0,AV$229),(INDEX($E167:$M167,0,AV$231+1)-INDEX($E167:$M167,0,AV$231))/(INDEX($E$160:$M$160,0,AV$231+1)-INDEX($E$160:$M$160,0,AV$231))+AT239)))</f>
        <v>9.5133533342093575</v>
      </c>
      <c r="AV239" s="186" cm="1">
        <f t="array" ref="AV239">IF(AW$231=-1,AW239,IF(AW$231=99,AU239,IF(AW$231=0,INDEX($E167:$M167,0,AW$229),(INDEX($E167:$M167,0,AW$231+1)-INDEX($E167:$M167,0,AW$231))/(INDEX($E$160:$M$160,0,AW$231+1)-INDEX($E$160:$M$160,0,AW$231))+AU239)))</f>
        <v>9.5133533342093504</v>
      </c>
      <c r="AW239" s="186" cm="1">
        <f t="array" ref="AW239">IF(AX$231=-1,AX239,IF(AX$231=99,AV239,IF(AX$231=0,INDEX($E167:$M167,0,AX$229),(INDEX($E167:$M167,0,AX$231+1)-INDEX($E167:$M167,0,AX$231))/(INDEX($E$160:$M$160,0,AX$231+1)-INDEX($E$160:$M$160,0,AX$231))+AV239)))</f>
        <v>9.5133533342093504</v>
      </c>
      <c r="AX239" s="186" cm="1">
        <f t="array" ref="AX239">IF(AY$231=-1,AZ239,IF(AY$231=99,AW239,IF(AY$231=0,INDEX($E167:$M167,0,AY$229),(INDEX($E167:$M167,0,AY$231+1)-INDEX($E167:$M167,0,AY$231))/(INDEX($E$160:$M$160,0,AY$231+1)-INDEX($E$160:$M$160,0,AY$231))+AW239)))</f>
        <v>9.5133533342093504</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0.64248252977129328</v>
      </c>
      <c r="T240" s="186" cm="1">
        <f t="array" ref="T240">IF(U$231=-1,U240,IF(U$231=99,S240,IF(U$231=0,INDEX($E168:$M168,0,U$229),(INDEX($E168:$M168,0,U$231+1)-INDEX($E168:$M168,0,U$231))/(INDEX($E$160:$M$160,0,U$231+1)-INDEX($E$160:$M$160,0,U$231))+S240)))</f>
        <v>0.58539415105489045</v>
      </c>
      <c r="U240" s="186" cm="1">
        <f t="array" ref="U240">IF(V$231=-1,V240,IF(V$231=99,T240,IF(V$231=0,INDEX($E168:$M168,0,V$229),(INDEX($E168:$M168,0,V$231+1)-INDEX($E168:$M168,0,V$231))/(INDEX($E$160:$M$160,0,V$231+1)-INDEX($E$160:$M$160,0,V$231))+T240)))</f>
        <v>0.52830577233848763</v>
      </c>
      <c r="V240" s="186" cm="1">
        <f t="array" ref="V240">IF(W$231=-1,W240,IF(W$231=99,U240,IF(W$231=0,INDEX($E168:$M168,0,W$229),(INDEX($E168:$M168,0,W$231+1)-INDEX($E168:$M168,0,W$231))/(INDEX($E$160:$M$160,0,W$231+1)-INDEX($E$160:$M$160,0,W$231))+U240)))</f>
        <v>0.47121739362208481</v>
      </c>
      <c r="W240" s="186" cm="1">
        <f t="array" ref="W240">IF(X$231=-1,X240,IF(X$231=99,V240,IF(X$231=0,INDEX($E168:$M168,0,X$229),(INDEX($E168:$M168,0,X$231+1)-INDEX($E168:$M168,0,X$231))/(INDEX($E$160:$M$160,0,X$231+1)-INDEX($E$160:$M$160,0,X$231))+V240)))</f>
        <v>0.41412901490568199</v>
      </c>
      <c r="X240" s="186" cm="1">
        <f t="array" ref="X240">IF(Y$231=-1,Y240,IF(Y$231=99,W240,IF(Y$231=0,INDEX($E168:$M168,0,Y$229),(INDEX($E168:$M168,0,Y$231+1)-INDEX($E168:$M168,0,Y$231))/(INDEX($E$160:$M$160,0,Y$231+1)-INDEX($E$160:$M$160,0,Y$231))+W240)))</f>
        <v>0.35704063618927917</v>
      </c>
      <c r="Y240" s="186" cm="1">
        <f t="array" ref="Y240">IF(Z$231=-1,Z240,IF(Z$231=99,X240,IF(Z$231=0,INDEX($E168:$M168,0,Z$229),(INDEX($E168:$M168,0,Z$231+1)-INDEX($E168:$M168,0,Z$231))/(INDEX($E$160:$M$160,0,Z$231+1)-INDEX($E$160:$M$160,0,Z$231))+X240)))</f>
        <v>0.29995225747287635</v>
      </c>
      <c r="Z240" s="186" cm="1">
        <f t="array" ref="Z240">IF(AA$231=-1,AA240,IF(AA$231=99,Y240,IF(AA$231=0,INDEX($E168:$M168,0,AA$229),(INDEX($E168:$M168,0,AA$231+1)-INDEX($E168:$M168,0,AA$231))/(INDEX($E$160:$M$160,0,AA$231+1)-INDEX($E$160:$M$160,0,AA$231))+Y240)))</f>
        <v>0.24286387875647353</v>
      </c>
      <c r="AA240" s="186" cm="1">
        <f t="array" ref="AA240">IF(AB$231=-1,AB240,IF(AB$231=99,Z240,IF(AB$231=0,INDEX($E168:$M168,0,AB$229),(INDEX($E168:$M168,0,AB$231+1)-INDEX($E168:$M168,0,AB$231))/(INDEX($E$160:$M$160,0,AB$231+1)-INDEX($E$160:$M$160,0,AB$231))+Z240)))</f>
        <v>0.18577550004007071</v>
      </c>
      <c r="AB240" s="186" cm="1">
        <f t="array" ref="AB240">IF(AC$231=-1,AC240,IF(AC$231=99,AA240,IF(AC$231=0,INDEX($E168:$M168,0,AC$229),(INDEX($E168:$M168,0,AC$231+1)-INDEX($E168:$M168,0,AC$231))/(INDEX($E$160:$M$160,0,AC$231+1)-INDEX($E$160:$M$160,0,AC$231))+AA240)))</f>
        <v>0.64248252977129328</v>
      </c>
      <c r="AC240" s="186" cm="1">
        <f t="array" ref="AC240">IF(AD$231=-1,AD240,IF(AD$231=99,AB240,IF(AD$231=0,INDEX($E168:$M168,0,AD$229),(INDEX($E168:$M168,0,AD$231+1)-INDEX($E168:$M168,0,AD$231))/(INDEX($E$160:$M$160,0,AD$231+1)-INDEX($E$160:$M$160,0,AD$231))+AB240)))</f>
        <v>0.63397127397876685</v>
      </c>
      <c r="AD240" s="186" cm="1">
        <f t="array" ref="AD240">IF(AE$231=-1,AE240,IF(AE$231=99,AC240,IF(AE$231=0,INDEX($E168:$M168,0,AE$229),(INDEX($E168:$M168,0,AE$231+1)-INDEX($E168:$M168,0,AE$231))/(INDEX($E$160:$M$160,0,AE$231+1)-INDEX($E$160:$M$160,0,AE$231))+AC240)))</f>
        <v>0.62546001818624042</v>
      </c>
      <c r="AE240" s="186" cm="1">
        <f t="array" ref="AE240">IF(AF$231=-1,AF240,IF(AF$231=99,AD240,IF(AF$231=0,INDEX($E168:$M168,0,AF$229),(INDEX($E168:$M168,0,AF$231+1)-INDEX($E168:$M168,0,AF$231))/(INDEX($E$160:$M$160,0,AF$231+1)-INDEX($E$160:$M$160,0,AF$231))+AD240)))</f>
        <v>0.61694876239371399</v>
      </c>
      <c r="AF240" s="186" cm="1">
        <f t="array" ref="AF240">IF(AG$231=-1,AG240,IF(AG$231=99,AE240,IF(AG$231=0,INDEX($E168:$M168,0,AG$229),(INDEX($E168:$M168,0,AG$231+1)-INDEX($E168:$M168,0,AG$231))/(INDEX($E$160:$M$160,0,AG$231+1)-INDEX($E$160:$M$160,0,AG$231))+AE240)))</f>
        <v>0.60843750660118756</v>
      </c>
      <c r="AG240" s="186" cm="1">
        <f t="array" ref="AG240">IF(AH$231=-1,AH240,IF(AH$231=99,AF240,IF(AH$231=0,INDEX($E168:$M168,0,AH$229),(INDEX($E168:$M168,0,AH$231+1)-INDEX($E168:$M168,0,AH$231))/(INDEX($E$160:$M$160,0,AH$231+1)-INDEX($E$160:$M$160,0,AH$231))+AF240)))</f>
        <v>0.59992625080866113</v>
      </c>
      <c r="AH240" s="186" cm="1">
        <f t="array" ref="AH240">IF(AI$231=-1,AI240,IF(AI$231=99,AG240,IF(AI$231=0,INDEX($E168:$M168,0,AI$229),(INDEX($E168:$M168,0,AI$231+1)-INDEX($E168:$M168,0,AI$231))/(INDEX($E$160:$M$160,0,AI$231+1)-INDEX($E$160:$M$160,0,AI$231))+AG240)))</f>
        <v>0.5914149950161347</v>
      </c>
      <c r="AI240" s="186" cm="1">
        <f t="array" ref="AI240">IF(AJ$231=-1,AJ240,IF(AJ$231=99,AH240,IF(AJ$231=0,INDEX($E168:$M168,0,AJ$229),(INDEX($E168:$M168,0,AJ$231+1)-INDEX($E168:$M168,0,AJ$231))/(INDEX($E$160:$M$160,0,AJ$231+1)-INDEX($E$160:$M$160,0,AJ$231))+AH240)))</f>
        <v>0.58290373922360827</v>
      </c>
      <c r="AJ240" s="186" cm="1">
        <f t="array" ref="AJ240">IF(AK$231=-1,AK240,IF(AK$231=99,AI240,IF(AK$231=0,INDEX($E168:$M168,0,AK$229),(INDEX($E168:$M168,0,AK$231+1)-INDEX($E168:$M168,0,AK$231))/(INDEX($E$160:$M$160,0,AK$231+1)-INDEX($E$160:$M$160,0,AK$231))+AI240)))</f>
        <v>0.57439248343108185</v>
      </c>
      <c r="AK240" s="186" cm="1">
        <f t="array" ref="AK240">IF(AL$231=-1,AL240,IF(AL$231=99,AJ240,IF(AL$231=0,INDEX($E168:$M168,0,AL$229),(INDEX($E168:$M168,0,AL$231+1)-INDEX($E168:$M168,0,AL$231))/(INDEX($E$160:$M$160,0,AL$231+1)-INDEX($E$160:$M$160,0,AL$231))+AJ240)))</f>
        <v>0.56588122763855542</v>
      </c>
      <c r="AL240" s="186" cm="1">
        <f t="array" ref="AL240">IF(AM$231=-1,AM240,IF(AM$231=99,AK240,IF(AM$231=0,INDEX($E168:$M168,0,AM$229),(INDEX($E168:$M168,0,AM$231+1)-INDEX($E168:$M168,0,AM$231))/(INDEX($E$160:$M$160,0,AM$231+1)-INDEX($E$160:$M$160,0,AM$231))+AK240)))</f>
        <v>0.63397127397876685</v>
      </c>
      <c r="AM240" s="186" cm="1">
        <f t="array" ref="AM240">IF(AN$231=-1,AN240,IF(AN$231=99,AL240,IF(AN$231=0,INDEX($E168:$M168,0,AN$229),(INDEX($E168:$M168,0,AN$231+1)-INDEX($E168:$M168,0,AN$231))/(INDEX($E$160:$M$160,0,AN$231+1)-INDEX($E$160:$M$160,0,AN$231))+AL240)))</f>
        <v>0.64783050479785897</v>
      </c>
      <c r="AN240" s="186" cm="1">
        <f t="array" ref="AN240">IF(AO$231=-1,AO240,IF(AO$231=99,AM240,IF(AO$231=0,INDEX($E168:$M168,0,AO$229),(INDEX($E168:$M168,0,AO$231+1)-INDEX($E168:$M168,0,AO$231))/(INDEX($E$160:$M$160,0,AO$231+1)-INDEX($E$160:$M$160,0,AO$231))+AM240)))</f>
        <v>0.6616897356169511</v>
      </c>
      <c r="AO240" s="186" cm="1">
        <f t="array" ref="AO240">IF(AP$231=-1,AP240,IF(AP$231=99,AN240,IF(AP$231=0,INDEX($E168:$M168,0,AP$229),(INDEX($E168:$M168,0,AP$231+1)-INDEX($E168:$M168,0,AP$231))/(INDEX($E$160:$M$160,0,AP$231+1)-INDEX($E$160:$M$160,0,AP$231))+AN240)))</f>
        <v>0.67554896643604323</v>
      </c>
      <c r="AP240" s="186" cm="1">
        <f t="array" ref="AP240">IF(AQ$231=-1,AQ240,IF(AQ$231=99,AO240,IF(AQ$231=0,INDEX($E168:$M168,0,AQ$229),(INDEX($E168:$M168,0,AQ$231+1)-INDEX($E168:$M168,0,AQ$231))/(INDEX($E$160:$M$160,0,AQ$231+1)-INDEX($E$160:$M$160,0,AQ$231))+AO240)))</f>
        <v>0.68940819725513536</v>
      </c>
      <c r="AQ240" s="186" cm="1">
        <f t="array" ref="AQ240">IF(AR$231=-1,AR240,IF(AR$231=99,AP240,IF(AR$231=0,INDEX($E168:$M168,0,AR$229),(INDEX($E168:$M168,0,AR$231+1)-INDEX($E168:$M168,0,AR$231))/(INDEX($E$160:$M$160,0,AR$231+1)-INDEX($E$160:$M$160,0,AR$231))+AP240)))</f>
        <v>0.70326742807422749</v>
      </c>
      <c r="AR240" s="186" cm="1">
        <f t="array" ref="AR240">IF(AS$231=-1,AS240,IF(AS$231=99,AQ240,IF(AS$231=0,INDEX($E168:$M168,0,AS$229),(INDEX($E168:$M168,0,AS$231+1)-INDEX($E168:$M168,0,AS$231))/(INDEX($E$160:$M$160,0,AS$231+1)-INDEX($E$160:$M$160,0,AS$231))+AQ240)))</f>
        <v>0.71712665889331961</v>
      </c>
      <c r="AS240" s="186" cm="1">
        <f t="array" ref="AS240">IF(AT$231=-1,AT240,IF(AT$231=99,AR240,IF(AT$231=0,INDEX($E168:$M168,0,AT$229),(INDEX($E168:$M168,0,AT$231+1)-INDEX($E168:$M168,0,AT$231))/(INDEX($E$160:$M$160,0,AT$231+1)-INDEX($E$160:$M$160,0,AT$231))+AR240)))</f>
        <v>0.73098588971241174</v>
      </c>
      <c r="AT240" s="186" cm="1">
        <f t="array" ref="AT240">IF(AU$231=-1,AU240,IF(AU$231=99,AS240,IF(AU$231=0,INDEX($E168:$M168,0,AU$229),(INDEX($E168:$M168,0,AU$231+1)-INDEX($E168:$M168,0,AU$231))/(INDEX($E$160:$M$160,0,AU$231+1)-INDEX($E$160:$M$160,0,AU$231))+AS240)))</f>
        <v>0.74484512053150387</v>
      </c>
      <c r="AU240" s="186" cm="1">
        <f t="array" ref="AU240">IF(AV$231=-1,AV240,IF(AV$231=99,AT240,IF(AV$231=0,INDEX($E168:$M168,0,AV$229),(INDEX($E168:$M168,0,AV$231+1)-INDEX($E168:$M168,0,AV$231))/(INDEX($E$160:$M$160,0,AV$231+1)-INDEX($E$160:$M$160,0,AV$231))+AT240)))</f>
        <v>0.758704351350596</v>
      </c>
      <c r="AV240" s="186" cm="1">
        <f t="array" ref="AV240">IF(AW$231=-1,AW240,IF(AW$231=99,AU240,IF(AW$231=0,INDEX($E168:$M168,0,AW$229),(INDEX($E168:$M168,0,AW$231+1)-INDEX($E168:$M168,0,AW$231))/(INDEX($E$160:$M$160,0,AW$231+1)-INDEX($E$160:$M$160,0,AW$231))+AU240)))</f>
        <v>0.75870435135059644</v>
      </c>
      <c r="AW240" s="186" cm="1">
        <f t="array" ref="AW240">IF(AX$231=-1,AX240,IF(AX$231=99,AV240,IF(AX$231=0,INDEX($E168:$M168,0,AX$229),(INDEX($E168:$M168,0,AX$231+1)-INDEX($E168:$M168,0,AX$231))/(INDEX($E$160:$M$160,0,AX$231+1)-INDEX($E$160:$M$160,0,AX$231))+AV240)))</f>
        <v>0.75870435135059644</v>
      </c>
      <c r="AX240" s="186" cm="1">
        <f t="array" ref="AX240">IF(AY$231=-1,AZ240,IF(AY$231=99,AW240,IF(AY$231=0,INDEX($E168:$M168,0,AY$229),(INDEX($E168:$M168,0,AY$231+1)-INDEX($E168:$M168,0,AY$231))/(INDEX($E$160:$M$160,0,AY$231+1)-INDEX($E$160:$M$160,0,AY$231))+AW240)))</f>
        <v>0.75870435135059644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1.0221577347381786E-2</v>
      </c>
      <c r="H253" s="109">
        <f t="shared" ref="H253:J255" si="627">K107/K$111</f>
        <v>9.4201332426846786E-3</v>
      </c>
      <c r="I253" s="109">
        <f t="shared" si="627"/>
        <v>6.1169813670717121E-3</v>
      </c>
      <c r="J253" s="109">
        <f t="shared" si="627"/>
        <v>4.6169739351543991E-3</v>
      </c>
      <c r="K253" s="109">
        <f>M107/M$111</f>
        <v>4.6169739351543991E-3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0.40561957334586562</v>
      </c>
      <c r="H254" s="109">
        <f t="shared" si="627"/>
        <v>0.36847795069938766</v>
      </c>
      <c r="I254" s="109">
        <f t="shared" si="627"/>
        <v>0.31707301040934632</v>
      </c>
      <c r="J254" s="109">
        <f t="shared" si="627"/>
        <v>0.29817882569024418</v>
      </c>
      <c r="K254" s="109">
        <f>M108/M$111</f>
        <v>0.29817882569024418</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0.51298973124682923</v>
      </c>
      <c r="H255" s="109">
        <f t="shared" si="627"/>
        <v>0.55772277127004644</v>
      </c>
      <c r="I255" s="109">
        <f t="shared" si="627"/>
        <v>0.62296003443322356</v>
      </c>
      <c r="J255" s="109">
        <f t="shared" si="627"/>
        <v>0.64745828109788872</v>
      </c>
      <c r="K255" s="109">
        <f>M109/M$111</f>
        <v>0.64745828109788872</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0.57340624038924493</v>
      </c>
      <c r="H256" s="109">
        <f>SUM(K115:K117)/SUM(K$127:K$129)</f>
        <v>0.5713065961861612</v>
      </c>
      <c r="I256" s="109">
        <f>SUM(L115:L117)/SUM(L$127:L$129)</f>
        <v>0.49153468149169627</v>
      </c>
      <c r="J256" s="109">
        <f>SUM(M115:M117)/SUM(M$127:M$129)</f>
        <v>0.43935655074035607</v>
      </c>
      <c r="K256" s="109">
        <f>SUM(M115:M117)/SUM(M$127:M$129)</f>
        <v>0.43935655074035607</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0.30691266736692174</v>
      </c>
      <c r="H257" s="109">
        <f>SUM(K119:K121)/SUM(K$127:K$129)</f>
        <v>0.30414660780248237</v>
      </c>
      <c r="I257" s="109">
        <f>SUM(L119:L121)/SUM(L$127:L$129)</f>
        <v>0.35044741399394919</v>
      </c>
      <c r="J257" s="109">
        <f>SUM(M119:M121)/SUM(M$127:M$129)</f>
        <v>0.39412686947318248</v>
      </c>
      <c r="K257" s="109">
        <f>SUM(M119:M121)/SUM(M$127:M$129)</f>
        <v>0.39412686947318248</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0.11968109224383333</v>
      </c>
      <c r="H258" s="109">
        <f>SUM(K123:K125)/SUM(K$127:K$129)</f>
        <v>0.12454679601135642</v>
      </c>
      <c r="I258" s="109">
        <f>SUM(L123:L125)/SUM(L$127:L$129)</f>
        <v>0.15801790451435457</v>
      </c>
      <c r="J258" s="109">
        <f>SUM(M123:M125)/SUM(M$127:M$129)</f>
        <v>0.16651657978646156</v>
      </c>
      <c r="K258" s="109">
        <f>SUM(M123:M125)/SUM(M$127:M$129)</f>
        <v>0.16651657978646156</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3.4071924491272617E-3</v>
      </c>
      <c r="Q260" s="186" cm="1">
        <f t="array" ref="Q260">IF(S$252=-1,R260,IF(S$252=99,P260,IF(S$252=0,INDEX($D253:$K253,0,S$250),(INDEX($D253:$K253,0,S$252+1)-INDEX($D253:$K253,0,S$252))/(INDEX($D$249:$K$249,0,S$252+1)-INDEX($D$249:$K$249,0,S$252))+P260)))</f>
        <v>6.8143848982545234E-3</v>
      </c>
      <c r="R260" s="186" cm="1">
        <f t="array" ref="R260">IF(T$252=-1,S260,IF(T$252=99,Q260,IF(T$252=0,INDEX($D253:$K253,0,T$250),(INDEX($D253:$K253,0,T$252+1)-INDEX($D253:$K253,0,T$252))/(INDEX($D$249:$K$249,0,T$252+1)-INDEX($D$249:$K$249,0,T$252))+Q260)))</f>
        <v>1.0221577347381786E-2</v>
      </c>
      <c r="S260" s="186" cm="1">
        <f t="array" ref="S260">IF(U$252=-1,T260,IF(U$252=99,R260,IF(U$252=0,INDEX($D253:$K253,0,U$250),(INDEX($D253:$K253,0,U$252+1)-INDEX($D253:$K253,0,U$252))/(INDEX($D$249:$K$249,0,U$252+1)-INDEX($D$249:$K$249,0,U$252))+R260)))</f>
        <v>1.0141432936912075E-2</v>
      </c>
      <c r="T260" s="186" cm="1">
        <f t="array" ref="T260">IF(V$252=-1,U260,IF(V$252=99,S260,IF(V$252=0,INDEX($D253:$K253,0,V$250),(INDEX($D253:$K253,0,V$252+1)-INDEX($D253:$K253,0,V$252))/(INDEX($D$249:$K$249,0,V$252+1)-INDEX($D$249:$K$249,0,V$252))+S260)))</f>
        <v>1.0061288526442363E-2</v>
      </c>
      <c r="U260" s="186" cm="1">
        <f t="array" ref="U260">IF(W$252=-1,V260,IF(W$252=99,T260,IF(W$252=0,INDEX($D253:$K253,0,W$250),(INDEX($D253:$K253,0,W$252+1)-INDEX($D253:$K253,0,W$252))/(INDEX($D$249:$K$249,0,W$252+1)-INDEX($D$249:$K$249,0,W$252))+T260)))</f>
        <v>9.9811441159726524E-3</v>
      </c>
      <c r="V260" s="186" cm="1">
        <f t="array" ref="V260">IF(X$252=-1,W260,IF(X$252=99,U260,IF(X$252=0,INDEX($D253:$K253,0,X$250),(INDEX($D253:$K253,0,X$252+1)-INDEX($D253:$K253,0,X$252))/(INDEX($D$249:$K$249,0,X$252+1)-INDEX($D$249:$K$249,0,X$252))+U260)))</f>
        <v>9.9009997055029414E-3</v>
      </c>
      <c r="W260" s="186" cm="1">
        <f t="array" ref="W260">IF(Y$252=-1,X260,IF(Y$252=99,V260,IF(Y$252=0,INDEX($D253:$K253,0,Y$250),(INDEX($D253:$K253,0,Y$252+1)-INDEX($D253:$K253,0,Y$252))/(INDEX($D$249:$K$249,0,Y$252+1)-INDEX($D$249:$K$249,0,Y$252))+V260)))</f>
        <v>9.8208552950332303E-3</v>
      </c>
      <c r="X260" s="186" cm="1">
        <f t="array" ref="X260">IF(Z$252=-1,Y260,IF(Z$252=99,W260,IF(Z$252=0,INDEX($D253:$K253,0,Z$250),(INDEX($D253:$K253,0,Z$252+1)-INDEX($D253:$K253,0,Z$252))/(INDEX($D$249:$K$249,0,Z$252+1)-INDEX($D$249:$K$249,0,Z$252))+W260)))</f>
        <v>9.7407108845635193E-3</v>
      </c>
      <c r="Y260" s="186" cm="1">
        <f t="array" ref="Y260">IF(AA$252=-1,Z260,IF(AA$252=99,X260,IF(AA$252=0,INDEX($D253:$K253,0,AA$250),(INDEX($D253:$K253,0,AA$252+1)-INDEX($D253:$K253,0,AA$252))/(INDEX($D$249:$K$249,0,AA$252+1)-INDEX($D$249:$K$249,0,AA$252))+X260)))</f>
        <v>9.6605664740938083E-3</v>
      </c>
      <c r="Z260" s="186" cm="1">
        <f t="array" ref="Z260">IF(AB$252=-1,AA260,IF(AB$252=99,Y260,IF(AB$252=0,INDEX($D253:$K253,0,AB$250),(INDEX($D253:$K253,0,AB$252+1)-INDEX($D253:$K253,0,AB$252))/(INDEX($D$249:$K$249,0,AB$252+1)-INDEX($D$249:$K$249,0,AB$252))+Y260)))</f>
        <v>9.5804220636240972E-3</v>
      </c>
      <c r="AA260" s="186" cm="1">
        <f t="array" ref="AA260">IF(AC$252=-1,AB260,IF(AC$252=99,Z260,IF(AC$252=0,INDEX($D253:$K253,0,AC$250),(INDEX($D253:$K253,0,AC$252+1)-INDEX($D253:$K253,0,AC$252))/(INDEX($D$249:$K$249,0,AC$252+1)-INDEX($D$249:$K$249,0,AC$252))+Z260)))</f>
        <v>9.5002776531543862E-3</v>
      </c>
      <c r="AB260" s="186" cm="1">
        <f t="array" ref="AB260">IF(AD$252=-1,AC260,IF(AD$252=99,AA260,IF(AD$252=0,INDEX($D253:$K253,0,AD$250),(INDEX($D253:$K253,0,AD$252+1)-INDEX($D253:$K253,0,AD$252))/(INDEX($D$249:$K$249,0,AD$252+1)-INDEX($D$249:$K$249,0,AD$252))+AA260)))</f>
        <v>9.4201332426846786E-3</v>
      </c>
      <c r="AC260" s="186" cm="1">
        <f t="array" ref="AC260">IF(AE$252=-1,AD260,IF(AE$252=99,AB260,IF(AE$252=0,INDEX($D253:$K253,0,AE$250),(INDEX($D253:$K253,0,AE$252+1)-INDEX($D253:$K253,0,AE$252))/(INDEX($D$249:$K$249,0,AE$252+1)-INDEX($D$249:$K$249,0,AE$252))+AB260)))</f>
        <v>9.0898180551233811E-3</v>
      </c>
      <c r="AD260" s="186" cm="1">
        <f t="array" ref="AD260">IF(AF$252=-1,AE260,IF(AF$252=99,AC260,IF(AF$252=0,INDEX($D253:$K253,0,AF$250),(INDEX($D253:$K253,0,AF$252+1)-INDEX($D253:$K253,0,AF$252))/(INDEX($D$249:$K$249,0,AF$252+1)-INDEX($D$249:$K$249,0,AF$252))+AC260)))</f>
        <v>8.7595028675620835E-3</v>
      </c>
      <c r="AE260" s="186" cm="1">
        <f t="array" ref="AE260">IF(AG$252=-1,AF260,IF(AG$252=99,AD260,IF(AG$252=0,INDEX($D253:$K253,0,AG$250),(INDEX($D253:$K253,0,AG$252+1)-INDEX($D253:$K253,0,AG$252))/(INDEX($D$249:$K$249,0,AG$252+1)-INDEX($D$249:$K$249,0,AG$252))+AD260)))</f>
        <v>8.429187680000786E-3</v>
      </c>
      <c r="AF260" s="186" cm="1">
        <f t="array" ref="AF260">IF(AH$252=-1,AG260,IF(AH$252=99,AE260,IF(AH$252=0,INDEX($D253:$K253,0,AH$250),(INDEX($D253:$K253,0,AH$252+1)-INDEX($D253:$K253,0,AH$252))/(INDEX($D$249:$K$249,0,AH$252+1)-INDEX($D$249:$K$249,0,AH$252))+AE260)))</f>
        <v>8.0988724924394885E-3</v>
      </c>
      <c r="AG260" s="186" cm="1">
        <f t="array" ref="AG260">IF(AI$252=-1,AH260,IF(AI$252=99,AF260,IF(AI$252=0,INDEX($D253:$K253,0,AI$250),(INDEX($D253:$K253,0,AI$252+1)-INDEX($D253:$K253,0,AI$252))/(INDEX($D$249:$K$249,0,AI$252+1)-INDEX($D$249:$K$249,0,AI$252))+AF260)))</f>
        <v>7.7685573048781919E-3</v>
      </c>
      <c r="AH260" s="186" cm="1">
        <f t="array" ref="AH260">IF(AJ$252=-1,AI260,IF(AJ$252=99,AG260,IF(AJ$252=0,INDEX($D253:$K253,0,AJ$250),(INDEX($D253:$K253,0,AJ$252+1)-INDEX($D253:$K253,0,AJ$252))/(INDEX($D$249:$K$249,0,AJ$252+1)-INDEX($D$249:$K$249,0,AJ$252))+AG260)))</f>
        <v>7.4382421173168952E-3</v>
      </c>
      <c r="AI260" s="186" cm="1">
        <f t="array" ref="AI260">IF(AK$252=-1,AJ260,IF(AK$252=99,AH260,IF(AK$252=0,INDEX($D253:$K253,0,AK$250),(INDEX($D253:$K253,0,AK$252+1)-INDEX($D253:$K253,0,AK$252))/(INDEX($D$249:$K$249,0,AK$252+1)-INDEX($D$249:$K$249,0,AK$252))+AH260)))</f>
        <v>7.1079269297555986E-3</v>
      </c>
      <c r="AJ260" s="186" cm="1">
        <f t="array" ref="AJ260">IF(AL$252=-1,AK260,IF(AL$252=99,AI260,IF(AL$252=0,INDEX($D253:$K253,0,AL$250),(INDEX($D253:$K253,0,AL$252+1)-INDEX($D253:$K253,0,AL$252))/(INDEX($D$249:$K$249,0,AL$252+1)-INDEX($D$249:$K$249,0,AL$252))+AI260)))</f>
        <v>6.7776117421943019E-3</v>
      </c>
      <c r="AK260" s="186" cm="1">
        <f t="array" ref="AK260">IF(AM$252=-1,AL260,IF(AM$252=99,AJ260,IF(AM$252=0,INDEX($D253:$K253,0,AM$250),(INDEX($D253:$K253,0,AM$252+1)-INDEX($D253:$K253,0,AM$252))/(INDEX($D$249:$K$249,0,AM$252+1)-INDEX($D$249:$K$249,0,AM$252))+AJ260)))</f>
        <v>6.4472965546330053E-3</v>
      </c>
      <c r="AL260" s="186" cm="1">
        <f t="array" ref="AL260">IF(AN$252=-1,AM260,IF(AN$252=99,AK260,IF(AN$252=0,INDEX($D253:$K253,0,AN$250),(INDEX($D253:$K253,0,AN$252+1)-INDEX($D253:$K253,0,AN$252))/(INDEX($D$249:$K$249,0,AN$252+1)-INDEX($D$249:$K$249,0,AN$252))+AK260)))</f>
        <v>6.1169813670717121E-3</v>
      </c>
      <c r="AM260" s="186" cm="1">
        <f t="array" ref="AM260">IF(AO$252=-1,AN260,IF(AO$252=99,AL260,IF(AO$252=0,INDEX($D253:$K253,0,AO$250),(INDEX($D253:$K253,0,AO$252+1)-INDEX($D253:$K253,0,AO$252))/(INDEX($D$249:$K$249,0,AO$252+1)-INDEX($D$249:$K$249,0,AO$252))+AL260)))</f>
        <v>5.9669806238799809E-3</v>
      </c>
      <c r="AN260" s="186" cm="1">
        <f t="array" ref="AN260">IF(AP$252=-1,AO260,IF(AP$252=99,AM260,IF(AP$252=0,INDEX($D253:$K253,0,AP$250),(INDEX($D253:$K253,0,AP$252+1)-INDEX($D253:$K253,0,AP$252))/(INDEX($D$249:$K$249,0,AP$252+1)-INDEX($D$249:$K$249,0,AP$252))+AM260)))</f>
        <v>5.8169798806882497E-3</v>
      </c>
      <c r="AO260" s="186" cm="1">
        <f t="array" ref="AO260">IF(AQ$252=-1,AP260,IF(AQ$252=99,AN260,IF(AQ$252=0,INDEX($D253:$K253,0,AQ$250),(INDEX($D253:$K253,0,AQ$252+1)-INDEX($D253:$K253,0,AQ$252))/(INDEX($D$249:$K$249,0,AQ$252+1)-INDEX($D$249:$K$249,0,AQ$252))+AN260)))</f>
        <v>5.6669791374965185E-3</v>
      </c>
      <c r="AP260" s="186" cm="1">
        <f t="array" ref="AP260">IF(AR$252=-1,AQ260,IF(AR$252=99,AO260,IF(AR$252=0,INDEX($D253:$K253,0,AR$250),(INDEX($D253:$K253,0,AR$252+1)-INDEX($D253:$K253,0,AR$252))/(INDEX($D$249:$K$249,0,AR$252+1)-INDEX($D$249:$K$249,0,AR$252))+AO260)))</f>
        <v>5.5169783943047872E-3</v>
      </c>
      <c r="AQ260" s="186" cm="1">
        <f t="array" ref="AQ260">IF(AS$252=-1,AR260,IF(AS$252=99,AP260,IF(AS$252=0,INDEX($D253:$K253,0,AS$250),(INDEX($D253:$K253,0,AS$252+1)-INDEX($D253:$K253,0,AS$252))/(INDEX($D$249:$K$249,0,AS$252+1)-INDEX($D$249:$K$249,0,AS$252))+AP260)))</f>
        <v>5.366977651113056E-3</v>
      </c>
      <c r="AR260" s="186" cm="1">
        <f t="array" ref="AR260">IF(AT$252=-1,AW260,IF(AT$252=99,AQ260,IF(AT$252=0,INDEX($D253:$K253,0,AT$250),(INDEX($D253:$K253,0,AT$252+1)-INDEX($D253:$K253,0,AT$252))/(INDEX($D$249:$K$249,0,AT$252+1)-INDEX($D$249:$K$249,0,AT$252))+AQ260)))</f>
        <v>5.2169769079213248E-3</v>
      </c>
      <c r="AS260" s="186" cm="1">
        <f t="array" ref="AS260">IF(AU$252=-1,AX260,IF(AU$252=99,AR260,IF(AU$252=0,INDEX($D253:$K253,0,AU$250),(INDEX($D253:$K253,0,AU$252+1)-INDEX($D253:$K253,0,AU$252))/(INDEX($D$249:$K$249,0,AU$252+1)-INDEX($D$249:$K$249,0,AU$252))+AR260)))</f>
        <v>5.0669761647295936E-3</v>
      </c>
      <c r="AT260" s="186" cm="1">
        <f t="array" ref="AT260">IF(AV$252=-1,AY260,IF(AV$252=99,AS260,IF(AV$252=0,INDEX($D253:$K253,0,AV$250),(INDEX($D253:$K253,0,AV$252+1)-INDEX($D253:$K253,0,AV$252))/(INDEX($D$249:$K$249,0,AV$252+1)-INDEX($D$249:$K$249,0,AV$252))+AS260)))</f>
        <v>4.9169754215378624E-3</v>
      </c>
      <c r="AU260" s="186" cm="1">
        <f t="array" ref="AU260">IF(AW$252=-1,AZ260,IF(AW$252=99,AT260,IF(AW$252=0,INDEX($D253:$K253,0,AW$250),(INDEX($D253:$K253,0,AW$252+1)-INDEX($D253:$K253,0,AW$252))/(INDEX($D$249:$K$249,0,AW$252+1)-INDEX($D$249:$K$249,0,AW$252))+AT260)))</f>
        <v>4.7669746783461312E-3</v>
      </c>
      <c r="AV260" s="186" cm="1">
        <f t="array" ref="AV260">IF(AX$252=-1,BA260,IF(AX$252=99,AU260,IF(AX$252=0,INDEX($D253:$K253,0,AX$250),(INDEX($D253:$K253,0,AX$252+1)-INDEX($D253:$K253,0,AX$252))/(INDEX($D$249:$K$249,0,AX$252+1)-INDEX($D$249:$K$249,0,AX$252))+AU260)))</f>
        <v>4.6169739351543991E-3</v>
      </c>
      <c r="AW260" s="186" cm="1">
        <f t="array" ref="AW260">IF(AY$252=-1,BB260,IF(AY$252=99,AV260,IF(AY$252=0,INDEX($D253:$K253,0,AY$250),(INDEX($D253:$K253,0,AY$252+1)-INDEX($D253:$K253,0,AY$252))/(INDEX($D$249:$K$249,0,AY$252+1)-INDEX($D$249:$K$249,0,AY$252))+AV260)))</f>
        <v>4.6169739351543991E-3</v>
      </c>
      <c r="AX260" s="186" cm="1">
        <f t="array" ref="AX260">IF(AV$252=-1,AZ260,IF(AV$252=99,AW260,IF(AV$252=0,INDEX($D253:$K253,0,AV$250),(INDEX($D253:$K253,0,AV$252+1)-INDEX($D253:$K253,0,AV$252))/(INDEX($D$249:$K$249,0,AV$252+1)-INDEX($D$249:$K$249,0,AV$252))+AW260)))</f>
        <v>4.4669731919626679E-3</v>
      </c>
      <c r="AY260" s="186" cm="1">
        <f t="array" ref="AY260">IF(AW$252=-1,BA260,IF(AW$252=99,AX260,IF(AW$252=0,INDEX($D253:$K253,0,AW$250),(INDEX($D253:$K253,0,AW$252+1)-INDEX($D253:$K253,0,AW$252))/(INDEX($D$249:$K$249,0,AW$252+1)-INDEX($D$249:$K$249,0,AW$252))+AX260)))</f>
        <v>4.3169724487709367E-3</v>
      </c>
      <c r="AZ260" s="186" cm="1">
        <f t="array" ref="AZ260">IF(AX$252=-1,BB260,IF(AX$252=99,AY260,IF(AX$252=0,INDEX($D253:$K253,0,AX$250),(INDEX($D253:$K253,0,AX$252+1)-INDEX($D253:$K253,0,AX$252))/(INDEX($D$249:$K$249,0,AX$252+1)-INDEX($D$249:$K$249,0,AX$252))+AY260)))</f>
        <v>4.6169739351543991E-3</v>
      </c>
      <c r="BA260" s="186" cm="1">
        <f t="array" ref="BA260">IF(AY$252=-1,BC260,IF(AY$252=99,AZ260,IF(AY$252=0,INDEX($D253:$K253,0,AY$250),(INDEX($D253:$K253,0,AY$252+1)-INDEX($D253:$K253,0,AY$252))/(INDEX($D$249:$K$249,0,AY$252+1)-INDEX($D$249:$K$249,0,AY$252))+AZ260)))</f>
        <v>4.6169739351543991E-3</v>
      </c>
      <c r="BB260" s="186" cm="1">
        <f t="array" ref="BB260">IF(AZ$252=-1,BD260,IF(AZ$252=99,BA260,IF(AZ$252=0,INDEX($D253:$K253,0,AZ$250),(INDEX($D253:$K253,0,AZ$252+1)-INDEX($D253:$K253,0,AZ$252))/(INDEX($D$249:$K$249,0,AZ$252+1)-INDEX($D$249:$K$249,0,AZ$252))+BA260)))</f>
        <v>4.6169739351543991E-3</v>
      </c>
      <c r="BC260" s="186" cm="1">
        <f t="array" ref="BC260">IF(BA$252=-1,BE260,IF(BA$252=99,BB260,IF(BA$252=0,INDEX($D253:$K253,0,BA$250),(INDEX($D253:$K253,0,BA$252+1)-INDEX($D253:$K253,0,BA$252))/(INDEX($D$249:$K$249,0,BA$252+1)-INDEX($D$249:$K$249,0,BA$252))+BB260)))</f>
        <v>4.6169739351543991E-3</v>
      </c>
      <c r="BD260" s="186" cm="1">
        <f t="array" ref="BD260">IF(BB$252=-1,BF260,IF(BB$252=99,BC260,IF(BB$252=0,INDEX($D253:$K253,0,BB$250),(INDEX($D253:$K253,0,BB$252+1)-INDEX($D253:$K253,0,BB$252))/(INDEX($D$249:$K$249,0,BB$252+1)-INDEX($D$249:$K$249,0,BB$252))+BC260)))</f>
        <v>4.6169739351543991E-3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0.13520652444862188</v>
      </c>
      <c r="Q261" s="186" cm="1">
        <f t="array" ref="Q261">IF(S$252=-1,R261,IF(S$252=99,P261,IF(S$252=0,INDEX($D254:$K254,0,S$250),(INDEX($D254:$K254,0,S$252+1)-INDEX($D254:$K254,0,S$252))/(INDEX($D$249:$K$249,0,S$252+1)-INDEX($D$249:$K$249,0,S$252))+P261)))</f>
        <v>0.27041304889724377</v>
      </c>
      <c r="R261" s="186" cm="1">
        <f t="array" ref="R261">IF(T$252=-1,S261,IF(T$252=99,Q261,IF(T$252=0,INDEX($D254:$K254,0,T$250),(INDEX($D254:$K254,0,T$252+1)-INDEX($D254:$K254,0,T$252))/(INDEX($D$249:$K$249,0,T$252+1)-INDEX($D$249:$K$249,0,T$252))+Q261)))</f>
        <v>0.40561957334586562</v>
      </c>
      <c r="S261" s="186" cm="1">
        <f t="array" ref="S261">IF(U$252=-1,T261,IF(U$252=99,R261,IF(U$252=0,INDEX($D254:$K254,0,U$250),(INDEX($D254:$K254,0,U$252+1)-INDEX($D254:$K254,0,U$252))/(INDEX($D$249:$K$249,0,U$252+1)-INDEX($D$249:$K$249,0,U$252))+R261)))</f>
        <v>0.4019054110812178</v>
      </c>
      <c r="T261" s="186" cm="1">
        <f t="array" ref="T261">IF(V$252=-1,U261,IF(V$252=99,S261,IF(V$252=0,INDEX($D254:$K254,0,V$250),(INDEX($D254:$K254,0,V$252+1)-INDEX($D254:$K254,0,V$252))/(INDEX($D$249:$K$249,0,V$252+1)-INDEX($D$249:$K$249,0,V$252))+S261)))</f>
        <v>0.39819124881656998</v>
      </c>
      <c r="U261" s="186" cm="1">
        <f t="array" ref="U261">IF(W$252=-1,V261,IF(W$252=99,T261,IF(W$252=0,INDEX($D254:$K254,0,W$250),(INDEX($D254:$K254,0,W$252+1)-INDEX($D254:$K254,0,W$252))/(INDEX($D$249:$K$249,0,W$252+1)-INDEX($D$249:$K$249,0,W$252))+T261)))</f>
        <v>0.39447708655192215</v>
      </c>
      <c r="V261" s="186" cm="1">
        <f t="array" ref="V261">IF(X$252=-1,W261,IF(X$252=99,U261,IF(X$252=0,INDEX($D254:$K254,0,X$250),(INDEX($D254:$K254,0,X$252+1)-INDEX($D254:$K254,0,X$252))/(INDEX($D$249:$K$249,0,X$252+1)-INDEX($D$249:$K$249,0,X$252))+U261)))</f>
        <v>0.39076292428727433</v>
      </c>
      <c r="W261" s="186" cm="1">
        <f t="array" ref="W261">IF(Y$252=-1,X261,IF(Y$252=99,V261,IF(Y$252=0,INDEX($D254:$K254,0,Y$250),(INDEX($D254:$K254,0,Y$252+1)-INDEX($D254:$K254,0,Y$252))/(INDEX($D$249:$K$249,0,Y$252+1)-INDEX($D$249:$K$249,0,Y$252))+V261)))</f>
        <v>0.3870487620226265</v>
      </c>
      <c r="X261" s="186" cm="1">
        <f t="array" ref="X261">IF(Z$252=-1,Y261,IF(Z$252=99,W261,IF(Z$252=0,INDEX($D254:$K254,0,Z$250),(INDEX($D254:$K254,0,Z$252+1)-INDEX($D254:$K254,0,Z$252))/(INDEX($D$249:$K$249,0,Z$252+1)-INDEX($D$249:$K$249,0,Z$252))+W261)))</f>
        <v>0.38333459975797868</v>
      </c>
      <c r="Y261" s="186" cm="1">
        <f t="array" ref="Y261">IF(AA$252=-1,Z261,IF(AA$252=99,X261,IF(AA$252=0,INDEX($D254:$K254,0,AA$250),(INDEX($D254:$K254,0,AA$252+1)-INDEX($D254:$K254,0,AA$252))/(INDEX($D$249:$K$249,0,AA$252+1)-INDEX($D$249:$K$249,0,AA$252))+X261)))</f>
        <v>0.37962043749333085</v>
      </c>
      <c r="Z261" s="186" cm="1">
        <f t="array" ref="Z261">IF(AB$252=-1,AA261,IF(AB$252=99,Y261,IF(AB$252=0,INDEX($D254:$K254,0,AB$250),(INDEX($D254:$K254,0,AB$252+1)-INDEX($D254:$K254,0,AB$252))/(INDEX($D$249:$K$249,0,AB$252+1)-INDEX($D$249:$K$249,0,AB$252))+Y261)))</f>
        <v>0.37590627522868303</v>
      </c>
      <c r="AA261" s="186" cm="1">
        <f t="array" ref="AA261">IF(AC$252=-1,AB261,IF(AC$252=99,Z261,IF(AC$252=0,INDEX($D254:$K254,0,AC$250),(INDEX($D254:$K254,0,AC$252+1)-INDEX($D254:$K254,0,AC$252))/(INDEX($D$249:$K$249,0,AC$252+1)-INDEX($D$249:$K$249,0,AC$252))+Z261)))</f>
        <v>0.3721921129640352</v>
      </c>
      <c r="AB261" s="186" cm="1">
        <f t="array" ref="AB261">IF(AD$252=-1,AC261,IF(AD$252=99,AA261,IF(AD$252=0,INDEX($D254:$K254,0,AD$250),(INDEX($D254:$K254,0,AD$252+1)-INDEX($D254:$K254,0,AD$252))/(INDEX($D$249:$K$249,0,AD$252+1)-INDEX($D$249:$K$249,0,AD$252))+AA261)))</f>
        <v>0.36847795069938766</v>
      </c>
      <c r="AC261" s="186" cm="1">
        <f t="array" ref="AC261">IF(AE$252=-1,AD261,IF(AE$252=99,AB261,IF(AE$252=0,INDEX($D254:$K254,0,AE$250),(INDEX($D254:$K254,0,AE$252+1)-INDEX($D254:$K254,0,AE$252))/(INDEX($D$249:$K$249,0,AE$252+1)-INDEX($D$249:$K$249,0,AE$252))+AB261)))</f>
        <v>0.36333745667038353</v>
      </c>
      <c r="AD261" s="186" cm="1">
        <f t="array" ref="AD261">IF(AF$252=-1,AE261,IF(AF$252=99,AC261,IF(AF$252=0,INDEX($D254:$K254,0,AF$250),(INDEX($D254:$K254,0,AF$252+1)-INDEX($D254:$K254,0,AF$252))/(INDEX($D$249:$K$249,0,AF$252+1)-INDEX($D$249:$K$249,0,AF$252))+AC261)))</f>
        <v>0.3581969626413794</v>
      </c>
      <c r="AE261" s="186" cm="1">
        <f t="array" ref="AE261">IF(AG$252=-1,AF261,IF(AG$252=99,AD261,IF(AG$252=0,INDEX($D254:$K254,0,AG$250),(INDEX($D254:$K254,0,AG$252+1)-INDEX($D254:$K254,0,AG$252))/(INDEX($D$249:$K$249,0,AG$252+1)-INDEX($D$249:$K$249,0,AG$252))+AD261)))</f>
        <v>0.35305646861237527</v>
      </c>
      <c r="AF261" s="186" cm="1">
        <f t="array" ref="AF261">IF(AH$252=-1,AG261,IF(AH$252=99,AE261,IF(AH$252=0,INDEX($D254:$K254,0,AH$250),(INDEX($D254:$K254,0,AH$252+1)-INDEX($D254:$K254,0,AH$252))/(INDEX($D$249:$K$249,0,AH$252+1)-INDEX($D$249:$K$249,0,AH$252))+AE261)))</f>
        <v>0.34791597458337115</v>
      </c>
      <c r="AG261" s="186" cm="1">
        <f t="array" ref="AG261">IF(AI$252=-1,AH261,IF(AI$252=99,AF261,IF(AI$252=0,INDEX($D254:$K254,0,AI$250),(INDEX($D254:$K254,0,AI$252+1)-INDEX($D254:$K254,0,AI$252))/(INDEX($D$249:$K$249,0,AI$252+1)-INDEX($D$249:$K$249,0,AI$252))+AF261)))</f>
        <v>0.34277548055436702</v>
      </c>
      <c r="AH261" s="186" cm="1">
        <f t="array" ref="AH261">IF(AJ$252=-1,AI261,IF(AJ$252=99,AG261,IF(AJ$252=0,INDEX($D254:$K254,0,AJ$250),(INDEX($D254:$K254,0,AJ$252+1)-INDEX($D254:$K254,0,AJ$252))/(INDEX($D$249:$K$249,0,AJ$252+1)-INDEX($D$249:$K$249,0,AJ$252))+AG261)))</f>
        <v>0.33763498652536289</v>
      </c>
      <c r="AI261" s="186" cm="1">
        <f t="array" ref="AI261">IF(AK$252=-1,AJ261,IF(AK$252=99,AH261,IF(AK$252=0,INDEX($D254:$K254,0,AK$250),(INDEX($D254:$K254,0,AK$252+1)-INDEX($D254:$K254,0,AK$252))/(INDEX($D$249:$K$249,0,AK$252+1)-INDEX($D$249:$K$249,0,AK$252))+AH261)))</f>
        <v>0.33249449249635876</v>
      </c>
      <c r="AJ261" s="186" cm="1">
        <f t="array" ref="AJ261">IF(AL$252=-1,AK261,IF(AL$252=99,AI261,IF(AL$252=0,INDEX($D254:$K254,0,AL$250),(INDEX($D254:$K254,0,AL$252+1)-INDEX($D254:$K254,0,AL$252))/(INDEX($D$249:$K$249,0,AL$252+1)-INDEX($D$249:$K$249,0,AL$252))+AI261)))</f>
        <v>0.32735399846735463</v>
      </c>
      <c r="AK261" s="186" cm="1">
        <f t="array" ref="AK261">IF(AM$252=-1,AL261,IF(AM$252=99,AJ261,IF(AM$252=0,INDEX($D254:$K254,0,AM$250),(INDEX($D254:$K254,0,AM$252+1)-INDEX($D254:$K254,0,AM$252))/(INDEX($D$249:$K$249,0,AM$252+1)-INDEX($D$249:$K$249,0,AM$252))+AJ261)))</f>
        <v>0.32221350443835051</v>
      </c>
      <c r="AL261" s="186" cm="1">
        <f t="array" ref="AL261">IF(AN$252=-1,AM261,IF(AN$252=99,AK261,IF(AN$252=0,INDEX($D254:$K254,0,AN$250),(INDEX($D254:$K254,0,AN$252+1)-INDEX($D254:$K254,0,AN$252))/(INDEX($D$249:$K$249,0,AN$252+1)-INDEX($D$249:$K$249,0,AN$252))+AK261)))</f>
        <v>0.31707301040934632</v>
      </c>
      <c r="AM261" s="186" cm="1">
        <f t="array" ref="AM261">IF(AO$252=-1,AN261,IF(AO$252=99,AL261,IF(AO$252=0,INDEX($D254:$K254,0,AO$250),(INDEX($D254:$K254,0,AO$252+1)-INDEX($D254:$K254,0,AO$252))/(INDEX($D$249:$K$249,0,AO$252+1)-INDEX($D$249:$K$249,0,AO$252))+AL261)))</f>
        <v>0.31518359193743611</v>
      </c>
      <c r="AN261" s="186" cm="1">
        <f t="array" ref="AN261">IF(AP$252=-1,AO261,IF(AP$252=99,AM261,IF(AP$252=0,INDEX($D254:$K254,0,AP$250),(INDEX($D254:$K254,0,AP$252+1)-INDEX($D254:$K254,0,AP$252))/(INDEX($D$249:$K$249,0,AP$252+1)-INDEX($D$249:$K$249,0,AP$252))+AM261)))</f>
        <v>0.3132941734655259</v>
      </c>
      <c r="AO261" s="186" cm="1">
        <f t="array" ref="AO261">IF(AQ$252=-1,AP261,IF(AQ$252=99,AN261,IF(AQ$252=0,INDEX($D254:$K254,0,AQ$250),(INDEX($D254:$K254,0,AQ$252+1)-INDEX($D254:$K254,0,AQ$252))/(INDEX($D$249:$K$249,0,AQ$252+1)-INDEX($D$249:$K$249,0,AQ$252))+AN261)))</f>
        <v>0.3114047549936157</v>
      </c>
      <c r="AP261" s="186" cm="1">
        <f t="array" ref="AP261">IF(AR$252=-1,AQ261,IF(AR$252=99,AO261,IF(AR$252=0,INDEX($D254:$K254,0,AR$250),(INDEX($D254:$K254,0,AR$252+1)-INDEX($D254:$K254,0,AR$252))/(INDEX($D$249:$K$249,0,AR$252+1)-INDEX($D$249:$K$249,0,AR$252))+AO261)))</f>
        <v>0.30951533652170549</v>
      </c>
      <c r="AQ261" s="186" cm="1">
        <f t="array" ref="AQ261">IF(AS$252=-1,AR261,IF(AS$252=99,AP261,IF(AS$252=0,INDEX($D254:$K254,0,AS$250),(INDEX($D254:$K254,0,AS$252+1)-INDEX($D254:$K254,0,AS$252))/(INDEX($D$249:$K$249,0,AS$252+1)-INDEX($D$249:$K$249,0,AS$252))+AP261)))</f>
        <v>0.30762591804979528</v>
      </c>
      <c r="AR261" s="186" cm="1">
        <f t="array" ref="AR261">IF(AT$252=-1,AW261,IF(AT$252=99,AQ261,IF(AT$252=0,INDEX($D254:$K254,0,AT$250),(INDEX($D254:$K254,0,AT$252+1)-INDEX($D254:$K254,0,AT$252))/(INDEX($D$249:$K$249,0,AT$252+1)-INDEX($D$249:$K$249,0,AT$252))+AQ261)))</f>
        <v>0.30573649957788507</v>
      </c>
      <c r="AS261" s="186" cm="1">
        <f t="array" ref="AS261">IF(AU$252=-1,AX261,IF(AU$252=99,AR261,IF(AU$252=0,INDEX($D254:$K254,0,AU$250),(INDEX($D254:$K254,0,AU$252+1)-INDEX($D254:$K254,0,AU$252))/(INDEX($D$249:$K$249,0,AU$252+1)-INDEX($D$249:$K$249,0,AU$252))+AR261)))</f>
        <v>0.30384708110597486</v>
      </c>
      <c r="AT261" s="186" cm="1">
        <f t="array" ref="AT261">IF(AV$252=-1,AY261,IF(AV$252=99,AS261,IF(AV$252=0,INDEX($D254:$K254,0,AV$250),(INDEX($D254:$K254,0,AV$252+1)-INDEX($D254:$K254,0,AV$252))/(INDEX($D$249:$K$249,0,AV$252+1)-INDEX($D$249:$K$249,0,AV$252))+AS261)))</f>
        <v>0.30195766263406465</v>
      </c>
      <c r="AU261" s="186" cm="1">
        <f t="array" ref="AU261">IF(AW$252=-1,AZ261,IF(AW$252=99,AT261,IF(AW$252=0,INDEX($D254:$K254,0,AW$250),(INDEX($D254:$K254,0,AW$252+1)-INDEX($D254:$K254,0,AW$252))/(INDEX($D$249:$K$249,0,AW$252+1)-INDEX($D$249:$K$249,0,AW$252))+AT261)))</f>
        <v>0.30006824416215444</v>
      </c>
      <c r="AV261" s="186" cm="1">
        <f t="array" ref="AV261">IF(AX$252=-1,BA261,IF(AX$252=99,AU261,IF(AX$252=0,INDEX($D254:$K254,0,AX$250),(INDEX($D254:$K254,0,AX$252+1)-INDEX($D254:$K254,0,AX$252))/(INDEX($D$249:$K$249,0,AX$252+1)-INDEX($D$249:$K$249,0,AX$252))+AU261)))</f>
        <v>0.29817882569024418</v>
      </c>
      <c r="AW261" s="186" cm="1">
        <f t="array" ref="AW261">IF(AY$252=-1,BB261,IF(AY$252=99,AV261,IF(AY$252=0,INDEX($D254:$K254,0,AY$250),(INDEX($D254:$K254,0,AY$252+1)-INDEX($D254:$K254,0,AY$252))/(INDEX($D$249:$K$249,0,AY$252+1)-INDEX($D$249:$K$249,0,AY$252))+AV261)))</f>
        <v>0.29817882569024418</v>
      </c>
      <c r="AX261" s="186" cm="1">
        <f t="array" ref="AX261">IF(AV$252=-1,AZ261,IF(AV$252=99,AW261,IF(AV$252=0,INDEX($D254:$K254,0,AV$250),(INDEX($D254:$K254,0,AV$252+1)-INDEX($D254:$K254,0,AV$252))/(INDEX($D$249:$K$249,0,AV$252+1)-INDEX($D$249:$K$249,0,AV$252))+AW261)))</f>
        <v>0.29628940721833397</v>
      </c>
      <c r="AY261" s="186" cm="1">
        <f t="array" ref="AY261">IF(AW$252=-1,BA261,IF(AW$252=99,AX261,IF(AW$252=0,INDEX($D254:$K254,0,AW$250),(INDEX($D254:$K254,0,AW$252+1)-INDEX($D254:$K254,0,AW$252))/(INDEX($D$249:$K$249,0,AW$252+1)-INDEX($D$249:$K$249,0,AW$252))+AX261)))</f>
        <v>0.29439998874642376</v>
      </c>
      <c r="AZ261" s="186" cm="1">
        <f t="array" ref="AZ261">IF(AX$252=-1,BB261,IF(AX$252=99,AY261,IF(AX$252=0,INDEX($D254:$K254,0,AX$250),(INDEX($D254:$K254,0,AX$252+1)-INDEX($D254:$K254,0,AX$252))/(INDEX($D$249:$K$249,0,AX$252+1)-INDEX($D$249:$K$249,0,AX$252))+AY261)))</f>
        <v>0.29817882569024418</v>
      </c>
      <c r="BA261" s="186" cm="1">
        <f t="array" ref="BA261">IF(AY$252=-1,BC261,IF(AY$252=99,AZ261,IF(AY$252=0,INDEX($D254:$K254,0,AY$250),(INDEX($D254:$K254,0,AY$252+1)-INDEX($D254:$K254,0,AY$252))/(INDEX($D$249:$K$249,0,AY$252+1)-INDEX($D$249:$K$249,0,AY$252))+AZ261)))</f>
        <v>0.29817882569024418</v>
      </c>
      <c r="BB261" s="186" cm="1">
        <f t="array" ref="BB261">IF(AZ$252=-1,BD261,IF(AZ$252=99,BA261,IF(AZ$252=0,INDEX($D254:$K254,0,AZ$250),(INDEX($D254:$K254,0,AZ$252+1)-INDEX($D254:$K254,0,AZ$252))/(INDEX($D$249:$K$249,0,AZ$252+1)-INDEX($D$249:$K$249,0,AZ$252))+BA261)))</f>
        <v>0.29817882569024418</v>
      </c>
      <c r="BC261" s="186" cm="1">
        <f t="array" ref="BC261">IF(BA$252=-1,BE261,IF(BA$252=99,BB261,IF(BA$252=0,INDEX($D254:$K254,0,BA$250),(INDEX($D254:$K254,0,BA$252+1)-INDEX($D254:$K254,0,BA$252))/(INDEX($D$249:$K$249,0,BA$252+1)-INDEX($D$249:$K$249,0,BA$252))+BB261)))</f>
        <v>0.29817882569024418</v>
      </c>
      <c r="BD261" s="186" cm="1">
        <f t="array" ref="BD261">IF(BB$252=-1,BF261,IF(BB$252=99,BC261,IF(BB$252=0,INDEX($D254:$K254,0,BB$250),(INDEX($D254:$K254,0,BB$252+1)-INDEX($D254:$K254,0,BB$252))/(INDEX($D$249:$K$249,0,BB$252+1)-INDEX($D$249:$K$249,0,BB$252))+BC261)))</f>
        <v>0.29817882569024418</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0.51746303524915094</v>
      </c>
      <c r="T262" s="186" cm="1">
        <f t="array" ref="T262">IF(V$252=-1,U262,IF(V$252=99,S262,IF(V$252=0,INDEX($D255:$K255,0,V$250),(INDEX($D255:$K255,0,V$252+1)-INDEX($D255:$K255,0,V$252))/(INDEX($D$249:$K$249,0,V$252+1)-INDEX($D$249:$K$249,0,V$252))+S262)))</f>
        <v>0.52193633925147265</v>
      </c>
      <c r="U262" s="186" cm="1">
        <f t="array" ref="U262">IF(W$252=-1,V262,IF(W$252=99,T262,IF(W$252=0,INDEX($D255:$K255,0,W$250),(INDEX($D255:$K255,0,W$252+1)-INDEX($D255:$K255,0,W$252))/(INDEX($D$249:$K$249,0,W$252+1)-INDEX($D$249:$K$249,0,W$252))+T262)))</f>
        <v>0.52640964325379436</v>
      </c>
      <c r="V262" s="186" cm="1">
        <f t="array" ref="V262">IF(X$252=-1,W262,IF(X$252=99,U262,IF(X$252=0,INDEX($D255:$K255,0,X$250),(INDEX($D255:$K255,0,X$252+1)-INDEX($D255:$K255,0,X$252))/(INDEX($D$249:$K$249,0,X$252+1)-INDEX($D$249:$K$249,0,X$252))+U262)))</f>
        <v>0.53088294725611607</v>
      </c>
      <c r="W262" s="186" cm="1">
        <f t="array" ref="W262">IF(Y$252=-1,X262,IF(Y$252=99,V262,IF(Y$252=0,INDEX($D255:$K255,0,Y$250),(INDEX($D255:$K255,0,Y$252+1)-INDEX($D255:$K255,0,Y$252))/(INDEX($D$249:$K$249,0,Y$252+1)-INDEX($D$249:$K$249,0,Y$252))+V262)))</f>
        <v>0.53535625125843778</v>
      </c>
      <c r="X262" s="186" cm="1">
        <f t="array" ref="X262">IF(Z$252=-1,Y262,IF(Z$252=99,W262,IF(Z$252=0,INDEX($D255:$K255,0,Z$250),(INDEX($D255:$K255,0,Z$252+1)-INDEX($D255:$K255,0,Z$252))/(INDEX($D$249:$K$249,0,Z$252+1)-INDEX($D$249:$K$249,0,Z$252))+W262)))</f>
        <v>0.53982955526075949</v>
      </c>
      <c r="Y262" s="186" cm="1">
        <f t="array" ref="Y262">IF(AA$252=-1,Z262,IF(AA$252=99,X262,IF(AA$252=0,INDEX($D255:$K255,0,AA$250),(INDEX($D255:$K255,0,AA$252+1)-INDEX($D255:$K255,0,AA$252))/(INDEX($D$249:$K$249,0,AA$252+1)-INDEX($D$249:$K$249,0,AA$252))+X262)))</f>
        <v>0.5443028592630812</v>
      </c>
      <c r="Z262" s="186" cm="1">
        <f t="array" ref="Z262">IF(AB$252=-1,AA262,IF(AB$252=99,Y262,IF(AB$252=0,INDEX($D255:$K255,0,AB$250),(INDEX($D255:$K255,0,AB$252+1)-INDEX($D255:$K255,0,AB$252))/(INDEX($D$249:$K$249,0,AB$252+1)-INDEX($D$249:$K$249,0,AB$252))+Y262)))</f>
        <v>0.54877616326540291</v>
      </c>
      <c r="AA262" s="186" cm="1">
        <f t="array" ref="AA262">IF(AC$252=-1,AB262,IF(AC$252=99,Z262,IF(AC$252=0,INDEX($D255:$K255,0,AC$250),(INDEX($D255:$K255,0,AC$252+1)-INDEX($D255:$K255,0,AC$252))/(INDEX($D$249:$K$249,0,AC$252+1)-INDEX($D$249:$K$249,0,AC$252))+Z262)))</f>
        <v>0.55324946726772462</v>
      </c>
      <c r="AB262" s="186" cm="1">
        <f t="array" ref="AB262">IF(AD$252=-1,AC262,IF(AD$252=99,AA262,IF(AD$252=0,INDEX($D255:$K255,0,AD$250),(INDEX($D255:$K255,0,AD$252+1)-INDEX($D255:$K255,0,AD$252))/(INDEX($D$249:$K$249,0,AD$252+1)-INDEX($D$249:$K$249,0,AD$252))+AA262)))</f>
        <v>0.55772277127004644</v>
      </c>
      <c r="AC262" s="186" cm="1">
        <f t="array" ref="AC262">IF(AE$252=-1,AD262,IF(AE$252=99,AB262,IF(AE$252=0,INDEX($D255:$K255,0,AE$250),(INDEX($D255:$K255,0,AE$252+1)-INDEX($D255:$K255,0,AE$252))/(INDEX($D$249:$K$249,0,AE$252+1)-INDEX($D$249:$K$249,0,AE$252))+AB262)))</f>
        <v>0.56424649758636414</v>
      </c>
      <c r="AD262" s="186" cm="1">
        <f t="array" ref="AD262">IF(AF$252=-1,AE262,IF(AF$252=99,AC262,IF(AF$252=0,INDEX($D255:$K255,0,AF$250),(INDEX($D255:$K255,0,AF$252+1)-INDEX($D255:$K255,0,AF$252))/(INDEX($D$249:$K$249,0,AF$252+1)-INDEX($D$249:$K$249,0,AF$252))+AC262)))</f>
        <v>0.57077022390268184</v>
      </c>
      <c r="AE262" s="186" cm="1">
        <f t="array" ref="AE262">IF(AG$252=-1,AF262,IF(AG$252=99,AD262,IF(AG$252=0,INDEX($D255:$K255,0,AG$250),(INDEX($D255:$K255,0,AG$252+1)-INDEX($D255:$K255,0,AG$252))/(INDEX($D$249:$K$249,0,AG$252+1)-INDEX($D$249:$K$249,0,AG$252))+AD262)))</f>
        <v>0.57729395021899954</v>
      </c>
      <c r="AF262" s="186" cm="1">
        <f t="array" ref="AF262">IF(AH$252=-1,AG262,IF(AH$252=99,AE262,IF(AH$252=0,INDEX($D255:$K255,0,AH$250),(INDEX($D255:$K255,0,AH$252+1)-INDEX($D255:$K255,0,AH$252))/(INDEX($D$249:$K$249,0,AH$252+1)-INDEX($D$249:$K$249,0,AH$252))+AE262)))</f>
        <v>0.58381767653531724</v>
      </c>
      <c r="AG262" s="186" cm="1">
        <f t="array" ref="AG262">IF(AI$252=-1,AH262,IF(AI$252=99,AF262,IF(AI$252=0,INDEX($D255:$K255,0,AI$250),(INDEX($D255:$K255,0,AI$252+1)-INDEX($D255:$K255,0,AI$252))/(INDEX($D$249:$K$249,0,AI$252+1)-INDEX($D$249:$K$249,0,AI$252))+AF262)))</f>
        <v>0.59034140285163494</v>
      </c>
      <c r="AH262" s="186" cm="1">
        <f t="array" ref="AH262">IF(AJ$252=-1,AI262,IF(AJ$252=99,AG262,IF(AJ$252=0,INDEX($D255:$K255,0,AJ$250),(INDEX($D255:$K255,0,AJ$252+1)-INDEX($D255:$K255,0,AJ$252))/(INDEX($D$249:$K$249,0,AJ$252+1)-INDEX($D$249:$K$249,0,AJ$252))+AG262)))</f>
        <v>0.59686512916795265</v>
      </c>
      <c r="AI262" s="186" cm="1">
        <f t="array" ref="AI262">IF(AK$252=-1,AJ262,IF(AK$252=99,AH262,IF(AK$252=0,INDEX($D255:$K255,0,AK$250),(INDEX($D255:$K255,0,AK$252+1)-INDEX($D255:$K255,0,AK$252))/(INDEX($D$249:$K$249,0,AK$252+1)-INDEX($D$249:$K$249,0,AK$252))+AH262)))</f>
        <v>0.60338885548427035</v>
      </c>
      <c r="AJ262" s="186" cm="1">
        <f t="array" ref="AJ262">IF(AL$252=-1,AK262,IF(AL$252=99,AI262,IF(AL$252=0,INDEX($D255:$K255,0,AL$250),(INDEX($D255:$K255,0,AL$252+1)-INDEX($D255:$K255,0,AL$252))/(INDEX($D$249:$K$249,0,AL$252+1)-INDEX($D$249:$K$249,0,AL$252))+AI262)))</f>
        <v>0.60991258180058805</v>
      </c>
      <c r="AK262" s="186" cm="1">
        <f t="array" ref="AK262">IF(AM$252=-1,AL262,IF(AM$252=99,AJ262,IF(AM$252=0,INDEX($D255:$K255,0,AM$250),(INDEX($D255:$K255,0,AM$252+1)-INDEX($D255:$K255,0,AM$252))/(INDEX($D$249:$K$249,0,AM$252+1)-INDEX($D$249:$K$249,0,AM$252))+AJ262)))</f>
        <v>0.61643630811690575</v>
      </c>
      <c r="AL262" s="186" cm="1">
        <f t="array" ref="AL262">IF(AN$252=-1,AM262,IF(AN$252=99,AK262,IF(AN$252=0,INDEX($D255:$K255,0,AN$250),(INDEX($D255:$K255,0,AN$252+1)-INDEX($D255:$K255,0,AN$252))/(INDEX($D$249:$K$249,0,AN$252+1)-INDEX($D$249:$K$249,0,AN$252))+AK262)))</f>
        <v>0.62296003443322356</v>
      </c>
      <c r="AM262" s="186" cm="1">
        <f t="array" ref="AM262">IF(AO$252=-1,AN262,IF(AO$252=99,AL262,IF(AO$252=0,INDEX($D255:$K255,0,AO$250),(INDEX($D255:$K255,0,AO$252+1)-INDEX($D255:$K255,0,AO$252))/(INDEX($D$249:$K$249,0,AO$252+1)-INDEX($D$249:$K$249,0,AO$252))+AL262)))</f>
        <v>0.62540985909969005</v>
      </c>
      <c r="AN262" s="186" cm="1">
        <f t="array" ref="AN262">IF(AP$252=-1,AO262,IF(AP$252=99,AM262,IF(AP$252=0,INDEX($D255:$K255,0,AP$250),(INDEX($D255:$K255,0,AP$252+1)-INDEX($D255:$K255,0,AP$252))/(INDEX($D$249:$K$249,0,AP$252+1)-INDEX($D$249:$K$249,0,AP$252))+AM262)))</f>
        <v>0.62785968376615653</v>
      </c>
      <c r="AO262" s="186" cm="1">
        <f t="array" ref="AO262">IF(AQ$252=-1,AP262,IF(AQ$252=99,AN262,IF(AQ$252=0,INDEX($D255:$K255,0,AQ$250),(INDEX($D255:$K255,0,AQ$252+1)-INDEX($D255:$K255,0,AQ$252))/(INDEX($D$249:$K$249,0,AQ$252+1)-INDEX($D$249:$K$249,0,AQ$252))+AN262)))</f>
        <v>0.63030950843262301</v>
      </c>
      <c r="AP262" s="186" cm="1">
        <f t="array" ref="AP262">IF(AR$252=-1,AQ262,IF(AR$252=99,AO262,IF(AR$252=0,INDEX($D255:$K255,0,AR$250),(INDEX($D255:$K255,0,AR$252+1)-INDEX($D255:$K255,0,AR$252))/(INDEX($D$249:$K$249,0,AR$252+1)-INDEX($D$249:$K$249,0,AR$252))+AO262)))</f>
        <v>0.63275933309908949</v>
      </c>
      <c r="AQ262" s="186" cm="1">
        <f t="array" ref="AQ262">IF(AS$252=-1,AR262,IF(AS$252=99,AP262,IF(AS$252=0,INDEX($D255:$K255,0,AS$250),(INDEX($D255:$K255,0,AS$252+1)-INDEX($D255:$K255,0,AS$252))/(INDEX($D$249:$K$249,0,AS$252+1)-INDEX($D$249:$K$249,0,AS$252))+AP262)))</f>
        <v>0.63520915776555598</v>
      </c>
      <c r="AR262" s="186" cm="1">
        <f t="array" ref="AR262">IF(AT$252=-1,AW262,IF(AT$252=99,AQ262,IF(AT$252=0,INDEX($D255:$K255,0,AT$250),(INDEX($D255:$K255,0,AT$252+1)-INDEX($D255:$K255,0,AT$252))/(INDEX($D$249:$K$249,0,AT$252+1)-INDEX($D$249:$K$249,0,AT$252))+AQ262)))</f>
        <v>0.63765898243202246</v>
      </c>
      <c r="AS262" s="186" cm="1">
        <f t="array" ref="AS262">IF(AU$252=-1,AX262,IF(AU$252=99,AR262,IF(AU$252=0,INDEX($D255:$K255,0,AU$250),(INDEX($D255:$K255,0,AU$252+1)-INDEX($D255:$K255,0,AU$252))/(INDEX($D$249:$K$249,0,AU$252+1)-INDEX($D$249:$K$249,0,AU$252))+AR262)))</f>
        <v>0.64010880709848894</v>
      </c>
      <c r="AT262" s="186" cm="1">
        <f t="array" ref="AT262">IF(AV$252=-1,AY262,IF(AV$252=99,AS262,IF(AV$252=0,INDEX($D255:$K255,0,AV$250),(INDEX($D255:$K255,0,AV$252+1)-INDEX($D255:$K255,0,AV$252))/(INDEX($D$249:$K$249,0,AV$252+1)-INDEX($D$249:$K$249,0,AV$252))+AS262)))</f>
        <v>0.64255863176495542</v>
      </c>
      <c r="AU262" s="186" cm="1">
        <f t="array" ref="AU262">IF(AW$252=-1,AZ262,IF(AW$252=99,AT262,IF(AW$252=0,INDEX($D255:$K255,0,AW$250),(INDEX($D255:$K255,0,AW$252+1)-INDEX($D255:$K255,0,AW$252))/(INDEX($D$249:$K$249,0,AW$252+1)-INDEX($D$249:$K$249,0,AW$252))+AT262)))</f>
        <v>0.64500845643142191</v>
      </c>
      <c r="AV262" s="186" cm="1">
        <f t="array" ref="AV262">IF(AX$252=-1,BA262,IF(AX$252=99,AU262,IF(AX$252=0,INDEX($D255:$K255,0,AX$250),(INDEX($D255:$K255,0,AX$252+1)-INDEX($D255:$K255,0,AX$252))/(INDEX($D$249:$K$249,0,AX$252+1)-INDEX($D$249:$K$249,0,AX$252))+AU262)))</f>
        <v>0.64745828109788872</v>
      </c>
      <c r="AW262" s="186" cm="1">
        <f t="array" ref="AW262">IF(AY$252=-1,BB262,IF(AY$252=99,AV262,IF(AY$252=0,INDEX($D255:$K255,0,AY$250),(INDEX($D255:$K255,0,AY$252+1)-INDEX($D255:$K255,0,AY$252))/(INDEX($D$249:$K$249,0,AY$252+1)-INDEX($D$249:$K$249,0,AY$252))+AV262)))</f>
        <v>0.64745828109788872</v>
      </c>
      <c r="AX262" s="186" cm="1">
        <f t="array" ref="AX262">IF(AV$252=-1,AZ262,IF(AV$252=99,AW262,IF(AV$252=0,INDEX($D255:$K255,0,AV$250),(INDEX($D255:$K255,0,AV$252+1)-INDEX($D255:$K255,0,AV$252))/(INDEX($D$249:$K$249,0,AV$252+1)-INDEX($D$249:$K$249,0,AV$252))+AW262)))</f>
        <v>0.6499081057643552</v>
      </c>
      <c r="AY262" s="186" cm="1">
        <f t="array" ref="AY262">IF(AW$252=-1,BA262,IF(AW$252=99,AX262,IF(AW$252=0,INDEX($D255:$K255,0,AW$250),(INDEX($D255:$K255,0,AW$252+1)-INDEX($D255:$K255,0,AW$252))/(INDEX($D$249:$K$249,0,AW$252+1)-INDEX($D$249:$K$249,0,AW$252))+AX262)))</f>
        <v>0.65235793043082169</v>
      </c>
      <c r="AZ262" s="186" cm="1">
        <f t="array" ref="AZ262">IF(AX$252=-1,BB262,IF(AX$252=99,AY262,IF(AX$252=0,INDEX($D255:$K255,0,AX$250),(INDEX($D255:$K255,0,AX$252+1)-INDEX($D255:$K255,0,AX$252))/(INDEX($D$249:$K$249,0,AX$252+1)-INDEX($D$249:$K$249,0,AX$252))+AY262)))</f>
        <v>0.64745828109788872</v>
      </c>
      <c r="BA262" s="186" cm="1">
        <f t="array" ref="BA262">IF(AY$252=-1,BC262,IF(AY$252=99,AZ262,IF(AY$252=0,INDEX($D255:$K255,0,AY$250),(INDEX($D255:$K255,0,AY$252+1)-INDEX($D255:$K255,0,AY$252))/(INDEX($D$249:$K$249,0,AY$252+1)-INDEX($D$249:$K$249,0,AY$252))+AZ262)))</f>
        <v>0.64745828109788872</v>
      </c>
      <c r="BB262" s="186" cm="1">
        <f t="array" ref="BB262">IF(AZ$252=-1,BD262,IF(AZ$252=99,BA262,IF(AZ$252=0,INDEX($D255:$K255,0,AZ$250),(INDEX($D255:$K255,0,AZ$252+1)-INDEX($D255:$K255,0,AZ$252))/(INDEX($D$249:$K$249,0,AZ$252+1)-INDEX($D$249:$K$249,0,AZ$252))+BA262)))</f>
        <v>0.64745828109788872</v>
      </c>
      <c r="BC262" s="186" cm="1">
        <f t="array" ref="BC262">IF(BA$252=-1,BE262,IF(BA$252=99,BB262,IF(BA$252=0,INDEX($D255:$K255,0,BA$250),(INDEX($D255:$K255,0,BA$252+1)-INDEX($D255:$K255,0,BA$252))/(INDEX($D$249:$K$249,0,BA$252+1)-INDEX($D$249:$K$249,0,BA$252))+BB262)))</f>
        <v>0.64745828109788872</v>
      </c>
      <c r="BD262" s="186" cm="1">
        <f t="array" ref="BD262">IF(BB$252=-1,BF262,IF(BB$252=99,BC262,IF(BB$252=0,INDEX($D255:$K255,0,BB$250),(INDEX($D255:$K255,0,BB$252+1)-INDEX($D255:$K255,0,BB$252))/(INDEX($D$249:$K$249,0,BB$252+1)-INDEX($D$249:$K$249,0,BB$252))+BC262)))</f>
        <v>0.64745828109788872</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0.57319627596893652</v>
      </c>
      <c r="T263" s="186" cm="1">
        <f t="array" ref="T263">IF(V$252=-1,U263,IF(V$252=99,S263,IF(V$252=0,INDEX($D256:$K256,0,V$250),(INDEX($D256:$K256,0,V$252+1)-INDEX($D256:$K256,0,V$252))/(INDEX($D$249:$K$249,0,V$252+1)-INDEX($D$249:$K$249,0,V$252))+S263)))</f>
        <v>0.57298631154862811</v>
      </c>
      <c r="U263" s="186" cm="1">
        <f t="array" ref="U263">IF(W$252=-1,V263,IF(W$252=99,T263,IF(W$252=0,INDEX($D256:$K256,0,W$250),(INDEX($D256:$K256,0,W$252+1)-INDEX($D256:$K256,0,W$252))/(INDEX($D$249:$K$249,0,W$252+1)-INDEX($D$249:$K$249,0,W$252))+T263)))</f>
        <v>0.57277634712831971</v>
      </c>
      <c r="V263" s="186" cm="1">
        <f t="array" ref="V263">IF(X$252=-1,W263,IF(X$252=99,U263,IF(X$252=0,INDEX($D256:$K256,0,X$250),(INDEX($D256:$K256,0,X$252+1)-INDEX($D256:$K256,0,X$252))/(INDEX($D$249:$K$249,0,X$252+1)-INDEX($D$249:$K$249,0,X$252))+U263)))</f>
        <v>0.5725663827080113</v>
      </c>
      <c r="W263" s="186" cm="1">
        <f t="array" ref="W263">IF(Y$252=-1,X263,IF(Y$252=99,V263,IF(Y$252=0,INDEX($D256:$K256,0,Y$250),(INDEX($D256:$K256,0,Y$252+1)-INDEX($D256:$K256,0,Y$252))/(INDEX($D$249:$K$249,0,Y$252+1)-INDEX($D$249:$K$249,0,Y$252))+V263)))</f>
        <v>0.57235641828770289</v>
      </c>
      <c r="X263" s="186" cm="1">
        <f t="array" ref="X263">IF(Z$252=-1,Y263,IF(Z$252=99,W263,IF(Z$252=0,INDEX($D256:$K256,0,Z$250),(INDEX($D256:$K256,0,Z$252+1)-INDEX($D256:$K256,0,Z$252))/(INDEX($D$249:$K$249,0,Z$252+1)-INDEX($D$249:$K$249,0,Z$252))+W263)))</f>
        <v>0.57214645386739449</v>
      </c>
      <c r="Y263" s="186" cm="1">
        <f t="array" ref="Y263">IF(AA$252=-1,Z263,IF(AA$252=99,X263,IF(AA$252=0,INDEX($D256:$K256,0,AA$250),(INDEX($D256:$K256,0,AA$252+1)-INDEX($D256:$K256,0,AA$252))/(INDEX($D$249:$K$249,0,AA$252+1)-INDEX($D$249:$K$249,0,AA$252))+X263)))</f>
        <v>0.57193648944708608</v>
      </c>
      <c r="Z263" s="186" cm="1">
        <f t="array" ref="Z263">IF(AB$252=-1,AA263,IF(AB$252=99,Y263,IF(AB$252=0,INDEX($D256:$K256,0,AB$250),(INDEX($D256:$K256,0,AB$252+1)-INDEX($D256:$K256,0,AB$252))/(INDEX($D$249:$K$249,0,AB$252+1)-INDEX($D$249:$K$249,0,AB$252))+Y263)))</f>
        <v>0.57172652502677768</v>
      </c>
      <c r="AA263" s="186" cm="1">
        <f t="array" ref="AA263">IF(AC$252=-1,AB263,IF(AC$252=99,Z263,IF(AC$252=0,INDEX($D256:$K256,0,AC$250),(INDEX($D256:$K256,0,AC$252+1)-INDEX($D256:$K256,0,AC$252))/(INDEX($D$249:$K$249,0,AC$252+1)-INDEX($D$249:$K$249,0,AC$252))+Z263)))</f>
        <v>0.57151656060646927</v>
      </c>
      <c r="AB263" s="186" cm="1">
        <f t="array" ref="AB263">IF(AD$252=-1,AC263,IF(AD$252=99,AA263,IF(AD$252=0,INDEX($D256:$K256,0,AD$250),(INDEX($D256:$K256,0,AD$252+1)-INDEX($D256:$K256,0,AD$252))/(INDEX($D$249:$K$249,0,AD$252+1)-INDEX($D$249:$K$249,0,AD$252))+AA263)))</f>
        <v>0.5713065961861612</v>
      </c>
      <c r="AC263" s="186" cm="1">
        <f t="array" ref="AC263">IF(AE$252=-1,AD263,IF(AE$252=99,AB263,IF(AE$252=0,INDEX($D256:$K256,0,AE$250),(INDEX($D256:$K256,0,AE$252+1)-INDEX($D256:$K256,0,AE$252))/(INDEX($D$249:$K$249,0,AE$252+1)-INDEX($D$249:$K$249,0,AE$252))+AB263)))</f>
        <v>0.56332940471671467</v>
      </c>
      <c r="AD263" s="186" cm="1">
        <f t="array" ref="AD263">IF(AF$252=-1,AE263,IF(AF$252=99,AC263,IF(AF$252=0,INDEX($D256:$K256,0,AF$250),(INDEX($D256:$K256,0,AF$252+1)-INDEX($D256:$K256,0,AF$252))/(INDEX($D$249:$K$249,0,AF$252+1)-INDEX($D$249:$K$249,0,AF$252))+AC263)))</f>
        <v>0.55535221324726813</v>
      </c>
      <c r="AE263" s="186" cm="1">
        <f t="array" ref="AE263">IF(AG$252=-1,AF263,IF(AG$252=99,AD263,IF(AG$252=0,INDEX($D256:$K256,0,AG$250),(INDEX($D256:$K256,0,AG$252+1)-INDEX($D256:$K256,0,AG$252))/(INDEX($D$249:$K$249,0,AG$252+1)-INDEX($D$249:$K$249,0,AG$252))+AD263)))</f>
        <v>0.5473750217778216</v>
      </c>
      <c r="AF263" s="186" cm="1">
        <f t="array" ref="AF263">IF(AH$252=-1,AG263,IF(AH$252=99,AE263,IF(AH$252=0,INDEX($D256:$K256,0,AH$250),(INDEX($D256:$K256,0,AH$252+1)-INDEX($D256:$K256,0,AH$252))/(INDEX($D$249:$K$249,0,AH$252+1)-INDEX($D$249:$K$249,0,AH$252))+AE263)))</f>
        <v>0.53939783030837507</v>
      </c>
      <c r="AG263" s="186" cm="1">
        <f t="array" ref="AG263">IF(AI$252=-1,AH263,IF(AI$252=99,AF263,IF(AI$252=0,INDEX($D256:$K256,0,AI$250),(INDEX($D256:$K256,0,AI$252+1)-INDEX($D256:$K256,0,AI$252))/(INDEX($D$249:$K$249,0,AI$252+1)-INDEX($D$249:$K$249,0,AI$252))+AF263)))</f>
        <v>0.53142063883892854</v>
      </c>
      <c r="AH263" s="186" cm="1">
        <f t="array" ref="AH263">IF(AJ$252=-1,AI263,IF(AJ$252=99,AG263,IF(AJ$252=0,INDEX($D256:$K256,0,AJ$250),(INDEX($D256:$K256,0,AJ$252+1)-INDEX($D256:$K256,0,AJ$252))/(INDEX($D$249:$K$249,0,AJ$252+1)-INDEX($D$249:$K$249,0,AJ$252))+AG263)))</f>
        <v>0.52344344736948201</v>
      </c>
      <c r="AI263" s="186" cm="1">
        <f t="array" ref="AI263">IF(AK$252=-1,AJ263,IF(AK$252=99,AH263,IF(AK$252=0,INDEX($D256:$K256,0,AK$250),(INDEX($D256:$K256,0,AK$252+1)-INDEX($D256:$K256,0,AK$252))/(INDEX($D$249:$K$249,0,AK$252+1)-INDEX($D$249:$K$249,0,AK$252))+AH263)))</f>
        <v>0.51546625590003547</v>
      </c>
      <c r="AJ263" s="186" cm="1">
        <f t="array" ref="AJ263">IF(AL$252=-1,AK263,IF(AL$252=99,AI263,IF(AL$252=0,INDEX($D256:$K256,0,AL$250),(INDEX($D256:$K256,0,AL$252+1)-INDEX($D256:$K256,0,AL$252))/(INDEX($D$249:$K$249,0,AL$252+1)-INDEX($D$249:$K$249,0,AL$252))+AI263)))</f>
        <v>0.50748906443058894</v>
      </c>
      <c r="AK263" s="186" cm="1">
        <f t="array" ref="AK263">IF(AM$252=-1,AL263,IF(AM$252=99,AJ263,IF(AM$252=0,INDEX($D256:$K256,0,AM$250),(INDEX($D256:$K256,0,AM$252+1)-INDEX($D256:$K256,0,AM$252))/(INDEX($D$249:$K$249,0,AM$252+1)-INDEX($D$249:$K$249,0,AM$252))+AJ263)))</f>
        <v>0.49951187296114247</v>
      </c>
      <c r="AL263" s="186" cm="1">
        <f t="array" ref="AL263">IF(AN$252=-1,AM263,IF(AN$252=99,AK263,IF(AN$252=0,INDEX($D256:$K256,0,AN$250),(INDEX($D256:$K256,0,AN$252+1)-INDEX($D256:$K256,0,AN$252))/(INDEX($D$249:$K$249,0,AN$252+1)-INDEX($D$249:$K$249,0,AN$252))+AK263)))</f>
        <v>0.49153468149169627</v>
      </c>
      <c r="AM263" s="186" cm="1">
        <f t="array" ref="AM263">IF(AO$252=-1,AN263,IF(AO$252=99,AL263,IF(AO$252=0,INDEX($D256:$K256,0,AO$250),(INDEX($D256:$K256,0,AO$252+1)-INDEX($D256:$K256,0,AO$252))/(INDEX($D$249:$K$249,0,AO$252+1)-INDEX($D$249:$K$249,0,AO$252))+AL263)))</f>
        <v>0.48631686841656224</v>
      </c>
      <c r="AN263" s="186" cm="1">
        <f t="array" ref="AN263">IF(AP$252=-1,AO263,IF(AP$252=99,AM263,IF(AP$252=0,INDEX($D256:$K256,0,AP$250),(INDEX($D256:$K256,0,AP$252+1)-INDEX($D256:$K256,0,AP$252))/(INDEX($D$249:$K$249,0,AP$252+1)-INDEX($D$249:$K$249,0,AP$252))+AM263)))</f>
        <v>0.48109905534142822</v>
      </c>
      <c r="AO263" s="186" cm="1">
        <f t="array" ref="AO263">IF(AQ$252=-1,AP263,IF(AQ$252=99,AN263,IF(AQ$252=0,INDEX($D256:$K256,0,AQ$250),(INDEX($D256:$K256,0,AQ$252+1)-INDEX($D256:$K256,0,AQ$252))/(INDEX($D$249:$K$249,0,AQ$252+1)-INDEX($D$249:$K$249,0,AQ$252))+AN263)))</f>
        <v>0.47588124226629419</v>
      </c>
      <c r="AP263" s="186" cm="1">
        <f t="array" ref="AP263">IF(AR$252=-1,AQ263,IF(AR$252=99,AO263,IF(AR$252=0,INDEX($D256:$K256,0,AR$250),(INDEX($D256:$K256,0,AR$252+1)-INDEX($D256:$K256,0,AR$252))/(INDEX($D$249:$K$249,0,AR$252+1)-INDEX($D$249:$K$249,0,AR$252))+AO263)))</f>
        <v>0.47066342919116017</v>
      </c>
      <c r="AQ263" s="186" cm="1">
        <f t="array" ref="AQ263">IF(AS$252=-1,AR263,IF(AS$252=99,AP263,IF(AS$252=0,INDEX($D256:$K256,0,AS$250),(INDEX($D256:$K256,0,AS$252+1)-INDEX($D256:$K256,0,AS$252))/(INDEX($D$249:$K$249,0,AS$252+1)-INDEX($D$249:$K$249,0,AS$252))+AP263)))</f>
        <v>0.46544561611602614</v>
      </c>
      <c r="AR263" s="186" cm="1">
        <f t="array" ref="AR263">IF(AT$252=-1,AW263,IF(AT$252=99,AQ263,IF(AT$252=0,INDEX($D256:$K256,0,AT$250),(INDEX($D256:$K256,0,AT$252+1)-INDEX($D256:$K256,0,AT$252))/(INDEX($D$249:$K$249,0,AT$252+1)-INDEX($D$249:$K$249,0,AT$252))+AQ263)))</f>
        <v>0.46022780304089211</v>
      </c>
      <c r="AS263" s="186" cm="1">
        <f t="array" ref="AS263">IF(AU$252=-1,AX263,IF(AU$252=99,AR263,IF(AU$252=0,INDEX($D256:$K256,0,AU$250),(INDEX($D256:$K256,0,AU$252+1)-INDEX($D256:$K256,0,AU$252))/(INDEX($D$249:$K$249,0,AU$252+1)-INDEX($D$249:$K$249,0,AU$252))+AR263)))</f>
        <v>0.45500998996575809</v>
      </c>
      <c r="AT263" s="186" cm="1">
        <f t="array" ref="AT263">IF(AV$252=-1,AY263,IF(AV$252=99,AS263,IF(AV$252=0,INDEX($D256:$K256,0,AV$250),(INDEX($D256:$K256,0,AV$252+1)-INDEX($D256:$K256,0,AV$252))/(INDEX($D$249:$K$249,0,AV$252+1)-INDEX($D$249:$K$249,0,AV$252))+AS263)))</f>
        <v>0.44979217689062406</v>
      </c>
      <c r="AU263" s="186" cm="1">
        <f t="array" ref="AU263">IF(AW$252=-1,AZ263,IF(AW$252=99,AT263,IF(AW$252=0,INDEX($D256:$K256,0,AW$250),(INDEX($D256:$K256,0,AW$252+1)-INDEX($D256:$K256,0,AW$252))/(INDEX($D$249:$K$249,0,AW$252+1)-INDEX($D$249:$K$249,0,AW$252))+AT263)))</f>
        <v>0.44457436381549004</v>
      </c>
      <c r="AV263" s="186" cm="1">
        <f t="array" ref="AV263">IF(AX$252=-1,BA263,IF(AX$252=99,AU263,IF(AX$252=0,INDEX($D256:$K256,0,AX$250),(INDEX($D256:$K256,0,AX$252+1)-INDEX($D256:$K256,0,AX$252))/(INDEX($D$249:$K$249,0,AX$252+1)-INDEX($D$249:$K$249,0,AX$252))+AU263)))</f>
        <v>0.43935655074035607</v>
      </c>
      <c r="AW263" s="186" cm="1">
        <f t="array" ref="AW263">IF(AY$252=-1,BB263,IF(AY$252=99,AV263,IF(AY$252=0,INDEX($D256:$K256,0,AY$250),(INDEX($D256:$K256,0,AY$252+1)-INDEX($D256:$K256,0,AY$252))/(INDEX($D$249:$K$249,0,AY$252+1)-INDEX($D$249:$K$249,0,AY$252))+AV263)))</f>
        <v>0.43935655074035607</v>
      </c>
      <c r="AX263" s="186" cm="1">
        <f t="array" ref="AX263">IF(AV$252=-1,AZ263,IF(AV$252=99,AW263,IF(AV$252=0,INDEX($D256:$K256,0,AV$250),(INDEX($D256:$K256,0,AV$252+1)-INDEX($D256:$K256,0,AV$252))/(INDEX($D$249:$K$249,0,AV$252+1)-INDEX($D$249:$K$249,0,AV$252))+AW263)))</f>
        <v>0.43413873766522204</v>
      </c>
      <c r="AY263" s="186" cm="1">
        <f t="array" ref="AY263">IF(AW$252=-1,BA263,IF(AW$252=99,AX263,IF(AW$252=0,INDEX($D256:$K256,0,AW$250),(INDEX($D256:$K256,0,AW$252+1)-INDEX($D256:$K256,0,AW$252))/(INDEX($D$249:$K$249,0,AW$252+1)-INDEX($D$249:$K$249,0,AW$252))+AX263)))</f>
        <v>0.42892092459008802</v>
      </c>
      <c r="AZ263" s="186" cm="1">
        <f t="array" ref="AZ263">IF(AX$252=-1,BB263,IF(AX$252=99,AY263,IF(AX$252=0,INDEX($D256:$K256,0,AX$250),(INDEX($D256:$K256,0,AX$252+1)-INDEX($D256:$K256,0,AX$252))/(INDEX($D$249:$K$249,0,AX$252+1)-INDEX($D$249:$K$249,0,AX$252))+AY263)))</f>
        <v>0.43935655074035607</v>
      </c>
      <c r="BA263" s="186" cm="1">
        <f t="array" ref="BA263">IF(AY$252=-1,BC263,IF(AY$252=99,AZ263,IF(AY$252=0,INDEX($D256:$K256,0,AY$250),(INDEX($D256:$K256,0,AY$252+1)-INDEX($D256:$K256,0,AY$252))/(INDEX($D$249:$K$249,0,AY$252+1)-INDEX($D$249:$K$249,0,AY$252))+AZ263)))</f>
        <v>0.43935655074035607</v>
      </c>
      <c r="BB263" s="186" cm="1">
        <f t="array" ref="BB263">IF(AZ$252=-1,BD263,IF(AZ$252=99,BA263,IF(AZ$252=0,INDEX($D256:$K256,0,AZ$250),(INDEX($D256:$K256,0,AZ$252+1)-INDEX($D256:$K256,0,AZ$252))/(INDEX($D$249:$K$249,0,AZ$252+1)-INDEX($D$249:$K$249,0,AZ$252))+BA263)))</f>
        <v>0.43935655074035607</v>
      </c>
      <c r="BC263" s="186" cm="1">
        <f t="array" ref="BC263">IF(BA$252=-1,BE263,IF(BA$252=99,BB263,IF(BA$252=0,INDEX($D256:$K256,0,BA$250),(INDEX($D256:$K256,0,BA$252+1)-INDEX($D256:$K256,0,BA$252))/(INDEX($D$249:$K$249,0,BA$252+1)-INDEX($D$249:$K$249,0,BA$252))+BB263)))</f>
        <v>0.43935655074035607</v>
      </c>
      <c r="BD263" s="186" cm="1">
        <f t="array" ref="BD263">IF(BB$252=-1,BF263,IF(BB$252=99,BC263,IF(BB$252=0,INDEX($D256:$K256,0,BB$250),(INDEX($D256:$K256,0,BB$252+1)-INDEX($D256:$K256,0,BB$252))/(INDEX($D$249:$K$249,0,BB$252+1)-INDEX($D$249:$K$249,0,BB$252))+BC263)))</f>
        <v>0.43935655074035607</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0.30663606141047783</v>
      </c>
      <c r="T264" s="186" cm="1">
        <f t="array" ref="T264">IF(V$252=-1,U264,IF(V$252=99,S264,IF(V$252=0,INDEX($D257:$K257,0,V$250),(INDEX($D257:$K257,0,V$252+1)-INDEX($D257:$K257,0,V$252))/(INDEX($D$249:$K$249,0,V$252+1)-INDEX($D$249:$K$249,0,V$252))+S264)))</f>
        <v>0.30635945545403387</v>
      </c>
      <c r="U264" s="186" cm="1">
        <f t="array" ref="U264">IF(W$252=-1,V264,IF(W$252=99,T264,IF(W$252=0,INDEX($D257:$K257,0,W$250),(INDEX($D257:$K257,0,W$252+1)-INDEX($D257:$K257,0,W$252))/(INDEX($D$249:$K$249,0,W$252+1)-INDEX($D$249:$K$249,0,W$252))+T264)))</f>
        <v>0.3060828494975899</v>
      </c>
      <c r="V264" s="186" cm="1">
        <f t="array" ref="V264">IF(X$252=-1,W264,IF(X$252=99,U264,IF(X$252=0,INDEX($D257:$K257,0,X$250),(INDEX($D257:$K257,0,X$252+1)-INDEX($D257:$K257,0,X$252))/(INDEX($D$249:$K$249,0,X$252+1)-INDEX($D$249:$K$249,0,X$252))+U264)))</f>
        <v>0.30580624354114594</v>
      </c>
      <c r="W264" s="186" cm="1">
        <f t="array" ref="W264">IF(Y$252=-1,X264,IF(Y$252=99,V264,IF(Y$252=0,INDEX($D257:$K257,0,Y$250),(INDEX($D257:$K257,0,Y$252+1)-INDEX($D257:$K257,0,Y$252))/(INDEX($D$249:$K$249,0,Y$252+1)-INDEX($D$249:$K$249,0,Y$252))+V264)))</f>
        <v>0.30552963758470197</v>
      </c>
      <c r="X264" s="186" cm="1">
        <f t="array" ref="X264">IF(Z$252=-1,Y264,IF(Z$252=99,W264,IF(Z$252=0,INDEX($D257:$K257,0,Z$250),(INDEX($D257:$K257,0,Z$252+1)-INDEX($D257:$K257,0,Z$252))/(INDEX($D$249:$K$249,0,Z$252+1)-INDEX($D$249:$K$249,0,Z$252))+W264)))</f>
        <v>0.30525303162825801</v>
      </c>
      <c r="Y264" s="186" cm="1">
        <f t="array" ref="Y264">IF(AA$252=-1,Z264,IF(AA$252=99,X264,IF(AA$252=0,INDEX($D257:$K257,0,AA$250),(INDEX($D257:$K257,0,AA$252+1)-INDEX($D257:$K257,0,AA$252))/(INDEX($D$249:$K$249,0,AA$252+1)-INDEX($D$249:$K$249,0,AA$252))+X264)))</f>
        <v>0.30497642567181404</v>
      </c>
      <c r="Z264" s="186" cm="1">
        <f t="array" ref="Z264">IF(AB$252=-1,AA264,IF(AB$252=99,Y264,IF(AB$252=0,INDEX($D257:$K257,0,AB$250),(INDEX($D257:$K257,0,AB$252+1)-INDEX($D257:$K257,0,AB$252))/(INDEX($D$249:$K$249,0,AB$252+1)-INDEX($D$249:$K$249,0,AB$252))+Y264)))</f>
        <v>0.30469981971537008</v>
      </c>
      <c r="AA264" s="186" cm="1">
        <f t="array" ref="AA264">IF(AC$252=-1,AB264,IF(AC$252=99,Z264,IF(AC$252=0,INDEX($D257:$K257,0,AC$250),(INDEX($D257:$K257,0,AC$252+1)-INDEX($D257:$K257,0,AC$252))/(INDEX($D$249:$K$249,0,AC$252+1)-INDEX($D$249:$K$249,0,AC$252))+Z264)))</f>
        <v>0.30442321375892611</v>
      </c>
      <c r="AB264" s="186" cm="1">
        <f t="array" ref="AB264">IF(AD$252=-1,AC264,IF(AD$252=99,AA264,IF(AD$252=0,INDEX($D257:$K257,0,AD$250),(INDEX($D257:$K257,0,AD$252+1)-INDEX($D257:$K257,0,AD$252))/(INDEX($D$249:$K$249,0,AD$252+1)-INDEX($D$249:$K$249,0,AD$252))+AA264)))</f>
        <v>0.30414660780248237</v>
      </c>
      <c r="AC264" s="186" cm="1">
        <f t="array" ref="AC264">IF(AE$252=-1,AD264,IF(AE$252=99,AB264,IF(AE$252=0,INDEX($D257:$K257,0,AE$250),(INDEX($D257:$K257,0,AE$252+1)-INDEX($D257:$K257,0,AE$252))/(INDEX($D$249:$K$249,0,AE$252+1)-INDEX($D$249:$K$249,0,AE$252))+AB264)))</f>
        <v>0.30877668842162903</v>
      </c>
      <c r="AD264" s="186" cm="1">
        <f t="array" ref="AD264">IF(AF$252=-1,AE264,IF(AF$252=99,AC264,IF(AF$252=0,INDEX($D257:$K257,0,AF$250),(INDEX($D257:$K257,0,AF$252+1)-INDEX($D257:$K257,0,AF$252))/(INDEX($D$249:$K$249,0,AF$252+1)-INDEX($D$249:$K$249,0,AF$252))+AC264)))</f>
        <v>0.31340676904077569</v>
      </c>
      <c r="AE264" s="186" cm="1">
        <f t="array" ref="AE264">IF(AG$252=-1,AF264,IF(AG$252=99,AD264,IF(AG$252=0,INDEX($D257:$K257,0,AG$250),(INDEX($D257:$K257,0,AG$252+1)-INDEX($D257:$K257,0,AG$252))/(INDEX($D$249:$K$249,0,AG$252+1)-INDEX($D$249:$K$249,0,AG$252))+AD264)))</f>
        <v>0.31803684965992235</v>
      </c>
      <c r="AF264" s="186" cm="1">
        <f t="array" ref="AF264">IF(AH$252=-1,AG264,IF(AH$252=99,AE264,IF(AH$252=0,INDEX($D257:$K257,0,AH$250),(INDEX($D257:$K257,0,AH$252+1)-INDEX($D257:$K257,0,AH$252))/(INDEX($D$249:$K$249,0,AH$252+1)-INDEX($D$249:$K$249,0,AH$252))+AE264)))</f>
        <v>0.32266693027906901</v>
      </c>
      <c r="AG264" s="186" cm="1">
        <f t="array" ref="AG264">IF(AI$252=-1,AH264,IF(AI$252=99,AF264,IF(AI$252=0,INDEX($D257:$K257,0,AI$250),(INDEX($D257:$K257,0,AI$252+1)-INDEX($D257:$K257,0,AI$252))/(INDEX($D$249:$K$249,0,AI$252+1)-INDEX($D$249:$K$249,0,AI$252))+AF264)))</f>
        <v>0.32729701089821567</v>
      </c>
      <c r="AH264" s="186" cm="1">
        <f t="array" ref="AH264">IF(AJ$252=-1,AI264,IF(AJ$252=99,AG264,IF(AJ$252=0,INDEX($D257:$K257,0,AJ$250),(INDEX($D257:$K257,0,AJ$252+1)-INDEX($D257:$K257,0,AJ$252))/(INDEX($D$249:$K$249,0,AJ$252+1)-INDEX($D$249:$K$249,0,AJ$252))+AG264)))</f>
        <v>0.33192709151736233</v>
      </c>
      <c r="AI264" s="186" cm="1">
        <f t="array" ref="AI264">IF(AK$252=-1,AJ264,IF(AK$252=99,AH264,IF(AK$252=0,INDEX($D257:$K257,0,AK$250),(INDEX($D257:$K257,0,AK$252+1)-INDEX($D257:$K257,0,AK$252))/(INDEX($D$249:$K$249,0,AK$252+1)-INDEX($D$249:$K$249,0,AK$252))+AH264)))</f>
        <v>0.33655717213650899</v>
      </c>
      <c r="AJ264" s="186" cm="1">
        <f t="array" ref="AJ264">IF(AL$252=-1,AK264,IF(AL$252=99,AI264,IF(AL$252=0,INDEX($D257:$K257,0,AL$250),(INDEX($D257:$K257,0,AL$252+1)-INDEX($D257:$K257,0,AL$252))/(INDEX($D$249:$K$249,0,AL$252+1)-INDEX($D$249:$K$249,0,AL$252))+AI264)))</f>
        <v>0.34118725275565565</v>
      </c>
      <c r="AK264" s="186" cm="1">
        <f t="array" ref="AK264">IF(AM$252=-1,AL264,IF(AM$252=99,AJ264,IF(AM$252=0,INDEX($D257:$K257,0,AM$250),(INDEX($D257:$K257,0,AM$252+1)-INDEX($D257:$K257,0,AM$252))/(INDEX($D$249:$K$249,0,AM$252+1)-INDEX($D$249:$K$249,0,AM$252))+AJ264)))</f>
        <v>0.3458173333748023</v>
      </c>
      <c r="AL264" s="186" cm="1">
        <f t="array" ref="AL264">IF(AN$252=-1,AM264,IF(AN$252=99,AK264,IF(AN$252=0,INDEX($D257:$K257,0,AN$250),(INDEX($D257:$K257,0,AN$252+1)-INDEX($D257:$K257,0,AN$252))/(INDEX($D$249:$K$249,0,AN$252+1)-INDEX($D$249:$K$249,0,AN$252))+AK264)))</f>
        <v>0.35044741399394919</v>
      </c>
      <c r="AM264" s="186" cm="1">
        <f t="array" ref="AM264">IF(AO$252=-1,AN264,IF(AO$252=99,AL264,IF(AO$252=0,INDEX($D257:$K257,0,AO$250),(INDEX($D257:$K257,0,AO$252+1)-INDEX($D257:$K257,0,AO$252))/(INDEX($D$249:$K$249,0,AO$252+1)-INDEX($D$249:$K$249,0,AO$252))+AL264)))</f>
        <v>0.35481535954187249</v>
      </c>
      <c r="AN264" s="186" cm="1">
        <f t="array" ref="AN264">IF(AP$252=-1,AO264,IF(AP$252=99,AM264,IF(AP$252=0,INDEX($D257:$K257,0,AP$250),(INDEX($D257:$K257,0,AP$252+1)-INDEX($D257:$K257,0,AP$252))/(INDEX($D$249:$K$249,0,AP$252+1)-INDEX($D$249:$K$249,0,AP$252))+AM264)))</f>
        <v>0.35918330508979579</v>
      </c>
      <c r="AO264" s="186" cm="1">
        <f t="array" ref="AO264">IF(AQ$252=-1,AP264,IF(AQ$252=99,AN264,IF(AQ$252=0,INDEX($D257:$K257,0,AQ$250),(INDEX($D257:$K257,0,AQ$252+1)-INDEX($D257:$K257,0,AQ$252))/(INDEX($D$249:$K$249,0,AQ$252+1)-INDEX($D$249:$K$249,0,AQ$252))+AN264)))</f>
        <v>0.36355125063771909</v>
      </c>
      <c r="AP264" s="186" cm="1">
        <f t="array" ref="AP264">IF(AR$252=-1,AQ264,IF(AR$252=99,AO264,IF(AR$252=0,INDEX($D257:$K257,0,AR$250),(INDEX($D257:$K257,0,AR$252+1)-INDEX($D257:$K257,0,AR$252))/(INDEX($D$249:$K$249,0,AR$252+1)-INDEX($D$249:$K$249,0,AR$252))+AO264)))</f>
        <v>0.36791919618564239</v>
      </c>
      <c r="AQ264" s="186" cm="1">
        <f t="array" ref="AQ264">IF(AS$252=-1,AR264,IF(AS$252=99,AP264,IF(AS$252=0,INDEX($D257:$K257,0,AS$250),(INDEX($D257:$K257,0,AS$252+1)-INDEX($D257:$K257,0,AS$252))/(INDEX($D$249:$K$249,0,AS$252+1)-INDEX($D$249:$K$249,0,AS$252))+AP264)))</f>
        <v>0.3722871417335657</v>
      </c>
      <c r="AR264" s="186" cm="1">
        <f t="array" ref="AR264">IF(AT$252=-1,AW264,IF(AT$252=99,AQ264,IF(AT$252=0,INDEX($D257:$K257,0,AT$250),(INDEX($D257:$K257,0,AT$252+1)-INDEX($D257:$K257,0,AT$252))/(INDEX($D$249:$K$249,0,AT$252+1)-INDEX($D$249:$K$249,0,AT$252))+AQ264)))</f>
        <v>0.376655087281489</v>
      </c>
      <c r="AS264" s="186" cm="1">
        <f t="array" ref="AS264">IF(AU$252=-1,AX264,IF(AU$252=99,AR264,IF(AU$252=0,INDEX($D257:$K257,0,AU$250),(INDEX($D257:$K257,0,AU$252+1)-INDEX($D257:$K257,0,AU$252))/(INDEX($D$249:$K$249,0,AU$252+1)-INDEX($D$249:$K$249,0,AU$252))+AR264)))</f>
        <v>0.3810230328294123</v>
      </c>
      <c r="AT264" s="186" cm="1">
        <f t="array" ref="AT264">IF(AV$252=-1,AY264,IF(AV$252=99,AS264,IF(AV$252=0,INDEX($D257:$K257,0,AV$250),(INDEX($D257:$K257,0,AV$252+1)-INDEX($D257:$K257,0,AV$252))/(INDEX($D$249:$K$249,0,AV$252+1)-INDEX($D$249:$K$249,0,AV$252))+AS264)))</f>
        <v>0.3853909783773356</v>
      </c>
      <c r="AU264" s="186" cm="1">
        <f t="array" ref="AU264">IF(AW$252=-1,AZ264,IF(AW$252=99,AT264,IF(AW$252=0,INDEX($D257:$K257,0,AW$250),(INDEX($D257:$K257,0,AW$252+1)-INDEX($D257:$K257,0,AW$252))/(INDEX($D$249:$K$249,0,AW$252+1)-INDEX($D$249:$K$249,0,AW$252))+AT264)))</f>
        <v>0.3897589239252589</v>
      </c>
      <c r="AV264" s="186" cm="1">
        <f t="array" ref="AV264">IF(AX$252=-1,BA264,IF(AX$252=99,AU264,IF(AX$252=0,INDEX($D257:$K257,0,AX$250),(INDEX($D257:$K257,0,AX$252+1)-INDEX($D257:$K257,0,AX$252))/(INDEX($D$249:$K$249,0,AX$252+1)-INDEX($D$249:$K$249,0,AX$252))+AU264)))</f>
        <v>0.39412686947318248</v>
      </c>
      <c r="AW264" s="186" cm="1">
        <f t="array" ref="AW264">IF(AY$252=-1,BB264,IF(AY$252=99,AV264,IF(AY$252=0,INDEX($D257:$K257,0,AY$250),(INDEX($D257:$K257,0,AY$252+1)-INDEX($D257:$K257,0,AY$252))/(INDEX($D$249:$K$249,0,AY$252+1)-INDEX($D$249:$K$249,0,AY$252))+AV264)))</f>
        <v>0.39412686947318248</v>
      </c>
      <c r="AX264" s="186" cm="1">
        <f t="array" ref="AX264">IF(AV$252=-1,AZ264,IF(AV$252=99,AW264,IF(AV$252=0,INDEX($D257:$K257,0,AV$250),(INDEX($D257:$K257,0,AV$252+1)-INDEX($D257:$K257,0,AV$252))/(INDEX($D$249:$K$249,0,AV$252+1)-INDEX($D$249:$K$249,0,AV$252))+AW264)))</f>
        <v>0.39849481502110584</v>
      </c>
      <c r="AY264" s="186" cm="1">
        <f t="array" ref="AY264">IF(AW$252=-1,BA264,IF(AW$252=99,AX264,IF(AW$252=0,INDEX($D257:$K257,0,AW$250),(INDEX($D257:$K257,0,AW$252+1)-INDEX($D257:$K257,0,AW$252))/(INDEX($D$249:$K$249,0,AW$252+1)-INDEX($D$249:$K$249,0,AW$252))+AX264)))</f>
        <v>0.40286276056902914</v>
      </c>
      <c r="AZ264" s="186" cm="1">
        <f t="array" ref="AZ264">IF(AX$252=-1,BB264,IF(AX$252=99,AY264,IF(AX$252=0,INDEX($D257:$K257,0,AX$250),(INDEX($D257:$K257,0,AX$252+1)-INDEX($D257:$K257,0,AX$252))/(INDEX($D$249:$K$249,0,AX$252+1)-INDEX($D$249:$K$249,0,AX$252))+AY264)))</f>
        <v>0.39412686947318248</v>
      </c>
      <c r="BA264" s="186" cm="1">
        <f t="array" ref="BA264">IF(AY$252=-1,BC264,IF(AY$252=99,AZ264,IF(AY$252=0,INDEX($D257:$K257,0,AY$250),(INDEX($D257:$K257,0,AY$252+1)-INDEX($D257:$K257,0,AY$252))/(INDEX($D$249:$K$249,0,AY$252+1)-INDEX($D$249:$K$249,0,AY$252))+AZ264)))</f>
        <v>0.39412686947318248</v>
      </c>
      <c r="BB264" s="186" cm="1">
        <f t="array" ref="BB264">IF(AZ$252=-1,BD264,IF(AZ$252=99,BA264,IF(AZ$252=0,INDEX($D257:$K257,0,AZ$250),(INDEX($D257:$K257,0,AZ$252+1)-INDEX($D257:$K257,0,AZ$252))/(INDEX($D$249:$K$249,0,AZ$252+1)-INDEX($D$249:$K$249,0,AZ$252))+BA264)))</f>
        <v>0.39412686947318248</v>
      </c>
      <c r="BC264" s="186" cm="1">
        <f t="array" ref="BC264">IF(BA$252=-1,BE264,IF(BA$252=99,BB264,IF(BA$252=0,INDEX($D257:$K257,0,BA$250),(INDEX($D257:$K257,0,BA$252+1)-INDEX($D257:$K257,0,BA$252))/(INDEX($D$249:$K$249,0,BA$252+1)-INDEX($D$249:$K$249,0,BA$252))+BB264)))</f>
        <v>0.39412686947318248</v>
      </c>
      <c r="BD264" s="186" cm="1">
        <f t="array" ref="BD264">IF(BB$252=-1,BF264,IF(BB$252=99,BC264,IF(BB$252=0,INDEX($D257:$K257,0,BB$250),(INDEX($D257:$K257,0,BB$252+1)-INDEX($D257:$K257,0,BB$252))/(INDEX($D$249:$K$249,0,BB$252+1)-INDEX($D$249:$K$249,0,BB$252))+BC264)))</f>
        <v>0.39412686947318248</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3.9893697414611108E-2</v>
      </c>
      <c r="Q265" s="186" cm="1">
        <f t="array" ref="Q265">IF(S$252=-1,R265,IF(S$252=99,P265,IF(S$252=0,INDEX($D258:$K258,0,S$250),(INDEX($D258:$K258,0,S$252+1)-INDEX($D258:$K258,0,S$252))/(INDEX($D$249:$K$249,0,S$252+1)-INDEX($D$249:$K$249,0,S$252))+P265)))</f>
        <v>7.9787394829222216E-2</v>
      </c>
      <c r="R265" s="186" cm="1">
        <f t="array" ref="R265">IF(T$252=-1,S265,IF(T$252=99,Q265,IF(T$252=0,INDEX($D258:$K258,0,T$250),(INDEX($D258:$K258,0,T$252+1)-INDEX($D258:$K258,0,T$252))/(INDEX($D$249:$K$249,0,T$252+1)-INDEX($D$249:$K$249,0,T$252))+Q265)))</f>
        <v>0.11968109224383333</v>
      </c>
      <c r="S265" s="186" cm="1">
        <f t="array" ref="S265">IF(U$252=-1,T265,IF(U$252=99,R265,IF(U$252=0,INDEX($D258:$K258,0,U$250),(INDEX($D258:$K258,0,U$252+1)-INDEX($D258:$K258,0,U$252))/(INDEX($D$249:$K$249,0,U$252+1)-INDEX($D$249:$K$249,0,U$252))+R265)))</f>
        <v>0.12016766262058565</v>
      </c>
      <c r="T265" s="186" cm="1">
        <f t="array" ref="T265">IF(V$252=-1,U265,IF(V$252=99,S265,IF(V$252=0,INDEX($D258:$K258,0,V$250),(INDEX($D258:$K258,0,V$252+1)-INDEX($D258:$K258,0,V$252))/(INDEX($D$249:$K$249,0,V$252+1)-INDEX($D$249:$K$249,0,V$252))+S265)))</f>
        <v>0.12065423299733796</v>
      </c>
      <c r="U265" s="186" cm="1">
        <f t="array" ref="U265">IF(W$252=-1,V265,IF(W$252=99,T265,IF(W$252=0,INDEX($D258:$K258,0,W$250),(INDEX($D258:$K258,0,W$252+1)-INDEX($D258:$K258,0,W$252))/(INDEX($D$249:$K$249,0,W$252+1)-INDEX($D$249:$K$249,0,W$252))+T265)))</f>
        <v>0.12114080337409028</v>
      </c>
      <c r="V265" s="186" cm="1">
        <f t="array" ref="V265">IF(X$252=-1,W265,IF(X$252=99,U265,IF(X$252=0,INDEX($D258:$K258,0,X$250),(INDEX($D258:$K258,0,X$252+1)-INDEX($D258:$K258,0,X$252))/(INDEX($D$249:$K$249,0,X$252+1)-INDEX($D$249:$K$249,0,X$252))+U265)))</f>
        <v>0.12162737375084259</v>
      </c>
      <c r="W265" s="186" cm="1">
        <f t="array" ref="W265">IF(Y$252=-1,X265,IF(Y$252=99,V265,IF(Y$252=0,INDEX($D258:$K258,0,Y$250),(INDEX($D258:$K258,0,Y$252+1)-INDEX($D258:$K258,0,Y$252))/(INDEX($D$249:$K$249,0,Y$252+1)-INDEX($D$249:$K$249,0,Y$252))+V265)))</f>
        <v>0.12211394412759491</v>
      </c>
      <c r="X265" s="186" cm="1">
        <f t="array" ref="X265">IF(Z$252=-1,Y265,IF(Z$252=99,W265,IF(Z$252=0,INDEX($D258:$K258,0,Z$250),(INDEX($D258:$K258,0,Z$252+1)-INDEX($D258:$K258,0,Z$252))/(INDEX($D$249:$K$249,0,Z$252+1)-INDEX($D$249:$K$249,0,Z$252))+W265)))</f>
        <v>0.12260051450434722</v>
      </c>
      <c r="Y265" s="186" cm="1">
        <f t="array" ref="Y265">IF(AA$252=-1,Z265,IF(AA$252=99,X265,IF(AA$252=0,INDEX($D258:$K258,0,AA$250),(INDEX($D258:$K258,0,AA$252+1)-INDEX($D258:$K258,0,AA$252))/(INDEX($D$249:$K$249,0,AA$252+1)-INDEX($D$249:$K$249,0,AA$252))+X265)))</f>
        <v>0.12308708488109954</v>
      </c>
      <c r="Z265" s="186" cm="1">
        <f t="array" ref="Z265">IF(AB$252=-1,AA265,IF(AB$252=99,Y265,IF(AB$252=0,INDEX($D258:$K258,0,AB$250),(INDEX($D258:$K258,0,AB$252+1)-INDEX($D258:$K258,0,AB$252))/(INDEX($D$249:$K$249,0,AB$252+1)-INDEX($D$249:$K$249,0,AB$252))+Y265)))</f>
        <v>0.12357365525785186</v>
      </c>
      <c r="AA265" s="186" cm="1">
        <f t="array" ref="AA265">IF(AC$252=-1,AB265,IF(AC$252=99,Z265,IF(AC$252=0,INDEX($D258:$K258,0,AC$250),(INDEX($D258:$K258,0,AC$252+1)-INDEX($D258:$K258,0,AC$252))/(INDEX($D$249:$K$249,0,AC$252+1)-INDEX($D$249:$K$249,0,AC$252))+Z265)))</f>
        <v>0.12406022563460417</v>
      </c>
      <c r="AB265" s="186" cm="1">
        <f t="array" ref="AB265">IF(AD$252=-1,AC265,IF(AD$252=99,AA265,IF(AD$252=0,INDEX($D258:$K258,0,AD$250),(INDEX($D258:$K258,0,AD$252+1)-INDEX($D258:$K258,0,AD$252))/(INDEX($D$249:$K$249,0,AD$252+1)-INDEX($D$249:$K$249,0,AD$252))+AA265)))</f>
        <v>0.12454679601135642</v>
      </c>
      <c r="AC265" s="186" cm="1">
        <f t="array" ref="AC265">IF(AE$252=-1,AD265,IF(AE$252=99,AB265,IF(AE$252=0,INDEX($D258:$K258,0,AE$250),(INDEX($D258:$K258,0,AE$252+1)-INDEX($D258:$K258,0,AE$252))/(INDEX($D$249:$K$249,0,AE$252+1)-INDEX($D$249:$K$249,0,AE$252))+AB265)))</f>
        <v>0.12789390686165622</v>
      </c>
      <c r="AD265" s="186" cm="1">
        <f t="array" ref="AD265">IF(AF$252=-1,AE265,IF(AF$252=99,AC265,IF(AF$252=0,INDEX($D258:$K258,0,AF$250),(INDEX($D258:$K258,0,AF$252+1)-INDEX($D258:$K258,0,AF$252))/(INDEX($D$249:$K$249,0,AF$252+1)-INDEX($D$249:$K$249,0,AF$252))+AC265)))</f>
        <v>0.13124101771195604</v>
      </c>
      <c r="AE265" s="186" cm="1">
        <f t="array" ref="AE265">IF(AG$252=-1,AF265,IF(AG$252=99,AD265,IF(AG$252=0,INDEX($D258:$K258,0,AG$250),(INDEX($D258:$K258,0,AG$252+1)-INDEX($D258:$K258,0,AG$252))/(INDEX($D$249:$K$249,0,AG$252+1)-INDEX($D$249:$K$249,0,AG$252))+AD265)))</f>
        <v>0.13458812856225585</v>
      </c>
      <c r="AF265" s="186" cm="1">
        <f t="array" ref="AF265">IF(AH$252=-1,AG265,IF(AH$252=99,AE265,IF(AH$252=0,INDEX($D258:$K258,0,AH$250),(INDEX($D258:$K258,0,AH$252+1)-INDEX($D258:$K258,0,AH$252))/(INDEX($D$249:$K$249,0,AH$252+1)-INDEX($D$249:$K$249,0,AH$252))+AE265)))</f>
        <v>0.13793523941255567</v>
      </c>
      <c r="AG265" s="186" cm="1">
        <f t="array" ref="AG265">IF(AI$252=-1,AH265,IF(AI$252=99,AF265,IF(AI$252=0,INDEX($D258:$K258,0,AI$250),(INDEX($D258:$K258,0,AI$252+1)-INDEX($D258:$K258,0,AI$252))/(INDEX($D$249:$K$249,0,AI$252+1)-INDEX($D$249:$K$249,0,AI$252))+AF265)))</f>
        <v>0.14128235026285549</v>
      </c>
      <c r="AH265" s="186" cm="1">
        <f t="array" ref="AH265">IF(AJ$252=-1,AI265,IF(AJ$252=99,AG265,IF(AJ$252=0,INDEX($D258:$K258,0,AJ$250),(INDEX($D258:$K258,0,AJ$252+1)-INDEX($D258:$K258,0,AJ$252))/(INDEX($D$249:$K$249,0,AJ$252+1)-INDEX($D$249:$K$249,0,AJ$252))+AG265)))</f>
        <v>0.14462946111315531</v>
      </c>
      <c r="AI265" s="186" cm="1">
        <f t="array" ref="AI265">IF(AK$252=-1,AJ265,IF(AK$252=99,AH265,IF(AK$252=0,INDEX($D258:$K258,0,AK$250),(INDEX($D258:$K258,0,AK$252+1)-INDEX($D258:$K258,0,AK$252))/(INDEX($D$249:$K$249,0,AK$252+1)-INDEX($D$249:$K$249,0,AK$252))+AH265)))</f>
        <v>0.14797657196345512</v>
      </c>
      <c r="AJ265" s="186" cm="1">
        <f t="array" ref="AJ265">IF(AL$252=-1,AK265,IF(AL$252=99,AI265,IF(AL$252=0,INDEX($D258:$K258,0,AL$250),(INDEX($D258:$K258,0,AL$252+1)-INDEX($D258:$K258,0,AL$252))/(INDEX($D$249:$K$249,0,AL$252+1)-INDEX($D$249:$K$249,0,AL$252))+AI265)))</f>
        <v>0.15132368281375494</v>
      </c>
      <c r="AK265" s="186" cm="1">
        <f t="array" ref="AK265">IF(AM$252=-1,AL265,IF(AM$252=99,AJ265,IF(AM$252=0,INDEX($D258:$K258,0,AM$250),(INDEX($D258:$K258,0,AM$252+1)-INDEX($D258:$K258,0,AM$252))/(INDEX($D$249:$K$249,0,AM$252+1)-INDEX($D$249:$K$249,0,AM$252))+AJ265)))</f>
        <v>0.15467079366405476</v>
      </c>
      <c r="AL265" s="186" cm="1">
        <f t="array" ref="AL265">IF(AN$252=-1,AM265,IF(AN$252=99,AK265,IF(AN$252=0,INDEX($D258:$K258,0,AN$250),(INDEX($D258:$K258,0,AN$252+1)-INDEX($D258:$K258,0,AN$252))/(INDEX($D$249:$K$249,0,AN$252+1)-INDEX($D$249:$K$249,0,AN$252))+AK265)))</f>
        <v>0.15801790451435457</v>
      </c>
      <c r="AM265" s="186" cm="1">
        <f t="array" ref="AM265">IF(AO$252=-1,AN265,IF(AO$252=99,AL265,IF(AO$252=0,INDEX($D258:$K258,0,AO$250),(INDEX($D258:$K258,0,AO$252+1)-INDEX($D258:$K258,0,AO$252))/(INDEX($D$249:$K$249,0,AO$252+1)-INDEX($D$249:$K$249,0,AO$252))+AL265)))</f>
        <v>0.15886777204156527</v>
      </c>
      <c r="AN265" s="186" cm="1">
        <f t="array" ref="AN265">IF(AP$252=-1,AO265,IF(AP$252=99,AM265,IF(AP$252=0,INDEX($D258:$K258,0,AP$250),(INDEX($D258:$K258,0,AP$252+1)-INDEX($D258:$K258,0,AP$252))/(INDEX($D$249:$K$249,0,AP$252+1)-INDEX($D$249:$K$249,0,AP$252))+AM265)))</f>
        <v>0.15971763956877597</v>
      </c>
      <c r="AO265" s="186" cm="1">
        <f t="array" ref="AO265">IF(AQ$252=-1,AP265,IF(AQ$252=99,AN265,IF(AQ$252=0,INDEX($D258:$K258,0,AQ$250),(INDEX($D258:$K258,0,AQ$252+1)-INDEX($D258:$K258,0,AQ$252))/(INDEX($D$249:$K$249,0,AQ$252+1)-INDEX($D$249:$K$249,0,AQ$252))+AN265)))</f>
        <v>0.16056750709598666</v>
      </c>
      <c r="AP265" s="186" cm="1">
        <f t="array" ref="AP265">IF(AR$252=-1,AQ265,IF(AR$252=99,AO265,IF(AR$252=0,INDEX($D258:$K258,0,AR$250),(INDEX($D258:$K258,0,AR$252+1)-INDEX($D258:$K258,0,AR$252))/(INDEX($D$249:$K$249,0,AR$252+1)-INDEX($D$249:$K$249,0,AR$252))+AO265)))</f>
        <v>0.16141737462319736</v>
      </c>
      <c r="AQ265" s="186" cm="1">
        <f t="array" ref="AQ265">IF(AS$252=-1,AR265,IF(AS$252=99,AP265,IF(AS$252=0,INDEX($D258:$K258,0,AS$250),(INDEX($D258:$K258,0,AS$252+1)-INDEX($D258:$K258,0,AS$252))/(INDEX($D$249:$K$249,0,AS$252+1)-INDEX($D$249:$K$249,0,AS$252))+AP265)))</f>
        <v>0.16226724215040805</v>
      </c>
      <c r="AR265" s="186" cm="1">
        <f t="array" ref="AR265">IF(AT$252=-1,AW265,IF(AT$252=99,AQ265,IF(AT$252=0,INDEX($D258:$K258,0,AT$250),(INDEX($D258:$K258,0,AT$252+1)-INDEX($D258:$K258,0,AT$252))/(INDEX($D$249:$K$249,0,AT$252+1)-INDEX($D$249:$K$249,0,AT$252))+AQ265)))</f>
        <v>0.16311710967761875</v>
      </c>
      <c r="AS265" s="186" cm="1">
        <f t="array" ref="AS265">IF(AU$252=-1,AX265,IF(AU$252=99,AR265,IF(AU$252=0,INDEX($D258:$K258,0,AU$250),(INDEX($D258:$K258,0,AU$252+1)-INDEX($D258:$K258,0,AU$252))/(INDEX($D$249:$K$249,0,AU$252+1)-INDEX($D$249:$K$249,0,AU$252))+AR265)))</f>
        <v>0.16396697720482944</v>
      </c>
      <c r="AT265" s="186" cm="1">
        <f t="array" ref="AT265">IF(AV$252=-1,AY265,IF(AV$252=99,AS265,IF(AV$252=0,INDEX($D258:$K258,0,AV$250),(INDEX($D258:$K258,0,AV$252+1)-INDEX($D258:$K258,0,AV$252))/(INDEX($D$249:$K$249,0,AV$252+1)-INDEX($D$249:$K$249,0,AV$252))+AS265)))</f>
        <v>0.16481684473204014</v>
      </c>
      <c r="AU265" s="186" cm="1">
        <f t="array" ref="AU265">IF(AW$252=-1,AZ265,IF(AW$252=99,AT265,IF(AW$252=0,INDEX($D258:$K258,0,AW$250),(INDEX($D258:$K258,0,AW$252+1)-INDEX($D258:$K258,0,AW$252))/(INDEX($D$249:$K$249,0,AW$252+1)-INDEX($D$249:$K$249,0,AW$252))+AT265)))</f>
        <v>0.16566671225925084</v>
      </c>
      <c r="AV265" s="186" cm="1">
        <f t="array" ref="AV265">IF(AX$252=-1,BA265,IF(AX$252=99,AU265,IF(AX$252=0,INDEX($D258:$K258,0,AX$250),(INDEX($D258:$K258,0,AX$252+1)-INDEX($D258:$K258,0,AX$252))/(INDEX($D$249:$K$249,0,AX$252+1)-INDEX($D$249:$K$249,0,AX$252))+AU265)))</f>
        <v>0.16651657978646156</v>
      </c>
      <c r="AW265" s="186" cm="1">
        <f t="array" ref="AW265">IF(AY$252=-1,BB265,IF(AY$252=99,AV265,IF(AY$252=0,INDEX($D258:$K258,0,AY$250),(INDEX($D258:$K258,0,AY$252+1)-INDEX($D258:$K258,0,AY$252))/(INDEX($D$249:$K$249,0,AY$252+1)-INDEX($D$249:$K$249,0,AY$252))+AV265)))</f>
        <v>0.16651657978646156</v>
      </c>
      <c r="AX265" s="186" cm="1">
        <f t="array" ref="AX265">IF(AV$252=-1,AZ265,IF(AV$252=99,AW265,IF(AV$252=0,INDEX($D258:$K258,0,AV$250),(INDEX($D258:$K258,0,AV$252+1)-INDEX($D258:$K258,0,AV$252))/(INDEX($D$249:$K$249,0,AV$252+1)-INDEX($D$249:$K$249,0,AV$252))+AW265)))</f>
        <v>0.16736644731367226</v>
      </c>
      <c r="AY265" s="186" cm="1">
        <f t="array" ref="AY265">IF(AW$252=-1,BA265,IF(AW$252=99,AX265,IF(AW$252=0,INDEX($D258:$K258,0,AW$250),(INDEX($D258:$K258,0,AW$252+1)-INDEX($D258:$K258,0,AW$252))/(INDEX($D$249:$K$249,0,AW$252+1)-INDEX($D$249:$K$249,0,AW$252))+AX265)))</f>
        <v>0.16821631484088295</v>
      </c>
      <c r="AZ265" s="186" cm="1">
        <f t="array" ref="AZ265">IF(AX$252=-1,BB265,IF(AX$252=99,AY265,IF(AX$252=0,INDEX($D258:$K258,0,AX$250),(INDEX($D258:$K258,0,AX$252+1)-INDEX($D258:$K258,0,AX$252))/(INDEX($D$249:$K$249,0,AX$252+1)-INDEX($D$249:$K$249,0,AX$252))+AY265)))</f>
        <v>0.16651657978646156</v>
      </c>
      <c r="BA265" s="186" cm="1">
        <f t="array" ref="BA265">IF(AY$252=-1,BC265,IF(AY$252=99,AZ265,IF(AY$252=0,INDEX($D258:$K258,0,AY$250),(INDEX($D258:$K258,0,AY$252+1)-INDEX($D258:$K258,0,AY$252))/(INDEX($D$249:$K$249,0,AY$252+1)-INDEX($D$249:$K$249,0,AY$252))+AZ265)))</f>
        <v>0.16651657978646156</v>
      </c>
      <c r="BB265" s="186" cm="1">
        <f t="array" ref="BB265">IF(AZ$252=-1,BD265,IF(AZ$252=99,BA265,IF(AZ$252=0,INDEX($D258:$K258,0,AZ$250),(INDEX($D258:$K258,0,AZ$252+1)-INDEX($D258:$K258,0,AZ$252))/(INDEX($D$249:$K$249,0,AZ$252+1)-INDEX($D$249:$K$249,0,AZ$252))+BA265)))</f>
        <v>0.16651657978646156</v>
      </c>
      <c r="BC265" s="186" cm="1">
        <f t="array" ref="BC265">IF(BA$252=-1,BE265,IF(BA$252=99,BB265,IF(BA$252=0,INDEX($D258:$K258,0,BA$250),(INDEX($D258:$K258,0,BA$252+1)-INDEX($D258:$K258,0,BA$252))/(INDEX($D$249:$K$249,0,BA$252+1)-INDEX($D$249:$K$249,0,BA$252))+BB265)))</f>
        <v>0.16651657978646156</v>
      </c>
      <c r="BD265" s="186" cm="1">
        <f t="array" ref="BD265">IF(BB$252=-1,BF265,IF(BB$252=99,BC265,IF(BB$252=0,INDEX($D258:$K258,0,BB$250),(INDEX($D258:$K258,0,BB$252+1)-INDEX($D258:$K258,0,BB$252))/(INDEX($D$249:$K$249,0,BB$252+1)-INDEX($D$249:$K$249,0,BB$252))+BC265)))</f>
        <v>0.16651657978646156</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8" t="s">
        <v>296</v>
      </c>
      <c r="C2" s="368"/>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12.628992736551472</v>
      </c>
      <c r="P5" s="24" cm="1">
        <f t="array" ref="P5">INDEX(Drivers!$C$7:$AG$25,$D5,P$3)</f>
        <v>14.624012104744542</v>
      </c>
      <c r="Q5" s="24" cm="1">
        <f t="array" ref="Q5">INDEX(Drivers!$C$7:$AG$25,$D5,Q$3)</f>
        <v>17.848819106552714</v>
      </c>
      <c r="R5" s="24" cm="1">
        <f t="array" ref="R5">INDEX(Drivers!$C$7:$AG$25,$D5,R$3)</f>
        <v>20.19153067032298</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67.686123548639586</v>
      </c>
      <c r="P21" s="36">
        <f>N21*(1+$C$21*(P5/N5-1))</f>
        <v>78.378593665169106</v>
      </c>
      <c r="Q21" s="36">
        <f>P21*(1+$C$21*(Q5/P5-1))</f>
        <v>95.662211582943669</v>
      </c>
      <c r="R21" s="36">
        <f>Q21*(1+$C$21*(R5/Q5-1))</f>
        <v>108.21816657096439</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22.562414924616931</v>
      </c>
      <c r="P22" s="36">
        <f>N22*(1+$C$22*(P5/N5-1))</f>
        <v>26.126630670623484</v>
      </c>
      <c r="Q22" s="36">
        <f>P22*(1+$C$22*(Q5/P5-1))</f>
        <v>31.887932077981318</v>
      </c>
      <c r="R22" s="36">
        <f>Q22*(1+$C$22*(R5/Q5-1))</f>
        <v>36.073319737402556</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1.1998579725318155</v>
      </c>
      <c r="P23" s="36">
        <f>N23*(1+$C$23*(P5/N5-1))</f>
        <v>1.3894011882273758</v>
      </c>
      <c r="Q23" s="36">
        <f>P23*(1+$C$23*(Q5/P5-1))</f>
        <v>1.6957843235820427</v>
      </c>
      <c r="R23" s="36">
        <f>Q23*(1+$C$23*(R5/Q5-1))</f>
        <v>1.9183611518192401</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67.686123548639586</v>
      </c>
      <c r="P27" s="186">
        <f t="shared" si="10"/>
        <v>78.378593665169106</v>
      </c>
      <c r="Q27" s="186">
        <f t="shared" si="10"/>
        <v>95.662211582943669</v>
      </c>
      <c r="R27" s="186">
        <f t="shared" si="10"/>
        <v>108.21816657096439</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22.562414924616931</v>
      </c>
      <c r="P28" s="186">
        <f t="shared" ref="P28:R29" si="14">(P22*P15)</f>
        <v>26.126630670623484</v>
      </c>
      <c r="Q28" s="186">
        <f t="shared" si="14"/>
        <v>31.887932077981318</v>
      </c>
      <c r="R28" s="186">
        <f t="shared" si="14"/>
        <v>36.073319737402556</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1.3894011882273758</v>
      </c>
      <c r="Q29" s="186">
        <f t="shared" si="14"/>
        <v>1.6957843235820427</v>
      </c>
      <c r="R29" s="186">
        <f>(R23*R16)</f>
        <v>1.9183611518192401</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0.97825910944043937</v>
      </c>
      <c r="P33" s="186" cm="1">
        <f t="array" ref="P33">INDEX(Drivers!$C$7:$AG$25,$D33,P$3)</f>
        <v>1.1032975763383372</v>
      </c>
      <c r="Q33" s="186" cm="1">
        <f t="array" ref="Q33">INDEX(Drivers!$C$7:$AG$25,$D33,Q$3)</f>
        <v>1.3175950282128979</v>
      </c>
      <c r="R33" s="186" cm="1">
        <f t="array" ref="R33">INDEX(Drivers!$C$7:$AG$25,$D33,R$3)</f>
        <v>1.8659582653110471</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3.8655501544551178</v>
      </c>
      <c r="P41" s="186">
        <f>P$33/N$33*N41</f>
        <v>4.3824649566572447</v>
      </c>
      <c r="Q41" s="186">
        <f>Q$33/P$33*P41</f>
        <v>5.233686869296708</v>
      </c>
      <c r="R41" s="186">
        <f>R$33/Q$33*Q41</f>
        <v>7.4118686415050128</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67.686123548639586</v>
      </c>
      <c r="T53" s="186" cm="1">
        <f t="array" ref="T53">IF(T$51=-1,U53,IF(T$51=99,S53,IF(T$51=0,INDEX($J27:$R27,0,T$49),(INDEX($J27:$R27,0,T$51+1)-INDEX($J27:$R27,0,T$51))/(INDEX($J$4:$R$4,0,T$51+1)-INDEX($J$4:$R$4,0,T$51))+S53)))</f>
        <v>68.874175783809534</v>
      </c>
      <c r="U53" s="186" cm="1">
        <f t="array" ref="U53">IF(U$51=-1,V53,IF(U$51=99,T53,IF(U$51=0,INDEX($J27:$R27,0,U$49),(INDEX($J27:$R27,0,U$51+1)-INDEX($J27:$R27,0,U$51))/(INDEX($J$4:$R$4,0,U$51+1)-INDEX($J$4:$R$4,0,U$51))+T53)))</f>
        <v>70.062228018979482</v>
      </c>
      <c r="V53" s="186" cm="1">
        <f t="array" ref="V53">IF(V$51=-1,W53,IF(V$51=99,U53,IF(V$51=0,INDEX($J27:$R27,0,V$49),(INDEX($J27:$R27,0,V$51+1)-INDEX($J27:$R27,0,V$51))/(INDEX($J$4:$R$4,0,V$51+1)-INDEX($J$4:$R$4,0,V$51))+U53)))</f>
        <v>71.25028025414943</v>
      </c>
      <c r="W53" s="186" cm="1">
        <f t="array" ref="W53">IF(W$51=-1,X53,IF(W$51=99,V53,IF(W$51=0,INDEX($J27:$R27,0,W$49),(INDEX($J27:$R27,0,W$51+1)-INDEX($J27:$R27,0,W$51))/(INDEX($J$4:$R$4,0,W$51+1)-INDEX($J$4:$R$4,0,W$51))+V53)))</f>
        <v>72.438332489319379</v>
      </c>
      <c r="X53" s="186" cm="1">
        <f t="array" ref="X53">IF(X$51=-1,Y53,IF(X$51=99,W53,IF(X$51=0,INDEX($J27:$R27,0,X$49),(INDEX($J27:$R27,0,X$51+1)-INDEX($J27:$R27,0,X$51))/(INDEX($J$4:$R$4,0,X$51+1)-INDEX($J$4:$R$4,0,X$51))+W53)))</f>
        <v>73.626384724489327</v>
      </c>
      <c r="Y53" s="186" cm="1">
        <f t="array" ref="Y53">IF(Y$51=-1,Z53,IF(Y$51=99,X53,IF(Y$51=0,INDEX($J27:$R27,0,Y$49),(INDEX($J27:$R27,0,Y$51+1)-INDEX($J27:$R27,0,Y$51))/(INDEX($J$4:$R$4,0,Y$51+1)-INDEX($J$4:$R$4,0,Y$51))+X53)))</f>
        <v>74.814436959659275</v>
      </c>
      <c r="Z53" s="186" cm="1">
        <f t="array" ref="Z53">IF(Z$51=-1,AA53,IF(Z$51=99,Y53,IF(Z$51=0,INDEX($J27:$R27,0,Z$49),(INDEX($J27:$R27,0,Z$51+1)-INDEX($J27:$R27,0,Z$51))/(INDEX($J$4:$R$4,0,Z$51+1)-INDEX($J$4:$R$4,0,Z$51))+Y53)))</f>
        <v>76.002489194829224</v>
      </c>
      <c r="AA53" s="186" cm="1">
        <f t="array" ref="AA53">IF(AA$51=-1,AB53,IF(AA$51=99,Z53,IF(AA$51=0,INDEX($J27:$R27,0,AA$49),(INDEX($J27:$R27,0,AA$51+1)-INDEX($J27:$R27,0,AA$51))/(INDEX($J$4:$R$4,0,AA$51+1)-INDEX($J$4:$R$4,0,AA$51))+Z53)))</f>
        <v>77.190541429999172</v>
      </c>
      <c r="AB53" s="186" cm="1">
        <f t="array" ref="AB53">IF(AB$51=-1,AC53,IF(AB$51=99,AA53,IF(AB$51=0,INDEX($J27:$R27,0,AB$49),(INDEX($J27:$R27,0,AB$51+1)-INDEX($J27:$R27,0,AB$51))/(INDEX($J$4:$R$4,0,AB$51+1)-INDEX($J$4:$R$4,0,AB$51))+AA53)))</f>
        <v>78.378593665169106</v>
      </c>
      <c r="AC53" s="186" cm="1">
        <f t="array" ref="AC53">IF(AC$51=-1,AD53,IF(AC$51=99,AB53,IF(AC$51=0,INDEX($J27:$R27,0,AC$49),(INDEX($J27:$R27,0,AC$51+1)-INDEX($J27:$R27,0,AC$51))/(INDEX($J$4:$R$4,0,AC$51+1)-INDEX($J$4:$R$4,0,AC$51))+AB53)))</f>
        <v>80.106955456946565</v>
      </c>
      <c r="AD53" s="186" cm="1">
        <f t="array" ref="AD53">IF(AD$51=-1,AE53,IF(AD$51=99,AC53,IF(AD$51=0,INDEX($J27:$R27,0,AD$49),(INDEX($J27:$R27,0,AD$51+1)-INDEX($J27:$R27,0,AD$51))/(INDEX($J$4:$R$4,0,AD$51+1)-INDEX($J$4:$R$4,0,AD$51))+AC53)))</f>
        <v>81.835317248724024</v>
      </c>
      <c r="AE53" s="186" cm="1">
        <f t="array" ref="AE53">IF(AE$51=-1,AF53,IF(AE$51=99,AD53,IF(AE$51=0,INDEX($J27:$R27,0,AE$49),(INDEX($J27:$R27,0,AE$51+1)-INDEX($J27:$R27,0,AE$51))/(INDEX($J$4:$R$4,0,AE$51+1)-INDEX($J$4:$R$4,0,AE$51))+AD53)))</f>
        <v>83.563679040501484</v>
      </c>
      <c r="AF53" s="186" cm="1">
        <f t="array" ref="AF53">IF(AF$51=-1,AG53,IF(AF$51=99,AE53,IF(AF$51=0,INDEX($J27:$R27,0,AF$49),(INDEX($J27:$R27,0,AF$51+1)-INDEX($J27:$R27,0,AF$51))/(INDEX($J$4:$R$4,0,AF$51+1)-INDEX($J$4:$R$4,0,AF$51))+AE53)))</f>
        <v>85.292040832278943</v>
      </c>
      <c r="AG53" s="186" cm="1">
        <f t="array" ref="AG53">IF(AG$51=-1,AH53,IF(AG$51=99,AF53,IF(AG$51=0,INDEX($J27:$R27,0,AG$49),(INDEX($J27:$R27,0,AG$51+1)-INDEX($J27:$R27,0,AG$51))/(INDEX($J$4:$R$4,0,AG$51+1)-INDEX($J$4:$R$4,0,AG$51))+AF53)))</f>
        <v>87.020402624056402</v>
      </c>
      <c r="AH53" s="186" cm="1">
        <f t="array" ref="AH53">IF(AH$51=-1,AI53,IF(AH$51=99,AG53,IF(AH$51=0,INDEX($J27:$R27,0,AH$49),(INDEX($J27:$R27,0,AH$51+1)-INDEX($J27:$R27,0,AH$51))/(INDEX($J$4:$R$4,0,AH$51+1)-INDEX($J$4:$R$4,0,AH$51))+AG53)))</f>
        <v>88.748764415833861</v>
      </c>
      <c r="AI53" s="186" cm="1">
        <f t="array" ref="AI53">IF(AI$51=-1,AJ53,IF(AI$51=99,AH53,IF(AI$51=0,INDEX($J27:$R27,0,AI$49),(INDEX($J27:$R27,0,AI$51+1)-INDEX($J27:$R27,0,AI$51))/(INDEX($J$4:$R$4,0,AI$51+1)-INDEX($J$4:$R$4,0,AI$51))+AH53)))</f>
        <v>90.47712620761132</v>
      </c>
      <c r="AJ53" s="186" cm="1">
        <f t="array" ref="AJ53">IF(AJ$51=-1,AK53,IF(AJ$51=99,AI53,IF(AJ$51=0,INDEX($J27:$R27,0,AJ$49),(INDEX($J27:$R27,0,AJ$51+1)-INDEX($J27:$R27,0,AJ$51))/(INDEX($J$4:$R$4,0,AJ$51+1)-INDEX($J$4:$R$4,0,AJ$51))+AI53)))</f>
        <v>92.205487999388779</v>
      </c>
      <c r="AK53" s="186" cm="1">
        <f t="array" ref="AK53">IF(AK$51=-1,AL53,IF(AK$51=99,AJ53,IF(AK$51=0,INDEX($J27:$R27,0,AK$49),(INDEX($J27:$R27,0,AK$51+1)-INDEX($J27:$R27,0,AK$51))/(INDEX($J$4:$R$4,0,AK$51+1)-INDEX($J$4:$R$4,0,AK$51))+AJ53)))</f>
        <v>93.933849791166239</v>
      </c>
      <c r="AL53" s="186" cm="1">
        <f t="array" ref="AL53">IF(AL$51=-1,AM53,IF(AL$51=99,AK53,IF(AL$51=0,INDEX($J27:$R27,0,AL$49),(INDEX($J27:$R27,0,AL$51+1)-INDEX($J27:$R27,0,AL$51))/(INDEX($J$4:$R$4,0,AL$51+1)-INDEX($J$4:$R$4,0,AL$51))+AK53)))</f>
        <v>95.662211582943669</v>
      </c>
      <c r="AM53" s="215">
        <f t="shared" ref="AM53:AM56" si="26">(AL53+AN53)/2</f>
        <v>101.94018907695403</v>
      </c>
      <c r="AN53" s="186" cm="1">
        <f t="array" ref="AN53">IF(AN$51=-1,AO53,IF(AN$51=99,AM53,IF(AN$51=0,INDEX($J27:$R27,0,AN$49),(INDEX($J27:$R27,0,AN$51+1)-INDEX($J27:$R27,0,AN$51))/(INDEX($J$4:$R$4,0,AN$51+1)-INDEX($J$4:$R$4,0,AN$51))+AM53)))</f>
        <v>108.21816657096439</v>
      </c>
      <c r="AO53" s="186" cm="1">
        <f t="array" ref="AO53">IF(AO$51=-1,AP53,IF(AO$51=99,AN53,IF(AO$51=0,INDEX($J27:$R27,0,AO$49),(INDEX($J27:$R27,0,AO$51+1)-INDEX($J27:$R27,0,AO$51))/(INDEX($J$4:$R$4,0,AO$51+1)-INDEX($J$4:$R$4,0,AO$51))+AN53)))</f>
        <v>108.21816657096439</v>
      </c>
      <c r="AP53" s="186" cm="1">
        <f t="array" ref="AP53">IF(AP$51=-1,AR53,IF(AP$51=99,AO53,IF(AP$51=0,INDEX($J27:$R27,0,AP$49),(INDEX($J27:$R27,0,AP$51+1)-INDEX($J27:$R27,0,AP$51))/(INDEX($J$4:$R$4,0,AP$51+1)-INDEX($J$4:$R$4,0,AP$51))+AO53)))</f>
        <v>108.21816657096439</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22.562414924616931</v>
      </c>
      <c r="T54" s="186" cm="1">
        <f t="array" ref="T54">IF(T$51=-1,U54,IF(T$51=99,S54,IF(T$51=0,INDEX($J28:$R28,0,T$49),(INDEX($J28:$R28,0,T$51+1)-INDEX($J28:$R28,0,T$51))/(INDEX($J$4:$R$4,0,T$51+1)-INDEX($J$4:$R$4,0,T$51))+S54)))</f>
        <v>22.958438896395435</v>
      </c>
      <c r="U54" s="186" cm="1">
        <f t="array" ref="U54">IF(U$51=-1,V54,IF(U$51=99,T54,IF(U$51=0,INDEX($J28:$R28,0,U$49),(INDEX($J28:$R28,0,U$51+1)-INDEX($J28:$R28,0,U$51))/(INDEX($J$4:$R$4,0,U$51+1)-INDEX($J$4:$R$4,0,U$51))+T54)))</f>
        <v>23.35446286817394</v>
      </c>
      <c r="V54" s="186" cm="1">
        <f t="array" ref="V54">IF(V$51=-1,W54,IF(V$51=99,U54,IF(V$51=0,INDEX($J28:$R28,0,V$49),(INDEX($J28:$R28,0,V$51+1)-INDEX($J28:$R28,0,V$51))/(INDEX($J$4:$R$4,0,V$51+1)-INDEX($J$4:$R$4,0,V$51))+U54)))</f>
        <v>23.750486839952444</v>
      </c>
      <c r="W54" s="186" cm="1">
        <f t="array" ref="W54">IF(W$51=-1,X54,IF(W$51=99,V54,IF(W$51=0,INDEX($J28:$R28,0,W$49),(INDEX($J28:$R28,0,W$51+1)-INDEX($J28:$R28,0,W$51))/(INDEX($J$4:$R$4,0,W$51+1)-INDEX($J$4:$R$4,0,W$51))+V54)))</f>
        <v>24.146510811730948</v>
      </c>
      <c r="X54" s="186" cm="1">
        <f t="array" ref="X54">IF(X$51=-1,Y54,IF(X$51=99,W54,IF(X$51=0,INDEX($J28:$R28,0,X$49),(INDEX($J28:$R28,0,X$51+1)-INDEX($J28:$R28,0,X$51))/(INDEX($J$4:$R$4,0,X$51+1)-INDEX($J$4:$R$4,0,X$51))+W54)))</f>
        <v>24.542534783509453</v>
      </c>
      <c r="Y54" s="186" cm="1">
        <f t="array" ref="Y54">IF(Y$51=-1,Z54,IF(Y$51=99,X54,IF(Y$51=0,INDEX($J28:$R28,0,Y$49),(INDEX($J28:$R28,0,Y$51+1)-INDEX($J28:$R28,0,Y$51))/(INDEX($J$4:$R$4,0,Y$51+1)-INDEX($J$4:$R$4,0,Y$51))+X54)))</f>
        <v>24.938558755287957</v>
      </c>
      <c r="Z54" s="186" cm="1">
        <f t="array" ref="Z54">IF(Z$51=-1,AA54,IF(Z$51=99,Y54,IF(Z$51=0,INDEX($J28:$R28,0,Z$49),(INDEX($J28:$R28,0,Z$51+1)-INDEX($J28:$R28,0,Z$51))/(INDEX($J$4:$R$4,0,Z$51+1)-INDEX($J$4:$R$4,0,Z$51))+Y54)))</f>
        <v>25.334582727066461</v>
      </c>
      <c r="AA54" s="186" cm="1">
        <f t="array" ref="AA54">IF(AA$51=-1,AB54,IF(AA$51=99,Z54,IF(AA$51=0,INDEX($J28:$R28,0,AA$49),(INDEX($J28:$R28,0,AA$51+1)-INDEX($J28:$R28,0,AA$51))/(INDEX($J$4:$R$4,0,AA$51+1)-INDEX($J$4:$R$4,0,AA$51))+Z54)))</f>
        <v>25.730606698844966</v>
      </c>
      <c r="AB54" s="186" cm="1">
        <f t="array" ref="AB54">IF(AB$51=-1,AC54,IF(AB$51=99,AA54,IF(AB$51=0,INDEX($J28:$R28,0,AB$49),(INDEX($J28:$R28,0,AB$51+1)-INDEX($J28:$R28,0,AB$51))/(INDEX($J$4:$R$4,0,AB$51+1)-INDEX($J$4:$R$4,0,AB$51))+AA54)))</f>
        <v>26.126630670623484</v>
      </c>
      <c r="AC54" s="186" cm="1">
        <f t="array" ref="AC54">IF(AC$51=-1,AD54,IF(AC$51=99,AB54,IF(AC$51=0,INDEX($J28:$R28,0,AC$49),(INDEX($J28:$R28,0,AC$51+1)-INDEX($J28:$R28,0,AC$51))/(INDEX($J$4:$R$4,0,AC$51+1)-INDEX($J$4:$R$4,0,AC$51))+AB54)))</f>
        <v>26.702760811359269</v>
      </c>
      <c r="AD54" s="186" cm="1">
        <f t="array" ref="AD54">IF(AD$51=-1,AE54,IF(AD$51=99,AC54,IF(AD$51=0,INDEX($J28:$R28,0,AD$49),(INDEX($J28:$R28,0,AD$51+1)-INDEX($J28:$R28,0,AD$51))/(INDEX($J$4:$R$4,0,AD$51+1)-INDEX($J$4:$R$4,0,AD$51))+AC54)))</f>
        <v>27.278890952095054</v>
      </c>
      <c r="AE54" s="186" cm="1">
        <f t="array" ref="AE54">IF(AE$51=-1,AF54,IF(AE$51=99,AD54,IF(AE$51=0,INDEX($J28:$R28,0,AE$49),(INDEX($J28:$R28,0,AE$51+1)-INDEX($J28:$R28,0,AE$51))/(INDEX($J$4:$R$4,0,AE$51+1)-INDEX($J$4:$R$4,0,AE$51))+AD54)))</f>
        <v>27.855021092830839</v>
      </c>
      <c r="AF54" s="186" cm="1">
        <f t="array" ref="AF54">IF(AF$51=-1,AG54,IF(AF$51=99,AE54,IF(AF$51=0,INDEX($J28:$R28,0,AF$49),(INDEX($J28:$R28,0,AF$51+1)-INDEX($J28:$R28,0,AF$51))/(INDEX($J$4:$R$4,0,AF$51+1)-INDEX($J$4:$R$4,0,AF$51))+AE54)))</f>
        <v>28.431151233566624</v>
      </c>
      <c r="AG54" s="186" cm="1">
        <f t="array" ref="AG54">IF(AG$51=-1,AH54,IF(AG$51=99,AF54,IF(AG$51=0,INDEX($J28:$R28,0,AG$49),(INDEX($J28:$R28,0,AG$51+1)-INDEX($J28:$R28,0,AG$51))/(INDEX($J$4:$R$4,0,AG$51+1)-INDEX($J$4:$R$4,0,AG$51))+AF54)))</f>
        <v>29.007281374302408</v>
      </c>
      <c r="AH54" s="186" cm="1">
        <f t="array" ref="AH54">IF(AH$51=-1,AI54,IF(AH$51=99,AG54,IF(AH$51=0,INDEX($J28:$R28,0,AH$49),(INDEX($J28:$R28,0,AH$51+1)-INDEX($J28:$R28,0,AH$51))/(INDEX($J$4:$R$4,0,AH$51+1)-INDEX($J$4:$R$4,0,AH$51))+AG54)))</f>
        <v>29.583411515038193</v>
      </c>
      <c r="AI54" s="186" cm="1">
        <f t="array" ref="AI54">IF(AI$51=-1,AJ54,IF(AI$51=99,AH54,IF(AI$51=0,INDEX($J28:$R28,0,AI$49),(INDEX($J28:$R28,0,AI$51+1)-INDEX($J28:$R28,0,AI$51))/(INDEX($J$4:$R$4,0,AI$51+1)-INDEX($J$4:$R$4,0,AI$51))+AH54)))</f>
        <v>30.159541655773978</v>
      </c>
      <c r="AJ54" s="186" cm="1">
        <f t="array" ref="AJ54">IF(AJ$51=-1,AK54,IF(AJ$51=99,AI54,IF(AJ$51=0,INDEX($J28:$R28,0,AJ$49),(INDEX($J28:$R28,0,AJ$51+1)-INDEX($J28:$R28,0,AJ$51))/(INDEX($J$4:$R$4,0,AJ$51+1)-INDEX($J$4:$R$4,0,AJ$51))+AI54)))</f>
        <v>30.735671796509763</v>
      </c>
      <c r="AK54" s="186" cm="1">
        <f t="array" ref="AK54">IF(AK$51=-1,AL54,IF(AK$51=99,AJ54,IF(AK$51=0,INDEX($J28:$R28,0,AK$49),(INDEX($J28:$R28,0,AK$51+1)-INDEX($J28:$R28,0,AK$51))/(INDEX($J$4:$R$4,0,AK$51+1)-INDEX($J$4:$R$4,0,AK$51))+AJ54)))</f>
        <v>31.311801937245548</v>
      </c>
      <c r="AL54" s="186" cm="1">
        <f t="array" ref="AL54">IF(AL$51=-1,AM54,IF(AL$51=99,AK54,IF(AL$51=0,INDEX($J28:$R28,0,AL$49),(INDEX($J28:$R28,0,AL$51+1)-INDEX($J28:$R28,0,AL$51))/(INDEX($J$4:$R$4,0,AL$51+1)-INDEX($J$4:$R$4,0,AL$51))+AK54)))</f>
        <v>31.887932077981318</v>
      </c>
      <c r="AM54" s="215">
        <f t="shared" ref="AM54:AM55" si="31">(AL54+AN54)/2</f>
        <v>33.980625907691937</v>
      </c>
      <c r="AN54" s="186" cm="1">
        <f t="array" ref="AN54">IF(AN$51=-1,AO54,IF(AN$51=99,AM54,IF(AN$51=0,INDEX($J28:$R28,0,AN$49),(INDEX($J28:$R28,0,AN$51+1)-INDEX($J28:$R28,0,AN$51))/(INDEX($J$4:$R$4,0,AN$51+1)-INDEX($J$4:$R$4,0,AN$51))+AM54)))</f>
        <v>36.073319737402556</v>
      </c>
      <c r="AO54" s="186" cm="1">
        <f t="array" ref="AO54">IF(AO$51=-1,AP54,IF(AO$51=99,AN54,IF(AO$51=0,INDEX($J28:$R28,0,AO$49),(INDEX($J28:$R28,0,AO$51+1)-INDEX($J28:$R28,0,AO$51))/(INDEX($J$4:$R$4,0,AO$51+1)-INDEX($J$4:$R$4,0,AO$51))+AN54)))</f>
        <v>36.073319737402556</v>
      </c>
      <c r="AP54" s="186" cm="1">
        <f t="array" ref="AP54">IF(AP$51=-1,AR54,IF(AP$51=99,AO54,IF(AP$51=0,INDEX($J28:$R28,0,AP$49),(INDEX($J28:$R28,0,AP$51+1)-INDEX($J28:$R28,0,AP$51))/(INDEX($J$4:$R$4,0,AP$51+1)-INDEX($J$4:$R$4,0,AP$51))+AO54)))</f>
        <v>36.073319737402556</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0.15437790980304175</v>
      </c>
      <c r="U55" s="186" cm="1">
        <f t="array" ref="U55">IF(U$51=-1,V55,IF(U$51=99,T55,IF(U$51=0,INDEX($J29:$R29,0,U$49),(INDEX($J29:$R29,0,U$51+1)-INDEX($J29:$R29,0,U$51))/(INDEX($J$4:$R$4,0,U$51+1)-INDEX($J$4:$R$4,0,U$51))+T55)))</f>
        <v>0.3087558196060835</v>
      </c>
      <c r="V55" s="186" cm="1">
        <f t="array" ref="V55">IF(V$51=-1,W55,IF(V$51=99,U55,IF(V$51=0,INDEX($J29:$R29,0,V$49),(INDEX($J29:$R29,0,V$51+1)-INDEX($J29:$R29,0,V$51))/(INDEX($J$4:$R$4,0,V$51+1)-INDEX($J$4:$R$4,0,V$51))+U55)))</f>
        <v>0.46313372940912523</v>
      </c>
      <c r="W55" s="186" cm="1">
        <f t="array" ref="W55">IF(W$51=-1,X55,IF(W$51=99,V55,IF(W$51=0,INDEX($J29:$R29,0,W$49),(INDEX($J29:$R29,0,W$51+1)-INDEX($J29:$R29,0,W$51))/(INDEX($J$4:$R$4,0,W$51+1)-INDEX($J$4:$R$4,0,W$51))+V55)))</f>
        <v>0.61751163921216701</v>
      </c>
      <c r="X55" s="186" cm="1">
        <f t="array" ref="X55">IF(X$51=-1,Y55,IF(X$51=99,W55,IF(X$51=0,INDEX($J29:$R29,0,X$49),(INDEX($J29:$R29,0,X$51+1)-INDEX($J29:$R29,0,X$51))/(INDEX($J$4:$R$4,0,X$51+1)-INDEX($J$4:$R$4,0,X$51))+W55)))</f>
        <v>0.77188954901520879</v>
      </c>
      <c r="Y55" s="186" cm="1">
        <f t="array" ref="Y55">IF(Y$51=-1,Z55,IF(Y$51=99,X55,IF(Y$51=0,INDEX($J29:$R29,0,Y$49),(INDEX($J29:$R29,0,Y$51+1)-INDEX($J29:$R29,0,Y$51))/(INDEX($J$4:$R$4,0,Y$51+1)-INDEX($J$4:$R$4,0,Y$51))+X55)))</f>
        <v>0.92626745881825057</v>
      </c>
      <c r="Z55" s="186" cm="1">
        <f t="array" ref="Z55">IF(Z$51=-1,AA55,IF(Z$51=99,Y55,IF(Z$51=0,INDEX($J29:$R29,0,Z$49),(INDEX($J29:$R29,0,Z$51+1)-INDEX($J29:$R29,0,Z$51))/(INDEX($J$4:$R$4,0,Z$51+1)-INDEX($J$4:$R$4,0,Z$51))+Y55)))</f>
        <v>1.0806453686212922</v>
      </c>
      <c r="AA55" s="186" cm="1">
        <f t="array" ref="AA55">IF(AA$51=-1,AB55,IF(AA$51=99,Z55,IF(AA$51=0,INDEX($J29:$R29,0,AA$49),(INDEX($J29:$R29,0,AA$51+1)-INDEX($J29:$R29,0,AA$51))/(INDEX($J$4:$R$4,0,AA$51+1)-INDEX($J$4:$R$4,0,AA$51))+Z55)))</f>
        <v>1.235023278424334</v>
      </c>
      <c r="AB55" s="186" cm="1">
        <f t="array" ref="AB55">IF(AB$51=-1,AC55,IF(AB$51=99,AA55,IF(AB$51=0,INDEX($J29:$R29,0,AB$49),(INDEX($J29:$R29,0,AB$51+1)-INDEX($J29:$R29,0,AB$51))/(INDEX($J$4:$R$4,0,AB$51+1)-INDEX($J$4:$R$4,0,AB$51))+AA55)))</f>
        <v>1.3894011882273758</v>
      </c>
      <c r="AC55" s="186" cm="1">
        <f t="array" ref="AC55">IF(AC$51=-1,AD55,IF(AC$51=99,AB55,IF(AC$51=0,INDEX($J29:$R29,0,AC$49),(INDEX($J29:$R29,0,AC$51+1)-INDEX($J29:$R29,0,AC$51))/(INDEX($J$4:$R$4,0,AC$51+1)-INDEX($J$4:$R$4,0,AC$51))+AB55)))</f>
        <v>1.4200395017628424</v>
      </c>
      <c r="AD55" s="186" cm="1">
        <f t="array" ref="AD55">IF(AD$51=-1,AE55,IF(AD$51=99,AC55,IF(AD$51=0,INDEX($J29:$R29,0,AD$49),(INDEX($J29:$R29,0,AD$51+1)-INDEX($J29:$R29,0,AD$51))/(INDEX($J$4:$R$4,0,AD$51+1)-INDEX($J$4:$R$4,0,AD$51))+AC55)))</f>
        <v>1.4506778152983091</v>
      </c>
      <c r="AE55" s="186" cm="1">
        <f t="array" ref="AE55">IF(AE$51=-1,AF55,IF(AE$51=99,AD55,IF(AE$51=0,INDEX($J29:$R29,0,AE$49),(INDEX($J29:$R29,0,AE$51+1)-INDEX($J29:$R29,0,AE$51))/(INDEX($J$4:$R$4,0,AE$51+1)-INDEX($J$4:$R$4,0,AE$51))+AD55)))</f>
        <v>1.4813161288337757</v>
      </c>
      <c r="AF55" s="186" cm="1">
        <f t="array" ref="AF55">IF(AF$51=-1,AG55,IF(AF$51=99,AE55,IF(AF$51=0,INDEX($J29:$R29,0,AF$49),(INDEX($J29:$R29,0,AF$51+1)-INDEX($J29:$R29,0,AF$51))/(INDEX($J$4:$R$4,0,AF$51+1)-INDEX($J$4:$R$4,0,AF$51))+AE55)))</f>
        <v>1.5119544423692424</v>
      </c>
      <c r="AG55" s="186" cm="1">
        <f t="array" ref="AG55">IF(AG$51=-1,AH55,IF(AG$51=99,AF55,IF(AG$51=0,INDEX($J29:$R29,0,AG$49),(INDEX($J29:$R29,0,AG$51+1)-INDEX($J29:$R29,0,AG$51))/(INDEX($J$4:$R$4,0,AG$51+1)-INDEX($J$4:$R$4,0,AG$51))+AF55)))</f>
        <v>1.542592755904709</v>
      </c>
      <c r="AH55" s="186" cm="1">
        <f t="array" ref="AH55">IF(AH$51=-1,AI55,IF(AH$51=99,AG55,IF(AH$51=0,INDEX($J29:$R29,0,AH$49),(INDEX($J29:$R29,0,AH$51+1)-INDEX($J29:$R29,0,AH$51))/(INDEX($J$4:$R$4,0,AH$51+1)-INDEX($J$4:$R$4,0,AH$51))+AG55)))</f>
        <v>1.5732310694401757</v>
      </c>
      <c r="AI55" s="186" cm="1">
        <f t="array" ref="AI55">IF(AI$51=-1,AJ55,IF(AI$51=99,AH55,IF(AI$51=0,INDEX($J29:$R29,0,AI$49),(INDEX($J29:$R29,0,AI$51+1)-INDEX($J29:$R29,0,AI$51))/(INDEX($J$4:$R$4,0,AI$51+1)-INDEX($J$4:$R$4,0,AI$51))+AH55)))</f>
        <v>1.6038693829756423</v>
      </c>
      <c r="AJ55" s="186" cm="1">
        <f t="array" ref="AJ55">IF(AJ$51=-1,AK55,IF(AJ$51=99,AI55,IF(AJ$51=0,INDEX($J29:$R29,0,AJ$49),(INDEX($J29:$R29,0,AJ$51+1)-INDEX($J29:$R29,0,AJ$51))/(INDEX($J$4:$R$4,0,AJ$51+1)-INDEX($J$4:$R$4,0,AJ$51))+AI55)))</f>
        <v>1.6345076965111089</v>
      </c>
      <c r="AK55" s="186" cm="1">
        <f t="array" ref="AK55">IF(AK$51=-1,AL55,IF(AK$51=99,AJ55,IF(AK$51=0,INDEX($J29:$R29,0,AK$49),(INDEX($J29:$R29,0,AK$51+1)-INDEX($J29:$R29,0,AK$51))/(INDEX($J$4:$R$4,0,AK$51+1)-INDEX($J$4:$R$4,0,AK$51))+AJ55)))</f>
        <v>1.6651460100465756</v>
      </c>
      <c r="AL55" s="186" cm="1">
        <f t="array" ref="AL55">IF(AL$51=-1,AM55,IF(AL$51=99,AK55,IF(AL$51=0,INDEX($J29:$R29,0,AL$49),(INDEX($J29:$R29,0,AL$51+1)-INDEX($J29:$R29,0,AL$51))/(INDEX($J$4:$R$4,0,AL$51+1)-INDEX($J$4:$R$4,0,AL$51))+AK55)))</f>
        <v>1.6957843235820427</v>
      </c>
      <c r="AM55" s="215">
        <f t="shared" si="31"/>
        <v>1.8070727377006413</v>
      </c>
      <c r="AN55" s="186" cm="1">
        <f t="array" ref="AN55">IF(AN$51=-1,AO55,IF(AN$51=99,AM55,IF(AN$51=0,INDEX($J29:$R29,0,AN$49),(INDEX($J29:$R29,0,AN$51+1)-INDEX($J29:$R29,0,AN$51))/(INDEX($J$4:$R$4,0,AN$51+1)-INDEX($J$4:$R$4,0,AN$51))+AM55)))</f>
        <v>1.9183611518192401</v>
      </c>
      <c r="AO55" s="186" cm="1">
        <f t="array" ref="AO55">IF(AO$51=-1,AP55,IF(AO$51=99,AN55,IF(AO$51=0,INDEX($J29:$R29,0,AO$49),(INDEX($J29:$R29,0,AO$51+1)-INDEX($J29:$R29,0,AO$51))/(INDEX($J$4:$R$4,0,AO$51+1)-INDEX($J$4:$R$4,0,AO$51))+AN55)))</f>
        <v>1.9183611518192401</v>
      </c>
      <c r="AP55" s="186" cm="1">
        <f t="array" ref="AP55">IF(AP$51=-1,AR55,IF(AP$51=99,AO55,IF(AP$51=0,INDEX($J29:$R29,0,AP$49),(INDEX($J29:$R29,0,AP$51+1)-INDEX($J29:$R29,0,AP$51))/(INDEX($J$4:$R$4,0,AP$51+1)-INDEX($J$4:$R$4,0,AP$51))+AO55)))</f>
        <v>1.9183611518192401</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3.8655501544551178</v>
      </c>
      <c r="T56" s="186" cm="1">
        <f t="array" ref="T56">IF(T$51=-1,U56,IF(T$51=99,S56,IF(T$51=0,INDEX($J41:$R41,0,T$49),(INDEX($J41:$R41,0,T$51+1)-INDEX($J41:$R41,0,T$51))/(INDEX($J$4:$R$4,0,T$51+1)-INDEX($J$4:$R$4,0,T$51))+S56)))</f>
        <v>3.9229851324775762</v>
      </c>
      <c r="U56" s="186" cm="1">
        <f t="array" ref="U56">IF(U$51=-1,V56,IF(U$51=99,T56,IF(U$51=0,INDEX($J41:$R41,0,U$49),(INDEX($J41:$R41,0,U$51+1)-INDEX($J41:$R41,0,U$51))/(INDEX($J$4:$R$4,0,U$51+1)-INDEX($J$4:$R$4,0,U$51))+T56)))</f>
        <v>3.9804201105000345</v>
      </c>
      <c r="V56" s="186" cm="1">
        <f t="array" ref="V56">IF(V$51=-1,W56,IF(V$51=99,U56,IF(V$51=0,INDEX($J41:$R41,0,V$49),(INDEX($J41:$R41,0,V$51+1)-INDEX($J41:$R41,0,V$51))/(INDEX($J$4:$R$4,0,V$51+1)-INDEX($J$4:$R$4,0,V$51))+U56)))</f>
        <v>4.0378550885224929</v>
      </c>
      <c r="W56" s="186" cm="1">
        <f t="array" ref="W56">IF(W$51=-1,X56,IF(W$51=99,V56,IF(W$51=0,INDEX($J41:$R41,0,W$49),(INDEX($J41:$R41,0,W$51+1)-INDEX($J41:$R41,0,W$51))/(INDEX($J$4:$R$4,0,W$51+1)-INDEX($J$4:$R$4,0,W$51))+V56)))</f>
        <v>4.0952900665449512</v>
      </c>
      <c r="X56" s="186" cm="1">
        <f t="array" ref="X56">IF(X$51=-1,Y56,IF(X$51=99,W56,IF(X$51=0,INDEX($J41:$R41,0,X$49),(INDEX($J41:$R41,0,X$51+1)-INDEX($J41:$R41,0,X$51))/(INDEX($J$4:$R$4,0,X$51+1)-INDEX($J$4:$R$4,0,X$51))+W56)))</f>
        <v>4.1527250445674095</v>
      </c>
      <c r="Y56" s="186" cm="1">
        <f t="array" ref="Y56">IF(Y$51=-1,Z56,IF(Y$51=99,X56,IF(Y$51=0,INDEX($J41:$R41,0,Y$49),(INDEX($J41:$R41,0,Y$51+1)-INDEX($J41:$R41,0,Y$51))/(INDEX($J$4:$R$4,0,Y$51+1)-INDEX($J$4:$R$4,0,Y$51))+X56)))</f>
        <v>4.2101600225898679</v>
      </c>
      <c r="Z56" s="186" cm="1">
        <f t="array" ref="Z56">IF(Z$51=-1,AA56,IF(Z$51=99,Y56,IF(Z$51=0,INDEX($J41:$R41,0,Z$49),(INDEX($J41:$R41,0,Z$51+1)-INDEX($J41:$R41,0,Z$51))/(INDEX($J$4:$R$4,0,Z$51+1)-INDEX($J$4:$R$4,0,Z$51))+Y56)))</f>
        <v>4.2675950006123262</v>
      </c>
      <c r="AA56" s="186" cm="1">
        <f t="array" ref="AA56">IF(AA$51=-1,AB56,IF(AA$51=99,Z56,IF(AA$51=0,INDEX($J41:$R41,0,AA$49),(INDEX($J41:$R41,0,AA$51+1)-INDEX($J41:$R41,0,AA$51))/(INDEX($J$4:$R$4,0,AA$51+1)-INDEX($J$4:$R$4,0,AA$51))+Z56)))</f>
        <v>4.3250299786347846</v>
      </c>
      <c r="AB56" s="186" cm="1">
        <f t="array" ref="AB56">IF(AB$51=-1,AC56,IF(AB$51=99,AA56,IF(AB$51=0,INDEX($J41:$R41,0,AB$49),(INDEX($J41:$R41,0,AB$51+1)-INDEX($J41:$R41,0,AB$51))/(INDEX($J$4:$R$4,0,AB$51+1)-INDEX($J$4:$R$4,0,AB$51))+AA56)))</f>
        <v>4.3824649566572447</v>
      </c>
      <c r="AC56" s="186" cm="1">
        <f t="array" ref="AC56">IF(AC$51=-1,AD56,IF(AC$51=99,AB56,IF(AC$51=0,INDEX($J41:$R41,0,AC$49),(INDEX($J41:$R41,0,AC$51+1)-INDEX($J41:$R41,0,AC$51))/(INDEX($J$4:$R$4,0,AC$51+1)-INDEX($J$4:$R$4,0,AC$51))+AB56)))</f>
        <v>4.4675871479211908</v>
      </c>
      <c r="AD56" s="186" cm="1">
        <f t="array" ref="AD56">IF(AD$51=-1,AE56,IF(AD$51=99,AC56,IF(AD$51=0,INDEX($J41:$R41,0,AD$49),(INDEX($J41:$R41,0,AD$51+1)-INDEX($J41:$R41,0,AD$51))/(INDEX($J$4:$R$4,0,AD$51+1)-INDEX($J$4:$R$4,0,AD$51))+AC56)))</f>
        <v>4.552709339185137</v>
      </c>
      <c r="AE56" s="186" cm="1">
        <f t="array" ref="AE56">IF(AE$51=-1,AF56,IF(AE$51=99,AD56,IF(AE$51=0,INDEX($J41:$R41,0,AE$49),(INDEX($J41:$R41,0,AE$51+1)-INDEX($J41:$R41,0,AE$51))/(INDEX($J$4:$R$4,0,AE$51+1)-INDEX($J$4:$R$4,0,AE$51))+AD56)))</f>
        <v>4.6378315304490831</v>
      </c>
      <c r="AF56" s="186" cm="1">
        <f t="array" ref="AF56">IF(AF$51=-1,AG56,IF(AF$51=99,AE56,IF(AF$51=0,INDEX($J41:$R41,0,AF$49),(INDEX($J41:$R41,0,AF$51+1)-INDEX($J41:$R41,0,AF$51))/(INDEX($J$4:$R$4,0,AF$51+1)-INDEX($J$4:$R$4,0,AF$51))+AE56)))</f>
        <v>4.7229537217130293</v>
      </c>
      <c r="AG56" s="186" cm="1">
        <f t="array" ref="AG56">IF(AG$51=-1,AH56,IF(AG$51=99,AF56,IF(AG$51=0,INDEX($J41:$R41,0,AG$49),(INDEX($J41:$R41,0,AG$51+1)-INDEX($J41:$R41,0,AG$51))/(INDEX($J$4:$R$4,0,AG$51+1)-INDEX($J$4:$R$4,0,AG$51))+AF56)))</f>
        <v>4.8080759129769755</v>
      </c>
      <c r="AH56" s="186" cm="1">
        <f t="array" ref="AH56">IF(AH$51=-1,AI56,IF(AH$51=99,AG56,IF(AH$51=0,INDEX($J41:$R41,0,AH$49),(INDEX($J41:$R41,0,AH$51+1)-INDEX($J41:$R41,0,AH$51))/(INDEX($J$4:$R$4,0,AH$51+1)-INDEX($J$4:$R$4,0,AH$51))+AG56)))</f>
        <v>4.8931981042409216</v>
      </c>
      <c r="AI56" s="186" cm="1">
        <f t="array" ref="AI56">IF(AI$51=-1,AJ56,IF(AI$51=99,AH56,IF(AI$51=0,INDEX($J41:$R41,0,AI$49),(INDEX($J41:$R41,0,AI$51+1)-INDEX($J41:$R41,0,AI$51))/(INDEX($J$4:$R$4,0,AI$51+1)-INDEX($J$4:$R$4,0,AI$51))+AH56)))</f>
        <v>4.9783202955048678</v>
      </c>
      <c r="AJ56" s="186" cm="1">
        <f t="array" ref="AJ56">IF(AJ$51=-1,AK56,IF(AJ$51=99,AI56,IF(AJ$51=0,INDEX($J41:$R41,0,AJ$49),(INDEX($J41:$R41,0,AJ$51+1)-INDEX($J41:$R41,0,AJ$51))/(INDEX($J$4:$R$4,0,AJ$51+1)-INDEX($J$4:$R$4,0,AJ$51))+AI56)))</f>
        <v>5.0634424867688139</v>
      </c>
      <c r="AK56" s="186" cm="1">
        <f t="array" ref="AK56">IF(AK$51=-1,AL56,IF(AK$51=99,AJ56,IF(AK$51=0,INDEX($J41:$R41,0,AK$49),(INDEX($J41:$R41,0,AK$51+1)-INDEX($J41:$R41,0,AK$51))/(INDEX($J$4:$R$4,0,AK$51+1)-INDEX($J$4:$R$4,0,AK$51))+AJ56)))</f>
        <v>5.1485646780327601</v>
      </c>
      <c r="AL56" s="186" cm="1">
        <f t="array" ref="AL56">IF(AL$51=-1,AM56,IF(AL$51=99,AK56,IF(AL$51=0,INDEX($J41:$R41,0,AL$49),(INDEX($J41:$R41,0,AL$51+1)-INDEX($J41:$R41,0,AL$51))/(INDEX($J$4:$R$4,0,AL$51+1)-INDEX($J$4:$R$4,0,AL$51))+AK56)))</f>
        <v>5.233686869296708</v>
      </c>
      <c r="AM56" s="215">
        <f t="shared" si="26"/>
        <v>6.3227777554008604</v>
      </c>
      <c r="AN56" s="186" cm="1">
        <f t="array" ref="AN56">IF(AN$51=-1,AO56,IF(AN$51=99,AM56,IF(AN$51=0,INDEX($J41:$R41,0,AN$49),(INDEX($J41:$R41,0,AN$51+1)-INDEX($J41:$R41,0,AN$51))/(INDEX($J$4:$R$4,0,AN$51+1)-INDEX($J$4:$R$4,0,AN$51))+AM56)))</f>
        <v>7.4118686415050128</v>
      </c>
      <c r="AO56" s="186" cm="1">
        <f t="array" ref="AO56">IF(AO$51=-1,AP56,IF(AO$51=99,AN56,IF(AO$51=0,INDEX($J41:$R41,0,AO$49),(INDEX($J41:$R41,0,AO$51+1)-INDEX($J41:$R41,0,AO$51))/(INDEX($J$4:$R$4,0,AO$51+1)-INDEX($J$4:$R$4,0,AO$51))+AN56)))</f>
        <v>7.4118686415050128</v>
      </c>
      <c r="AP56" s="186" cm="1">
        <f t="array" ref="AP56">IF(AP$51=-1,AR56,IF(AP$51=99,AO56,IF(AP$51=0,INDEX($J41:$R41,0,AP$49),(INDEX($J41:$R41,0,AP$51+1)-INDEX($J41:$R41,0,AP$51))/(INDEX($J$4:$R$4,0,AP$51+1)-INDEX($J$4:$R$4,0,AP$51))+AO56)))</f>
        <v>7.4118686415050128</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2021-11-17T14:04:58Z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