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A3180DB8-EFDD-4E0B-9A7E-18AB2F23769A}" xr6:coauthVersionLast="47" xr6:coauthVersionMax="47" xr10:uidLastSave="{00000000-0000-0000-0000-000000000000}"/>
  <bookViews>
    <workbookView xWindow="4275" yWindow="-16020" windowWidth="28800" windowHeight="14745" firstSheet="4" activeTab="6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9" i="4" l="1"/>
  <c r="Q49" i="4"/>
  <c r="P49" i="4"/>
  <c r="O49" i="4"/>
  <c r="AB51" i="3" s="1"/>
  <c r="N49" i="4"/>
  <c r="W51" i="3" s="1"/>
  <c r="M49" i="4"/>
  <c r="R51" i="3" s="1"/>
  <c r="L49" i="4"/>
  <c r="K49" i="4"/>
  <c r="AB44" i="7" s="1"/>
  <c r="J49" i="4"/>
  <c r="W44" i="7" s="1"/>
  <c r="I49" i="4"/>
  <c r="R44" i="7" s="1"/>
  <c r="H49" i="4"/>
  <c r="G49" i="4"/>
  <c r="O35" i="4" l="1"/>
  <c r="AB37" i="3" s="1"/>
  <c r="N35" i="4"/>
  <c r="W37" i="3" s="1"/>
  <c r="M35" i="4"/>
  <c r="R37" i="3" s="1"/>
  <c r="L35" i="4"/>
  <c r="H35" i="4"/>
  <c r="G35" i="4"/>
  <c r="C3" i="2"/>
  <c r="C2" i="2"/>
  <c r="C3" i="3"/>
  <c r="C5" i="3" s="1"/>
  <c r="C2" i="3"/>
  <c r="C8" i="3" s="1"/>
  <c r="C9" i="3" s="1"/>
  <c r="R47" i="4"/>
  <c r="Q47" i="4"/>
  <c r="P47" i="4"/>
  <c r="O47" i="4"/>
  <c r="AB49" i="3" s="1"/>
  <c r="N47" i="4"/>
  <c r="W49" i="3" s="1"/>
  <c r="M47" i="4"/>
  <c r="R49" i="3" s="1"/>
  <c r="L47" i="4"/>
  <c r="K47" i="4"/>
  <c r="AB42" i="7" s="1"/>
  <c r="J47" i="4"/>
  <c r="W42" i="7" s="1"/>
  <c r="I47" i="4"/>
  <c r="R42" i="7" s="1"/>
  <c r="H47" i="4"/>
  <c r="G47" i="4"/>
  <c r="C6" i="3" l="1"/>
  <c r="C7" i="3"/>
  <c r="R55" i="3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32" i="14" l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31" i="14"/>
  <c r="C44" i="14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43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H23" i="4"/>
  <c r="G24" i="4"/>
  <c r="H24" i="4"/>
  <c r="R26" i="3"/>
  <c r="G25" i="4"/>
  <c r="H25" i="4"/>
  <c r="R27" i="3"/>
  <c r="G26" i="4"/>
  <c r="H26" i="4"/>
  <c r="I26" i="4"/>
  <c r="R21" i="7" s="1"/>
  <c r="J26" i="4"/>
  <c r="W21" i="7" s="1"/>
  <c r="K26" i="4"/>
  <c r="AB21" i="7" s="1"/>
  <c r="L26" i="4"/>
  <c r="G27" i="4"/>
  <c r="H27" i="4"/>
  <c r="L27" i="4"/>
  <c r="E28" i="4"/>
  <c r="G28" i="4"/>
  <c r="H28" i="4"/>
  <c r="L28" i="4"/>
  <c r="R30" i="3"/>
  <c r="G29" i="4"/>
  <c r="H29" i="4"/>
  <c r="L29" i="4"/>
  <c r="G30" i="4"/>
  <c r="H30" i="4"/>
  <c r="I30" i="4"/>
  <c r="R25" i="7" s="1"/>
  <c r="J30" i="4"/>
  <c r="W25" i="7" s="1"/>
  <c r="K30" i="4"/>
  <c r="AB25" i="7" s="1"/>
  <c r="L30" i="4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P31" i="4"/>
  <c r="Q31" i="4"/>
  <c r="R31" i="4"/>
  <c r="G32" i="4"/>
  <c r="L32" i="4"/>
  <c r="G33" i="4"/>
  <c r="L33" i="4"/>
  <c r="G34" i="4"/>
  <c r="H34" i="4"/>
  <c r="L34" i="4"/>
  <c r="M34" i="4"/>
  <c r="R36" i="3" s="1"/>
  <c r="N34" i="4"/>
  <c r="W36" i="3" s="1"/>
  <c r="O34" i="4"/>
  <c r="AB36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I37" i="4"/>
  <c r="R32" i="7" s="1"/>
  <c r="J37" i="4"/>
  <c r="W32" i="7" s="1"/>
  <c r="K37" i="4"/>
  <c r="AB32" i="7" s="1"/>
  <c r="L37" i="4"/>
  <c r="M37" i="4"/>
  <c r="R39" i="3" s="1"/>
  <c r="N37" i="4"/>
  <c r="W39" i="3" s="1"/>
  <c r="O37" i="4"/>
  <c r="AB39" i="3" s="1"/>
  <c r="G38" i="4"/>
  <c r="H38" i="4"/>
  <c r="L38" i="4"/>
  <c r="M38" i="4"/>
  <c r="R40" i="3" s="1"/>
  <c r="N38" i="4"/>
  <c r="W40" i="3" s="1"/>
  <c r="O38" i="4"/>
  <c r="AB40" i="3" s="1"/>
  <c r="G39" i="4"/>
  <c r="H39" i="4"/>
  <c r="I39" i="4"/>
  <c r="R34" i="7" s="1"/>
  <c r="J39" i="4"/>
  <c r="W34" i="7" s="1"/>
  <c r="K39" i="4"/>
  <c r="AB34" i="7" s="1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G44" i="4"/>
  <c r="H44" i="4"/>
  <c r="L44" i="4"/>
  <c r="M44" i="4"/>
  <c r="R46" i="3" s="1"/>
  <c r="N44" i="4"/>
  <c r="W46" i="3" s="1"/>
  <c r="O44" i="4"/>
  <c r="AB46" i="3" s="1"/>
  <c r="E45" i="4"/>
  <c r="G45" i="4"/>
  <c r="H45" i="4"/>
  <c r="L45" i="4"/>
  <c r="R47" i="3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R46" i="7" s="1"/>
  <c r="J51" i="4"/>
  <c r="W46" i="7" s="1"/>
  <c r="K51" i="4"/>
  <c r="AB46" i="7" s="1"/>
  <c r="L51" i="4"/>
  <c r="M51" i="4"/>
  <c r="R53" i="3" s="1"/>
  <c r="N51" i="4"/>
  <c r="W53" i="3" s="1"/>
  <c r="O51" i="4"/>
  <c r="AB53" i="3" s="1"/>
  <c r="P51" i="4"/>
  <c r="Q51" i="4"/>
  <c r="R51" i="4"/>
  <c r="G52" i="4"/>
  <c r="H52" i="4"/>
  <c r="I52" i="4"/>
  <c r="R47" i="7" s="1"/>
  <c r="J52" i="4"/>
  <c r="W47" i="7" s="1"/>
  <c r="K52" i="4"/>
  <c r="AB47" i="7" s="1"/>
  <c r="L52" i="4"/>
  <c r="M52" i="4"/>
  <c r="R54" i="3" s="1"/>
  <c r="N52" i="4"/>
  <c r="W54" i="3" s="1"/>
  <c r="O52" i="4"/>
  <c r="AB54" i="3" s="1"/>
  <c r="P52" i="4"/>
  <c r="Q52" i="4"/>
  <c r="R52" i="4"/>
  <c r="G53" i="4"/>
  <c r="H53" i="4"/>
  <c r="I53" i="4"/>
  <c r="J53" i="4"/>
  <c r="K53" i="4"/>
  <c r="L53" i="4"/>
  <c r="N53" i="4"/>
  <c r="W48" i="14" s="1"/>
  <c r="O53" i="4"/>
  <c r="AB48" i="14" s="1"/>
  <c r="P53" i="4"/>
  <c r="Q53" i="4"/>
  <c r="R53" i="4"/>
  <c r="B54" i="4"/>
  <c r="E49" i="14" s="1"/>
  <c r="A49" i="14" s="1"/>
  <c r="C54" i="4"/>
  <c r="D54" i="4"/>
  <c r="E54" i="4"/>
  <c r="F54" i="4"/>
  <c r="G54" i="4"/>
  <c r="H54" i="4"/>
  <c r="I54" i="4"/>
  <c r="J54" i="4"/>
  <c r="K54" i="4"/>
  <c r="L54" i="4"/>
  <c r="M54" i="4"/>
  <c r="R56" i="3" s="1"/>
  <c r="N54" i="4"/>
  <c r="W49" i="14" s="1"/>
  <c r="O54" i="4"/>
  <c r="AB49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0" i="14" s="1"/>
  <c r="O55" i="4"/>
  <c r="P55" i="4"/>
  <c r="Q55" i="4"/>
  <c r="R55" i="4"/>
  <c r="G56" i="4"/>
  <c r="H56" i="4"/>
  <c r="I56" i="4"/>
  <c r="J56" i="4"/>
  <c r="K56" i="4"/>
  <c r="L56" i="4"/>
  <c r="M56" i="4"/>
  <c r="R58" i="3" s="1"/>
  <c r="N56" i="4"/>
  <c r="W51" i="14" s="1"/>
  <c r="O56" i="4"/>
  <c r="AB51" i="14" s="1"/>
  <c r="P56" i="4"/>
  <c r="Q56" i="4"/>
  <c r="R56" i="4"/>
  <c r="G57" i="4"/>
  <c r="H57" i="4"/>
  <c r="I57" i="4"/>
  <c r="J57" i="4"/>
  <c r="K57" i="4"/>
  <c r="L57" i="4"/>
  <c r="M57" i="4"/>
  <c r="R59" i="3" s="1"/>
  <c r="N57" i="4"/>
  <c r="W52" i="14" s="1"/>
  <c r="O57" i="4"/>
  <c r="AB52" i="14" s="1"/>
  <c r="P57" i="4"/>
  <c r="Q57" i="4"/>
  <c r="R57" i="4"/>
  <c r="G58" i="4"/>
  <c r="H58" i="4"/>
  <c r="I58" i="4"/>
  <c r="J58" i="4"/>
  <c r="K58" i="4"/>
  <c r="L58" i="4"/>
  <c r="R60" i="3"/>
  <c r="N58" i="4"/>
  <c r="W53" i="14" s="1"/>
  <c r="O58" i="4"/>
  <c r="AB53" i="14" s="1"/>
  <c r="P58" i="4"/>
  <c r="Q58" i="4"/>
  <c r="R58" i="4"/>
  <c r="G59" i="4"/>
  <c r="H59" i="4"/>
  <c r="I59" i="4"/>
  <c r="J59" i="4"/>
  <c r="K59" i="4"/>
  <c r="L59" i="4"/>
  <c r="R61" i="3"/>
  <c r="N59" i="4"/>
  <c r="W54" i="14" s="1"/>
  <c r="O59" i="4"/>
  <c r="AB54" i="14" s="1"/>
  <c r="P59" i="4"/>
  <c r="Q59" i="4"/>
  <c r="R59" i="4"/>
  <c r="B60" i="4"/>
  <c r="E55" i="14" s="1"/>
  <c r="A55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5" i="14" s="1"/>
  <c r="O60" i="4"/>
  <c r="AB55" i="14" s="1"/>
  <c r="P60" i="4"/>
  <c r="Q60" i="4"/>
  <c r="R60" i="4"/>
  <c r="B61" i="4"/>
  <c r="E56" i="14" s="1"/>
  <c r="A56" i="14" s="1"/>
  <c r="C61" i="4"/>
  <c r="D61" i="4"/>
  <c r="E61" i="4"/>
  <c r="F61" i="4"/>
  <c r="G61" i="4"/>
  <c r="H61" i="4"/>
  <c r="I61" i="4"/>
  <c r="J61" i="4"/>
  <c r="K61" i="4"/>
  <c r="L61" i="4"/>
  <c r="M61" i="4"/>
  <c r="R63" i="3" s="1"/>
  <c r="N61" i="4"/>
  <c r="W56" i="14" s="1"/>
  <c r="O61" i="4"/>
  <c r="AB56" i="14" s="1"/>
  <c r="P61" i="4"/>
  <c r="Q61" i="4"/>
  <c r="R61" i="4"/>
  <c r="B62" i="4"/>
  <c r="E57" i="14" s="1"/>
  <c r="A57" i="14" s="1"/>
  <c r="C62" i="4"/>
  <c r="D62" i="4"/>
  <c r="E62" i="4"/>
  <c r="F62" i="4"/>
  <c r="G62" i="4"/>
  <c r="H62" i="4"/>
  <c r="I62" i="4"/>
  <c r="J62" i="4"/>
  <c r="K62" i="4"/>
  <c r="L62" i="4"/>
  <c r="M62" i="4"/>
  <c r="R64" i="3" s="1"/>
  <c r="N62" i="4"/>
  <c r="W57" i="14" s="1"/>
  <c r="O62" i="4"/>
  <c r="AB57" i="14" s="1"/>
  <c r="P62" i="4"/>
  <c r="Q62" i="4"/>
  <c r="R62" i="4"/>
  <c r="G9" i="4"/>
  <c r="A9" i="4"/>
  <c r="D2" i="5"/>
  <c r="A8" i="4"/>
  <c r="K1" i="3"/>
  <c r="D1" i="3"/>
  <c r="N2" i="2"/>
  <c r="K2" i="1"/>
  <c r="L1" i="3" l="1"/>
  <c r="K10" i="3"/>
  <c r="AB50" i="7"/>
  <c r="AB50" i="14"/>
  <c r="AX43" i="13"/>
  <c r="AY43" i="13"/>
  <c r="AB63" i="3"/>
  <c r="AB56" i="7"/>
  <c r="E63" i="3"/>
  <c r="A63" i="3" s="1"/>
  <c r="E56" i="7"/>
  <c r="A56" i="7" s="1"/>
  <c r="AB55" i="3"/>
  <c r="AB48" i="7"/>
  <c r="W55" i="3"/>
  <c r="W48" i="7"/>
  <c r="AB62" i="3"/>
  <c r="AB55" i="7"/>
  <c r="W63" i="3"/>
  <c r="W56" i="7"/>
  <c r="AB64" i="3"/>
  <c r="AB57" i="7"/>
  <c r="W62" i="3"/>
  <c r="W55" i="7"/>
  <c r="W64" i="3"/>
  <c r="W57" i="7"/>
  <c r="AB57" i="3"/>
  <c r="E64" i="3"/>
  <c r="A64" i="3" s="1"/>
  <c r="E57" i="7"/>
  <c r="A57" i="7" s="1"/>
  <c r="AB60" i="3"/>
  <c r="AB53" i="7"/>
  <c r="AB59" i="3"/>
  <c r="AB52" i="7"/>
  <c r="AB58" i="3"/>
  <c r="AB51" i="7"/>
  <c r="AB56" i="3"/>
  <c r="AB49" i="7"/>
  <c r="E62" i="3"/>
  <c r="A62" i="3" s="1"/>
  <c r="E55" i="7"/>
  <c r="A55" i="7" s="1"/>
  <c r="AM10" i="3"/>
  <c r="AN10" i="3"/>
  <c r="AO10" i="3"/>
  <c r="AP10" i="3"/>
  <c r="AB61" i="3"/>
  <c r="AB54" i="7"/>
  <c r="W61" i="3"/>
  <c r="W54" i="7"/>
  <c r="W60" i="3"/>
  <c r="W53" i="7"/>
  <c r="W59" i="3"/>
  <c r="W52" i="7"/>
  <c r="W58" i="3"/>
  <c r="W51" i="7"/>
  <c r="W57" i="3"/>
  <c r="W50" i="7"/>
  <c r="W56" i="3"/>
  <c r="W49" i="7"/>
  <c r="E56" i="3"/>
  <c r="A56" i="3" s="1"/>
  <c r="E49" i="7"/>
  <c r="A49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P43" i="4" l="1"/>
  <c r="P41" i="4"/>
  <c r="P44" i="4"/>
  <c r="P42" i="4"/>
  <c r="J28" i="4" l="1"/>
  <c r="W23" i="7" s="1"/>
  <c r="K28" i="4"/>
  <c r="AB23" i="7" s="1"/>
  <c r="J29" i="4"/>
  <c r="W24" i="7" s="1"/>
  <c r="K23" i="4"/>
  <c r="AB18" i="7" s="1"/>
  <c r="J23" i="4"/>
  <c r="W18" i="7" s="1"/>
  <c r="P30" i="4"/>
  <c r="F30" i="4"/>
  <c r="E30" i="4"/>
  <c r="P25" i="4"/>
  <c r="P26" i="4"/>
  <c r="P27" i="4"/>
  <c r="P28" i="4"/>
  <c r="P29" i="4"/>
  <c r="P24" i="4"/>
  <c r="P23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R26" i="4"/>
  <c r="I24" i="4"/>
  <c r="R19" i="7" s="1"/>
  <c r="B28" i="4"/>
  <c r="C28" i="4"/>
  <c r="D28" i="4"/>
  <c r="B29" i="4"/>
  <c r="B23" i="4"/>
  <c r="D25" i="4"/>
  <c r="B25" i="4"/>
  <c r="D30" i="4"/>
  <c r="D27" i="4"/>
  <c r="D24" i="4"/>
  <c r="C24" i="4"/>
  <c r="B30" i="4"/>
  <c r="B27" i="4"/>
  <c r="B24" i="4"/>
  <c r="D23" i="4"/>
  <c r="B21" i="4"/>
  <c r="B20" i="4"/>
  <c r="D16" i="4"/>
  <c r="D12" i="4"/>
  <c r="D20" i="4"/>
  <c r="C29" i="4"/>
  <c r="C26" i="4"/>
  <c r="C30" i="4"/>
  <c r="B19" i="4"/>
  <c r="D10" i="4"/>
  <c r="D22" i="4"/>
  <c r="D18" i="4"/>
  <c r="D14" i="4"/>
  <c r="B10" i="4"/>
  <c r="D21" i="4"/>
  <c r="B18" i="4"/>
  <c r="B11" i="4"/>
  <c r="D9" i="4"/>
  <c r="C27" i="4"/>
  <c r="B14" i="4"/>
  <c r="C16" i="4"/>
  <c r="C22" i="4"/>
  <c r="C12" i="4"/>
  <c r="C15" i="4"/>
  <c r="C14" i="4"/>
  <c r="C17" i="4"/>
  <c r="C13" i="4"/>
  <c r="C9" i="4"/>
  <c r="I27" i="4"/>
  <c r="R22" i="7" s="1"/>
  <c r="C21" i="4"/>
  <c r="B15" i="4"/>
  <c r="F102" i="12"/>
  <c r="M102" i="12" s="1"/>
  <c r="I29" i="4"/>
  <c r="R24" i="7" s="1"/>
  <c r="I23" i="4"/>
  <c r="R18" i="7" s="1"/>
  <c r="E20" i="4"/>
  <c r="E10" i="4"/>
  <c r="C20" i="4"/>
  <c r="F84" i="12"/>
  <c r="M84" i="12" s="1"/>
  <c r="I28" i="4"/>
  <c r="R23" i="7" s="1"/>
  <c r="B17" i="4"/>
  <c r="B13" i="4"/>
  <c r="B22" i="4"/>
  <c r="B9" i="4"/>
  <c r="F83" i="12"/>
  <c r="M83" i="12" s="1"/>
  <c r="P19" i="4"/>
  <c r="R28" i="4"/>
  <c r="R29" i="4"/>
  <c r="H17" i="4"/>
  <c r="H12" i="4"/>
  <c r="H9" i="4"/>
  <c r="H21" i="4"/>
  <c r="H13" i="4"/>
  <c r="E17" i="4"/>
  <c r="E11" i="4"/>
  <c r="E9" i="4"/>
  <c r="E21" i="4"/>
  <c r="E22" i="4"/>
  <c r="E14" i="4"/>
  <c r="R27" i="4"/>
  <c r="Q44" i="4"/>
  <c r="Q42" i="4"/>
  <c r="Q41" i="4"/>
  <c r="Q43" i="4"/>
  <c r="J27" i="4" l="1"/>
  <c r="W22" i="7" s="1"/>
  <c r="I25" i="4"/>
  <c r="R20" i="7" s="1"/>
  <c r="R25" i="4"/>
  <c r="E31" i="3"/>
  <c r="A31" i="3" s="1"/>
  <c r="E25" i="14"/>
  <c r="A25" i="14" s="1"/>
  <c r="E24" i="7"/>
  <c r="A24" i="7" s="1"/>
  <c r="E6" i="14"/>
  <c r="A6" i="14" s="1"/>
  <c r="E12" i="3"/>
  <c r="A12" i="3" s="1"/>
  <c r="E5" i="7"/>
  <c r="A5" i="7" s="1"/>
  <c r="H22" i="4"/>
  <c r="H20" i="4"/>
  <c r="E15" i="3"/>
  <c r="A15" i="3" s="1"/>
  <c r="E9" i="14"/>
  <c r="A9" i="14" s="1"/>
  <c r="E8" i="7"/>
  <c r="A8" i="7" s="1"/>
  <c r="E7" i="14"/>
  <c r="A7" i="14" s="1"/>
  <c r="E6" i="7"/>
  <c r="A6" i="7" s="1"/>
  <c r="E13" i="3"/>
  <c r="A13" i="3" s="1"/>
  <c r="E26" i="3"/>
  <c r="A26" i="3" s="1"/>
  <c r="E20" i="14"/>
  <c r="A20" i="14" s="1"/>
  <c r="E19" i="7"/>
  <c r="A19" i="7" s="1"/>
  <c r="C18" i="4"/>
  <c r="E16" i="14"/>
  <c r="A16" i="14" s="1"/>
  <c r="E22" i="3"/>
  <c r="A22" i="3" s="1"/>
  <c r="E15" i="7"/>
  <c r="A15" i="7" s="1"/>
  <c r="B26" i="4"/>
  <c r="H14" i="4"/>
  <c r="E23" i="14"/>
  <c r="A23" i="14" s="1"/>
  <c r="E22" i="7"/>
  <c r="A22" i="7" s="1"/>
  <c r="E29" i="3"/>
  <c r="A29" i="3" s="1"/>
  <c r="F100" i="12"/>
  <c r="M100" i="12" s="1"/>
  <c r="F82" i="12"/>
  <c r="M82" i="12" s="1"/>
  <c r="F90" i="12"/>
  <c r="M90" i="12" s="1"/>
  <c r="F99" i="12"/>
  <c r="M99" i="12" s="1"/>
  <c r="K27" i="4"/>
  <c r="AB22" i="7" s="1"/>
  <c r="E13" i="14"/>
  <c r="A13" i="14" s="1"/>
  <c r="E19" i="3"/>
  <c r="A19" i="3" s="1"/>
  <c r="E12" i="7"/>
  <c r="A12" i="7" s="1"/>
  <c r="C25" i="4"/>
  <c r="E19" i="14"/>
  <c r="A19" i="14" s="1"/>
  <c r="E25" i="3"/>
  <c r="A25" i="3" s="1"/>
  <c r="E18" i="7"/>
  <c r="A18" i="7" s="1"/>
  <c r="E30" i="3"/>
  <c r="A30" i="3" s="1"/>
  <c r="E24" i="14"/>
  <c r="A24" i="14" s="1"/>
  <c r="E23" i="7"/>
  <c r="A23" i="7" s="1"/>
  <c r="D13" i="4"/>
  <c r="E26" i="14"/>
  <c r="A26" i="14" s="1"/>
  <c r="E25" i="7"/>
  <c r="A25" i="7" s="1"/>
  <c r="E32" i="3"/>
  <c r="A32" i="3" s="1"/>
  <c r="R24" i="4"/>
  <c r="E4" i="7"/>
  <c r="A4" i="7" s="1"/>
  <c r="E5" i="14"/>
  <c r="A5" i="14" s="1"/>
  <c r="E11" i="3"/>
  <c r="A11" i="3" s="1"/>
  <c r="E14" i="14"/>
  <c r="A14" i="14" s="1"/>
  <c r="E20" i="3"/>
  <c r="A20" i="3" s="1"/>
  <c r="E13" i="7"/>
  <c r="A13" i="7" s="1"/>
  <c r="R30" i="4"/>
  <c r="R23" i="4"/>
  <c r="E17" i="3"/>
  <c r="A17" i="3" s="1"/>
  <c r="E11" i="14"/>
  <c r="A11" i="14" s="1"/>
  <c r="E10" i="7"/>
  <c r="A10" i="7" s="1"/>
  <c r="D17" i="4"/>
  <c r="E24" i="3"/>
  <c r="A24" i="3" s="1"/>
  <c r="E17" i="7"/>
  <c r="A17" i="7" s="1"/>
  <c r="E18" i="14"/>
  <c r="A18" i="14" s="1"/>
  <c r="E15" i="14"/>
  <c r="A15" i="14" s="1"/>
  <c r="E14" i="7"/>
  <c r="A14" i="7" s="1"/>
  <c r="E21" i="3"/>
  <c r="A21" i="3" s="1"/>
  <c r="E21" i="14"/>
  <c r="A21" i="14" s="1"/>
  <c r="E27" i="3"/>
  <c r="A27" i="3" s="1"/>
  <c r="E20" i="7"/>
  <c r="A20" i="7" s="1"/>
  <c r="C11" i="4"/>
  <c r="E9" i="7"/>
  <c r="A9" i="7" s="1"/>
  <c r="E10" i="14"/>
  <c r="A10" i="14" s="1"/>
  <c r="E16" i="3"/>
  <c r="A16" i="3" s="1"/>
  <c r="E16" i="7"/>
  <c r="A16" i="7" s="1"/>
  <c r="E23" i="3"/>
  <c r="A23" i="3" s="1"/>
  <c r="E17" i="14"/>
  <c r="A17" i="14" s="1"/>
  <c r="K29" i="4"/>
  <c r="AB24" i="7" s="1"/>
  <c r="E13" i="4"/>
  <c r="D19" i="4"/>
  <c r="B16" i="4"/>
  <c r="B12" i="4"/>
  <c r="D29" i="4"/>
  <c r="D26" i="4"/>
  <c r="C23" i="4"/>
  <c r="D15" i="4"/>
  <c r="D11" i="4"/>
  <c r="E15" i="4"/>
  <c r="H11" i="4" l="1"/>
  <c r="E18" i="3"/>
  <c r="A18" i="3" s="1"/>
  <c r="E11" i="7"/>
  <c r="A11" i="7" s="1"/>
  <c r="E12" i="14"/>
  <c r="A12" i="14" s="1"/>
  <c r="H15" i="4"/>
  <c r="J25" i="4"/>
  <c r="W20" i="7" s="1"/>
  <c r="K25" i="4"/>
  <c r="AB20" i="7" s="1"/>
  <c r="C10" i="4"/>
  <c r="E8" i="14"/>
  <c r="A8" i="14" s="1"/>
  <c r="E14" i="3"/>
  <c r="A14" i="3" s="1"/>
  <c r="E7" i="7"/>
  <c r="A7" i="7" s="1"/>
  <c r="J24" i="4"/>
  <c r="W19" i="7" s="1"/>
  <c r="K24" i="4"/>
  <c r="AB19" i="7" s="1"/>
  <c r="H18" i="4"/>
  <c r="H16" i="4"/>
  <c r="C19" i="4"/>
  <c r="E22" i="14"/>
  <c r="A22" i="14" s="1"/>
  <c r="E28" i="3"/>
  <c r="A28" i="3" s="1"/>
  <c r="E21" i="7"/>
  <c r="A21" i="7" s="1"/>
  <c r="E12" i="4"/>
  <c r="E16" i="4"/>
  <c r="H19" i="4" l="1"/>
  <c r="H10" i="4"/>
  <c r="O9" i="4" l="1"/>
  <c r="AB11" i="3" s="1"/>
  <c r="O10" i="4"/>
  <c r="AB12" i="3" s="1"/>
  <c r="O11" i="4"/>
  <c r="AB13" i="3" s="1"/>
  <c r="O12" i="4"/>
  <c r="AB14" i="3" s="1"/>
  <c r="O13" i="4"/>
  <c r="AB15" i="3" s="1"/>
  <c r="O14" i="4"/>
  <c r="AB16" i="3" s="1"/>
  <c r="O15" i="4"/>
  <c r="AB17" i="3" s="1"/>
  <c r="O16" i="4"/>
  <c r="AB18" i="3" s="1"/>
  <c r="O17" i="4"/>
  <c r="AB19" i="3" s="1"/>
  <c r="O18" i="4"/>
  <c r="AB20" i="3" s="1"/>
  <c r="O19" i="4"/>
  <c r="AB21" i="3" s="1"/>
  <c r="O20" i="4"/>
  <c r="AB22" i="3" s="1"/>
  <c r="O21" i="4"/>
  <c r="AB23" i="3" s="1"/>
  <c r="O22" i="4"/>
  <c r="AB24" i="3" s="1"/>
  <c r="O23" i="4"/>
  <c r="AB25" i="3" s="1"/>
  <c r="O24" i="4"/>
  <c r="AB26" i="3" s="1"/>
  <c r="O25" i="4"/>
  <c r="AB27" i="3" s="1"/>
  <c r="O26" i="4"/>
  <c r="AB28" i="3" s="1"/>
  <c r="O27" i="4"/>
  <c r="AB29" i="3" s="1"/>
  <c r="O28" i="4"/>
  <c r="AB30" i="3" s="1"/>
  <c r="O29" i="4"/>
  <c r="AB31" i="3" s="1"/>
  <c r="O30" i="4"/>
  <c r="AB32" i="3" s="1"/>
  <c r="O31" i="4"/>
  <c r="AB33" i="3" s="1"/>
  <c r="O32" i="4"/>
  <c r="AB34" i="3" s="1"/>
  <c r="O33" i="4"/>
  <c r="AB35" i="3" s="1"/>
  <c r="N10" i="4"/>
  <c r="W12" i="3" s="1"/>
  <c r="N11" i="4"/>
  <c r="W13" i="3" s="1"/>
  <c r="N12" i="4"/>
  <c r="W14" i="3" s="1"/>
  <c r="N13" i="4"/>
  <c r="W15" i="3" s="1"/>
  <c r="N14" i="4"/>
  <c r="W16" i="3" s="1"/>
  <c r="N15" i="4"/>
  <c r="W17" i="3" s="1"/>
  <c r="N16" i="4"/>
  <c r="W18" i="3" s="1"/>
  <c r="N17" i="4"/>
  <c r="W19" i="3" s="1"/>
  <c r="N18" i="4"/>
  <c r="W20" i="3" s="1"/>
  <c r="N19" i="4"/>
  <c r="W21" i="3" s="1"/>
  <c r="N20" i="4"/>
  <c r="W22" i="3" s="1"/>
  <c r="N21" i="4"/>
  <c r="W23" i="3" s="1"/>
  <c r="N22" i="4"/>
  <c r="W24" i="3" s="1"/>
  <c r="N23" i="4"/>
  <c r="W25" i="3" s="1"/>
  <c r="N24" i="4"/>
  <c r="W26" i="3" s="1"/>
  <c r="N25" i="4"/>
  <c r="W27" i="3" s="1"/>
  <c r="N26" i="4"/>
  <c r="W28" i="3" s="1"/>
  <c r="N27" i="4"/>
  <c r="W29" i="3" s="1"/>
  <c r="N28" i="4"/>
  <c r="W30" i="3" s="1"/>
  <c r="N29" i="4"/>
  <c r="W31" i="3" s="1"/>
  <c r="N30" i="4"/>
  <c r="W32" i="3" s="1"/>
  <c r="N31" i="4"/>
  <c r="W33" i="3" s="1"/>
  <c r="N32" i="4"/>
  <c r="W34" i="3" s="1"/>
  <c r="N33" i="4"/>
  <c r="W35" i="3" s="1"/>
  <c r="M26" i="4"/>
  <c r="R28" i="3" s="1"/>
  <c r="M27" i="4"/>
  <c r="R29" i="3" s="1"/>
  <c r="M29" i="4"/>
  <c r="R31" i="3" s="1"/>
  <c r="M30" i="4"/>
  <c r="R32" i="3" s="1"/>
  <c r="M31" i="4"/>
  <c r="R33" i="3" s="1"/>
  <c r="N9" i="4"/>
  <c r="W11" i="3" s="1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9" i="4"/>
  <c r="M23" i="4"/>
  <c r="R25" i="3" s="1"/>
  <c r="F49" i="4" l="1"/>
  <c r="E49" i="4"/>
  <c r="D49" i="4"/>
  <c r="P35" i="4"/>
  <c r="Q35" i="4"/>
  <c r="K35" i="4"/>
  <c r="AB30" i="7" s="1"/>
  <c r="J35" i="4"/>
  <c r="W30" i="7" s="1"/>
  <c r="I35" i="4"/>
  <c r="R30" i="7" s="1"/>
  <c r="F35" i="4"/>
  <c r="D35" i="4"/>
  <c r="B35" i="4"/>
  <c r="C35" i="4"/>
  <c r="R35" i="4"/>
  <c r="F47" i="4"/>
  <c r="E47" i="4"/>
  <c r="D47" i="4"/>
  <c r="K34" i="4"/>
  <c r="AB29" i="7" s="1"/>
  <c r="J34" i="4"/>
  <c r="W29" i="7" s="1"/>
  <c r="I45" i="4"/>
  <c r="R40" i="7" s="1"/>
  <c r="I40" i="4"/>
  <c r="R35" i="7" s="1"/>
  <c r="I38" i="4"/>
  <c r="R33" i="7" s="1"/>
  <c r="I34" i="4"/>
  <c r="R29" i="7" s="1"/>
  <c r="P34" i="4"/>
  <c r="P36" i="4"/>
  <c r="P37" i="4"/>
  <c r="P38" i="4"/>
  <c r="P39" i="4"/>
  <c r="P40" i="4"/>
  <c r="J38" i="4"/>
  <c r="W33" i="7" s="1"/>
  <c r="Q37" i="4"/>
  <c r="Q34" i="4"/>
  <c r="P32" i="4"/>
  <c r="Q25" i="4"/>
  <c r="Q27" i="4"/>
  <c r="Q28" i="4"/>
  <c r="Q24" i="4"/>
  <c r="Q23" i="4"/>
  <c r="F32" i="4"/>
  <c r="F33" i="4"/>
  <c r="F34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F45" i="4"/>
  <c r="E46" i="4"/>
  <c r="F46" i="4"/>
  <c r="E48" i="4"/>
  <c r="F48" i="4"/>
  <c r="E50" i="4"/>
  <c r="F50" i="4"/>
  <c r="E51" i="4"/>
  <c r="F51" i="4"/>
  <c r="E52" i="4"/>
  <c r="F52" i="4"/>
  <c r="E53" i="4"/>
  <c r="F53" i="4"/>
  <c r="E55" i="4"/>
  <c r="F55" i="4"/>
  <c r="E56" i="4"/>
  <c r="F56" i="4"/>
  <c r="E57" i="4"/>
  <c r="F57" i="4"/>
  <c r="E58" i="4"/>
  <c r="F58" i="4"/>
  <c r="E59" i="4"/>
  <c r="F59" i="4"/>
  <c r="Q29" i="4"/>
  <c r="Q26" i="4"/>
  <c r="I41" i="4"/>
  <c r="R36" i="7" s="1"/>
  <c r="I42" i="4"/>
  <c r="R37" i="7" s="1"/>
  <c r="I44" i="4"/>
  <c r="R39" i="7" s="1"/>
  <c r="K44" i="4"/>
  <c r="AB39" i="7" s="1"/>
  <c r="A31" i="4"/>
  <c r="B36" i="4"/>
  <c r="C36" i="4"/>
  <c r="D48" i="4"/>
  <c r="A54" i="4"/>
  <c r="B58" i="4"/>
  <c r="J11" i="4"/>
  <c r="W6" i="7" s="1"/>
  <c r="D56" i="4"/>
  <c r="B52" i="4"/>
  <c r="B46" i="4"/>
  <c r="D43" i="4"/>
  <c r="D33" i="4"/>
  <c r="C56" i="4"/>
  <c r="D51" i="4"/>
  <c r="D44" i="4"/>
  <c r="C43" i="4"/>
  <c r="D38" i="4"/>
  <c r="D34" i="4"/>
  <c r="D45" i="4"/>
  <c r="C44" i="4"/>
  <c r="B43" i="4"/>
  <c r="B56" i="4"/>
  <c r="C59" i="4"/>
  <c r="D55" i="4"/>
  <c r="B51" i="4"/>
  <c r="C45" i="4"/>
  <c r="B44" i="4"/>
  <c r="D41" i="4"/>
  <c r="B38" i="4"/>
  <c r="D59" i="4"/>
  <c r="B59" i="4"/>
  <c r="C55" i="4"/>
  <c r="D50" i="4"/>
  <c r="B45" i="4"/>
  <c r="D42" i="4"/>
  <c r="B41" i="4"/>
  <c r="D37" i="4"/>
  <c r="D58" i="4"/>
  <c r="B50" i="4"/>
  <c r="D40" i="4"/>
  <c r="C37" i="4"/>
  <c r="D32" i="4"/>
  <c r="C40" i="4"/>
  <c r="B37" i="4"/>
  <c r="B48" i="4"/>
  <c r="D57" i="4"/>
  <c r="C57" i="4"/>
  <c r="D52" i="4"/>
  <c r="D46" i="4"/>
  <c r="B57" i="4"/>
  <c r="B39" i="4"/>
  <c r="C53" i="4"/>
  <c r="C52" i="4"/>
  <c r="C46" i="4"/>
  <c r="C51" i="4"/>
  <c r="B32" i="4"/>
  <c r="C38" i="4"/>
  <c r="C34" i="4"/>
  <c r="B33" i="4"/>
  <c r="B53" i="4"/>
  <c r="B34" i="4"/>
  <c r="C41" i="4"/>
  <c r="P33" i="4"/>
  <c r="C42" i="4"/>
  <c r="J20" i="4"/>
  <c r="W15" i="7" s="1"/>
  <c r="J15" i="4"/>
  <c r="W10" i="7" s="1"/>
  <c r="J12" i="4"/>
  <c r="W7" i="7" s="1"/>
  <c r="E33" i="4"/>
  <c r="E32" i="4"/>
  <c r="R43" i="4"/>
  <c r="J40" i="4" l="1"/>
  <c r="W35" i="7" s="1"/>
  <c r="K11" i="4"/>
  <c r="AB6" i="7" s="1"/>
  <c r="R36" i="4"/>
  <c r="K14" i="4"/>
  <c r="AB9" i="7" s="1"/>
  <c r="K40" i="4"/>
  <c r="AB35" i="7" s="1"/>
  <c r="R40" i="4"/>
  <c r="K12" i="4"/>
  <c r="AB7" i="7" s="1"/>
  <c r="R38" i="4"/>
  <c r="Q36" i="4"/>
  <c r="J16" i="4"/>
  <c r="W11" i="7" s="1"/>
  <c r="J45" i="4"/>
  <c r="W40" i="7" s="1"/>
  <c r="K16" i="4"/>
  <c r="AB11" i="7" s="1"/>
  <c r="J14" i="4"/>
  <c r="W9" i="7" s="1"/>
  <c r="E53" i="7"/>
  <c r="A53" i="7" s="1"/>
  <c r="E53" i="14"/>
  <c r="A53" i="14" s="1"/>
  <c r="E60" i="3"/>
  <c r="A60" i="3" s="1"/>
  <c r="E32" i="14"/>
  <c r="A32" i="14" s="1"/>
  <c r="E31" i="7"/>
  <c r="A31" i="7" s="1"/>
  <c r="E38" i="3"/>
  <c r="A38" i="3" s="1"/>
  <c r="I15" i="4"/>
  <c r="R10" i="7" s="1"/>
  <c r="C58" i="4"/>
  <c r="E40" i="7"/>
  <c r="A40" i="7" s="1"/>
  <c r="E47" i="3"/>
  <c r="A47" i="3" s="1"/>
  <c r="E41" i="14"/>
  <c r="A41" i="14" s="1"/>
  <c r="E58" i="3"/>
  <c r="A58" i="3" s="1"/>
  <c r="E51" i="7"/>
  <c r="A51" i="7" s="1"/>
  <c r="E51" i="14"/>
  <c r="A51" i="14" s="1"/>
  <c r="I43" i="4"/>
  <c r="R38" i="7" s="1"/>
  <c r="R34" i="4"/>
  <c r="E36" i="3"/>
  <c r="A36" i="3" s="1"/>
  <c r="E29" i="7"/>
  <c r="A29" i="7" s="1"/>
  <c r="E30" i="14"/>
  <c r="A30" i="14" s="1"/>
  <c r="E61" i="3"/>
  <c r="A61" i="3" s="1"/>
  <c r="E54" i="7"/>
  <c r="A54" i="7" s="1"/>
  <c r="E54" i="14"/>
  <c r="A54" i="14" s="1"/>
  <c r="E42" i="14"/>
  <c r="A42" i="14" s="1"/>
  <c r="E48" i="3"/>
  <c r="A48" i="3" s="1"/>
  <c r="E41" i="7"/>
  <c r="A41" i="7" s="1"/>
  <c r="E28" i="7"/>
  <c r="A28" i="7" s="1"/>
  <c r="E29" i="14"/>
  <c r="A29" i="14" s="1"/>
  <c r="E35" i="3"/>
  <c r="A35" i="3" s="1"/>
  <c r="C39" i="4"/>
  <c r="E54" i="3"/>
  <c r="A54" i="3" s="1"/>
  <c r="E47" i="14"/>
  <c r="A47" i="14" s="1"/>
  <c r="E47" i="7"/>
  <c r="A47" i="7" s="1"/>
  <c r="Q38" i="4"/>
  <c r="B49" i="4"/>
  <c r="E39" i="14"/>
  <c r="A39" i="14" s="1"/>
  <c r="E45" i="3"/>
  <c r="A45" i="3" s="1"/>
  <c r="E38" i="7"/>
  <c r="A38" i="7" s="1"/>
  <c r="I16" i="4"/>
  <c r="R11" i="7" s="1"/>
  <c r="E40" i="3"/>
  <c r="A40" i="3" s="1"/>
  <c r="E33" i="7"/>
  <c r="A33" i="7" s="1"/>
  <c r="E34" i="14"/>
  <c r="A34" i="14" s="1"/>
  <c r="C33" i="4"/>
  <c r="Q39" i="4"/>
  <c r="B47" i="4"/>
  <c r="C49" i="4"/>
  <c r="E48" i="14"/>
  <c r="A48" i="14" s="1"/>
  <c r="E55" i="3"/>
  <c r="A55" i="3" s="1"/>
  <c r="E48" i="7"/>
  <c r="A48" i="7" s="1"/>
  <c r="D39" i="4"/>
  <c r="R37" i="4"/>
  <c r="J19" i="4"/>
  <c r="W14" i="7" s="1"/>
  <c r="C47" i="4"/>
  <c r="D53" i="4"/>
  <c r="E44" i="14"/>
  <c r="A44" i="14" s="1"/>
  <c r="E43" i="7"/>
  <c r="A43" i="7" s="1"/>
  <c r="E50" i="3"/>
  <c r="A50" i="3" s="1"/>
  <c r="E52" i="3"/>
  <c r="A52" i="3" s="1"/>
  <c r="E45" i="14"/>
  <c r="A45" i="14" s="1"/>
  <c r="E45" i="7"/>
  <c r="A45" i="7" s="1"/>
  <c r="E46" i="3"/>
  <c r="A46" i="3" s="1"/>
  <c r="E40" i="14"/>
  <c r="A40" i="14" s="1"/>
  <c r="E39" i="7"/>
  <c r="A39" i="7" s="1"/>
  <c r="K38" i="4"/>
  <c r="AB33" i="7" s="1"/>
  <c r="Q40" i="4"/>
  <c r="J18" i="4"/>
  <c r="W13" i="7" s="1"/>
  <c r="E31" i="14"/>
  <c r="A31" i="14" s="1"/>
  <c r="E30" i="7"/>
  <c r="A30" i="7" s="1"/>
  <c r="E37" i="3"/>
  <c r="A37" i="3" s="1"/>
  <c r="H33" i="4"/>
  <c r="K15" i="4"/>
  <c r="AB10" i="7" s="1"/>
  <c r="K20" i="4"/>
  <c r="AB15" i="7" s="1"/>
  <c r="K18" i="4"/>
  <c r="AB13" i="7" s="1"/>
  <c r="I18" i="4"/>
  <c r="R13" i="7" s="1"/>
  <c r="I14" i="4"/>
  <c r="R9" i="7" s="1"/>
  <c r="I12" i="4"/>
  <c r="R7" i="7" s="1"/>
  <c r="E32" i="7"/>
  <c r="A32" i="7" s="1"/>
  <c r="E33" i="14"/>
  <c r="A33" i="14" s="1"/>
  <c r="E39" i="3"/>
  <c r="A39" i="3" s="1"/>
  <c r="E46" i="14"/>
  <c r="A46" i="14" s="1"/>
  <c r="E46" i="7"/>
  <c r="A46" i="7" s="1"/>
  <c r="E53" i="3"/>
  <c r="A53" i="3" s="1"/>
  <c r="I17" i="4"/>
  <c r="R12" i="7" s="1"/>
  <c r="R39" i="4"/>
  <c r="I19" i="4"/>
  <c r="R14" i="7" s="1"/>
  <c r="E27" i="7"/>
  <c r="A27" i="7" s="1"/>
  <c r="E34" i="3"/>
  <c r="A34" i="3" s="1"/>
  <c r="E28" i="14"/>
  <c r="A28" i="14" s="1"/>
  <c r="E41" i="3"/>
  <c r="A41" i="3" s="1"/>
  <c r="E35" i="14"/>
  <c r="A35" i="14" s="1"/>
  <c r="E34" i="7"/>
  <c r="A34" i="7" s="1"/>
  <c r="E36" i="7"/>
  <c r="A36" i="7" s="1"/>
  <c r="E43" i="3"/>
  <c r="A43" i="3" s="1"/>
  <c r="E37" i="14"/>
  <c r="A37" i="14" s="1"/>
  <c r="I20" i="4"/>
  <c r="R15" i="7" s="1"/>
  <c r="C48" i="4"/>
  <c r="E59" i="3"/>
  <c r="A59" i="3" s="1"/>
  <c r="E52" i="7"/>
  <c r="A52" i="7" s="1"/>
  <c r="E52" i="14"/>
  <c r="A52" i="14" s="1"/>
  <c r="M12" i="4"/>
  <c r="R14" i="3" s="1"/>
  <c r="M21" i="4"/>
  <c r="R23" i="3" s="1"/>
  <c r="J22" i="4"/>
  <c r="W17" i="7" s="1"/>
  <c r="K22" i="4"/>
  <c r="AB17" i="7" s="1"/>
  <c r="J21" i="4"/>
  <c r="W16" i="7" s="1"/>
  <c r="K21" i="4"/>
  <c r="AB16" i="7" s="1"/>
  <c r="M22" i="4"/>
  <c r="R24" i="3" s="1"/>
  <c r="M20" i="4"/>
  <c r="R22" i="3" s="1"/>
  <c r="M9" i="4"/>
  <c r="R11" i="3" s="1"/>
  <c r="I21" i="4"/>
  <c r="R16" i="7" s="1"/>
  <c r="M14" i="4"/>
  <c r="R16" i="3" s="1"/>
  <c r="P22" i="4"/>
  <c r="Q30" i="4"/>
  <c r="I11" i="4"/>
  <c r="R6" i="7" s="1"/>
  <c r="J9" i="4"/>
  <c r="W4" i="7" s="1"/>
  <c r="I9" i="4"/>
  <c r="R4" i="7" s="1"/>
  <c r="K9" i="4"/>
  <c r="AB4" i="7" s="1"/>
  <c r="E34" i="4"/>
  <c r="E35" i="4"/>
  <c r="B55" i="4"/>
  <c r="C50" i="4"/>
  <c r="B42" i="4"/>
  <c r="C32" i="4"/>
  <c r="B40" i="4"/>
  <c r="D36" i="4"/>
  <c r="I10" i="4"/>
  <c r="R5" i="7" s="1"/>
  <c r="K17" i="4"/>
  <c r="AB12" i="7" s="1"/>
  <c r="J17" i="4"/>
  <c r="W12" i="7" s="1"/>
  <c r="K19" i="4"/>
  <c r="AB14" i="7" s="1"/>
  <c r="R41" i="4"/>
  <c r="R42" i="4"/>
  <c r="R44" i="4"/>
  <c r="J44" i="4"/>
  <c r="W39" i="7" s="1"/>
  <c r="P14" i="4" l="1"/>
  <c r="K45" i="4"/>
  <c r="AB40" i="7" s="1"/>
  <c r="E43" i="14"/>
  <c r="A43" i="14" s="1"/>
  <c r="E42" i="7"/>
  <c r="A42" i="7" s="1"/>
  <c r="E49" i="3"/>
  <c r="A49" i="3" s="1"/>
  <c r="E37" i="7"/>
  <c r="A37" i="7" s="1"/>
  <c r="E44" i="3"/>
  <c r="A44" i="3" s="1"/>
  <c r="E38" i="14"/>
  <c r="A38" i="14" s="1"/>
  <c r="K42" i="4"/>
  <c r="AB37" i="7" s="1"/>
  <c r="J42" i="4"/>
  <c r="W37" i="7" s="1"/>
  <c r="H32" i="4"/>
  <c r="E36" i="14"/>
  <c r="A36" i="14" s="1"/>
  <c r="E42" i="3"/>
  <c r="A42" i="3" s="1"/>
  <c r="E35" i="7"/>
  <c r="A35" i="7" s="1"/>
  <c r="K41" i="4"/>
  <c r="AB36" i="7" s="1"/>
  <c r="J41" i="4"/>
  <c r="W36" i="7" s="1"/>
  <c r="E44" i="7"/>
  <c r="A44" i="7" s="1"/>
  <c r="E51" i="3"/>
  <c r="A51" i="3" s="1"/>
  <c r="K43" i="4"/>
  <c r="AB38" i="7" s="1"/>
  <c r="J43" i="4"/>
  <c r="W38" i="7" s="1"/>
  <c r="E50" i="14"/>
  <c r="A50" i="14" s="1"/>
  <c r="E50" i="7"/>
  <c r="A50" i="7" s="1"/>
  <c r="E57" i="3"/>
  <c r="A57" i="3" s="1"/>
  <c r="M33" i="4"/>
  <c r="R35" i="3" s="1"/>
  <c r="Q33" i="4"/>
  <c r="Q22" i="4"/>
  <c r="K33" i="4"/>
  <c r="AB28" i="7" s="1"/>
  <c r="I33" i="4"/>
  <c r="R28" i="7" s="1"/>
  <c r="R22" i="4"/>
  <c r="I22" i="4"/>
  <c r="R17" i="7" s="1"/>
  <c r="K10" i="4"/>
  <c r="AB5" i="7" s="1"/>
  <c r="J10" i="4"/>
  <c r="W5" i="7" s="1"/>
  <c r="M13" i="4"/>
  <c r="R15" i="3" s="1"/>
  <c r="M15" i="4"/>
  <c r="R17" i="3" s="1"/>
  <c r="M11" i="4"/>
  <c r="R13" i="3" s="1"/>
  <c r="K13" i="4"/>
  <c r="AB8" i="7" s="1"/>
  <c r="J13" i="4"/>
  <c r="W8" i="7" s="1"/>
  <c r="I13" i="4"/>
  <c r="R8" i="7" s="1"/>
  <c r="R19" i="4"/>
  <c r="M17" i="4"/>
  <c r="R19" i="3" s="1"/>
  <c r="M16" i="4"/>
  <c r="R18" i="3" s="1"/>
  <c r="M18" i="4"/>
  <c r="R20" i="3" s="1"/>
  <c r="F103" i="12"/>
  <c r="M103" i="12" s="1"/>
  <c r="R14" i="4"/>
  <c r="P17" i="4"/>
  <c r="P20" i="4"/>
  <c r="P11" i="4"/>
  <c r="P13" i="4"/>
  <c r="P21" i="4"/>
  <c r="P15" i="4"/>
  <c r="P9" i="4"/>
  <c r="J32" i="4"/>
  <c r="W27" i="7" s="1"/>
  <c r="K32" i="4"/>
  <c r="AB27" i="7" s="1"/>
  <c r="P18" i="4"/>
  <c r="Q14" i="4"/>
  <c r="R33" i="4" l="1"/>
  <c r="J33" i="4"/>
  <c r="W28" i="7" s="1"/>
  <c r="R16" i="4"/>
  <c r="P16" i="4"/>
  <c r="M32" i="4"/>
  <c r="R34" i="3" s="1"/>
  <c r="Q32" i="4"/>
  <c r="R32" i="4"/>
  <c r="I32" i="4"/>
  <c r="R27" i="7" s="1"/>
  <c r="M10" i="4"/>
  <c r="R12" i="3" s="1"/>
  <c r="M19" i="4"/>
  <c r="R21" i="3" s="1"/>
  <c r="Q16" i="4"/>
  <c r="Q17" i="4"/>
  <c r="R17" i="4"/>
  <c r="Q18" i="4"/>
  <c r="R18" i="4"/>
  <c r="Q13" i="4"/>
  <c r="R13" i="4"/>
  <c r="Q15" i="4"/>
  <c r="R15" i="4"/>
  <c r="Q11" i="4"/>
  <c r="R11" i="4"/>
  <c r="R21" i="4"/>
  <c r="Q21" i="4"/>
  <c r="Q20" i="4"/>
  <c r="R20" i="4"/>
  <c r="Q9" i="4"/>
  <c r="R9" i="4"/>
  <c r="G95" i="12"/>
  <c r="H95" i="12" s="1"/>
  <c r="P12" i="4"/>
  <c r="G90" i="12" l="1"/>
  <c r="H90" i="12" s="1"/>
  <c r="I90" i="12" s="1"/>
  <c r="G100" i="12"/>
  <c r="H100" i="12" s="1"/>
  <c r="I100" i="12" s="1"/>
  <c r="Q19" i="4"/>
  <c r="F98" i="12"/>
  <c r="F97" i="12"/>
  <c r="F92" i="12"/>
  <c r="F88" i="12"/>
  <c r="F95" i="12"/>
  <c r="G82" i="12"/>
  <c r="H82" i="12" s="1"/>
  <c r="I82" i="12" s="1"/>
  <c r="G91" i="12"/>
  <c r="H91" i="12" s="1"/>
  <c r="G101" i="12"/>
  <c r="H101" i="12" s="1"/>
  <c r="F87" i="12"/>
  <c r="F86" i="12"/>
  <c r="F91" i="12"/>
  <c r="G97" i="12"/>
  <c r="H97" i="12" s="1"/>
  <c r="F93" i="12"/>
  <c r="F89" i="12"/>
  <c r="F101" i="12"/>
  <c r="F94" i="12"/>
  <c r="G92" i="12"/>
  <c r="H92" i="12" s="1"/>
  <c r="G98" i="12"/>
  <c r="H98" i="12" s="1"/>
  <c r="G86" i="12"/>
  <c r="H86" i="12" s="1"/>
  <c r="G89" i="12"/>
  <c r="H89" i="12" s="1"/>
  <c r="G102" i="12"/>
  <c r="H102" i="12" s="1"/>
  <c r="I102" i="12" s="1"/>
  <c r="G99" i="12"/>
  <c r="H99" i="12" s="1"/>
  <c r="I99" i="12" s="1"/>
  <c r="G85" i="12"/>
  <c r="H85" i="12" s="1"/>
  <c r="G87" i="12"/>
  <c r="H87" i="12" s="1"/>
  <c r="G93" i="12"/>
  <c r="H93" i="12" s="1"/>
  <c r="Q12" i="4"/>
  <c r="R12" i="4"/>
  <c r="G84" i="12"/>
  <c r="H84" i="12" s="1"/>
  <c r="I84" i="12" s="1"/>
  <c r="G88" i="12"/>
  <c r="H88" i="12" s="1"/>
  <c r="G103" i="12"/>
  <c r="H103" i="12" s="1"/>
  <c r="I103" i="12" s="1"/>
  <c r="G94" i="12"/>
  <c r="H94" i="12" s="1"/>
  <c r="G96" i="12"/>
  <c r="H96" i="12" s="1"/>
  <c r="G83" i="12"/>
  <c r="H83" i="12" s="1"/>
  <c r="I83" i="12" s="1"/>
  <c r="M101" i="12" l="1"/>
  <c r="I101" i="12"/>
  <c r="I98" i="12"/>
  <c r="M98" i="12"/>
  <c r="M92" i="12"/>
  <c r="I92" i="12"/>
  <c r="I89" i="12"/>
  <c r="M89" i="12"/>
  <c r="M91" i="12"/>
  <c r="I91" i="12"/>
  <c r="M94" i="12"/>
  <c r="I94" i="12"/>
  <c r="P10" i="4"/>
  <c r="M86" i="12"/>
  <c r="I86" i="12"/>
  <c r="M95" i="12"/>
  <c r="I95" i="12"/>
  <c r="I93" i="12"/>
  <c r="M93" i="12"/>
  <c r="I97" i="12"/>
  <c r="M97" i="12"/>
  <c r="M87" i="12"/>
  <c r="I87" i="12"/>
  <c r="I88" i="12"/>
  <c r="M88" i="12"/>
  <c r="F96" i="12"/>
  <c r="R10" i="4"/>
  <c r="R7" i="4" s="1"/>
  <c r="M96" i="12" l="1"/>
  <c r="I96" i="12"/>
  <c r="Q10" i="4"/>
  <c r="Q7" i="4" s="1"/>
  <c r="F85" i="12"/>
  <c r="M85" i="12" l="1"/>
  <c r="I85" i="12"/>
  <c r="I105" i="12" l="1"/>
  <c r="I107" i="12" s="1"/>
  <c r="M105" i="12"/>
  <c r="M107" i="12" s="1"/>
  <c r="N85" i="12" s="1"/>
  <c r="O85" i="12" s="1"/>
  <c r="S84" i="12" l="1"/>
  <c r="Q87" i="12"/>
  <c r="N99" i="12"/>
  <c r="O99" i="12" s="1"/>
  <c r="S88" i="12"/>
  <c r="S86" i="12"/>
  <c r="N100" i="12"/>
  <c r="O100" i="12" s="1"/>
  <c r="Q94" i="12"/>
  <c r="S93" i="12"/>
  <c r="S100" i="12"/>
  <c r="Q96" i="12"/>
  <c r="Q101" i="12"/>
  <c r="Q86" i="12"/>
  <c r="Q97" i="12"/>
  <c r="S95" i="12"/>
  <c r="Q103" i="12"/>
  <c r="S97" i="12"/>
  <c r="Q98" i="12"/>
  <c r="Q99" i="12"/>
  <c r="S94" i="12"/>
  <c r="S101" i="12"/>
  <c r="Q100" i="12"/>
  <c r="Q92" i="12"/>
  <c r="S89" i="12"/>
  <c r="Q83" i="12"/>
  <c r="S102" i="12"/>
  <c r="S98" i="12"/>
  <c r="Q95" i="12"/>
  <c r="S85" i="12"/>
  <c r="S99" i="12"/>
  <c r="S90" i="12"/>
  <c r="S92" i="12"/>
  <c r="Q88" i="12"/>
  <c r="N82" i="12"/>
  <c r="S96" i="12"/>
  <c r="S82" i="12"/>
  <c r="Q89" i="12"/>
  <c r="N102" i="12"/>
  <c r="O102" i="12" s="1"/>
  <c r="Q84" i="12"/>
  <c r="Q82" i="12"/>
  <c r="Q93" i="12"/>
  <c r="Q85" i="12"/>
  <c r="Q90" i="12"/>
  <c r="S91" i="12"/>
  <c r="S103" i="12"/>
  <c r="S83" i="12"/>
  <c r="N83" i="12"/>
  <c r="O83" i="12" s="1"/>
  <c r="N84" i="12"/>
  <c r="O84" i="12" s="1"/>
  <c r="S87" i="12"/>
  <c r="Q91" i="12"/>
  <c r="Q102" i="12"/>
  <c r="N90" i="12"/>
  <c r="O90" i="12" s="1"/>
  <c r="N103" i="12"/>
  <c r="O103" i="12" s="1"/>
  <c r="N93" i="12"/>
  <c r="O93" i="12" s="1"/>
  <c r="N88" i="12"/>
  <c r="O88" i="12" s="1"/>
  <c r="N87" i="12"/>
  <c r="O87" i="12" s="1"/>
  <c r="N101" i="12"/>
  <c r="O101" i="12" s="1"/>
  <c r="N92" i="12"/>
  <c r="O92" i="12" s="1"/>
  <c r="N91" i="12"/>
  <c r="O91" i="12" s="1"/>
  <c r="N95" i="12"/>
  <c r="O95" i="12" s="1"/>
  <c r="N98" i="12"/>
  <c r="O98" i="12" s="1"/>
  <c r="N89" i="12"/>
  <c r="O89" i="12" s="1"/>
  <c r="N97" i="12"/>
  <c r="O97" i="12" s="1"/>
  <c r="N94" i="12"/>
  <c r="O94" i="12" s="1"/>
  <c r="N86" i="12"/>
  <c r="O86" i="12" s="1"/>
  <c r="N96" i="12"/>
  <c r="O96" i="12" s="1"/>
  <c r="J82" i="12"/>
  <c r="J103" i="12"/>
  <c r="K103" i="12" s="1"/>
  <c r="J83" i="12"/>
  <c r="K83" i="12" s="1"/>
  <c r="J90" i="12"/>
  <c r="K90" i="12" s="1"/>
  <c r="J99" i="12"/>
  <c r="K99" i="12" s="1"/>
  <c r="J84" i="12"/>
  <c r="K84" i="12" s="1"/>
  <c r="J102" i="12"/>
  <c r="K102" i="12" s="1"/>
  <c r="J100" i="12"/>
  <c r="K100" i="12" s="1"/>
  <c r="J93" i="12"/>
  <c r="K93" i="12" s="1"/>
  <c r="J92" i="12"/>
  <c r="K92" i="12" s="1"/>
  <c r="J91" i="12"/>
  <c r="K91" i="12" s="1"/>
  <c r="J88" i="12"/>
  <c r="K88" i="12" s="1"/>
  <c r="J95" i="12"/>
  <c r="K95" i="12" s="1"/>
  <c r="J94" i="12"/>
  <c r="K94" i="12" s="1"/>
  <c r="J86" i="12"/>
  <c r="K86" i="12" s="1"/>
  <c r="J89" i="12"/>
  <c r="K89" i="12" s="1"/>
  <c r="J98" i="12"/>
  <c r="K98" i="12" s="1"/>
  <c r="J87" i="12"/>
  <c r="K87" i="12" s="1"/>
  <c r="J97" i="12"/>
  <c r="K97" i="12" s="1"/>
  <c r="J101" i="12"/>
  <c r="K101" i="12" s="1"/>
  <c r="J96" i="12"/>
  <c r="K96" i="12" s="1"/>
  <c r="J85" i="12"/>
  <c r="K85" i="12" s="1"/>
  <c r="P105" i="12" l="1"/>
  <c r="N105" i="12"/>
  <c r="O82" i="12"/>
  <c r="K82" i="12"/>
  <c r="J105" i="12"/>
  <c r="Q10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8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3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<sst xmlns="http://schemas.openxmlformats.org/spreadsheetml/2006/main" count="15081" uniqueCount="731">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</sst>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IRPLite"/>
      <sheetName val="ProcDataRMIPPPP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EndoRetireIRP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MIPPPP"/>
      <sheetName val="REIPPP"/>
      <sheetName val="IRP Costs"/>
      <sheetName val="NBI_NREL_etc"/>
      <sheetName val="CoalIPP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/>
      <sheetData sheetId="1"/>
      <sheetData sheetId="2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31">
          <cell r="A31" t="str">
            <v>* New Power Plants - On-site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>
        <row r="9">
          <cell r="H9">
            <v>3.9E-2</v>
          </cell>
        </row>
      </sheetData>
      <sheetData sheetId="13"/>
      <sheetData sheetId="14"/>
      <sheetData sheetId="15"/>
      <sheetData sheetId="16"/>
      <sheetData sheetId="17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0.504</v>
          </cell>
          <cell r="L9">
            <v>0.46222980000000002</v>
          </cell>
          <cell r="M9">
            <v>0.48820528000000007</v>
          </cell>
          <cell r="N9">
            <v>4</v>
          </cell>
          <cell r="P9">
            <v>0.5</v>
          </cell>
          <cell r="Q9">
            <v>0.5625</v>
          </cell>
          <cell r="R9">
            <v>0.5625</v>
          </cell>
          <cell r="S9">
            <v>1.4810000000000001</v>
          </cell>
          <cell r="T9">
            <v>0.74050000000000005</v>
          </cell>
          <cell r="U9">
            <v>23.539227264000004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0.74886000000000008</v>
          </cell>
          <cell r="L10">
            <v>0.4</v>
          </cell>
          <cell r="M10">
            <v>0.71070380000000011</v>
          </cell>
          <cell r="N10">
            <v>1.5</v>
          </cell>
          <cell r="P10">
            <v>0.5</v>
          </cell>
          <cell r="Q10">
            <v>0.5</v>
          </cell>
          <cell r="R10">
            <v>0.5</v>
          </cell>
          <cell r="S10">
            <v>0.56999999999999995</v>
          </cell>
          <cell r="T10">
            <v>0.28499999999999998</v>
          </cell>
          <cell r="U10">
            <v>13.461147907200001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0.73407599999999995</v>
          </cell>
          <cell r="L11">
            <v>0.4</v>
          </cell>
          <cell r="M11">
            <v>0.69667308000000006</v>
          </cell>
          <cell r="N11">
            <v>2</v>
          </cell>
          <cell r="P11">
            <v>0.5</v>
          </cell>
          <cell r="Q11">
            <v>0.625</v>
          </cell>
          <cell r="R11">
            <v>0.625</v>
          </cell>
          <cell r="S11">
            <v>0.20499999999999999</v>
          </cell>
          <cell r="T11">
            <v>0.10249999999999999</v>
          </cell>
          <cell r="U11">
            <v>4.7457132508799997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0.54650399999999999</v>
          </cell>
          <cell r="L12">
            <v>0.47996840000000002</v>
          </cell>
          <cell r="M12">
            <v>0.52104991999999994</v>
          </cell>
          <cell r="N12">
            <v>2.5</v>
          </cell>
          <cell r="P12">
            <v>0.58333333333333326</v>
          </cell>
          <cell r="Q12">
            <v>0.625</v>
          </cell>
          <cell r="R12">
            <v>0.625</v>
          </cell>
          <cell r="S12">
            <v>2.2320000000000002</v>
          </cell>
          <cell r="T12">
            <v>1.302</v>
          </cell>
          <cell r="U12">
            <v>38.467515921408001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0.45763199999999993</v>
          </cell>
          <cell r="L13">
            <v>0.44800959999999995</v>
          </cell>
          <cell r="M13">
            <v>0.47959551999999994</v>
          </cell>
          <cell r="N13">
            <v>2.5</v>
          </cell>
          <cell r="P13">
            <v>0.58333333333333326</v>
          </cell>
          <cell r="Q13">
            <v>0.625</v>
          </cell>
          <cell r="R13">
            <v>0.625</v>
          </cell>
          <cell r="S13">
            <v>2.875</v>
          </cell>
          <cell r="T13">
            <v>1.677083333333333</v>
          </cell>
          <cell r="U13">
            <v>41.491662911999995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0.51181199999999993</v>
          </cell>
          <cell r="L14">
            <v>0.50833549999999994</v>
          </cell>
          <cell r="M14">
            <v>0.55285819999999997</v>
          </cell>
          <cell r="N14">
            <v>2.5</v>
          </cell>
          <cell r="P14">
            <v>0.64285714285714279</v>
          </cell>
          <cell r="Q14">
            <v>0.6785714285714286</v>
          </cell>
          <cell r="R14">
            <v>0.6785714285714286</v>
          </cell>
          <cell r="S14">
            <v>1.2929999999999999</v>
          </cell>
          <cell r="T14">
            <v>0.83121428571428557</v>
          </cell>
          <cell r="U14">
            <v>20.869670678975996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0.63571999999999995</v>
          </cell>
          <cell r="L15">
            <v>0.64242310000000014</v>
          </cell>
          <cell r="M15">
            <v>0.58831341999999998</v>
          </cell>
          <cell r="N15">
            <v>2</v>
          </cell>
          <cell r="P15">
            <v>0.66666666666666674</v>
          </cell>
          <cell r="Q15">
            <v>0.75</v>
          </cell>
          <cell r="R15">
            <v>0.75</v>
          </cell>
          <cell r="S15">
            <v>3.84</v>
          </cell>
          <cell r="T15">
            <v>2.56</v>
          </cell>
          <cell r="U15">
            <v>76.984573132799994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0.45444000000000001</v>
          </cell>
          <cell r="L16">
            <v>0.47234519999999997</v>
          </cell>
          <cell r="M16">
            <v>0.43551036000000004</v>
          </cell>
          <cell r="N16">
            <v>3</v>
          </cell>
          <cell r="P16">
            <v>0.5</v>
          </cell>
          <cell r="Q16">
            <v>0.58333333333333337</v>
          </cell>
          <cell r="R16">
            <v>0.58333333333333337</v>
          </cell>
          <cell r="S16">
            <v>2.85</v>
          </cell>
          <cell r="T16">
            <v>1.425</v>
          </cell>
          <cell r="U16">
            <v>40.843976544000007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0.62143199999999998</v>
          </cell>
          <cell r="L17">
            <v>0.54887039999999987</v>
          </cell>
          <cell r="M17">
            <v>0.60276291999999998</v>
          </cell>
          <cell r="N17">
            <v>2</v>
          </cell>
          <cell r="P17">
            <v>0.66666666666666674</v>
          </cell>
          <cell r="Q17">
            <v>0.75</v>
          </cell>
          <cell r="R17">
            <v>0.75</v>
          </cell>
          <cell r="S17">
            <v>3.5579999999999998</v>
          </cell>
          <cell r="T17">
            <v>2.3720000000000003</v>
          </cell>
          <cell r="U17">
            <v>69.727832246015993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0.67205999999999988</v>
          </cell>
          <cell r="L18">
            <v>0.66755160000000013</v>
          </cell>
          <cell r="M18">
            <v>0.67682552000000007</v>
          </cell>
          <cell r="N18">
            <v>1</v>
          </cell>
          <cell r="P18">
            <v>0.66666666666666674</v>
          </cell>
          <cell r="Q18">
            <v>0.75</v>
          </cell>
          <cell r="R18">
            <v>0.75</v>
          </cell>
          <cell r="S18">
            <v>1.8330000000000002</v>
          </cell>
          <cell r="T18">
            <v>1.2220000000000002</v>
          </cell>
          <cell r="U18">
            <v>38.848756265280002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0.67205999999999988</v>
          </cell>
          <cell r="L19">
            <v>0.66755160000000013</v>
          </cell>
          <cell r="M19">
            <v>0.67682552000000007</v>
          </cell>
          <cell r="N19">
            <v>1</v>
          </cell>
          <cell r="P19">
            <v>0.66666666666666674</v>
          </cell>
          <cell r="Q19">
            <v>0.75</v>
          </cell>
          <cell r="R19">
            <v>0.75</v>
          </cell>
          <cell r="S19">
            <v>2.0099999999999998</v>
          </cell>
          <cell r="T19">
            <v>1.34</v>
          </cell>
          <cell r="U19">
            <v>42.600109161599995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0.81640000000000001</v>
          </cell>
          <cell r="N20">
            <v>0.5</v>
          </cell>
          <cell r="P20">
            <v>0.91666666666666663</v>
          </cell>
          <cell r="Q20">
            <v>0.95833333333333326</v>
          </cell>
          <cell r="R20">
            <v>0.95833333333333326</v>
          </cell>
          <cell r="S20">
            <v>3.69</v>
          </cell>
          <cell r="T20">
            <v>3.3824999999999998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0.61915999999999993</v>
          </cell>
          <cell r="L21">
            <v>0.61114245000000011</v>
          </cell>
          <cell r="M21">
            <v>0.63566963999999992</v>
          </cell>
          <cell r="N21">
            <v>2</v>
          </cell>
          <cell r="P21">
            <v>0.66666666666666674</v>
          </cell>
          <cell r="Q21">
            <v>0.75</v>
          </cell>
          <cell r="R21">
            <v>0.75</v>
          </cell>
          <cell r="S21">
            <v>3.45</v>
          </cell>
          <cell r="T21">
            <v>2.3000000000000003</v>
          </cell>
          <cell r="U21">
            <v>67.36411267199999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0.47090399999999999</v>
          </cell>
          <cell r="L22">
            <v>0.44822949999999995</v>
          </cell>
          <cell r="M22">
            <v>0.43088660000000001</v>
          </cell>
          <cell r="N22">
            <v>2.5</v>
          </cell>
          <cell r="P22">
            <v>0.58333333333333326</v>
          </cell>
          <cell r="Q22">
            <v>0.625</v>
          </cell>
          <cell r="R22">
            <v>0.625</v>
          </cell>
          <cell r="S22">
            <v>3.51</v>
          </cell>
          <cell r="T22">
            <v>2.0474999999999994</v>
          </cell>
          <cell r="U22">
            <v>52.125004189439998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Q23">
            <v>0.33333333333333337</v>
          </cell>
          <cell r="R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Q24">
            <v>0.83333333333333337</v>
          </cell>
          <cell r="R24">
            <v>0.83333333333333337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Q25">
            <v>0.66666666666666674</v>
          </cell>
          <cell r="R25">
            <v>0.66666666666666674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Q26" t="str">
            <v/>
          </cell>
          <cell r="R26" t="str">
            <v/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Q27" t="str">
            <v/>
          </cell>
          <cell r="R27" t="str">
            <v/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Q28" t="str">
            <v/>
          </cell>
          <cell r="R28" t="str">
            <v/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Q29" t="str">
            <v/>
          </cell>
          <cell r="R29" t="str">
            <v/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Q30" t="str">
            <v/>
          </cell>
          <cell r="R30" t="str">
            <v/>
          </cell>
          <cell r="S30">
            <v>1.58</v>
          </cell>
          <cell r="T30">
            <v>1.58</v>
          </cell>
          <cell r="U30">
            <v>0</v>
          </cell>
        </row>
        <row r="31">
          <cell r="P31" t="str">
            <v/>
          </cell>
          <cell r="Q31" t="str">
            <v/>
          </cell>
          <cell r="R31" t="str">
            <v/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0.69588799999999995</v>
          </cell>
          <cell r="L32">
            <v>0.70966350000000011</v>
          </cell>
          <cell r="M32">
            <v>0.67968810000000002</v>
          </cell>
          <cell r="N32">
            <v>1</v>
          </cell>
          <cell r="P32">
            <v>0.8</v>
          </cell>
          <cell r="Q32">
            <v>0.9</v>
          </cell>
          <cell r="R32">
            <v>1</v>
          </cell>
          <cell r="S32">
            <v>3.61</v>
          </cell>
          <cell r="T32">
            <v>2.8879999999999999</v>
          </cell>
          <cell r="U32">
            <v>79.223341524479991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2.9542936288088644</v>
          </cell>
          <cell r="K33">
            <v>0.66239999999999988</v>
          </cell>
          <cell r="L33">
            <v>0.72058140000000004</v>
          </cell>
          <cell r="M33">
            <v>0.66593670000000005</v>
          </cell>
          <cell r="N33">
            <v>1</v>
          </cell>
          <cell r="P33">
            <v>0.66150961087669957</v>
          </cell>
          <cell r="Q33">
            <v>0.8</v>
          </cell>
          <cell r="R33">
            <v>1</v>
          </cell>
          <cell r="S33">
            <v>2.133</v>
          </cell>
          <cell r="T33">
            <v>1.4110000000000003</v>
          </cell>
          <cell r="U33">
            <v>44.557189171199994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PWRCLEMEDU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ETCLE-CCS-N</v>
          </cell>
          <cell r="C35" t="str">
            <v>Generic Waterberg Coal Plant with CCS</v>
          </cell>
          <cell r="D35" t="str">
            <v>PJ,GW</v>
          </cell>
          <cell r="E35" t="str">
            <v>PWRCLEMEDU</v>
          </cell>
          <cell r="F35" t="str">
            <v>ELCC</v>
          </cell>
          <cell r="K35">
            <v>0.8</v>
          </cell>
          <cell r="L35">
            <v>0</v>
          </cell>
          <cell r="M35">
            <v>0</v>
          </cell>
          <cell r="P35">
            <v>1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EPTSTO-N</v>
          </cell>
          <cell r="C36" t="str">
            <v>Pumped Storage New Ingula - Single Storage Tech</v>
          </cell>
          <cell r="D36" t="str">
            <v>PJ,GW</v>
          </cell>
          <cell r="E36" t="str">
            <v>ELCC</v>
          </cell>
          <cell r="F36" t="str">
            <v>ELCC</v>
          </cell>
          <cell r="K36">
            <v>0</v>
          </cell>
          <cell r="L36">
            <v>0</v>
          </cell>
          <cell r="M36">
            <v>0</v>
          </cell>
          <cell r="P36">
            <v>1</v>
          </cell>
          <cell r="S36">
            <v>1.32</v>
          </cell>
          <cell r="T36">
            <v>1.32</v>
          </cell>
          <cell r="U36">
            <v>0</v>
          </cell>
        </row>
        <row r="37">
          <cell r="B37" t="str">
            <v>ETODSGT-N</v>
          </cell>
          <cell r="C37" t="str">
            <v>DOE Peakers</v>
          </cell>
          <cell r="D37" t="str">
            <v>PJ,GW</v>
          </cell>
          <cell r="E37" t="str">
            <v>PWRODS</v>
          </cell>
          <cell r="F37" t="str">
            <v>ELCC</v>
          </cell>
          <cell r="K37">
            <v>0.05</v>
          </cell>
          <cell r="L37">
            <v>0.05</v>
          </cell>
          <cell r="M37">
            <v>0.05</v>
          </cell>
          <cell r="P37">
            <v>1</v>
          </cell>
          <cell r="S37">
            <v>1.0050000000000001</v>
          </cell>
          <cell r="T37">
            <v>1.0050000000000001</v>
          </cell>
          <cell r="U37">
            <v>1.5846840000000004</v>
          </cell>
        </row>
        <row r="38">
          <cell r="B38" t="str">
            <v>ETCLDFB-N</v>
          </cell>
          <cell r="C38" t="str">
            <v>Fluidised Bed Combustion Coal</v>
          </cell>
          <cell r="D38" t="str">
            <v>PJ,GW</v>
          </cell>
          <cell r="E38" t="str">
            <v>PWRCLD</v>
          </cell>
          <cell r="F38" t="str">
            <v>ELCC</v>
          </cell>
          <cell r="K38">
            <v>0.8</v>
          </cell>
          <cell r="L38">
            <v>0.8</v>
          </cell>
          <cell r="M38">
            <v>0.8</v>
          </cell>
          <cell r="P38">
            <v>1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ERHYD-N</v>
          </cell>
          <cell r="C39" t="str">
            <v>Micro hydro</v>
          </cell>
          <cell r="D39" t="str">
            <v>PJ,GW</v>
          </cell>
          <cell r="E39" t="str">
            <v>PWRHYD</v>
          </cell>
          <cell r="F39" t="str">
            <v>ELCC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ETNUC-N</v>
          </cell>
          <cell r="C40" t="str">
            <v>Nuclear Mid</v>
          </cell>
          <cell r="D40" t="str">
            <v>PJ,GW</v>
          </cell>
          <cell r="E40" t="str">
            <v>PWRNUC</v>
          </cell>
          <cell r="F40" t="str">
            <v>ELCC</v>
          </cell>
          <cell r="K40">
            <v>0.85</v>
          </cell>
          <cell r="L40">
            <v>0.85</v>
          </cell>
          <cell r="M40">
            <v>0.85</v>
          </cell>
          <cell r="P40">
            <v>1</v>
          </cell>
          <cell r="S40">
            <v>0</v>
          </cell>
          <cell r="T40">
            <v>0</v>
          </cell>
          <cell r="U40">
            <v>0</v>
          </cell>
        </row>
        <row r="41">
          <cell r="B41" t="str">
            <v>ERSOLTC09-N</v>
          </cell>
          <cell r="C41" t="str">
            <v>Solar Central Receiver 09 hrs storage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0.46798025400000004</v>
          </cell>
          <cell r="L41">
            <v>0.46798025400000004</v>
          </cell>
          <cell r="M41">
            <v>0.46798025400000004</v>
          </cell>
          <cell r="T41">
            <v>0</v>
          </cell>
          <cell r="U41">
            <v>0</v>
          </cell>
        </row>
        <row r="42">
          <cell r="B42" t="str">
            <v>ERSOLPCF-N</v>
          </cell>
          <cell r="C42" t="str">
            <v>Solar PV Fixed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0.250001421</v>
          </cell>
          <cell r="L42">
            <v>0.250001421</v>
          </cell>
          <cell r="M42">
            <v>0.250001421</v>
          </cell>
          <cell r="T42">
            <v>0</v>
          </cell>
          <cell r="U42">
            <v>0</v>
          </cell>
        </row>
        <row r="43">
          <cell r="B43" t="str">
            <v>ERSOLPCT-N</v>
          </cell>
          <cell r="C43" t="str">
            <v>Solar PV tracking</v>
          </cell>
          <cell r="D43" t="str">
            <v>PJ,GW</v>
          </cell>
          <cell r="E43" t="str">
            <v>PWRSOL</v>
          </cell>
          <cell r="F43" t="str">
            <v>ELCC</v>
          </cell>
          <cell r="K43">
            <v>0.28000044900000004</v>
          </cell>
          <cell r="L43">
            <v>0.28000044900000004</v>
          </cell>
          <cell r="M43">
            <v>0.28000044900000004</v>
          </cell>
          <cell r="T43">
            <v>0</v>
          </cell>
          <cell r="U43">
            <v>0</v>
          </cell>
        </row>
        <row r="44">
          <cell r="B44" t="str">
            <v>ERWNDH-N</v>
          </cell>
          <cell r="C44" t="str">
            <v>Wind</v>
          </cell>
          <cell r="D44" t="str">
            <v>PJ,GW</v>
          </cell>
          <cell r="E44" t="str">
            <v>PWRWND</v>
          </cell>
          <cell r="F44" t="str">
            <v>ELCC</v>
          </cell>
          <cell r="K44">
            <v>0.37476025000000007</v>
          </cell>
          <cell r="L44">
            <v>0.38675704100000002</v>
          </cell>
          <cell r="M44">
            <v>0.39875383199999997</v>
          </cell>
          <cell r="T44">
            <v>0</v>
          </cell>
          <cell r="U44">
            <v>0</v>
          </cell>
        </row>
        <row r="45">
          <cell r="B45" t="str">
            <v>ERHYDGIW-I</v>
          </cell>
          <cell r="C45" t="str">
            <v>Grand Inga</v>
          </cell>
          <cell r="D45" t="str">
            <v>PJ,GW</v>
          </cell>
          <cell r="F45" t="str">
            <v>ELCC</v>
          </cell>
          <cell r="K45">
            <v>0.78</v>
          </cell>
          <cell r="L45">
            <v>0.78</v>
          </cell>
          <cell r="M45">
            <v>0.78</v>
          </cell>
        </row>
        <row r="46">
          <cell r="B46" t="str">
            <v>ETGICGT-N</v>
          </cell>
          <cell r="C46" t="str">
            <v>Open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ETHGNGT-N</v>
          </cell>
          <cell r="C47" t="str">
            <v>Open Cycle Gas Turbine - Hydrogen</v>
          </cell>
          <cell r="D47" t="str">
            <v>PJ,GW</v>
          </cell>
          <cell r="E47" t="str">
            <v>PWRHGN</v>
          </cell>
          <cell r="F47" t="str">
            <v>ELCC</v>
          </cell>
          <cell r="K47">
            <v>0.1</v>
          </cell>
          <cell r="L47">
            <v>0.1</v>
          </cell>
          <cell r="M47">
            <v>0.1</v>
          </cell>
          <cell r="P47">
            <v>1</v>
          </cell>
        </row>
        <row r="48">
          <cell r="B48" t="str">
            <v>ETGICCC-N</v>
          </cell>
          <cell r="C48" t="str">
            <v>Combined Cycle Gas Turbine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ETGICCC-CCS-N</v>
          </cell>
          <cell r="C49" t="str">
            <v>Combined Cycle Gas Turbine - LNG with CCS</v>
          </cell>
          <cell r="D49" t="str">
            <v>PJ,GW</v>
          </cell>
          <cell r="E49" t="str">
            <v>PWRGIC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  <cell r="P49">
            <v>1</v>
          </cell>
        </row>
        <row r="50">
          <cell r="B50" t="str">
            <v>ETGICEN-N</v>
          </cell>
          <cell r="C50" t="str">
            <v>Gas Engines - LNG</v>
          </cell>
          <cell r="D50" t="str">
            <v>PJ,GW</v>
          </cell>
          <cell r="E50" t="str">
            <v>PWRGIC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  <cell r="P50">
            <v>1</v>
          </cell>
        </row>
        <row r="51">
          <cell r="B51" t="str">
            <v>ERBIO-N</v>
          </cell>
          <cell r="C51" t="str">
            <v>Biomass municipal waste</v>
          </cell>
          <cell r="D51" t="str">
            <v>PJ,GW</v>
          </cell>
          <cell r="E51" t="str">
            <v>PWRBIO</v>
          </cell>
          <cell r="F51" t="str">
            <v>ELCC</v>
          </cell>
          <cell r="K51">
            <v>0.5</v>
          </cell>
          <cell r="L51">
            <v>0.5</v>
          </cell>
          <cell r="M51">
            <v>0.5</v>
          </cell>
        </row>
        <row r="52">
          <cell r="B52" t="str">
            <v>ERBIG-N</v>
          </cell>
          <cell r="C52" t="str">
            <v>Landfill gas</v>
          </cell>
          <cell r="D52" t="str">
            <v>PJ,GW</v>
          </cell>
          <cell r="E52" t="str">
            <v>PWRBIG</v>
          </cell>
          <cell r="F52" t="str">
            <v>ELCC</v>
          </cell>
          <cell r="K52">
            <v>0.5</v>
          </cell>
          <cell r="L52">
            <v>0.5</v>
          </cell>
          <cell r="M52">
            <v>0.5</v>
          </cell>
        </row>
        <row r="53">
          <cell r="B53" t="str">
            <v>ESTSUTL</v>
          </cell>
          <cell r="C53" t="str">
            <v>Utility Scale Storage - 4hrs</v>
          </cell>
          <cell r="D53" t="str">
            <v>PJ,GW</v>
          </cell>
          <cell r="E53" t="str">
            <v>ELCC</v>
          </cell>
          <cell r="F53" t="str">
            <v>ELCC</v>
          </cell>
          <cell r="K53">
            <v>0</v>
          </cell>
          <cell r="L53">
            <v>0</v>
          </cell>
          <cell r="M53">
            <v>0</v>
          </cell>
        </row>
        <row r="55">
          <cell r="B55" t="str">
            <v>ERSOLPRC-N</v>
          </cell>
          <cell r="C55" t="str">
            <v>Solar PV rooftop commercial</v>
          </cell>
          <cell r="D55" t="str">
            <v>PJ,GW</v>
          </cell>
          <cell r="E55" t="str">
            <v>PWRSOL</v>
          </cell>
          <cell r="F55" t="str">
            <v>COMELC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ERSOLPRR-N</v>
          </cell>
          <cell r="C56" t="str">
            <v>Solar PV rooftop residential</v>
          </cell>
          <cell r="D56" t="str">
            <v>PJ,GW</v>
          </cell>
          <cell r="E56" t="str">
            <v>PWRSOL</v>
          </cell>
          <cell r="F56" t="str">
            <v>RESELC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ERSOLPRI-N</v>
          </cell>
          <cell r="C57" t="str">
            <v>Solar PV rooftop Industry</v>
          </cell>
          <cell r="D57" t="str">
            <v>PJ,GW</v>
          </cell>
          <cell r="E57" t="str">
            <v>PWRSOL</v>
          </cell>
          <cell r="F57" t="str">
            <v>INDELC</v>
          </cell>
          <cell r="K57">
            <v>0</v>
          </cell>
          <cell r="L57">
            <v>0</v>
          </cell>
          <cell r="M57">
            <v>0</v>
          </cell>
        </row>
        <row r="58">
          <cell r="B58" t="str">
            <v>ETGASENSS-N</v>
          </cell>
          <cell r="C58" t="str">
            <v xml:space="preserve">Sasol SSF Gas Plant </v>
          </cell>
          <cell r="D58" t="str">
            <v>PJ,GW</v>
          </cell>
          <cell r="E58" t="str">
            <v>PWRGAS</v>
          </cell>
          <cell r="F58" t="str">
            <v>UPSELC</v>
          </cell>
          <cell r="K58">
            <v>0</v>
          </cell>
          <cell r="L58">
            <v>0</v>
          </cell>
          <cell r="M58">
            <v>0</v>
          </cell>
        </row>
        <row r="59">
          <cell r="B59" t="str">
            <v>ETGASENSI-N</v>
          </cell>
          <cell r="C59" t="str">
            <v xml:space="preserve">Sasol Infrachem Gas Plant </v>
          </cell>
          <cell r="D59" t="str">
            <v>PJ,GW</v>
          </cell>
          <cell r="E59" t="str">
            <v>PWRGAS</v>
          </cell>
          <cell r="F59" t="str">
            <v>ICPELC</v>
          </cell>
          <cell r="K59">
            <v>0</v>
          </cell>
          <cell r="L59">
            <v>0</v>
          </cell>
          <cell r="M59">
            <v>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8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3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workbookViewId="0">
      <selection activeCell="D3" sqref="D3"/>
    </sheetView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0.15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workbookViewId="0">
      <selection activeCell="C4" sqref="C4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4"/>
  <sheetViews>
    <sheetView topLeftCell="G1" workbookViewId="0">
      <selection activeCell="AB13" sqref="AB1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9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0.5</v>
      </c>
      <c r="W11">
        <f>ProcDataRM!N9</f>
        <v>0.5625</v>
      </c>
      <c r="AB11">
        <f>ProcDataRM!O9</f>
        <v>0.5625</v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>
        <f>ProcDataRM!N10</f>
        <v>0.5</v>
      </c>
      <c r="AB12">
        <f>ProcDataRM!O10</f>
        <v>0.5</v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0.5</v>
      </c>
      <c r="W13">
        <f>ProcDataRM!N11</f>
        <v>0.625</v>
      </c>
      <c r="AB13">
        <f>ProcDataRM!O11</f>
        <v>0.625</v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0.58333333333333326</v>
      </c>
      <c r="W14">
        <f>ProcDataRM!N12</f>
        <v>0.625</v>
      </c>
      <c r="AB14">
        <f>ProcDataRM!O12</f>
        <v>0.625</v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0.58333333333333326</v>
      </c>
      <c r="W15">
        <f>ProcDataRM!N13</f>
        <v>0.625</v>
      </c>
      <c r="AB15">
        <f>ProcDataRM!O13</f>
        <v>0.625</v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0.64285714285714279</v>
      </c>
      <c r="W16">
        <f>ProcDataRM!N14</f>
        <v>0.6785714285714286</v>
      </c>
      <c r="AB16">
        <f>ProcDataRM!O14</f>
        <v>0.6785714285714286</v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0.66666666666666674</v>
      </c>
      <c r="W17">
        <f>ProcDataRM!N15</f>
        <v>0.75</v>
      </c>
      <c r="AB17">
        <f>ProcDataRM!O15</f>
        <v>0.75</v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0.5</v>
      </c>
      <c r="W18">
        <f>ProcDataRM!N16</f>
        <v>0.58333333333333337</v>
      </c>
      <c r="AB18">
        <f>ProcDataRM!O16</f>
        <v>0.58333333333333337</v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0.66666666666666674</v>
      </c>
      <c r="W19">
        <f>ProcDataRM!N17</f>
        <v>0.75</v>
      </c>
      <c r="AB19">
        <f>ProcDataRM!O17</f>
        <v>0.75</v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0.66666666666666674</v>
      </c>
      <c r="W20">
        <f>ProcDataRM!N18</f>
        <v>0.75</v>
      </c>
      <c r="AB20">
        <f>ProcDataRM!O18</f>
        <v>0.75</v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0.66666666666666674</v>
      </c>
      <c r="W21">
        <f>ProcDataRM!N19</f>
        <v>0.75</v>
      </c>
      <c r="AB21">
        <f>ProcDataRM!O19</f>
        <v>0.75</v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0.91666666666666663</v>
      </c>
      <c r="W22">
        <f>ProcDataRM!N20</f>
        <v>0.95833333333333326</v>
      </c>
      <c r="AB22">
        <f>ProcDataRM!O20</f>
        <v>0.95833333333333326</v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0.66666666666666674</v>
      </c>
      <c r="W23">
        <f>ProcDataRM!N21</f>
        <v>0.75</v>
      </c>
      <c r="AB23">
        <f>ProcDataRM!O21</f>
        <v>0.75</v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0.58333333333333326</v>
      </c>
      <c r="W24">
        <f>ProcDataRM!N22</f>
        <v>0.625</v>
      </c>
      <c r="AB24">
        <f>ProcDataRM!O22</f>
        <v>0.625</v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>
        <f>ProcDataRM!N23</f>
        <v>0.33333333333333337</v>
      </c>
      <c r="AB25">
        <f>ProcDataRM!O23</f>
        <v>0.33333333333333337</v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>
        <f>ProcDataRM!N24</f>
        <v>0.83333333333333337</v>
      </c>
      <c r="AB26">
        <f>ProcDataRM!O24</f>
        <v>0.83333333333333337</v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>
        <f>ProcDataRM!N25</f>
        <v>0.66666666666666674</v>
      </c>
      <c r="AB27">
        <f>ProcDataRM!O25</f>
        <v>0.66666666666666674</v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4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0.9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0.66150961087669957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ref="A37" si="3">IF(E37="","*","")</f>
        <v/>
      </c>
      <c r="B37" t="s">
        <v>18</v>
      </c>
      <c r="C37" t="s">
        <v>4</v>
      </c>
      <c r="D37" t="s">
        <v>12</v>
      </c>
      <c r="E37" t="str">
        <f>ProcDataRM!B35</f>
        <v>ETCLE-CCS-N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EPTSTO-N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ETODSGT-N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ETCLDFB-N</v>
      </c>
      <c r="F40" t="s">
        <v>7</v>
      </c>
      <c r="G40" t="s">
        <v>7</v>
      </c>
      <c r="H40" t="s">
        <v>7</v>
      </c>
      <c r="I40">
        <v>3</v>
      </c>
      <c r="R40">
        <f>ProcDataRM!M38</f>
        <v>1</v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ERHYD-N</v>
      </c>
      <c r="F41" t="s">
        <v>7</v>
      </c>
      <c r="G41" t="s">
        <v>7</v>
      </c>
      <c r="H41" t="s">
        <v>7</v>
      </c>
      <c r="I41">
        <v>3</v>
      </c>
      <c r="R41" t="str">
        <f>ProcDataRM!M39</f>
        <v/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ETNUC-N</v>
      </c>
      <c r="F42" t="s">
        <v>7</v>
      </c>
      <c r="G42" t="s">
        <v>7</v>
      </c>
      <c r="H42" t="s">
        <v>7</v>
      </c>
      <c r="I42">
        <v>3</v>
      </c>
      <c r="R42">
        <f>ProcDataRM!M40</f>
        <v>1</v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ERSOLTC09-N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ERSOLPCF-N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ERSOLPCT-N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ERWNDH-N</v>
      </c>
      <c r="F46" t="s">
        <v>7</v>
      </c>
      <c r="G46" t="s">
        <v>7</v>
      </c>
      <c r="H46" t="s">
        <v>7</v>
      </c>
      <c r="I46">
        <v>3</v>
      </c>
      <c r="R46" t="str">
        <f>ProcDataRM!M44</f>
        <v/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ERHYDGIW-I</v>
      </c>
      <c r="F47" t="s">
        <v>7</v>
      </c>
      <c r="G47" t="s">
        <v>7</v>
      </c>
      <c r="H47" t="s">
        <v>7</v>
      </c>
      <c r="I47">
        <v>3</v>
      </c>
      <c r="R47">
        <f>ProcDataRM!M45</f>
        <v>0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18</v>
      </c>
      <c r="C48" t="s">
        <v>4</v>
      </c>
      <c r="D48" t="s">
        <v>12</v>
      </c>
      <c r="E48" t="str">
        <f>ProcDataRM!B46</f>
        <v>ETGICGT-N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ref="A49" si="4">IF(E49="","*","")</f>
        <v/>
      </c>
      <c r="B49" t="s">
        <v>18</v>
      </c>
      <c r="C49" t="s">
        <v>4</v>
      </c>
      <c r="D49" t="s">
        <v>12</v>
      </c>
      <c r="E49" t="str">
        <f>ProcDataRM!B47</f>
        <v>ETHGNGT-N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ETGICCC-N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ref="A51" si="5">IF(E51="","*","")</f>
        <v/>
      </c>
      <c r="B51" t="s">
        <v>18</v>
      </c>
      <c r="C51" t="s">
        <v>4</v>
      </c>
      <c r="D51" t="s">
        <v>12</v>
      </c>
      <c r="E51" t="str">
        <f>ProcDataRM!B49</f>
        <v>ETGICCC-CCS-N</v>
      </c>
      <c r="F51" t="s">
        <v>7</v>
      </c>
      <c r="G51" t="s">
        <v>7</v>
      </c>
      <c r="H51" t="s">
        <v>7</v>
      </c>
      <c r="I51">
        <v>3</v>
      </c>
      <c r="R51">
        <f>ProcDataRM!M49</f>
        <v>1</v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ETGICEN-N</v>
      </c>
      <c r="F52" t="s">
        <v>7</v>
      </c>
      <c r="G52" t="s">
        <v>7</v>
      </c>
      <c r="H52" t="s">
        <v>7</v>
      </c>
      <c r="I52">
        <v>3</v>
      </c>
      <c r="R52">
        <f>ProcDataRM!M50</f>
        <v>1</v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ERBIO-N</v>
      </c>
      <c r="F53" t="s">
        <v>7</v>
      </c>
      <c r="G53" t="s">
        <v>7</v>
      </c>
      <c r="H53" t="s">
        <v>7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/>
      </c>
      <c r="B54" t="s">
        <v>18</v>
      </c>
      <c r="C54" t="s">
        <v>4</v>
      </c>
      <c r="D54" t="s">
        <v>12</v>
      </c>
      <c r="E54" t="str">
        <f>ProcDataRM!B52</f>
        <v>ERBIG-N</v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ESTSUTL</v>
      </c>
      <c r="F55" t="s">
        <v>7</v>
      </c>
      <c r="G55" t="s">
        <v>7</v>
      </c>
      <c r="H55" t="s">
        <v>7</v>
      </c>
      <c r="I55">
        <v>3</v>
      </c>
      <c r="R55">
        <f>ProcDataRM!M53</f>
        <v>0.7</v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>*</v>
      </c>
      <c r="B56" t="s">
        <v>18</v>
      </c>
      <c r="C56" t="s">
        <v>4</v>
      </c>
      <c r="D56" t="s">
        <v>12</v>
      </c>
      <c r="E56" t="str">
        <f>ProcDataRM!B54</f>
        <v/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ERSOLPRC-N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ERSOLPRR-N</v>
      </c>
      <c r="F58" t="s">
        <v>7</v>
      </c>
      <c r="G58" t="s">
        <v>7</v>
      </c>
      <c r="H58" t="s">
        <v>7</v>
      </c>
      <c r="I58">
        <v>3</v>
      </c>
      <c r="R58" t="str">
        <f>ProcDataRM!M56</f>
        <v/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ERSOLPRI-N</v>
      </c>
      <c r="F59" t="s">
        <v>7</v>
      </c>
      <c r="G59" t="s">
        <v>7</v>
      </c>
      <c r="H59" t="s">
        <v>7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/>
      </c>
      <c r="B60" t="s">
        <v>18</v>
      </c>
      <c r="C60" t="s">
        <v>4</v>
      </c>
      <c r="D60" t="s">
        <v>12</v>
      </c>
      <c r="E60" t="str">
        <f>ProcDataRM!B58</f>
        <v>ETGASENSS-N</v>
      </c>
      <c r="F60" t="s">
        <v>7</v>
      </c>
      <c r="G60" t="s">
        <v>7</v>
      </c>
      <c r="H60" t="s">
        <v>7</v>
      </c>
      <c r="I60">
        <v>3</v>
      </c>
      <c r="R60">
        <f>ProcDataRM!M58</f>
        <v>0</v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/>
      </c>
      <c r="B61" t="s">
        <v>18</v>
      </c>
      <c r="C61" t="s">
        <v>4</v>
      </c>
      <c r="D61" t="s">
        <v>12</v>
      </c>
      <c r="E61" t="str">
        <f>ProcDataRM!B59</f>
        <v>ETGASENSI-N</v>
      </c>
      <c r="F61" t="s">
        <v>7</v>
      </c>
      <c r="G61" t="s">
        <v>7</v>
      </c>
      <c r="H61" t="s">
        <v>7</v>
      </c>
      <c r="I61">
        <v>3</v>
      </c>
      <c r="R61">
        <f>ProcDataRM!M59</f>
        <v>0</v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  <row r="63" spans="1:28" x14ac:dyDescent="0.2">
      <c r="A63" t="str">
        <f t="shared" si="2"/>
        <v>*</v>
      </c>
      <c r="B63" t="s">
        <v>18</v>
      </c>
      <c r="C63" t="s">
        <v>4</v>
      </c>
      <c r="D63" t="s">
        <v>12</v>
      </c>
      <c r="E63" t="str">
        <f>ProcDataRM!B61</f>
        <v/>
      </c>
      <c r="F63" t="s">
        <v>7</v>
      </c>
      <c r="G63" t="s">
        <v>7</v>
      </c>
      <c r="H63" t="s">
        <v>7</v>
      </c>
      <c r="I63">
        <v>3</v>
      </c>
      <c r="R63" t="str">
        <f>ProcDataRM!M61</f>
        <v/>
      </c>
      <c r="W63" t="str">
        <f>ProcDataRM!N61</f>
        <v/>
      </c>
      <c r="AB63" t="str">
        <f>ProcDataRM!O61</f>
        <v/>
      </c>
    </row>
    <row r="64" spans="1:28" x14ac:dyDescent="0.2">
      <c r="A64" t="str">
        <f t="shared" si="2"/>
        <v>*</v>
      </c>
      <c r="B64" t="s">
        <v>18</v>
      </c>
      <c r="C64" t="s">
        <v>4</v>
      </c>
      <c r="D64" t="s">
        <v>12</v>
      </c>
      <c r="E64" t="str">
        <f>ProcDataRM!B62</f>
        <v/>
      </c>
      <c r="F64" t="s">
        <v>7</v>
      </c>
      <c r="G64" t="s">
        <v>7</v>
      </c>
      <c r="H64" t="s">
        <v>7</v>
      </c>
      <c r="I64">
        <v>3</v>
      </c>
      <c r="R64" t="str">
        <f>ProcDataRM!M62</f>
        <v/>
      </c>
      <c r="W64" t="str">
        <f>ProcDataRM!N62</f>
        <v/>
      </c>
      <c r="AB64" t="str">
        <f>ProcDataRM!O62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7"/>
  <sheetViews>
    <sheetView workbookViewId="0">
      <selection activeCell="J65" sqref="J65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15.894144000000001</v>
      </c>
      <c r="W4">
        <f>IFERROR(ProcDataRM!J9*31.536,"")</f>
        <v>14.576878972800001</v>
      </c>
      <c r="AB4">
        <f>IFERROR(ProcDataRM!K9*31.536,"")</f>
        <v>15.396041710080002</v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23.616048960000004</v>
      </c>
      <c r="W5">
        <f>IFERROR(ProcDataRM!J10*31.536,"")</f>
        <v>12.614400000000002</v>
      </c>
      <c r="AB5">
        <f>IFERROR(ProcDataRM!K10*31.536,"")</f>
        <v>22.412755036800004</v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23.149820735999999</v>
      </c>
      <c r="W6">
        <f>IFERROR(ProcDataRM!J11*31.536,"")</f>
        <v>12.614400000000002</v>
      </c>
      <c r="AB6">
        <f>IFERROR(ProcDataRM!K11*31.536,"")</f>
        <v>21.970282250880004</v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17.234550144</v>
      </c>
      <c r="W7">
        <f>IFERROR(ProcDataRM!J12*31.536,"")</f>
        <v>15.136283462400002</v>
      </c>
      <c r="AB7">
        <f>IFERROR(ProcDataRM!K12*31.536,"")</f>
        <v>16.43183027712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14.431882751999998</v>
      </c>
      <c r="W8">
        <f>IFERROR(ProcDataRM!J13*31.536,"")</f>
        <v>14.128430745599999</v>
      </c>
      <c r="AB8">
        <f>IFERROR(ProcDataRM!K13*31.536,"")</f>
        <v>15.124524318719999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16.140503232</v>
      </c>
      <c r="W9">
        <f>IFERROR(ProcDataRM!J14*31.536,"")</f>
        <v>16.030868328</v>
      </c>
      <c r="AB9">
        <f>IFERROR(ProcDataRM!K14*31.536,"")</f>
        <v>17.434936195199999</v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20.048065919999999</v>
      </c>
      <c r="W10">
        <f>IFERROR(ProcDataRM!J15*31.536,"")</f>
        <v>20.259454881600004</v>
      </c>
      <c r="AB10">
        <f>IFERROR(ProcDataRM!K15*31.536,"")</f>
        <v>18.553052013119999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14.331219840000001</v>
      </c>
      <c r="W11">
        <f>IFERROR(ProcDataRM!J16*31.536,"")</f>
        <v>14.895878227199999</v>
      </c>
      <c r="AB11">
        <f>IFERROR(ProcDataRM!K16*31.536,"")</f>
        <v>13.734254712960002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19.597479551999999</v>
      </c>
      <c r="W12">
        <f>IFERROR(ProcDataRM!J17*31.536,"")</f>
        <v>17.309176934399996</v>
      </c>
      <c r="AB12">
        <f>IFERROR(ProcDataRM!K17*31.536,"")</f>
        <v>19.008731445119999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21.194084159999996</v>
      </c>
      <c r="W13">
        <f>IFERROR(ProcDataRM!J18*31.536,"")</f>
        <v>21.051907257600003</v>
      </c>
      <c r="AB13">
        <f>IFERROR(ProcDataRM!K18*31.536,"")</f>
        <v>21.344369598720004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21.194084159999996</v>
      </c>
      <c r="W14">
        <f>IFERROR(ProcDataRM!J19*31.536,"")</f>
        <v>21.051907257600003</v>
      </c>
      <c r="AB14">
        <f>IFERROR(ProcDataRM!K19*31.536,"")</f>
        <v>21.344369598720004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25.7459904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19.525829759999997</v>
      </c>
      <c r="W16">
        <f>IFERROR(ProcDataRM!J21*31.536,"")</f>
        <v>19.272988303200005</v>
      </c>
      <c r="AB16">
        <f>IFERROR(ProcDataRM!K21*31.536,"")</f>
        <v>20.046477767039999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14.850428544</v>
      </c>
      <c r="W17">
        <f>IFERROR(ProcDataRM!J22*31.536,"")</f>
        <v>14.135365511999998</v>
      </c>
      <c r="AB17">
        <f>IFERROR(ProcDataRM!K22*31.536,"")</f>
        <v>13.588439817600001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7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21.945523968</v>
      </c>
      <c r="W27">
        <f>IFERROR(ProcDataRM!J32*31.536,"")</f>
        <v>22.379948136000003</v>
      </c>
      <c r="AB27">
        <f>IFERROR(ProcDataRM!K32*31.536,"")</f>
        <v>21.434643921600003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20.889446399999997</v>
      </c>
      <c r="W28">
        <f>IFERROR(ProcDataRM!J33*31.536,"")</f>
        <v>22.724255030400002</v>
      </c>
      <c r="AB28">
        <f>IFERROR(ProcDataRM!K33*31.536,"")</f>
        <v>21.000979771200001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ref="A30" si="3">IF(E30="","*","")</f>
        <v/>
      </c>
      <c r="B30" t="s">
        <v>18</v>
      </c>
      <c r="C30" t="s">
        <v>55</v>
      </c>
      <c r="D30" t="s">
        <v>12</v>
      </c>
      <c r="E30" t="str">
        <f>ProcDataRM!B35</f>
        <v>ETCLE-CCS-N</v>
      </c>
      <c r="F30" t="s">
        <v>7</v>
      </c>
      <c r="G30" t="s">
        <v>7</v>
      </c>
      <c r="H30" t="s">
        <v>7</v>
      </c>
      <c r="I30">
        <v>3</v>
      </c>
      <c r="R30">
        <f>IFERROR(ProcDataRM!I35*31.536,"")</f>
        <v>25.228800000000003</v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EPTSTO-N</v>
      </c>
      <c r="F31" t="s">
        <v>7</v>
      </c>
      <c r="G31" t="s">
        <v>7</v>
      </c>
      <c r="H31" t="s">
        <v>7</v>
      </c>
      <c r="I31">
        <v>3</v>
      </c>
      <c r="R31" t="str">
        <f>IFERROR(ProcDataRM!I36*31.536,"")</f>
        <v/>
      </c>
      <c r="W31" t="str">
        <f>IFERROR(ProcDataRM!J36*31.536,"")</f>
        <v/>
      </c>
      <c r="AB31" t="str">
        <f>IFERROR(ProcDataRM!K36*31.536,"")</f>
        <v/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ETODSGT-N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1.5768000000000002</v>
      </c>
      <c r="W32">
        <f>IFERROR(ProcDataRM!J37*31.536,"")</f>
        <v>1.5768000000000002</v>
      </c>
      <c r="AB32">
        <f>IFERROR(ProcDataRM!K37*31.536,"")</f>
        <v>1.5768000000000002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ETCLDFB-N</v>
      </c>
      <c r="F33" t="s">
        <v>7</v>
      </c>
      <c r="G33" t="s">
        <v>7</v>
      </c>
      <c r="H33" t="s">
        <v>7</v>
      </c>
      <c r="I33">
        <v>3</v>
      </c>
      <c r="R33">
        <f>IFERROR(ProcDataRM!I38*31.536,"")</f>
        <v>25.228800000000003</v>
      </c>
      <c r="W33">
        <f>IFERROR(ProcDataRM!J38*31.536,"")</f>
        <v>25.228800000000003</v>
      </c>
      <c r="AB33">
        <f>IFERROR(ProcDataRM!K38*31.536,"")</f>
        <v>25.228800000000003</v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ERHYD-N</v>
      </c>
      <c r="F34" t="s">
        <v>7</v>
      </c>
      <c r="G34" t="s">
        <v>7</v>
      </c>
      <c r="H34" t="s">
        <v>7</v>
      </c>
      <c r="I34">
        <v>3</v>
      </c>
      <c r="R34" t="str">
        <f>IFERROR(ProcDataRM!I39*31.536,"")</f>
        <v/>
      </c>
      <c r="W34" t="str">
        <f>IFERROR(ProcDataRM!J39*31.536,"")</f>
        <v/>
      </c>
      <c r="AB34" t="str">
        <f>IFERROR(ProcDataRM!K39*31.536,"")</f>
        <v/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ETNUC-N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26.805600000000002</v>
      </c>
      <c r="W35">
        <f>IFERROR(ProcDataRM!J40*31.536,"")</f>
        <v>26.805600000000002</v>
      </c>
      <c r="AB35">
        <f>IFERROR(ProcDataRM!K40*31.536,"")</f>
        <v>26.805600000000002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ERSOLTC09-N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14.758225290144003</v>
      </c>
      <c r="W36">
        <f>IFERROR(ProcDataRM!J41*31.536,"")</f>
        <v>14.758225290144003</v>
      </c>
      <c r="AB36">
        <f>IFERROR(ProcDataRM!K41*31.536,"")</f>
        <v>14.758225290144003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ERSOLPCF-N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7.8840448126560005</v>
      </c>
      <c r="W37">
        <f>IFERROR(ProcDataRM!J42*31.536,"")</f>
        <v>7.8840448126560005</v>
      </c>
      <c r="AB37">
        <f>IFERROR(ProcDataRM!K42*31.536,"")</f>
        <v>7.8840448126560005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ERSOLPCT-N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8.8300941596640019</v>
      </c>
      <c r="W38">
        <f>IFERROR(ProcDataRM!J43*31.536,"")</f>
        <v>8.8300941596640019</v>
      </c>
      <c r="AB38">
        <f>IFERROR(ProcDataRM!K43*31.536,"")</f>
        <v>8.8300941596640019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ERWNDH-N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11.818439244000002</v>
      </c>
      <c r="W39">
        <f>IFERROR(ProcDataRM!J44*31.536,"")</f>
        <v>12.196770044976001</v>
      </c>
      <c r="AB39">
        <f>IFERROR(ProcDataRM!K44*31.536,"")</f>
        <v>12.575100845951999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ERHYDGIW-I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24.598080000000003</v>
      </c>
      <c r="W40">
        <f>IFERROR(ProcDataRM!J45*31.536,"")</f>
        <v>24.598080000000003</v>
      </c>
      <c r="AB40">
        <f>IFERROR(ProcDataRM!K45*31.536,"")</f>
        <v>24.598080000000003</v>
      </c>
    </row>
    <row r="41" spans="1:28" x14ac:dyDescent="0.2">
      <c r="A41" t="str">
        <f t="shared" si="2"/>
        <v/>
      </c>
      <c r="B41" t="s">
        <v>18</v>
      </c>
      <c r="C41" t="s">
        <v>55</v>
      </c>
      <c r="D41" t="s">
        <v>12</v>
      </c>
      <c r="E41" t="str">
        <f>ProcDataRM!B46</f>
        <v>ETGICGT-N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ref="A42" si="4">IF(E42="","*","")</f>
        <v/>
      </c>
      <c r="B42" t="s">
        <v>18</v>
      </c>
      <c r="C42" t="s">
        <v>55</v>
      </c>
      <c r="D42" t="s">
        <v>12</v>
      </c>
      <c r="E42" t="str">
        <f>ProcDataRM!B47</f>
        <v>ETHGNGT-N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3.1536000000000004</v>
      </c>
      <c r="W42">
        <f>IFERROR(ProcDataRM!J47*31.536,"")</f>
        <v>3.1536000000000004</v>
      </c>
      <c r="AB42">
        <f>IFERROR(ProcDataRM!K47*31.536,"")</f>
        <v>3.1536000000000004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ETGICCC-N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ref="A44" si="5">IF(E44="","*","")</f>
        <v/>
      </c>
      <c r="B44" t="s">
        <v>18</v>
      </c>
      <c r="C44" t="s">
        <v>55</v>
      </c>
      <c r="D44" t="s">
        <v>12</v>
      </c>
      <c r="E44" t="str">
        <f>ProcDataRM!B49</f>
        <v>ETGICCC-CCS-N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IFERROR(ProcDataRM!K50*31.536,"")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R46">
        <f>IFERROR(ProcDataRM!I51*31.536,"")</f>
        <v>15.768000000000001</v>
      </c>
      <c r="W46">
        <f>IFERROR(ProcDataRM!J51*31.536,"")</f>
        <v>15.768000000000001</v>
      </c>
      <c r="AB46">
        <f>IFERROR(ProcDataRM!K51*31.536,"")</f>
        <v>15.768000000000001</v>
      </c>
    </row>
    <row r="47" spans="1:28" x14ac:dyDescent="0.2">
      <c r="A47" t="str">
        <f t="shared" si="2"/>
        <v/>
      </c>
      <c r="B47" t="s">
        <v>18</v>
      </c>
      <c r="C47" t="s">
        <v>55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R47">
        <f>IFERROR(ProcDataRM!I52*31.536,"")</f>
        <v>15.768000000000001</v>
      </c>
      <c r="W47">
        <f>IFERROR(ProcDataRM!J52*31.536,"")</f>
        <v>15.768000000000001</v>
      </c>
      <c r="AB47">
        <f>ProcDataRM!K52*31.536</f>
        <v>15.768000000000001</v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>*</v>
      </c>
      <c r="B49" t="s">
        <v>18</v>
      </c>
      <c r="C49" t="s">
        <v>55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/>
      </c>
      <c r="B53" t="s">
        <v>18</v>
      </c>
      <c r="C53" t="s">
        <v>55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/>
      </c>
      <c r="B54" t="s">
        <v>18</v>
      </c>
      <c r="C54" t="s">
        <v>55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2"/>
        <v>*</v>
      </c>
      <c r="B56" t="s">
        <v>18</v>
      </c>
      <c r="C56" t="s">
        <v>55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2"/>
        <v>*</v>
      </c>
      <c r="B57" t="s">
        <v>18</v>
      </c>
      <c r="C57" t="s">
        <v>55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7"/>
  <sheetViews>
    <sheetView topLeftCell="A11" workbookViewId="0">
      <selection activeCell="A31" sqref="A31:XFD3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7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7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ref="A31" si="4">IF(E31="","*","")</f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ETCLE-CCS-N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>C30</f>
        <v>UCCAP_DUMETR</v>
      </c>
      <c r="D32" t="s">
        <v>12</v>
      </c>
      <c r="E32" t="str">
        <f>ProcDataRM!B36</f>
        <v>EPTSTO-N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ETODSGT-N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ETCLDFB-N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ERHYD-N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ETNUC-N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ERSOLTC09-N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ERSOLPCF-N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ERSOLPCT-N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ERWNDH-N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ERHYDGIW-I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ETGICGT-N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ref="A43" si="5">IF(E43="","*","")</f>
        <v/>
      </c>
      <c r="B43" t="s">
        <v>18</v>
      </c>
      <c r="C43" t="str">
        <f t="shared" si="2"/>
        <v>UCCAP_DUMETR</v>
      </c>
      <c r="D43" t="s">
        <v>12</v>
      </c>
      <c r="E43" t="str">
        <f>ProcDataRM!B47</f>
        <v>ETHGNGT-N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>C42</f>
        <v>UCCAP_DUMETR</v>
      </c>
      <c r="D44" t="s">
        <v>12</v>
      </c>
      <c r="E44" t="str">
        <f>ProcDataRM!B48</f>
        <v>ETGICCC-N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J45">
        <v>-1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J47">
        <v>0</v>
      </c>
    </row>
    <row r="48" spans="1:28" x14ac:dyDescent="0.2">
      <c r="A48" t="str">
        <f t="shared" si="3"/>
        <v/>
      </c>
      <c r="B48" t="s">
        <v>18</v>
      </c>
      <c r="C48" t="str">
        <f t="shared" si="2"/>
        <v>UCCAP_DUMETR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J48">
        <v>0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3"/>
        <v>*</v>
      </c>
      <c r="B49" t="s">
        <v>18</v>
      </c>
      <c r="C49" t="str">
        <f t="shared" si="2"/>
        <v>UCCAP_DUMETR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3"/>
        <v/>
      </c>
      <c r="B54" t="s">
        <v>18</v>
      </c>
      <c r="C54" t="str">
        <f t="shared" si="2"/>
        <v>UCCAP_DUMETR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3"/>
        <v>*</v>
      </c>
      <c r="B57" t="s">
        <v>18</v>
      </c>
      <c r="C57" t="str">
        <f t="shared" si="2"/>
        <v>UCCAP_DUMETR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J57">
        <v>0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tabSelected="1" topLeftCell="V1" workbookViewId="0">
      <selection activeCell="AH3" sqref="AH3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5</v>
      </c>
      <c r="AI2">
        <v>100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5</v>
      </c>
      <c r="AI3">
        <v>100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2"/>
  <sheetViews>
    <sheetView workbookViewId="0">
      <selection activeCell="O9" sqref="O9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SUM(Q9:Q44)</f>
        <v>37.00163095238095</v>
      </c>
      <c r="R7" s="9">
        <f>SUM(R9:R44)</f>
        <v>868.22190309740608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0.504</v>
      </c>
      <c r="J9" s="4">
        <f>IF([1]ProcDataRM!L9=0,"",[1]ProcDataRM!L9)</f>
        <v>0.46222980000000002</v>
      </c>
      <c r="K9" s="4">
        <f>IF([1]ProcDataRM!M9=0,"",[1]ProcDataRM!M9)</f>
        <v>0.48820528000000007</v>
      </c>
      <c r="L9" s="4">
        <f>IF([1]ProcDataRM!N9=0,"",[1]ProcDataRM!N9)</f>
        <v>4</v>
      </c>
      <c r="M9" s="4">
        <f>IF([1]ProcDataRM!P9=0,"",[1]ProcDataRM!P9)</f>
        <v>0.5</v>
      </c>
      <c r="N9" s="4">
        <f>IF([1]ProcDataRM!Q9=0,"",[1]ProcDataRM!Q9)</f>
        <v>0.5625</v>
      </c>
      <c r="O9" s="4">
        <f>IF([1]ProcDataRM!R9=0,"",[1]ProcDataRM!R9)</f>
        <v>0.5625</v>
      </c>
      <c r="P9" s="4">
        <f>IF([1]ProcDataRM!S9=0,"",[1]ProcDataRM!S9)</f>
        <v>1.4810000000000001</v>
      </c>
      <c r="Q9" s="4">
        <f>IF([1]ProcDataRM!T9=0,"",[1]ProcDataRM!T9)</f>
        <v>0.74050000000000005</v>
      </c>
      <c r="R9" s="4">
        <f>IF([1]ProcDataRM!U9=0,"",[1]ProcDataRM!U9)</f>
        <v>23.539227264000004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0.74886000000000008</v>
      </c>
      <c r="J10" s="4">
        <f>IF([1]ProcDataRM!L10=0,"",[1]ProcDataRM!L10)</f>
        <v>0.4</v>
      </c>
      <c r="K10" s="4">
        <f>IF([1]ProcDataRM!M10=0,"",[1]ProcDataRM!M10)</f>
        <v>0.71070380000000011</v>
      </c>
      <c r="L10" s="4">
        <f>IF([1]ProcDataRM!N10=0,"",[1]ProcDataRM!N10)</f>
        <v>1.5</v>
      </c>
      <c r="M10" s="4">
        <f>IF([1]ProcDataRM!P10=0,"",[1]ProcDataRM!P10)</f>
        <v>0.5</v>
      </c>
      <c r="N10" s="4">
        <f>IF([1]ProcDataRM!Q10=0,"",[1]ProcDataRM!Q10)</f>
        <v>0.5</v>
      </c>
      <c r="O10" s="4">
        <f>IF([1]ProcDataRM!R10=0,"",[1]ProcDataRM!R10)</f>
        <v>0.5</v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13.461147907200001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0.73407599999999995</v>
      </c>
      <c r="J11" s="4">
        <f>IF([1]ProcDataRM!L11=0,"",[1]ProcDataRM!L11)</f>
        <v>0.4</v>
      </c>
      <c r="K11" s="4">
        <f>IF([1]ProcDataRM!M11=0,"",[1]ProcDataRM!M11)</f>
        <v>0.69667308000000006</v>
      </c>
      <c r="L11" s="4">
        <f>IF([1]ProcDataRM!N11=0,"",[1]ProcDataRM!N11)</f>
        <v>2</v>
      </c>
      <c r="M11" s="4">
        <f>IF([1]ProcDataRM!P11=0,"",[1]ProcDataRM!P11)</f>
        <v>0.5</v>
      </c>
      <c r="N11" s="4">
        <f>IF([1]ProcDataRM!Q11=0,"",[1]ProcDataRM!Q11)</f>
        <v>0.625</v>
      </c>
      <c r="O11" s="4">
        <f>IF([1]ProcDataRM!R11=0,"",[1]ProcDataRM!R11)</f>
        <v>0.625</v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4.7457132508799997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0.54650399999999999</v>
      </c>
      <c r="J12" s="4">
        <f>IF([1]ProcDataRM!L12=0,"",[1]ProcDataRM!L12)</f>
        <v>0.47996840000000002</v>
      </c>
      <c r="K12" s="4">
        <f>IF([1]ProcDataRM!M12=0,"",[1]ProcDataRM!M12)</f>
        <v>0.52104991999999994</v>
      </c>
      <c r="L12" s="4">
        <f>IF([1]ProcDataRM!N12=0,"",[1]ProcDataRM!N12)</f>
        <v>2.5</v>
      </c>
      <c r="M12" s="4">
        <f>IF([1]ProcDataRM!P12=0,"",[1]ProcDataRM!P12)</f>
        <v>0.58333333333333326</v>
      </c>
      <c r="N12" s="4">
        <f>IF([1]ProcDataRM!Q12=0,"",[1]ProcDataRM!Q12)</f>
        <v>0.625</v>
      </c>
      <c r="O12" s="4">
        <f>IF([1]ProcDataRM!R12=0,"",[1]ProcDataRM!R12)</f>
        <v>0.625</v>
      </c>
      <c r="P12" s="4">
        <f>IF([1]ProcDataRM!S12=0,"",[1]ProcDataRM!S12)</f>
        <v>2.2320000000000002</v>
      </c>
      <c r="Q12" s="4">
        <f>IF([1]ProcDataRM!T12=0,"",[1]ProcDataRM!T12)</f>
        <v>1.302</v>
      </c>
      <c r="R12" s="4">
        <f>IF([1]ProcDataRM!U12=0,"",[1]ProcDataRM!U12)</f>
        <v>38.467515921408001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0.45763199999999993</v>
      </c>
      <c r="J13" s="4">
        <f>IF([1]ProcDataRM!L13=0,"",[1]ProcDataRM!L13)</f>
        <v>0.44800959999999995</v>
      </c>
      <c r="K13" s="4">
        <f>IF([1]ProcDataRM!M13=0,"",[1]ProcDataRM!M13)</f>
        <v>0.47959551999999994</v>
      </c>
      <c r="L13" s="4">
        <f>IF([1]ProcDataRM!N13=0,"",[1]ProcDataRM!N13)</f>
        <v>2.5</v>
      </c>
      <c r="M13" s="4">
        <f>IF([1]ProcDataRM!P13=0,"",[1]ProcDataRM!P13)</f>
        <v>0.58333333333333326</v>
      </c>
      <c r="N13" s="4">
        <f>IF([1]ProcDataRM!Q13=0,"",[1]ProcDataRM!Q13)</f>
        <v>0.625</v>
      </c>
      <c r="O13" s="4">
        <f>IF([1]ProcDataRM!R13=0,"",[1]ProcDataRM!R13)</f>
        <v>0.625</v>
      </c>
      <c r="P13" s="4">
        <f>IF([1]ProcDataRM!S13=0,"",[1]ProcDataRM!S13)</f>
        <v>2.875</v>
      </c>
      <c r="Q13" s="4">
        <f>IF([1]ProcDataRM!T13=0,"",[1]ProcDataRM!T13)</f>
        <v>1.677083333333333</v>
      </c>
      <c r="R13" s="4">
        <f>IF([1]ProcDataRM!U13=0,"",[1]ProcDataRM!U13)</f>
        <v>41.491662911999995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0.51181199999999993</v>
      </c>
      <c r="J14" s="4">
        <f>IF([1]ProcDataRM!L14=0,"",[1]ProcDataRM!L14)</f>
        <v>0.50833549999999994</v>
      </c>
      <c r="K14" s="4">
        <f>IF([1]ProcDataRM!M14=0,"",[1]ProcDataRM!M14)</f>
        <v>0.55285819999999997</v>
      </c>
      <c r="L14" s="4">
        <f>IF([1]ProcDataRM!N14=0,"",[1]ProcDataRM!N14)</f>
        <v>2.5</v>
      </c>
      <c r="M14" s="4">
        <f>IF([1]ProcDataRM!P14=0,"",[1]ProcDataRM!P14)</f>
        <v>0.64285714285714279</v>
      </c>
      <c r="N14" s="4">
        <f>IF([1]ProcDataRM!Q14=0,"",[1]ProcDataRM!Q14)</f>
        <v>0.6785714285714286</v>
      </c>
      <c r="O14" s="4">
        <f>IF([1]ProcDataRM!R14=0,"",[1]ProcDataRM!R14)</f>
        <v>0.6785714285714286</v>
      </c>
      <c r="P14" s="4">
        <f>IF([1]ProcDataRM!S14=0,"",[1]ProcDataRM!S14)</f>
        <v>1.2929999999999999</v>
      </c>
      <c r="Q14" s="4">
        <f>IF([1]ProcDataRM!T14=0,"",[1]ProcDataRM!T14)</f>
        <v>0.83121428571428557</v>
      </c>
      <c r="R14" s="4">
        <f>IF([1]ProcDataRM!U14=0,"",[1]ProcDataRM!U14)</f>
        <v>20.869670678975996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0.63571999999999995</v>
      </c>
      <c r="J15" s="4">
        <f>IF([1]ProcDataRM!L15=0,"",[1]ProcDataRM!L15)</f>
        <v>0.64242310000000014</v>
      </c>
      <c r="K15" s="4">
        <f>IF([1]ProcDataRM!M15=0,"",[1]ProcDataRM!M15)</f>
        <v>0.58831341999999998</v>
      </c>
      <c r="L15" s="4">
        <f>IF([1]ProcDataRM!N15=0,"",[1]ProcDataRM!N15)</f>
        <v>2</v>
      </c>
      <c r="M15" s="4">
        <f>IF([1]ProcDataRM!P15=0,"",[1]ProcDataRM!P15)</f>
        <v>0.66666666666666674</v>
      </c>
      <c r="N15" s="4">
        <f>IF([1]ProcDataRM!Q15=0,"",[1]ProcDataRM!Q15)</f>
        <v>0.75</v>
      </c>
      <c r="O15" s="4">
        <f>IF([1]ProcDataRM!R15=0,"",[1]ProcDataRM!R15)</f>
        <v>0.75</v>
      </c>
      <c r="P15" s="4">
        <f>IF([1]ProcDataRM!S15=0,"",[1]ProcDataRM!S15)</f>
        <v>3.84</v>
      </c>
      <c r="Q15" s="4">
        <f>IF([1]ProcDataRM!T15=0,"",[1]ProcDataRM!T15)</f>
        <v>2.56</v>
      </c>
      <c r="R15" s="4">
        <f>IF([1]ProcDataRM!U15=0,"",[1]ProcDataRM!U15)</f>
        <v>76.984573132799994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0.45444000000000001</v>
      </c>
      <c r="J16" s="4">
        <f>IF([1]ProcDataRM!L16=0,"",[1]ProcDataRM!L16)</f>
        <v>0.47234519999999997</v>
      </c>
      <c r="K16" s="4">
        <f>IF([1]ProcDataRM!M16=0,"",[1]ProcDataRM!M16)</f>
        <v>0.43551036000000004</v>
      </c>
      <c r="L16" s="4">
        <f>IF([1]ProcDataRM!N16=0,"",[1]ProcDataRM!N16)</f>
        <v>3</v>
      </c>
      <c r="M16" s="4">
        <f>IF([1]ProcDataRM!P16=0,"",[1]ProcDataRM!P16)</f>
        <v>0.5</v>
      </c>
      <c r="N16" s="4">
        <f>IF([1]ProcDataRM!Q16=0,"",[1]ProcDataRM!Q16)</f>
        <v>0.58333333333333337</v>
      </c>
      <c r="O16" s="4">
        <f>IF([1]ProcDataRM!R16=0,"",[1]ProcDataRM!R16)</f>
        <v>0.58333333333333337</v>
      </c>
      <c r="P16" s="4">
        <f>IF([1]ProcDataRM!S16=0,"",[1]ProcDataRM!S16)</f>
        <v>2.85</v>
      </c>
      <c r="Q16" s="4">
        <f>IF([1]ProcDataRM!T16=0,"",[1]ProcDataRM!T16)</f>
        <v>1.425</v>
      </c>
      <c r="R16" s="4">
        <f>IF([1]ProcDataRM!U16=0,"",[1]ProcDataRM!U16)</f>
        <v>40.843976544000007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0.62143199999999998</v>
      </c>
      <c r="J17" s="4">
        <f>IF([1]ProcDataRM!L17=0,"",[1]ProcDataRM!L17)</f>
        <v>0.54887039999999987</v>
      </c>
      <c r="K17" s="4">
        <f>IF([1]ProcDataRM!M17=0,"",[1]ProcDataRM!M17)</f>
        <v>0.60276291999999998</v>
      </c>
      <c r="L17" s="4">
        <f>IF([1]ProcDataRM!N17=0,"",[1]ProcDataRM!N17)</f>
        <v>2</v>
      </c>
      <c r="M17" s="4">
        <f>IF([1]ProcDataRM!P17=0,"",[1]ProcDataRM!P17)</f>
        <v>0.66666666666666674</v>
      </c>
      <c r="N17" s="4">
        <f>IF([1]ProcDataRM!Q17=0,"",[1]ProcDataRM!Q17)</f>
        <v>0.75</v>
      </c>
      <c r="O17" s="4">
        <f>IF([1]ProcDataRM!R17=0,"",[1]ProcDataRM!R17)</f>
        <v>0.75</v>
      </c>
      <c r="P17" s="4">
        <f>IF([1]ProcDataRM!S17=0,"",[1]ProcDataRM!S17)</f>
        <v>3.5579999999999998</v>
      </c>
      <c r="Q17" s="4">
        <f>IF([1]ProcDataRM!T17=0,"",[1]ProcDataRM!T17)</f>
        <v>2.3720000000000003</v>
      </c>
      <c r="R17" s="4">
        <f>IF([1]ProcDataRM!U17=0,"",[1]ProcDataRM!U17)</f>
        <v>69.727832246015993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0.67205999999999988</v>
      </c>
      <c r="J18" s="4">
        <f>IF([1]ProcDataRM!L18=0,"",[1]ProcDataRM!L18)</f>
        <v>0.66755160000000013</v>
      </c>
      <c r="K18" s="4">
        <f>IF([1]ProcDataRM!M18=0,"",[1]ProcDataRM!M18)</f>
        <v>0.67682552000000007</v>
      </c>
      <c r="L18" s="4">
        <f>IF([1]ProcDataRM!N18=0,"",[1]ProcDataRM!N18)</f>
        <v>1</v>
      </c>
      <c r="M18" s="4">
        <f>IF([1]ProcDataRM!P18=0,"",[1]ProcDataRM!P18)</f>
        <v>0.66666666666666674</v>
      </c>
      <c r="N18" s="4">
        <f>IF([1]ProcDataRM!Q18=0,"",[1]ProcDataRM!Q18)</f>
        <v>0.75</v>
      </c>
      <c r="O18" s="4">
        <f>IF([1]ProcDataRM!R18=0,"",[1]ProcDataRM!R18)</f>
        <v>0.75</v>
      </c>
      <c r="P18" s="4">
        <f>IF([1]ProcDataRM!S18=0,"",[1]ProcDataRM!S18)</f>
        <v>1.8330000000000002</v>
      </c>
      <c r="Q18" s="4">
        <f>IF([1]ProcDataRM!T18=0,"",[1]ProcDataRM!T18)</f>
        <v>1.2220000000000002</v>
      </c>
      <c r="R18" s="4">
        <f>IF([1]ProcDataRM!U18=0,"",[1]ProcDataRM!U18)</f>
        <v>38.848756265280002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0.67205999999999988</v>
      </c>
      <c r="J19" s="4">
        <f>IF([1]ProcDataRM!L19=0,"",[1]ProcDataRM!L19)</f>
        <v>0.66755160000000013</v>
      </c>
      <c r="K19" s="4">
        <f>IF([1]ProcDataRM!M19=0,"",[1]ProcDataRM!M19)</f>
        <v>0.67682552000000007</v>
      </c>
      <c r="L19" s="4">
        <f>IF([1]ProcDataRM!N19=0,"",[1]ProcDataRM!N19)</f>
        <v>1</v>
      </c>
      <c r="M19" s="4">
        <f>IF([1]ProcDataRM!P19=0,"",[1]ProcDataRM!P19)</f>
        <v>0.66666666666666674</v>
      </c>
      <c r="N19" s="4">
        <f>IF([1]ProcDataRM!Q19=0,"",[1]ProcDataRM!Q19)</f>
        <v>0.75</v>
      </c>
      <c r="O19" s="4">
        <f>IF([1]ProcDataRM!R19=0,"",[1]ProcDataRM!R19)</f>
        <v>0.75</v>
      </c>
      <c r="P19" s="4">
        <f>IF([1]ProcDataRM!S19=0,"",[1]ProcDataRM!S19)</f>
        <v>2.0099999999999998</v>
      </c>
      <c r="Q19" s="4">
        <f>IF([1]ProcDataRM!T19=0,"",[1]ProcDataRM!T19)</f>
        <v>1.34</v>
      </c>
      <c r="R19" s="4">
        <f>IF([1]ProcDataRM!U19=0,"",[1]ProcDataRM!U19)</f>
        <v>42.600109161599995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0.81640000000000001</v>
      </c>
      <c r="L20" s="4">
        <f>IF([1]ProcDataRM!N20=0,"",[1]ProcDataRM!N20)</f>
        <v>0.5</v>
      </c>
      <c r="M20" s="4">
        <f>IF([1]ProcDataRM!P20=0,"",[1]ProcDataRM!P20)</f>
        <v>0.91666666666666663</v>
      </c>
      <c r="N20" s="4">
        <f>IF([1]ProcDataRM!Q20=0,"",[1]ProcDataRM!Q20)</f>
        <v>0.95833333333333326</v>
      </c>
      <c r="O20" s="4">
        <f>IF([1]ProcDataRM!R20=0,"",[1]ProcDataRM!R20)</f>
        <v>0.95833333333333326</v>
      </c>
      <c r="P20" s="4">
        <f>IF([1]ProcDataRM!S20=0,"",[1]ProcDataRM!S20)</f>
        <v>3.69</v>
      </c>
      <c r="Q20" s="4">
        <f>IF([1]ProcDataRM!T20=0,"",[1]ProcDataRM!T20)</f>
        <v>3.3824999999999998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0.61915999999999993</v>
      </c>
      <c r="J21" s="4">
        <f>IF([1]ProcDataRM!L21=0,"",[1]ProcDataRM!L21)</f>
        <v>0.61114245000000011</v>
      </c>
      <c r="K21" s="4">
        <f>IF([1]ProcDataRM!M21=0,"",[1]ProcDataRM!M21)</f>
        <v>0.63566963999999992</v>
      </c>
      <c r="L21" s="4">
        <f>IF([1]ProcDataRM!N21=0,"",[1]ProcDataRM!N21)</f>
        <v>2</v>
      </c>
      <c r="M21" s="4">
        <f>IF([1]ProcDataRM!P21=0,"",[1]ProcDataRM!P21)</f>
        <v>0.66666666666666674</v>
      </c>
      <c r="N21" s="4">
        <f>IF([1]ProcDataRM!Q21=0,"",[1]ProcDataRM!Q21)</f>
        <v>0.75</v>
      </c>
      <c r="O21" s="4">
        <f>IF([1]ProcDataRM!R21=0,"",[1]ProcDataRM!R21)</f>
        <v>0.75</v>
      </c>
      <c r="P21" s="4">
        <f>IF([1]ProcDataRM!S21=0,"",[1]ProcDataRM!S21)</f>
        <v>3.45</v>
      </c>
      <c r="Q21" s="4">
        <f>IF([1]ProcDataRM!T21=0,"",[1]ProcDataRM!T21)</f>
        <v>2.3000000000000003</v>
      </c>
      <c r="R21" s="4">
        <f>IF([1]ProcDataRM!U21=0,"",[1]ProcDataRM!U21)</f>
        <v>67.36411267199999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0.47090399999999999</v>
      </c>
      <c r="J22" s="4">
        <f>IF([1]ProcDataRM!L22=0,"",[1]ProcDataRM!L22)</f>
        <v>0.44822949999999995</v>
      </c>
      <c r="K22" s="4">
        <f>IF([1]ProcDataRM!M22=0,"",[1]ProcDataRM!M22)</f>
        <v>0.43088660000000001</v>
      </c>
      <c r="L22" s="4">
        <f>IF([1]ProcDataRM!N22=0,"",[1]ProcDataRM!N22)</f>
        <v>2.5</v>
      </c>
      <c r="M22" s="4">
        <f>IF([1]ProcDataRM!P22=0,"",[1]ProcDataRM!P22)</f>
        <v>0.58333333333333326</v>
      </c>
      <c r="N22" s="4">
        <f>IF([1]ProcDataRM!Q22=0,"",[1]ProcDataRM!Q22)</f>
        <v>0.625</v>
      </c>
      <c r="O22" s="4">
        <f>IF([1]ProcDataRM!R22=0,"",[1]ProcDataRM!R22)</f>
        <v>0.625</v>
      </c>
      <c r="P22" s="4">
        <f>IF([1]ProcDataRM!S22=0,"",[1]ProcDataRM!S22)</f>
        <v>3.51</v>
      </c>
      <c r="Q22" s="4">
        <f>IF([1]ProcDataRM!T22=0,"",[1]ProcDataRM!T22)</f>
        <v>2.0474999999999994</v>
      </c>
      <c r="R22" s="4">
        <f>IF([1]ProcDataRM!U22=0,"",[1]ProcDataRM!U22)</f>
        <v>52.125004189439998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>
        <f>IF([1]ProcDataRM!Q23=0,"",[1]ProcDataRM!Q23)</f>
        <v>0.33333333333333337</v>
      </c>
      <c r="O23" s="4">
        <f>IF([1]ProcDataRM!R23=0,"",[1]ProcDataRM!R23)</f>
        <v>0.33333333333333337</v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>
        <f>IF([1]ProcDataRM!Q24=0,"",[1]ProcDataRM!Q24)</f>
        <v>0.83333333333333337</v>
      </c>
      <c r="O24" s="4">
        <f>IF([1]ProcDataRM!R24=0,"",[1]ProcDataRM!R24)</f>
        <v>0.83333333333333337</v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>
        <f>IF([1]ProcDataRM!Q25=0,"",[1]ProcDataRM!Q25)</f>
        <v>0.66666666666666674</v>
      </c>
      <c r="O25" s="4">
        <f>IF([1]ProcDataRM!R25=0,"",[1]ProcDataRM!R25)</f>
        <v>0.66666666666666674</v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0.69588799999999995</v>
      </c>
      <c r="J32" s="4">
        <f>IF([1]ProcDataRM!L32=0,"",[1]ProcDataRM!L32)</f>
        <v>0.70966350000000011</v>
      </c>
      <c r="K32" s="4">
        <f>IF([1]ProcDataRM!M32=0,"",[1]ProcDataRM!M32)</f>
        <v>0.67968810000000002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0.9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79.223341524479991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2.9542936288088644</v>
      </c>
      <c r="I33" s="4">
        <f>IF([1]ProcDataRM!K33=0,"",[1]ProcDataRM!K33)</f>
        <v>0.66239999999999988</v>
      </c>
      <c r="J33" s="4">
        <f>IF([1]ProcDataRM!L33=0,"",[1]ProcDataRM!L33)</f>
        <v>0.72058140000000004</v>
      </c>
      <c r="K33" s="4">
        <f>IF([1]ProcDataRM!M33=0,"",[1]ProcDataRM!M33)</f>
        <v>0.66593670000000005</v>
      </c>
      <c r="L33" s="4">
        <f>IF([1]ProcDataRM!N33=0,"",[1]ProcDataRM!N33)</f>
        <v>1</v>
      </c>
      <c r="M33" s="4">
        <f>IF([1]ProcDataRM!P33=0,"",[1]ProcDataRM!P33)</f>
        <v>0.66150961087669957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2.133</v>
      </c>
      <c r="Q33" s="4">
        <f>IF([1]ProcDataRM!T33=0,"",[1]ProcDataRM!T33)</f>
        <v>1.4110000000000003</v>
      </c>
      <c r="R33" s="4">
        <f>IF([1]ProcDataRM!U33=0,"",[1]ProcDataRM!U33)</f>
        <v>44.557189171199994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PWRCLEMEDU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ETCLE-CCS-N</v>
      </c>
      <c r="C35" s="4" t="str">
        <f>IF([1]ProcDataRM!C35=0,"",[1]ProcDataRM!C35)</f>
        <v>Generic Waterberg Coal Plant with CCS</v>
      </c>
      <c r="D35" s="4" t="str">
        <f>IF([1]ProcDataRM!D35=0,"",[1]ProcDataRM!D35)</f>
        <v>PJ,GW</v>
      </c>
      <c r="E35" s="4" t="str">
        <f>IF([1]ProcDataRM!E35=0,"",[1]ProcDataRM!E35)</f>
        <v>PWRCLEMEDU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>
        <f>IF([1]ProcDataRM!K35=0,"",[1]ProcDataRM!K35)</f>
        <v>0.8</v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 t="str">
        <f>IF([1]ProcDataRM!S35=0,"",[1]ProcDataRM!S35)</f>
        <v/>
      </c>
      <c r="Q35" s="4" t="str">
        <f>IF([1]ProcDataRM!T35=0,"",[1]ProcDataRM!T35)</f>
        <v/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EPTSTO-N</v>
      </c>
      <c r="C36" s="4" t="str">
        <f>IF([1]ProcDataRM!C36=0,"",[1]ProcDataRM!C36)</f>
        <v>Pumped Storage New Ingula - Single Storage Tech</v>
      </c>
      <c r="D36" s="4" t="str">
        <f>IF([1]ProcDataRM!D36=0,"",[1]ProcDataRM!D36)</f>
        <v>PJ,GW</v>
      </c>
      <c r="E36" s="4" t="str">
        <f>IF([1]ProcDataRM!E36=0,"",[1]ProcDataRM!E36)</f>
        <v>ELCC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 t="str">
        <f>IF([1]ProcDataRM!K36=0,"",[1]ProcDataRM!K36)</f>
        <v/>
      </c>
      <c r="J36" s="4" t="str">
        <f>IF([1]ProcDataRM!L36=0,"",[1]ProcDataRM!L36)</f>
        <v/>
      </c>
      <c r="K36" s="4" t="str">
        <f>IF([1]ProcDataRM!M36=0,"",[1]ProcDataRM!M36)</f>
        <v/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1.32</v>
      </c>
      <c r="Q36" s="4">
        <f>IF([1]ProcDataRM!T36=0,"",[1]ProcDataRM!T36)</f>
        <v>1.32</v>
      </c>
      <c r="R36" s="4" t="str">
        <f>IF([1]ProcDataRM!U36=0,"",[1]ProcDataRM!U36)</f>
        <v/>
      </c>
    </row>
    <row r="37" spans="2:18" ht="11.25" customHeight="1" x14ac:dyDescent="0.2">
      <c r="B37" s="4" t="str">
        <f>IF([1]ProcDataRM!B37=0,"",[1]ProcDataRM!B37)</f>
        <v>ETODSGT-N</v>
      </c>
      <c r="C37" s="4" t="str">
        <f>IF([1]ProcDataRM!C37=0,"",[1]ProcDataRM!C37)</f>
        <v>DOE Peakers</v>
      </c>
      <c r="D37" s="4" t="str">
        <f>IF([1]ProcDataRM!D37=0,"",[1]ProcDataRM!D37)</f>
        <v>PJ,GW</v>
      </c>
      <c r="E37" s="4" t="str">
        <f>IF([1]ProcDataRM!E37=0,"",[1]ProcDataRM!E37)</f>
        <v>PWRODS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0.05</v>
      </c>
      <c r="J37" s="4">
        <f>IF([1]ProcDataRM!L37=0,"",[1]ProcDataRM!L37)</f>
        <v>0.05</v>
      </c>
      <c r="K37" s="4">
        <f>IF([1]ProcDataRM!M37=0,"",[1]ProcDataRM!M37)</f>
        <v>0.05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>
        <f>IF([1]ProcDataRM!S37=0,"",[1]ProcDataRM!S37)</f>
        <v>1.0050000000000001</v>
      </c>
      <c r="Q37" s="4">
        <f>IF([1]ProcDataRM!T37=0,"",[1]ProcDataRM!T37)</f>
        <v>1.0050000000000001</v>
      </c>
      <c r="R37" s="4">
        <f>IF([1]ProcDataRM!U37=0,"",[1]ProcDataRM!U37)</f>
        <v>1.5846840000000004</v>
      </c>
    </row>
    <row r="38" spans="2:18" ht="11.25" customHeight="1" x14ac:dyDescent="0.2">
      <c r="B38" s="4" t="str">
        <f>IF([1]ProcDataRM!B38=0,"",[1]ProcDataRM!B38)</f>
        <v>ETCLDFB-N</v>
      </c>
      <c r="C38" s="4" t="str">
        <f>IF([1]ProcDataRM!C38=0,"",[1]ProcDataRM!C38)</f>
        <v>Fluidised Bed Combustion Coal</v>
      </c>
      <c r="D38" s="4" t="str">
        <f>IF([1]ProcDataRM!D38=0,"",[1]ProcDataRM!D38)</f>
        <v>PJ,GW</v>
      </c>
      <c r="E38" s="4" t="str">
        <f>IF([1]ProcDataRM!E38=0,"",[1]ProcDataRM!E38)</f>
        <v>PWRCLD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>
        <f>IF([1]ProcDataRM!K38=0,"",[1]ProcDataRM!K38)</f>
        <v>0.8</v>
      </c>
      <c r="J38" s="4">
        <f>IF([1]ProcDataRM!L38=0,"",[1]ProcDataRM!L38)</f>
        <v>0.8</v>
      </c>
      <c r="K38" s="4">
        <f>IF([1]ProcDataRM!M38=0,"",[1]ProcDataRM!M38)</f>
        <v>0.8</v>
      </c>
      <c r="L38" s="4" t="str">
        <f>IF([1]ProcDataRM!N38=0,"",[1]ProcDataRM!N38)</f>
        <v/>
      </c>
      <c r="M38" s="4">
        <f>IF([1]ProcDataRM!P38=0,"",[1]ProcDataRM!P38)</f>
        <v>1</v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ERHYD-N</v>
      </c>
      <c r="C39" s="4" t="str">
        <f>IF([1]ProcDataRM!C39=0,"",[1]ProcDataRM!C39)</f>
        <v>Micro hydro</v>
      </c>
      <c r="D39" s="4" t="str">
        <f>IF([1]ProcDataRM!D39=0,"",[1]ProcDataRM!D39)</f>
        <v>PJ,GW</v>
      </c>
      <c r="E39" s="4" t="str">
        <f>IF([1]ProcDataRM!E39=0,"",[1]ProcDataRM!E39)</f>
        <v>PWRHYD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 t="str">
        <f>IF([1]ProcDataRM!K39=0,"",[1]ProcDataRM!K39)</f>
        <v/>
      </c>
      <c r="J39" s="4" t="str">
        <f>IF([1]ProcDataRM!L39=0,"",[1]ProcDataRM!L39)</f>
        <v/>
      </c>
      <c r="K39" s="4" t="str">
        <f>IF([1]ProcDataRM!M39=0,"",[1]ProcDataRM!M39)</f>
        <v/>
      </c>
      <c r="L39" s="4" t="str">
        <f>IF([1]ProcDataRM!N39=0,"",[1]ProcDataRM!N39)</f>
        <v/>
      </c>
      <c r="M39" s="4" t="str">
        <f>IF([1]ProcDataRM!P39=0,"",[1]ProcDataRM!P39)</f>
        <v/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ETNUC-N</v>
      </c>
      <c r="C40" s="4" t="str">
        <f>IF([1]ProcDataRM!C40=0,"",[1]ProcDataRM!C40)</f>
        <v>Nuclear Mid</v>
      </c>
      <c r="D40" s="4" t="str">
        <f>IF([1]ProcDataRM!D40=0,"",[1]ProcDataRM!D40)</f>
        <v>PJ,GW</v>
      </c>
      <c r="E40" s="4" t="str">
        <f>IF([1]ProcDataRM!E40=0,"",[1]ProcDataRM!E40)</f>
        <v>PWRNUC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0.85</v>
      </c>
      <c r="J40" s="4">
        <f>IF([1]ProcDataRM!L40=0,"",[1]ProcDataRM!L40)</f>
        <v>0.85</v>
      </c>
      <c r="K40" s="4">
        <f>IF([1]ProcDataRM!M40=0,"",[1]ProcDataRM!M40)</f>
        <v>0.85</v>
      </c>
      <c r="L40" s="4" t="str">
        <f>IF([1]ProcDataRM!N40=0,"",[1]ProcDataRM!N40)</f>
        <v/>
      </c>
      <c r="M40" s="4">
        <f>IF([1]ProcDataRM!P40=0,"",[1]ProcDataRM!P40)</f>
        <v>1</v>
      </c>
      <c r="N40" s="4" t="str">
        <f>IF([1]ProcDataRM!Q40=0,"",[1]ProcDataRM!Q40)</f>
        <v/>
      </c>
      <c r="O40" s="4" t="str">
        <f>IF([1]ProcDataRM!R40=0,"",[1]ProcDataRM!R40)</f>
        <v/>
      </c>
      <c r="P40" s="4" t="str">
        <f>IF([1]ProcDataRM!S40=0,"",[1]ProcDataRM!S40)</f>
        <v/>
      </c>
      <c r="Q40" s="4" t="str">
        <f>IF([1]ProcDataRM!T40=0,"",[1]ProcDataRM!T40)</f>
        <v/>
      </c>
      <c r="R40" s="4" t="str">
        <f>IF([1]ProcDataRM!U40=0,"",[1]ProcDataRM!U40)</f>
        <v/>
      </c>
    </row>
    <row r="41" spans="2:18" ht="11.25" customHeight="1" x14ac:dyDescent="0.2">
      <c r="B41" s="4" t="str">
        <f>IF([1]ProcDataRM!B41=0,"",[1]ProcDataRM!B41)</f>
        <v>ERSOLTC09-N</v>
      </c>
      <c r="C41" s="4" t="str">
        <f>IF([1]ProcDataRM!C41=0,"",[1]ProcDataRM!C41)</f>
        <v>Solar Central Receiver 09 hrs storage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0.46798025400000004</v>
      </c>
      <c r="J41" s="4">
        <f>IF([1]ProcDataRM!L41=0,"",[1]ProcDataRM!L41)</f>
        <v>0.46798025400000004</v>
      </c>
      <c r="K41" s="4">
        <f>IF([1]ProcDataRM!M41=0,"",[1]ProcDataRM!M41)</f>
        <v>0.46798025400000004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 t="str">
        <f>IF([1]ProcDataRM!S41=0,"",[1]ProcDataRM!S41)</f>
        <v/>
      </c>
      <c r="Q41" s="4" t="str">
        <f>IF([1]ProcDataRM!T41=0,"",[1]ProcDataRM!T41)</f>
        <v/>
      </c>
      <c r="R41" s="4" t="str">
        <f>IF([1]ProcDataRM!U41=0,"",[1]ProcDataRM!U41)</f>
        <v/>
      </c>
    </row>
    <row r="42" spans="2:18" ht="11.25" customHeight="1" x14ac:dyDescent="0.2">
      <c r="B42" s="4" t="str">
        <f>IF([1]ProcDataRM!B42=0,"",[1]ProcDataRM!B42)</f>
        <v>ERSOLPCF-N</v>
      </c>
      <c r="C42" s="4" t="str">
        <f>IF([1]ProcDataRM!C42=0,"",[1]ProcDataRM!C42)</f>
        <v>Solar PV Fixed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0.250001421</v>
      </c>
      <c r="J42" s="4">
        <f>IF([1]ProcDataRM!L42=0,"",[1]ProcDataRM!L42)</f>
        <v>0.250001421</v>
      </c>
      <c r="K42" s="4">
        <f>IF([1]ProcDataRM!M42=0,"",[1]ProcDataRM!M42)</f>
        <v>0.250001421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 t="str">
        <f>IF([1]ProcDataRM!S42=0,"",[1]ProcDataRM!S42)</f>
        <v/>
      </c>
      <c r="Q42" s="4" t="str">
        <f>IF([1]ProcDataRM!T42=0,"",[1]ProcDataRM!T42)</f>
        <v/>
      </c>
      <c r="R42" s="4" t="str">
        <f>IF([1]ProcDataRM!U42=0,"",[1]ProcDataRM!U42)</f>
        <v/>
      </c>
    </row>
    <row r="43" spans="2:18" ht="11.25" customHeight="1" x14ac:dyDescent="0.2">
      <c r="B43" s="4" t="str">
        <f>IF([1]ProcDataRM!B43=0,"",[1]ProcDataRM!B43)</f>
        <v>ERSOLPCT-N</v>
      </c>
      <c r="C43" s="4" t="str">
        <f>IF([1]ProcDataRM!C43=0,"",[1]ProcDataRM!C43)</f>
        <v>Solar PV tracking</v>
      </c>
      <c r="D43" s="4" t="str">
        <f>IF([1]ProcDataRM!D43=0,"",[1]ProcDataRM!D43)</f>
        <v>PJ,GW</v>
      </c>
      <c r="E43" s="4" t="str">
        <f>IF([1]ProcDataRM!E43=0,"",[1]ProcDataRM!E43)</f>
        <v>PWRSOL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0.28000044900000004</v>
      </c>
      <c r="J43" s="4">
        <f>IF([1]ProcDataRM!L43=0,"",[1]ProcDataRM!L43)</f>
        <v>0.28000044900000004</v>
      </c>
      <c r="K43" s="4">
        <f>IF([1]ProcDataRM!M43=0,"",[1]ProcDataRM!M43)</f>
        <v>0.28000044900000004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 t="str">
        <f>IF([1]ProcDataRM!S43=0,"",[1]ProcDataRM!S43)</f>
        <v/>
      </c>
      <c r="Q43" s="4" t="str">
        <f>IF([1]ProcDataRM!T43=0,"",[1]ProcDataRM!T43)</f>
        <v/>
      </c>
      <c r="R43" s="4" t="str">
        <f>IF([1]ProcDataRM!U43=0,"",[1]ProcDataRM!U43)</f>
        <v/>
      </c>
    </row>
    <row r="44" spans="2:18" ht="11.25" customHeight="1" x14ac:dyDescent="0.2">
      <c r="B44" s="4" t="str">
        <f>IF([1]ProcDataRM!B44=0,"",[1]ProcDataRM!B44)</f>
        <v>ERWNDH-N</v>
      </c>
      <c r="C44" s="4" t="str">
        <f>IF([1]ProcDataRM!C44=0,"",[1]ProcDataRM!C44)</f>
        <v>Wind</v>
      </c>
      <c r="D44" s="4" t="str">
        <f>IF([1]ProcDataRM!D44=0,"",[1]ProcDataRM!D44)</f>
        <v>PJ,GW</v>
      </c>
      <c r="E44" s="4" t="str">
        <f>IF([1]ProcDataRM!E44=0,"",[1]ProcDataRM!E44)</f>
        <v>PWRWND</v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0.37476025000000007</v>
      </c>
      <c r="J44" s="4">
        <f>IF([1]ProcDataRM!L44=0,"",[1]ProcDataRM!L44)</f>
        <v>0.38675704100000002</v>
      </c>
      <c r="K44" s="4">
        <f>IF([1]ProcDataRM!M44=0,"",[1]ProcDataRM!M44)</f>
        <v>0.39875383199999997</v>
      </c>
      <c r="L44" s="4" t="str">
        <f>IF([1]ProcDataRM!N44=0,"",[1]ProcDataRM!N44)</f>
        <v/>
      </c>
      <c r="M44" s="4" t="str">
        <f>IF([1]ProcDataRM!P44=0,"",[1]ProcDataRM!P44)</f>
        <v/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ERHYDGIW-I</v>
      </c>
      <c r="C45" s="4" t="str">
        <f>IF([1]ProcDataRM!C45=0,"",[1]ProcDataRM!C45)</f>
        <v>Grand Inga</v>
      </c>
      <c r="D45" s="4" t="str">
        <f>IF([1]ProcDataRM!D45=0,"",[1]ProcDataRM!D45)</f>
        <v>PJ,GW</v>
      </c>
      <c r="E45" s="4" t="str">
        <f>IF([1]ProcDataRM!E45=0,"",[1]ProcDataRM!E45)</f>
        <v/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0.78</v>
      </c>
      <c r="J45" s="4">
        <f>IF([1]ProcDataRM!L45=0,"",[1]ProcDataRM!L45)</f>
        <v>0.78</v>
      </c>
      <c r="K45" s="4">
        <f>IF([1]ProcDataRM!M45=0,"",[1]ProcDataRM!M45)</f>
        <v>0.78</v>
      </c>
      <c r="L45" s="4" t="str">
        <f>IF([1]ProcDataRM!N45=0,"",[1]ProcDataRM!N45)</f>
        <v/>
      </c>
      <c r="M45" s="4">
        <v>0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ETGICGT-N</v>
      </c>
      <c r="C46" s="4" t="str">
        <f>IF([1]ProcDataRM!C46=0,"",[1]ProcDataRM!C46)</f>
        <v>Open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ETHGNGT-N</v>
      </c>
      <c r="C47" s="4" t="str">
        <f>IF([1]ProcDataRM!C47=0,"",[1]ProcDataRM!C47)</f>
        <v>Open Cycle Gas Turbine - Hydrogen</v>
      </c>
      <c r="D47" s="4" t="str">
        <f>IF([1]ProcDataRM!D47=0,"",[1]ProcDataRM!D47)</f>
        <v>PJ,GW</v>
      </c>
      <c r="E47" s="4" t="str">
        <f>IF([1]ProcDataRM!E47=0,"",[1]ProcDataRM!E47)</f>
        <v>PWRHGN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0.1</v>
      </c>
      <c r="J47" s="4">
        <f>IF([1]ProcDataRM!L47=0,"",[1]ProcDataRM!L47)</f>
        <v>0.1</v>
      </c>
      <c r="K47" s="4">
        <f>IF([1]ProcDataRM!M47=0,"",[1]ProcDataRM!M47)</f>
        <v>0.1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ETGICCC-N</v>
      </c>
      <c r="C48" s="4" t="str">
        <f>IF([1]ProcDataRM!C48=0,"",[1]ProcDataRM!C48)</f>
        <v>Combined Cycle Gas Turbine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ETGICCC-CCS-N</v>
      </c>
      <c r="C49" s="4" t="str">
        <f>IF([1]ProcDataRM!C49=0,"",[1]ProcDataRM!C49)</f>
        <v>Combined Cycle Gas Turbine - LNG with CCS</v>
      </c>
      <c r="D49" s="4" t="str">
        <f>IF([1]ProcDataRM!D49=0,"",[1]ProcDataRM!D49)</f>
        <v>PJ,GW</v>
      </c>
      <c r="E49" s="4" t="str">
        <f>IF([1]ProcDataRM!E49=0,"",[1]ProcDataRM!E49)</f>
        <v>PWRGIC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>
        <f>IF([1]ProcDataRM!P49=0,"",[1]ProcDataRM!P49)</f>
        <v>1</v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ETGICEN-N</v>
      </c>
      <c r="C50" s="4" t="str">
        <f>IF([1]ProcDataRM!C50=0,"",[1]ProcDataRM!C50)</f>
        <v>Gas Engines - LNG</v>
      </c>
      <c r="D50" s="4" t="str">
        <f>IF([1]ProcDataRM!D50=0,"",[1]ProcDataRM!D50)</f>
        <v>PJ,GW</v>
      </c>
      <c r="E50" s="4" t="str">
        <f>IF([1]ProcDataRM!E50=0,"",[1]ProcDataRM!E50)</f>
        <v>PWRGIC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>
        <f>IF([1]ProcDataRM!P50=0,"",[1]ProcDataRM!P50)</f>
        <v>1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ERBIO-N</v>
      </c>
      <c r="C51" s="4" t="str">
        <f>IF([1]ProcDataRM!C51=0,"",[1]ProcDataRM!C51)</f>
        <v>Biomass municipal waste</v>
      </c>
      <c r="D51" s="4" t="str">
        <f>IF([1]ProcDataRM!D51=0,"",[1]ProcDataRM!D51)</f>
        <v>PJ,GW</v>
      </c>
      <c r="E51" s="4" t="str">
        <f>IF([1]ProcDataRM!E51=0,"",[1]ProcDataRM!E51)</f>
        <v>PWRBIO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>
        <f>IF([1]ProcDataRM!K51=0,"",[1]ProcDataRM!K51)</f>
        <v>0.5</v>
      </c>
      <c r="J51" s="4">
        <f>IF([1]ProcDataRM!L51=0,"",[1]ProcDataRM!L51)</f>
        <v>0.5</v>
      </c>
      <c r="K51" s="4">
        <f>IF([1]ProcDataRM!M51=0,"",[1]ProcDataRM!M51)</f>
        <v>0.5</v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ERBIG-N</v>
      </c>
      <c r="C52" s="4" t="str">
        <f>IF([1]ProcDataRM!C52=0,"",[1]ProcDataRM!C52)</f>
        <v>Landfill gas</v>
      </c>
      <c r="D52" s="4" t="str">
        <f>IF([1]ProcDataRM!D52=0,"",[1]ProcDataRM!D52)</f>
        <v>PJ,GW</v>
      </c>
      <c r="E52" s="4" t="str">
        <f>IF([1]ProcDataRM!E52=0,"",[1]ProcDataRM!E52)</f>
        <v>PWRBIG</v>
      </c>
      <c r="F52" s="4" t="str">
        <f>IF([1]ProcDataRM!F52=0,"",[1]ProcDataRM!F52)</f>
        <v>ELCC</v>
      </c>
      <c r="G52" s="4" t="str">
        <f>IF([1]ProcDataRM!G52=0,"",[1]ProcDataRM!G52)</f>
        <v/>
      </c>
      <c r="H52" s="4" t="str">
        <f>IF([1]ProcDataRM!H52=0,"",[1]ProcDataRM!H52)</f>
        <v/>
      </c>
      <c r="I52" s="4">
        <f>IF([1]ProcDataRM!K52=0,"",[1]ProcDataRM!K52)</f>
        <v>0.5</v>
      </c>
      <c r="J52" s="4">
        <f>IF([1]ProcDataRM!L52=0,"",[1]ProcDataRM!L52)</f>
        <v>0.5</v>
      </c>
      <c r="K52" s="4">
        <f>IF([1]ProcDataRM!M52=0,"",[1]ProcDataRM!M52)</f>
        <v>0.5</v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ESTSUTL</v>
      </c>
      <c r="C53" s="4" t="str">
        <f>IF([1]ProcDataRM!C53=0,"",[1]ProcDataRM!C53)</f>
        <v>Utility Scale Storage - 4hrs</v>
      </c>
      <c r="D53" s="4" t="str">
        <f>IF([1]ProcDataRM!D53=0,"",[1]ProcDataRM!D53)</f>
        <v>PJ,GW</v>
      </c>
      <c r="E53" s="4" t="str">
        <f>IF([1]ProcDataRM!E53=0,"",[1]ProcDataRM!E53)</f>
        <v>ELCC</v>
      </c>
      <c r="F53" s="4" t="str">
        <f>IF([1]ProcDataRM!F53=0,"",[1]ProcDataRM!F53)</f>
        <v>ELCC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12">
        <v>0.7</v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A54" s="10" t="str">
        <f>[1]ProcDataGen2012On!A31</f>
        <v>* New Power Plants - On-site</v>
      </c>
      <c r="B54" s="4" t="str">
        <f>IF([1]ProcDataRM!B54=0,"",[1]ProcDataRM!B54)</f>
        <v/>
      </c>
      <c r="C54" s="4" t="str">
        <f>IF([1]ProcDataRM!C54=0,"",[1]ProcDataRM!C54)</f>
        <v/>
      </c>
      <c r="D54" s="4" t="str">
        <f>IF([1]ProcDataRM!D54=0,"",[1]ProcDataRM!D54)</f>
        <v/>
      </c>
      <c r="E54" s="4" t="str">
        <f>IF([1]ProcDataRM!E54=0,"",[1]ProcDataRM!E54)</f>
        <v/>
      </c>
      <c r="F54" s="4" t="str">
        <f>IF([1]ProcDataRM!F54=0,"",[1]ProcDataRM!F54)</f>
        <v/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ERSOLPRC-N</v>
      </c>
      <c r="C55" s="4" t="str">
        <f>IF([1]ProcDataRM!C55=0,"",[1]ProcDataRM!C55)</f>
        <v>Solar PV rooftop commercial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COMELC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ERSOLPRR-N</v>
      </c>
      <c r="C56" s="4" t="str">
        <f>IF([1]ProcDataRM!C56=0,"",[1]ProcDataRM!C56)</f>
        <v>Solar PV rooftop residential</v>
      </c>
      <c r="D56" s="4" t="str">
        <f>IF([1]ProcDataRM!D56=0,"",[1]ProcDataRM!D56)</f>
        <v>PJ,GW</v>
      </c>
      <c r="E56" s="4" t="str">
        <f>IF([1]ProcDataRM!E56=0,"",[1]ProcDataRM!E56)</f>
        <v>PWRSOL</v>
      </c>
      <c r="F56" s="4" t="str">
        <f>IF([1]ProcDataRM!F56=0,"",[1]ProcDataRM!F56)</f>
        <v>RESELC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 t="str">
        <f>IF([1]ProcDataRM!P56=0,"",[1]ProcDataRM!P56)</f>
        <v/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ERSOLPRI-N</v>
      </c>
      <c r="C57" s="4" t="str">
        <f>IF([1]ProcDataRM!C57=0,"",[1]ProcDataRM!C57)</f>
        <v>Solar PV rooftop Industry</v>
      </c>
      <c r="D57" s="4" t="str">
        <f>IF([1]ProcDataRM!D57=0,"",[1]ProcDataRM!D57)</f>
        <v>PJ,GW</v>
      </c>
      <c r="E57" s="4" t="str">
        <f>IF([1]ProcDataRM!E57=0,"",[1]ProcDataRM!E57)</f>
        <v>PWRSOL</v>
      </c>
      <c r="F57" s="4" t="str">
        <f>IF([1]ProcDataRM!F57=0,"",[1]ProcDataRM!F57)</f>
        <v>INDELC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>ETGASENSS-N</v>
      </c>
      <c r="C58" s="4" t="str">
        <f>IF([1]ProcDataRM!C58=0,"",[1]ProcDataRM!C58)</f>
        <v xml:space="preserve">Sasol SSF Gas Plant </v>
      </c>
      <c r="D58" s="4" t="str">
        <f>IF([1]ProcDataRM!D58=0,"",[1]ProcDataRM!D58)</f>
        <v>PJ,GW</v>
      </c>
      <c r="E58" s="4" t="str">
        <f>IF([1]ProcDataRM!E58=0,"",[1]ProcDataRM!E58)</f>
        <v>PWRGAS</v>
      </c>
      <c r="F58" s="4" t="str">
        <f>IF([1]ProcDataRM!F58=0,"",[1]ProcDataRM!F58)</f>
        <v>UPSELC</v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>
        <v>0</v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>ETGASENSI-N</v>
      </c>
      <c r="C59" s="4" t="str">
        <f>IF([1]ProcDataRM!C59=0,"",[1]ProcDataRM!C59)</f>
        <v xml:space="preserve">Sasol Infrachem Gas Plant </v>
      </c>
      <c r="D59" s="4" t="str">
        <f>IF([1]ProcDataRM!D59=0,"",[1]ProcDataRM!D59)</f>
        <v>PJ,GW</v>
      </c>
      <c r="E59" s="4" t="str">
        <f>IF([1]ProcDataRM!E59=0,"",[1]ProcDataRM!E59)</f>
        <v>PWRGAS</v>
      </c>
      <c r="F59" s="4" t="str">
        <f>IF([1]ProcDataRM!F59=0,"",[1]ProcDataRM!F59)</f>
        <v>ICPELC</v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>
        <v>0</v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  <row r="61" spans="1:18" ht="11.25" customHeight="1" x14ac:dyDescent="0.2">
      <c r="B61" s="4" t="str">
        <f>IF([1]ProcDataRM!B61=0,"",[1]ProcDataRM!B61)</f>
        <v/>
      </c>
      <c r="C61" s="4" t="str">
        <f>IF([1]ProcDataRM!C61=0,"",[1]ProcDataRM!C61)</f>
        <v/>
      </c>
      <c r="D61" s="4" t="str">
        <f>IF([1]ProcDataRM!D61=0,"",[1]ProcDataRM!D61)</f>
        <v/>
      </c>
      <c r="E61" s="4" t="str">
        <f>IF([1]ProcDataRM!E61=0,"",[1]ProcDataRM!E61)</f>
        <v/>
      </c>
      <c r="F61" s="4" t="str">
        <f>IF([1]ProcDataRM!F61=0,"",[1]ProcDataRM!F61)</f>
        <v/>
      </c>
      <c r="G61" s="4" t="str">
        <f>IF([1]ProcDataRM!G61=0,"",[1]ProcDataRM!G61)</f>
        <v/>
      </c>
      <c r="H61" s="4" t="str">
        <f>IF([1]ProcDataRM!H61=0,"",[1]ProcDataRM!H61)</f>
        <v/>
      </c>
      <c r="I61" s="4" t="str">
        <f>IF([1]ProcDataRM!K61=0,"",[1]ProcDataRM!K61)</f>
        <v/>
      </c>
      <c r="J61" s="4" t="str">
        <f>IF([1]ProcDataRM!L61=0,"",[1]ProcDataRM!L61)</f>
        <v/>
      </c>
      <c r="K61" s="4" t="str">
        <f>IF([1]ProcDataRM!M61=0,"",[1]ProcDataRM!M61)</f>
        <v/>
      </c>
      <c r="L61" s="4" t="str">
        <f>IF([1]ProcDataRM!N61=0,"",[1]ProcDataRM!N61)</f>
        <v/>
      </c>
      <c r="M61" s="4" t="str">
        <f>IF([1]ProcDataRM!P61=0,"",[1]ProcDataRM!P61)</f>
        <v/>
      </c>
      <c r="N61" s="4" t="str">
        <f>IF([1]ProcDataRM!Q61=0,"",[1]ProcDataRM!Q61)</f>
        <v/>
      </c>
      <c r="O61" s="4" t="str">
        <f>IF([1]ProcDataRM!R61=0,"",[1]ProcDataRM!R61)</f>
        <v/>
      </c>
      <c r="P61" s="4" t="str">
        <f>IF([1]ProcDataRM!S61=0,"",[1]ProcDataRM!S61)</f>
        <v/>
      </c>
      <c r="Q61" s="4" t="str">
        <f>IF([1]ProcDataRM!T61=0,"",[1]ProcDataRM!T61)</f>
        <v/>
      </c>
      <c r="R61" s="4" t="str">
        <f>IF([1]ProcDataRM!U61=0,"",[1]ProcDataRM!U61)</f>
        <v/>
      </c>
    </row>
    <row r="62" spans="1:18" ht="11.25" customHeight="1" x14ac:dyDescent="0.2">
      <c r="B62" s="4" t="str">
        <f>IF([1]ProcDataRM!B62=0,"",[1]ProcDataRM!B62)</f>
        <v/>
      </c>
      <c r="C62" s="4" t="str">
        <f>IF([1]ProcDataRM!C62=0,"",[1]ProcDataRM!C62)</f>
        <v/>
      </c>
      <c r="D62" s="4" t="str">
        <f>IF([1]ProcDataRM!D62=0,"",[1]ProcDataRM!D62)</f>
        <v/>
      </c>
      <c r="E62" s="4" t="str">
        <f>IF([1]ProcDataRM!E62=0,"",[1]ProcDataRM!E62)</f>
        <v/>
      </c>
      <c r="F62" s="4" t="str">
        <f>IF([1]ProcDataRM!F62=0,"",[1]ProcDataRM!F62)</f>
        <v/>
      </c>
      <c r="G62" s="4" t="str">
        <f>IF([1]ProcDataRM!G62=0,"",[1]ProcDataRM!G62)</f>
        <v/>
      </c>
      <c r="H62" s="4" t="str">
        <f>IF([1]ProcDataRM!H62=0,"",[1]ProcDataRM!H62)</f>
        <v/>
      </c>
      <c r="I62" s="4" t="str">
        <f>IF([1]ProcDataRM!K62=0,"",[1]ProcDataRM!K62)</f>
        <v/>
      </c>
      <c r="J62" s="4" t="str">
        <f>IF([1]ProcDataRM!L62=0,"",[1]ProcDataRM!L62)</f>
        <v/>
      </c>
      <c r="K62" s="4" t="str">
        <f>IF([1]ProcDataRM!M62=0,"",[1]ProcDataRM!M62)</f>
        <v/>
      </c>
      <c r="L62" s="4" t="str">
        <f>IF([1]ProcDataRM!N62=0,"",[1]ProcDataRM!N62)</f>
        <v/>
      </c>
      <c r="M62" s="4" t="str">
        <f>IF([1]ProcDataRM!P62=0,"",[1]ProcDataRM!P62)</f>
        <v/>
      </c>
      <c r="N62" s="4" t="str">
        <f>IF([1]ProcDataRM!Q62=0,"",[1]ProcDataRM!Q62)</f>
        <v/>
      </c>
      <c r="O62" s="4" t="str">
        <f>IF([1]ProcDataRM!R62=0,"",[1]ProcDataRM!R62)</f>
        <v/>
      </c>
      <c r="P62" s="4" t="str">
        <f>IF([1]ProcDataRM!S62=0,"",[1]ProcDataRM!S62)</f>
        <v/>
      </c>
      <c r="Q62" s="4" t="str">
        <f>IF([1]ProcDataRM!T62=0,"",[1]ProcDataRM!T62)</f>
        <v/>
      </c>
      <c r="R62" s="4" t="str">
        <f>IF([1]ProcDataRM!U62=0,"",[1]ProcDataRM!U62)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cmdTechNameAndDesc">
          <controlPr defaultSize="0" autoLine="0" r:id="rId5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4" name="cmdTechNameAndDesc"/>
      </mc:Fallback>
    </mc:AlternateContent>
    <mc:AlternateContent xmlns:mc="http://schemas.openxmlformats.org/markup-compatibility/2006">
      <mc:Choice Requires="x14">
        <control shapeId="4098" r:id="rId6" name="cmdCommIN">
          <controlPr defaultSize="0" autoLine="0" r:id="rId7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6" name="cmdCommIN"/>
      </mc:Fallback>
    </mc:AlternateContent>
    <mc:AlternateContent xmlns:mc="http://schemas.openxmlformats.org/markup-compatibility/2006">
      <mc:Choice Requires="x14">
        <control shapeId="4099" r:id="rId8" name="cmdCommOUT">
          <controlPr defaultSize="0" autoLine="0" r:id="rId9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8" name="cmdCommOUT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101" r:id="rId12" name="cmdAddParamQualifier1">
          <controlPr defaultSize="0" autoLine="0" r:id="rId13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12" name="cmdAddParamQualifier1"/>
      </mc:Fallback>
    </mc:AlternateContent>
    <mc:AlternateContent xmlns:mc="http://schemas.openxmlformats.org/markup-compatibility/2006">
      <mc:Choice Requires="x14">
        <control shapeId="4102" r:id="rId14" name="cmdCheckTechDataSheet">
          <controlPr defaultSize="0" autoLine="0" r:id="rId15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14" name="cmdCheckTechDataSheet"/>
      </mc:Fallback>
    </mc:AlternateContent>
    <mc:AlternateContent xmlns:mc="http://schemas.openxmlformats.org/markup-compatibility/2006">
      <mc:Choice Requires="x14">
        <control shapeId="4103" r:id="rId16" name="cmdAddParamQualifier2">
          <controlPr defaultSize="0" autoLine="0" r:id="rId17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16" name="cmdAddParamQualifier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2021-08-04T22:05:51Z</dcterms:modified>
</cp:coreProperties>
</file>