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4A09A4A8-78C3-43B7-8986-58304C005779}" xr6:coauthVersionLast="46" xr6:coauthVersionMax="46" xr10:uidLastSave="{00000000-0000-0000-0000-000000000000}"/>
  <bookViews>
    <workbookView xWindow="-75" yWindow="-2040" windowWidth="28065" windowHeight="1764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P156" i="58" l="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<sst xmlns="http://schemas.openxmlformats.org/spreadsheetml/2006/main" count="4266" uniqueCount="666">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</sst>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26.736835235945438</c:v>
                </c:pt>
                <c:pt idx="3">
                  <c:v>22.098536368982472</c:v>
                </c:pt>
                <c:pt idx="4" formatCode="0.000">
                  <c:v>17.712141159766233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21.46530696836502</c:v>
                </c:pt>
                <c:pt idx="3">
                  <c:v>24.8945930363953</c:v>
                </c:pt>
                <c:pt idx="4" formatCode="0.000">
                  <c:v>27.454286761894924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11.861738000000003</c:v>
                </c:pt>
                <c:pt idx="2">
                  <c:v>17.753947795689552</c:v>
                </c:pt>
                <c:pt idx="3">
                  <c:v>24.382176594622223</c:v>
                </c:pt>
                <c:pt idx="4" formatCode="0.000">
                  <c:v>30.351481078338836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26.736835235945438</c:v>
                </c:pt>
                <c:pt idx="3">
                  <c:v>22.098536368982472</c:v>
                </c:pt>
                <c:pt idx="4">
                  <c:v>17.712141159766233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21.46530696836502</c:v>
                </c:pt>
                <c:pt idx="3">
                  <c:v>24.8945930363953</c:v>
                </c:pt>
                <c:pt idx="4">
                  <c:v>27.454286761894924</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11.861738000000003</c:v>
                </c:pt>
                <c:pt idx="2">
                  <c:v>17.753947795689552</c:v>
                </c:pt>
                <c:pt idx="3">
                  <c:v>24.382176594622223</c:v>
                </c:pt>
                <c:pt idx="4">
                  <c:v>30.351481078338836</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16.004014373829552</c:v>
                </c:pt>
                <c:pt idx="2">
                  <c:v>17.780061841506996</c:v>
                </c:pt>
                <c:pt idx="3">
                  <c:v>19.556109309184439</c:v>
                </c:pt>
                <c:pt idx="4">
                  <c:v>19.518658876316866</c:v>
                </c:pt>
                <c:pt idx="5">
                  <c:v>19.701400461430833</c:v>
                </c:pt>
                <c:pt idx="6">
                  <c:v>20.499849157278103</c:v>
                </c:pt>
                <c:pt idx="7">
                  <c:v>22.829589695795484</c:v>
                </c:pt>
                <c:pt idx="8">
                  <c:v>22.763514879152549</c:v>
                </c:pt>
                <c:pt idx="9">
                  <c:v>22.727245584971513</c:v>
                </c:pt>
                <c:pt idx="10">
                  <c:v>22.62385836050219</c:v>
                </c:pt>
                <c:pt idx="11">
                  <c:v>22.342874776751174</c:v>
                </c:pt>
                <c:pt idx="12">
                  <c:v>21.949568629886006</c:v>
                </c:pt>
                <c:pt idx="13">
                  <c:v>21.560003113055583</c:v>
                </c:pt>
                <c:pt idx="14">
                  <c:v>21.194361984867331</c:v>
                </c:pt>
                <c:pt idx="15">
                  <c:v>20.778792471472173</c:v>
                </c:pt>
                <c:pt idx="16">
                  <c:v>20.301344421629636</c:v>
                </c:pt>
                <c:pt idx="17">
                  <c:v>18.377569531279192</c:v>
                </c:pt>
                <c:pt idx="18">
                  <c:v>16.779472741690707</c:v>
                </c:pt>
                <c:pt idx="19">
                  <c:v>15.191220672184526</c:v>
                </c:pt>
                <c:pt idx="20">
                  <c:v>13.448872125505394</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4.2141637370271864E-2</c:v>
                </c:pt>
                <c:pt idx="2">
                  <c:v>4.0378894067596684E-2</c:v>
                </c:pt>
                <c:pt idx="3">
                  <c:v>3.8616150764921496E-2</c:v>
                </c:pt>
                <c:pt idx="4">
                  <c:v>3.8542199881391376E-2</c:v>
                </c:pt>
                <c:pt idx="5">
                  <c:v>3.8903047557696163E-2</c:v>
                </c:pt>
                <c:pt idx="6">
                  <c:v>4.0479691190098671E-2</c:v>
                </c:pt>
                <c:pt idx="7">
                  <c:v>4.5080075165058589E-2</c:v>
                </c:pt>
                <c:pt idx="8">
                  <c:v>4.4949601611198375E-2</c:v>
                </c:pt>
                <c:pt idx="9">
                  <c:v>4.4877983043819313E-2</c:v>
                </c:pt>
                <c:pt idx="10">
                  <c:v>4.4673831155314619E-2</c:v>
                </c:pt>
                <c:pt idx="11">
                  <c:v>4.4118991526375682E-2</c:v>
                </c:pt>
                <c:pt idx="12">
                  <c:v>4.3342355988907975E-2</c:v>
                </c:pt>
                <c:pt idx="13">
                  <c:v>4.2573106825237517E-2</c:v>
                </c:pt>
                <c:pt idx="14">
                  <c:v>4.1851099563530191E-2</c:v>
                </c:pt>
                <c:pt idx="15">
                  <c:v>4.1030502034192604E-2</c:v>
                </c:pt>
                <c:pt idx="16">
                  <c:v>4.0087717066914975E-2</c:v>
                </c:pt>
                <c:pt idx="17">
                  <c:v>3.6288966506206381E-2</c:v>
                </c:pt>
                <c:pt idx="18">
                  <c:v>3.3133310870005615E-2</c:v>
                </c:pt>
                <c:pt idx="19">
                  <c:v>2.9997094948981649E-2</c:v>
                </c:pt>
                <c:pt idx="20">
                  <c:v>2.6556594944617075E-2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11.539698502894554</c:v>
                </c:pt>
                <c:pt idx="2">
                  <c:v>12.033884760472802</c:v>
                </c:pt>
                <c:pt idx="3">
                  <c:v>12.528071018051049</c:v>
                </c:pt>
                <c:pt idx="4">
                  <c:v>12.504079452284879</c:v>
                </c:pt>
                <c:pt idx="5">
                  <c:v>12.621147705487155</c:v>
                </c:pt>
                <c:pt idx="6">
                  <c:v>13.132651389972441</c:v>
                </c:pt>
                <c:pt idx="7">
                  <c:v>14.625134094928004</c:v>
                </c:pt>
                <c:pt idx="8">
                  <c:v>14.58280512333555</c:v>
                </c:pt>
                <c:pt idx="9">
                  <c:v>14.55957022082551</c:v>
                </c:pt>
                <c:pt idx="10">
                  <c:v>14.493338105324776</c:v>
                </c:pt>
                <c:pt idx="11">
                  <c:v>14.313333880737732</c:v>
                </c:pt>
                <c:pt idx="12">
                  <c:v>14.061373367434163</c:v>
                </c:pt>
                <c:pt idx="13">
                  <c:v>13.81180918348152</c:v>
                </c:pt>
                <c:pt idx="14">
                  <c:v>13.577571485755451</c:v>
                </c:pt>
                <c:pt idx="15">
                  <c:v>13.311348573291653</c:v>
                </c:pt>
                <c:pt idx="16">
                  <c:v>13.005484918037482</c:v>
                </c:pt>
                <c:pt idx="17">
                  <c:v>11.773072679590099</c:v>
                </c:pt>
                <c:pt idx="18">
                  <c:v>10.749296950116078</c:v>
                </c:pt>
                <c:pt idx="19">
                  <c:v>9.7318279634810363</c:v>
                </c:pt>
                <c:pt idx="20">
                  <c:v>8.6156414058234425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12.762283372507952</c:v>
                </c:pt>
                <c:pt idx="2">
                  <c:v>12.124158967229569</c:v>
                </c:pt>
                <c:pt idx="3">
                  <c:v>11.486034561951186</c:v>
                </c:pt>
                <c:pt idx="4">
                  <c:v>11.464038521763634</c:v>
                </c:pt>
                <c:pt idx="5">
                  <c:v>11.571369490789206</c:v>
                </c:pt>
                <c:pt idx="6">
                  <c:v>12.040328278626388</c:v>
                </c:pt>
                <c:pt idx="7">
                  <c:v>13.408672048990871</c:v>
                </c:pt>
                <c:pt idx="8">
                  <c:v>13.369863837416858</c:v>
                </c:pt>
                <c:pt idx="9">
                  <c:v>13.348561524164534</c:v>
                </c:pt>
                <c:pt idx="10">
                  <c:v>13.287838339672966</c:v>
                </c:pt>
                <c:pt idx="11">
                  <c:v>13.12280616976229</c:v>
                </c:pt>
                <c:pt idx="12">
                  <c:v>12.891802756716347</c:v>
                </c:pt>
                <c:pt idx="13">
                  <c:v>12.662996355621157</c:v>
                </c:pt>
                <c:pt idx="14">
                  <c:v>12.448241642950951</c:v>
                </c:pt>
                <c:pt idx="15">
                  <c:v>12.204162121902851</c:v>
                </c:pt>
                <c:pt idx="16">
                  <c:v>11.923739021616127</c:v>
                </c:pt>
                <c:pt idx="17">
                  <c:v>10.793834062985043</c:v>
                </c:pt>
                <c:pt idx="18">
                  <c:v>9.8552120360598856</c:v>
                </c:pt>
                <c:pt idx="19">
                  <c:v>8.9223721815152555</c:v>
                </c:pt>
                <c:pt idx="20">
                  <c:v>7.8990257014092631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6.6228796406004786</c:v>
                </c:pt>
                <c:pt idx="2">
                  <c:v>6.9417270861305429</c:v>
                </c:pt>
                <c:pt idx="3">
                  <c:v>7.2605745316606063</c:v>
                </c:pt>
                <c:pt idx="4">
                  <c:v>7.2466703519089481</c:v>
                </c:pt>
                <c:pt idx="5">
                  <c:v>7.3145166130326071</c:v>
                </c:pt>
                <c:pt idx="6">
                  <c:v>7.6109557551059064</c:v>
                </c:pt>
                <c:pt idx="7">
                  <c:v>8.4759158835191997</c:v>
                </c:pt>
                <c:pt idx="8">
                  <c:v>8.4513843612558972</c:v>
                </c:pt>
                <c:pt idx="9">
                  <c:v>8.4379187015252857</c:v>
                </c:pt>
                <c:pt idx="10">
                  <c:v>8.3995342439108818</c:v>
                </c:pt>
                <c:pt idx="11">
                  <c:v>8.2952137873342142</c:v>
                </c:pt>
                <c:pt idx="12">
                  <c:v>8.1491914600948352</c:v>
                </c:pt>
                <c:pt idx="13">
                  <c:v>8.0045579123275505</c:v>
                </c:pt>
                <c:pt idx="14">
                  <c:v>7.8688067452073884</c:v>
                </c:pt>
                <c:pt idx="15">
                  <c:v>7.7145187231173082</c:v>
                </c:pt>
                <c:pt idx="16">
                  <c:v>7.5372571269546347</c:v>
                </c:pt>
                <c:pt idx="17">
                  <c:v>6.8230194044764358</c:v>
                </c:pt>
                <c:pt idx="18">
                  <c:v>6.2296958212335554</c:v>
                </c:pt>
                <c:pt idx="19">
                  <c:v>5.6400272760542718</c:v>
                </c:pt>
                <c:pt idx="20">
                  <c:v>4.9931475065004607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2.1492184173509843</c:v>
                </c:pt>
                <c:pt idx="2">
                  <c:v>2.3872175054230045</c:v>
                </c:pt>
                <c:pt idx="3">
                  <c:v>2.6252165934950242</c:v>
                </c:pt>
                <c:pt idx="4">
                  <c:v>2.6201892388078956</c:v>
                </c:pt>
                <c:pt idx="5">
                  <c:v>2.6447205110552572</c:v>
                </c:pt>
                <c:pt idx="6">
                  <c:v>2.7519044468910159</c:v>
                </c:pt>
                <c:pt idx="7">
                  <c:v>3.0646493504686143</c:v>
                </c:pt>
                <c:pt idx="8">
                  <c:v>3.0557794519463295</c:v>
                </c:pt>
                <c:pt idx="9">
                  <c:v>3.050910653587052</c:v>
                </c:pt>
                <c:pt idx="10">
                  <c:v>3.0370319288907854</c:v>
                </c:pt>
                <c:pt idx="11">
                  <c:v>2.9993126282415283</c:v>
                </c:pt>
                <c:pt idx="12">
                  <c:v>2.9465151209894538</c:v>
                </c:pt>
                <c:pt idx="13">
                  <c:v>2.8942197567701311</c:v>
                </c:pt>
                <c:pt idx="14">
                  <c:v>2.8451360079626302</c:v>
                </c:pt>
                <c:pt idx="15">
                  <c:v>2.7893498612875725</c:v>
                </c:pt>
                <c:pt idx="16">
                  <c:v>2.7252571257049478</c:v>
                </c:pt>
                <c:pt idx="17">
                  <c:v>2.4670091437341579</c:v>
                </c:pt>
                <c:pt idx="18">
                  <c:v>2.2524802646146029</c:v>
                </c:pt>
                <c:pt idx="19">
                  <c:v>2.0392729429740837</c:v>
                </c:pt>
                <c:pt idx="20">
                  <c:v>1.8053796749381041</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2.4164765859341246</c:v>
                </c:pt>
                <c:pt idx="2">
                  <c:v>2.5594061116992846</c:v>
                </c:pt>
                <c:pt idx="3">
                  <c:v>2.7023356374644449</c:v>
                </c:pt>
                <c:pt idx="4">
                  <c:v>2.6971605979012847</c:v>
                </c:pt>
                <c:pt idx="5">
                  <c:v>2.7224125071687526</c:v>
                </c:pt>
                <c:pt idx="6">
                  <c:v>2.8327451061209246</c:v>
                </c:pt>
                <c:pt idx="7">
                  <c:v>3.15467728515228</c:v>
                </c:pt>
                <c:pt idx="8">
                  <c:v>3.1455468221890119</c:v>
                </c:pt>
                <c:pt idx="9">
                  <c:v>3.1405349967455396</c:v>
                </c:pt>
                <c:pt idx="10">
                  <c:v>3.126248567030669</c:v>
                </c:pt>
                <c:pt idx="11">
                  <c:v>3.0874212144163002</c:v>
                </c:pt>
                <c:pt idx="12">
                  <c:v>3.033072713888723</c:v>
                </c:pt>
                <c:pt idx="13">
                  <c:v>2.9792411074779483</c:v>
                </c:pt>
                <c:pt idx="14">
                  <c:v>2.9287154617268398</c:v>
                </c:pt>
                <c:pt idx="15">
                  <c:v>2.8712905267289526</c:v>
                </c:pt>
                <c:pt idx="16">
                  <c:v>2.8053149863119518</c:v>
                </c:pt>
                <c:pt idx="17">
                  <c:v>2.5394806446000397</c:v>
                </c:pt>
                <c:pt idx="18">
                  <c:v>2.3186497094510794</c:v>
                </c:pt>
                <c:pt idx="19">
                  <c:v>2.0991791541966403</c:v>
                </c:pt>
                <c:pt idx="20">
                  <c:v>1.8584149768168321</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20.408355588129162</c:v>
                </c:pt>
                <c:pt idx="2">
                  <c:v>21.861683954009216</c:v>
                </c:pt>
                <c:pt idx="3">
                  <c:v>23.315012319889266</c:v>
                </c:pt>
                <c:pt idx="4">
                  <c:v>23.944084298104091</c:v>
                </c:pt>
                <c:pt idx="5">
                  <c:v>24.591155642465552</c:v>
                </c:pt>
                <c:pt idx="6">
                  <c:v>25.842211243681962</c:v>
                </c:pt>
                <c:pt idx="7">
                  <c:v>23.989448296161545</c:v>
                </c:pt>
                <c:pt idx="8">
                  <c:v>24.829241022257943</c:v>
                </c:pt>
                <c:pt idx="9">
                  <c:v>25.219830989301197</c:v>
                </c:pt>
                <c:pt idx="10">
                  <c:v>25.679032662252808</c:v>
                </c:pt>
                <c:pt idx="11">
                  <c:v>26.07195532809423</c:v>
                </c:pt>
                <c:pt idx="12">
                  <c:v>26.610639152553361</c:v>
                </c:pt>
                <c:pt idx="13">
                  <c:v>27.133591204953703</c:v>
                </c:pt>
                <c:pt idx="14">
                  <c:v>27.691923327959451</c:v>
                </c:pt>
                <c:pt idx="15">
                  <c:v>28.157670927553774</c:v>
                </c:pt>
                <c:pt idx="16">
                  <c:v>28.724744689328276</c:v>
                </c:pt>
                <c:pt idx="17">
                  <c:v>31.239064136363922</c:v>
                </c:pt>
                <c:pt idx="18">
                  <c:v>33.313794681299726</c:v>
                </c:pt>
                <c:pt idx="19">
                  <c:v>35.16020200897453</c:v>
                </c:pt>
                <c:pt idx="20">
                  <c:v>36.739161430362003</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5.5517429788665959E-2</c:v>
                </c:pt>
                <c:pt idx="2">
                  <c:v>6.2882406637733687E-2</c:v>
                </c:pt>
                <c:pt idx="3">
                  <c:v>7.0247383486801415E-2</c:v>
                </c:pt>
                <c:pt idx="4">
                  <c:v>7.2142757157985793E-2</c:v>
                </c:pt>
                <c:pt idx="5">
                  <c:v>7.4092362341419624E-2</c:v>
                </c:pt>
                <c:pt idx="6">
                  <c:v>7.7861752697134329E-2</c:v>
                </c:pt>
                <c:pt idx="7">
                  <c:v>7.2279437427518314E-2</c:v>
                </c:pt>
                <c:pt idx="8">
                  <c:v>7.4809705945935306E-2</c:v>
                </c:pt>
                <c:pt idx="9">
                  <c:v>7.5986540974994174E-2</c:v>
                </c:pt>
                <c:pt idx="10">
                  <c:v>7.7370100870868402E-2</c:v>
                </c:pt>
                <c:pt idx="11">
                  <c:v>7.855396424650439E-2</c:v>
                </c:pt>
                <c:pt idx="12">
                  <c:v>8.0177001312739887E-2</c:v>
                </c:pt>
                <c:pt idx="13">
                  <c:v>8.1752639054901335E-2</c:v>
                </c:pt>
                <c:pt idx="14">
                  <c:v>8.343487581376105E-2</c:v>
                </c:pt>
                <c:pt idx="15">
                  <c:v>8.4838158376423445E-2</c:v>
                </c:pt>
                <c:pt idx="16">
                  <c:v>8.6546733412203897E-2</c:v>
                </c:pt>
                <c:pt idx="17">
                  <c:v>9.4122297172621189E-2</c:v>
                </c:pt>
                <c:pt idx="18">
                  <c:v>0.10037339368598466</c:v>
                </c:pt>
                <c:pt idx="19">
                  <c:v>0.10593655967708152</c:v>
                </c:pt>
                <c:pt idx="20">
                  <c:v>0.11069391371414902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8.7211975089775216</c:v>
                </c:pt>
                <c:pt idx="2">
                  <c:v>8.6128113907838681</c:v>
                </c:pt>
                <c:pt idx="3">
                  <c:v>8.5044252725902147</c:v>
                </c:pt>
                <c:pt idx="4">
                  <c:v>8.7338866838220106</c:v>
                </c:pt>
                <c:pt idx="5">
                  <c:v>8.9699135757941892</c:v>
                </c:pt>
                <c:pt idx="6">
                  <c:v>9.4262508372299969</c:v>
                </c:pt>
                <c:pt idx="7">
                  <c:v>8.7504337362641156</c:v>
                </c:pt>
                <c:pt idx="8">
                  <c:v>9.0567580214740815</c:v>
                </c:pt>
                <c:pt idx="9">
                  <c:v>9.1992303110601856</c:v>
                </c:pt>
                <c:pt idx="10">
                  <c:v>9.3667295282634271</c:v>
                </c:pt>
                <c:pt idx="11">
                  <c:v>9.5100526972031538</c:v>
                </c:pt>
                <c:pt idx="12">
                  <c:v>9.7065439650528269</c:v>
                </c:pt>
                <c:pt idx="13">
                  <c:v>9.8972968838060567</c:v>
                </c:pt>
                <c:pt idx="14">
                  <c:v>10.100955099904807</c:v>
                </c:pt>
                <c:pt idx="15">
                  <c:v>10.270842020927759</c:v>
                </c:pt>
                <c:pt idx="16">
                  <c:v>10.477688852698199</c:v>
                </c:pt>
                <c:pt idx="17">
                  <c:v>11.39481647653797</c:v>
                </c:pt>
                <c:pt idx="18">
                  <c:v>12.151598872278553</c:v>
                </c:pt>
                <c:pt idx="19">
                  <c:v>12.825097686069785</c:v>
                </c:pt>
                <c:pt idx="20">
                  <c:v>13.401041726905094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12.940583470015568</c:v>
                </c:pt>
                <c:pt idx="2">
                  <c:v>12.86655731043661</c:v>
                </c:pt>
                <c:pt idx="3">
                  <c:v>12.792531150857654</c:v>
                </c:pt>
                <c:pt idx="4">
                  <c:v>13.137691718093546</c:v>
                </c:pt>
                <c:pt idx="5">
                  <c:v>13.492728216294745</c:v>
                </c:pt>
                <c:pt idx="6">
                  <c:v>14.179160096768738</c:v>
                </c:pt>
                <c:pt idx="7">
                  <c:v>13.162582134204644</c:v>
                </c:pt>
                <c:pt idx="8">
                  <c:v>13.623361415015372</c:v>
                </c:pt>
                <c:pt idx="9">
                  <c:v>13.837671158971666</c:v>
                </c:pt>
                <c:pt idx="10">
                  <c:v>14.089626921428982</c:v>
                </c:pt>
                <c:pt idx="11">
                  <c:v>14.30521657558355</c:v>
                </c:pt>
                <c:pt idx="12">
                  <c:v>14.600782776034492</c:v>
                </c:pt>
                <c:pt idx="13">
                  <c:v>14.887717233925787</c:v>
                </c:pt>
                <c:pt idx="14">
                  <c:v>15.194064105120983</c:v>
                </c:pt>
                <c:pt idx="15">
                  <c:v>15.449611500700307</c:v>
                </c:pt>
                <c:pt idx="16">
                  <c:v>15.760754753073627</c:v>
                </c:pt>
                <c:pt idx="17">
                  <c:v>17.140316959951473</c:v>
                </c:pt>
                <c:pt idx="18">
                  <c:v>18.278684581704173</c:v>
                </c:pt>
                <c:pt idx="19">
                  <c:v>19.291775329089372</c:v>
                </c:pt>
                <c:pt idx="20">
                  <c:v>20.158122183506791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10.13509565836797</c:v>
                </c:pt>
                <c:pt idx="2">
                  <c:v>10.607166989734854</c:v>
                </c:pt>
                <c:pt idx="3">
                  <c:v>11.079238321101737</c:v>
                </c:pt>
                <c:pt idx="4">
                  <c:v>11.378171826782255</c:v>
                </c:pt>
                <c:pt idx="5">
                  <c:v>11.685658588383518</c:v>
                </c:pt>
                <c:pt idx="6">
                  <c:v>12.280157230230758</c:v>
                </c:pt>
                <c:pt idx="7">
                  <c:v>11.399728690608047</c:v>
                </c:pt>
                <c:pt idx="8">
                  <c:v>11.798796193772629</c:v>
                </c:pt>
                <c:pt idx="9">
                  <c:v>11.984403615777373</c:v>
                </c:pt>
                <c:pt idx="10">
                  <c:v>12.202615157005658</c:v>
                </c:pt>
                <c:pt idx="11">
                  <c:v>12.389331071923108</c:v>
                </c:pt>
                <c:pt idx="12">
                  <c:v>12.64531234223168</c:v>
                </c:pt>
                <c:pt idx="13">
                  <c:v>12.893817911928938</c:v>
                </c:pt>
                <c:pt idx="14">
                  <c:v>13.159136006907184</c:v>
                </c:pt>
                <c:pt idx="15">
                  <c:v>13.380458156884545</c:v>
                </c:pt>
                <c:pt idx="16">
                  <c:v>13.649930257784264</c:v>
                </c:pt>
                <c:pt idx="17">
                  <c:v>14.844728870235565</c:v>
                </c:pt>
                <c:pt idx="18">
                  <c:v>15.830635883452285</c:v>
                </c:pt>
                <c:pt idx="19">
                  <c:v>16.708044247662613</c:v>
                </c:pt>
                <c:pt idx="20">
                  <c:v>17.458362003831134</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5.5016134942868851</c:v>
                </c:pt>
                <c:pt idx="2">
                  <c:v>5.3070561231426767</c:v>
                </c:pt>
                <c:pt idx="3">
                  <c:v>5.1124987519984684</c:v>
                </c:pt>
                <c:pt idx="4">
                  <c:v>5.2504411926634873</c:v>
                </c:pt>
                <c:pt idx="5">
                  <c:v>5.3923305210975903</c:v>
                </c:pt>
                <c:pt idx="6">
                  <c:v>5.6666610731103537</c:v>
                </c:pt>
                <c:pt idx="7">
                  <c:v>5.2603885767897456</c:v>
                </c:pt>
                <c:pt idx="8">
                  <c:v>5.4445377080532378</c:v>
                </c:pt>
                <c:pt idx="9">
                  <c:v>5.5301859887255276</c:v>
                </c:pt>
                <c:pt idx="10">
                  <c:v>5.6308793938016208</c:v>
                </c:pt>
                <c:pt idx="11">
                  <c:v>5.717039186950541</c:v>
                </c:pt>
                <c:pt idx="12">
                  <c:v>5.8351613797455979</c:v>
                </c:pt>
                <c:pt idx="13">
                  <c:v>5.9498339211352089</c:v>
                </c:pt>
                <c:pt idx="14">
                  <c:v>6.0722645783831357</c:v>
                </c:pt>
                <c:pt idx="15">
                  <c:v>6.1743933694385449</c:v>
                </c:pt>
                <c:pt idx="16">
                  <c:v>6.2987408868057155</c:v>
                </c:pt>
                <c:pt idx="17">
                  <c:v>6.8500790057278973</c:v>
                </c:pt>
                <c:pt idx="18">
                  <c:v>7.3050243935400623</c:v>
                </c:pt>
                <c:pt idx="19">
                  <c:v>7.7099032342158411</c:v>
                </c:pt>
                <c:pt idx="20">
                  <c:v>8.0561362947239559</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4.0478895866706628</c:v>
                </c:pt>
                <c:pt idx="2">
                  <c:v>4.3119959530049954</c:v>
                </c:pt>
                <c:pt idx="3">
                  <c:v>4.5761023193393271</c:v>
                </c:pt>
                <c:pt idx="4">
                  <c:v>4.6995720262836604</c:v>
                </c:pt>
                <c:pt idx="5">
                  <c:v>4.8265745188872993</c:v>
                </c:pt>
                <c:pt idx="6">
                  <c:v>5.0721226815818179</c:v>
                </c:pt>
                <c:pt idx="7">
                  <c:v>4.7084757443635397</c:v>
                </c:pt>
                <c:pt idx="8">
                  <c:v>4.8733041986198433</c:v>
                </c:pt>
                <c:pt idx="9">
                  <c:v>4.9499663778876002</c:v>
                </c:pt>
                <c:pt idx="10">
                  <c:v>5.0400951675192385</c:v>
                </c:pt>
                <c:pt idx="11">
                  <c:v>5.1172151920685742</c:v>
                </c:pt>
                <c:pt idx="12">
                  <c:v>5.222944164658271</c:v>
                </c:pt>
                <c:pt idx="13">
                  <c:v>5.3255854185876546</c:v>
                </c:pt>
                <c:pt idx="14">
                  <c:v>5.4351708173853499</c:v>
                </c:pt>
                <c:pt idx="15">
                  <c:v>5.5265843942468198</c:v>
                </c:pt>
                <c:pt idx="16">
                  <c:v>5.6378855388007549</c:v>
                </c:pt>
                <c:pt idx="17">
                  <c:v>6.1313780103155393</c:v>
                </c:pt>
                <c:pt idx="18">
                  <c:v>6.538591145287195</c:v>
                </c:pt>
                <c:pt idx="19">
                  <c:v>6.900990647320052</c:v>
                </c:pt>
                <c:pt idx="20">
                  <c:v>7.2108974048725694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7.4923486356370308</c:v>
                </c:pt>
                <c:pt idx="2">
                  <c:v>8.050525996609629</c:v>
                </c:pt>
                <c:pt idx="3">
                  <c:v>8.6087033575822254</c:v>
                </c:pt>
                <c:pt idx="4">
                  <c:v>8.8409783388996956</c:v>
                </c:pt>
                <c:pt idx="5">
                  <c:v>9.0798993044291798</c:v>
                </c:pt>
                <c:pt idx="6">
                  <c:v>9.5418320028531163</c:v>
                </c:pt>
                <c:pt idx="7">
                  <c:v>8.8577282851159982</c:v>
                </c:pt>
                <c:pt idx="8">
                  <c:v>9.1678086042523486</c:v>
                </c:pt>
                <c:pt idx="9">
                  <c:v>9.3120278358182169</c:v>
                </c:pt>
                <c:pt idx="10">
                  <c:v>9.481580865836289</c:v>
                </c:pt>
                <c:pt idx="11">
                  <c:v>9.6266614099204819</c:v>
                </c:pt>
                <c:pt idx="12">
                  <c:v>9.8255619802770582</c:v>
                </c:pt>
                <c:pt idx="13">
                  <c:v>10.018653840044719</c:v>
                </c:pt>
                <c:pt idx="14">
                  <c:v>10.224809237091852</c:v>
                </c:pt>
                <c:pt idx="15">
                  <c:v>10.396779248061701</c:v>
                </c:pt>
                <c:pt idx="16">
                  <c:v>10.606162358394458</c:v>
                </c:pt>
                <c:pt idx="17">
                  <c:v>11.534535458470646</c:v>
                </c:pt>
                <c:pt idx="18">
                  <c:v>12.300597237174101</c:v>
                </c:pt>
                <c:pt idx="19">
                  <c:v>12.982354241765467</c:v>
                </c:pt>
                <c:pt idx="20">
                  <c:v>13.565360293226519</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32.039608956168721</c:v>
                </c:pt>
                <c:pt idx="2">
                  <c:v>33.001101726755252</c:v>
                </c:pt>
                <c:pt idx="3">
                  <c:v>33.96259449734179</c:v>
                </c:pt>
                <c:pt idx="4">
                  <c:v>35.218096531557947</c:v>
                </c:pt>
                <c:pt idx="5">
                  <c:v>35.738901166430431</c:v>
                </c:pt>
                <c:pt idx="6">
                  <c:v>30.19036178630364</c:v>
                </c:pt>
                <c:pt idx="7">
                  <c:v>30.537978800300877</c:v>
                </c:pt>
                <c:pt idx="8">
                  <c:v>30.920309395931458</c:v>
                </c:pt>
                <c:pt idx="9">
                  <c:v>32.077339417099516</c:v>
                </c:pt>
                <c:pt idx="10">
                  <c:v>33.34932889174825</c:v>
                </c:pt>
                <c:pt idx="11">
                  <c:v>35.363394753552264</c:v>
                </c:pt>
                <c:pt idx="12">
                  <c:v>37.231108854921452</c:v>
                </c:pt>
                <c:pt idx="13">
                  <c:v>39.131702846861081</c:v>
                </c:pt>
                <c:pt idx="14">
                  <c:v>40.900460603665373</c:v>
                </c:pt>
                <c:pt idx="15">
                  <c:v>43.028474672671557</c:v>
                </c:pt>
                <c:pt idx="16">
                  <c:v>45.187147708625467</c:v>
                </c:pt>
                <c:pt idx="17">
                  <c:v>54.140113912104503</c:v>
                </c:pt>
                <c:pt idx="18">
                  <c:v>62.057240897513488</c:v>
                </c:pt>
                <c:pt idx="19">
                  <c:v>69.581301506870361</c:v>
                </c:pt>
                <c:pt idx="20">
                  <c:v>77.250247350362898</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4.9846450396552715</c:v>
                </c:pt>
                <c:pt idx="2">
                  <c:v>5.3488805539803383</c:v>
                </c:pt>
                <c:pt idx="3">
                  <c:v>5.7131160683054052</c:v>
                </c:pt>
                <c:pt idx="4">
                  <c:v>5.9243139744615982</c:v>
                </c:pt>
                <c:pt idx="5">
                  <c:v>6.0119226325154109</c:v>
                </c:pt>
                <c:pt idx="6">
                  <c:v>5.0785590318426541</c:v>
                </c:pt>
                <c:pt idx="7">
                  <c:v>5.1370344333152769</c:v>
                </c:pt>
                <c:pt idx="8">
                  <c:v>5.2013492803294765</c:v>
                </c:pt>
                <c:pt idx="9">
                  <c:v>5.3959824319859075</c:v>
                </c:pt>
                <c:pt idx="10">
                  <c:v>5.6099538206234802</c:v>
                </c:pt>
                <c:pt idx="11">
                  <c:v>5.9487557351414795</c:v>
                </c:pt>
                <c:pt idx="12">
                  <c:v>6.2629386649635235</c:v>
                </c:pt>
                <c:pt idx="13">
                  <c:v>6.5826525806811489</c:v>
                </c:pt>
                <c:pt idx="14">
                  <c:v>6.8801892827764295</c:v>
                </c:pt>
                <c:pt idx="15">
                  <c:v>7.2381593245578593</c:v>
                </c:pt>
                <c:pt idx="16">
                  <c:v>7.601286753143774</c:v>
                </c:pt>
                <c:pt idx="17">
                  <c:v>9.1073358590239124</c:v>
                </c:pt>
                <c:pt idx="18">
                  <c:v>10.43913827472848</c:v>
                </c:pt>
                <c:pt idx="19">
                  <c:v>11.704819893062584</c:v>
                </c:pt>
                <c:pt idx="20">
                  <c:v>12.994873800129383</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7.6748044771665462</c:v>
                </c:pt>
                <c:pt idx="2">
                  <c:v>7.8716386197904287</c:v>
                </c:pt>
                <c:pt idx="3">
                  <c:v>8.0684727624143111</c:v>
                </c:pt>
                <c:pt idx="4">
                  <c:v>8.3667416113098714</c:v>
                </c:pt>
                <c:pt idx="5">
                  <c:v>8.490468849266815</c:v>
                </c:pt>
                <c:pt idx="6">
                  <c:v>7.1723057488817679</c:v>
                </c:pt>
                <c:pt idx="7">
                  <c:v>7.2548889098769633</c:v>
                </c:pt>
                <c:pt idx="8">
                  <c:v>7.3457189551882669</c:v>
                </c:pt>
                <c:pt idx="9">
                  <c:v>7.6205938682877594</c:v>
                </c:pt>
                <c:pt idx="10">
                  <c:v>7.9227796283033625</c:v>
                </c:pt>
                <c:pt idx="11">
                  <c:v>8.4012600208701347</c:v>
                </c:pt>
                <c:pt idx="12">
                  <c:v>8.8449717153949408</c:v>
                </c:pt>
                <c:pt idx="13">
                  <c:v>9.2964946653737304</c:v>
                </c:pt>
                <c:pt idx="14">
                  <c:v>9.7166973617608221</c:v>
                </c:pt>
                <c:pt idx="15">
                  <c:v>10.222248360085015</c:v>
                </c:pt>
                <c:pt idx="16">
                  <c:v>10.735082990399125</c:v>
                </c:pt>
                <c:pt idx="17">
                  <c:v>12.862033684971069</c:v>
                </c:pt>
                <c:pt idx="18">
                  <c:v>14.742900691269643</c:v>
                </c:pt>
                <c:pt idx="19">
                  <c:v>16.530387159481069</c:v>
                </c:pt>
                <c:pt idx="20">
                  <c:v>18.352293923980259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33.752623476316579</c:v>
                </c:pt>
                <c:pt idx="2">
                  <c:v>34.422844143643246</c:v>
                </c:pt>
                <c:pt idx="3">
                  <c:v>35.093064810969921</c:v>
                </c:pt>
                <c:pt idx="4">
                  <c:v>36.390357167727309</c:v>
                </c:pt>
                <c:pt idx="5">
                  <c:v>36.9284971736937</c:v>
                </c:pt>
                <c:pt idx="6">
                  <c:v>31.195270517872441</c:v>
                </c:pt>
                <c:pt idx="7">
                  <c:v>31.554458223704387</c:v>
                </c:pt>
                <c:pt idx="8">
                  <c:v>31.949514978650797</c:v>
                </c:pt>
                <c:pt idx="9">
                  <c:v>33.145057607888575</c:v>
                </c:pt>
                <c:pt idx="10">
                  <c:v>34.459386201842527</c:v>
                </c:pt>
                <c:pt idx="11">
                  <c:v>36.5404917495174</c:v>
                </c:pt>
                <c:pt idx="12">
                  <c:v>38.470374109148118</c:v>
                </c:pt>
                <c:pt idx="13">
                  <c:v>40.434230791054375</c:v>
                </c:pt>
                <c:pt idx="14">
                  <c:v>42.261862970312556</c:v>
                </c:pt>
                <c:pt idx="15">
                  <c:v>44.460709576337749</c:v>
                </c:pt>
                <c:pt idx="16">
                  <c:v>46.69123565591488</c:v>
                </c:pt>
                <c:pt idx="17">
                  <c:v>55.942208023579667</c:v>
                </c:pt>
                <c:pt idx="18">
                  <c:v>64.122862491464389</c:v>
                </c:pt>
                <c:pt idx="19">
                  <c:v>71.897367075514723</c:v>
                </c:pt>
                <c:pt idx="20">
                  <c:v>79.821579506887304</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4.5164382873658102</c:v>
                </c:pt>
                <c:pt idx="2">
                  <c:v>5.8351044585804548</c:v>
                </c:pt>
                <c:pt idx="3">
                  <c:v>7.1537706297951003</c:v>
                </c:pt>
                <c:pt idx="4">
                  <c:v>7.4182255017197551</c:v>
                </c:pt>
                <c:pt idx="5">
                  <c:v>7.5279260989784111</c:v>
                </c:pt>
                <c:pt idx="6">
                  <c:v>6.3591997798239879</c:v>
                </c:pt>
                <c:pt idx="7">
                  <c:v>6.4324206989544495</c:v>
                </c:pt>
                <c:pt idx="8">
                  <c:v>6.5129535742066089</c:v>
                </c:pt>
                <c:pt idx="9">
                  <c:v>6.7566666210373247</c:v>
                </c:pt>
                <c:pt idx="10">
                  <c:v>7.0245943538806683</c:v>
                </c:pt>
                <c:pt idx="11">
                  <c:v>7.4488306474233834</c:v>
                </c:pt>
                <c:pt idx="12">
                  <c:v>7.8422398813461562</c:v>
                </c:pt>
                <c:pt idx="13">
                  <c:v>8.2425748286590572</c:v>
                </c:pt>
                <c:pt idx="14">
                  <c:v>8.6151402194697955</c:v>
                </c:pt>
                <c:pt idx="15">
                  <c:v>9.0633781933925093</c:v>
                </c:pt>
                <c:pt idx="16">
                  <c:v>9.5180740725647066</c:v>
                </c:pt>
                <c:pt idx="17">
                  <c:v>11.403897803758428</c:v>
                </c:pt>
                <c:pt idx="18">
                  <c:v>13.071535725384525</c:v>
                </c:pt>
                <c:pt idx="19">
                  <c:v>14.656379421829103</c:v>
                </c:pt>
                <c:pt idx="20">
                  <c:v>16.271741273555715</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5.7443525325898541</c:v>
                </c:pt>
                <c:pt idx="2">
                  <c:v>5.9181202200895475</c:v>
                </c:pt>
                <c:pt idx="3">
                  <c:v>6.0918879075892409</c:v>
                </c:pt>
                <c:pt idx="4">
                  <c:v>6.3170879482043274</c:v>
                </c:pt>
                <c:pt idx="5">
                  <c:v>6.4105049413508448</c:v>
                </c:pt>
                <c:pt idx="6">
                  <c:v>5.4152606010745838</c:v>
                </c:pt>
                <c:pt idx="7">
                  <c:v>5.4776128422794716</c:v>
                </c:pt>
                <c:pt idx="8">
                  <c:v>5.546191676337795</c:v>
                </c:pt>
                <c:pt idx="9">
                  <c:v>5.7537287417178593</c:v>
                </c:pt>
                <c:pt idx="10">
                  <c:v>5.9818861429376007</c:v>
                </c:pt>
                <c:pt idx="11">
                  <c:v>6.3431501644355013</c:v>
                </c:pt>
                <c:pt idx="12">
                  <c:v>6.6781629959744873</c:v>
                </c:pt>
                <c:pt idx="13">
                  <c:v>7.0190735102651436</c:v>
                </c:pt>
                <c:pt idx="14">
                  <c:v>7.3363364917777618</c:v>
                </c:pt>
                <c:pt idx="15">
                  <c:v>7.718039461354282</c:v>
                </c:pt>
                <c:pt idx="16">
                  <c:v>8.1052417454788301</c:v>
                </c:pt>
                <c:pt idx="17">
                  <c:v>9.7111398624880536</c:v>
                </c:pt>
                <c:pt idx="18">
                  <c:v>11.131238970317888</c:v>
                </c:pt>
                <c:pt idx="19">
                  <c:v>12.480833561676247</c:v>
                </c:pt>
                <c:pt idx="20">
                  <c:v>13.856416291422807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12.857222839613932</c:v>
                </c:pt>
                <c:pt idx="2">
                  <c:v>13.246156121099125</c:v>
                </c:pt>
                <c:pt idx="3">
                  <c:v>13.635089402584317</c:v>
                </c:pt>
                <c:pt idx="4">
                  <c:v>14.139140483929225</c:v>
                </c:pt>
                <c:pt idx="5">
                  <c:v>14.348229861901288</c:v>
                </c:pt>
                <c:pt idx="6">
                  <c:v>12.120637075734436</c:v>
                </c:pt>
                <c:pt idx="7">
                  <c:v>12.260196174026609</c:v>
                </c:pt>
                <c:pt idx="8">
                  <c:v>12.413691863326031</c:v>
                </c:pt>
                <c:pt idx="9">
                  <c:v>12.878209018555008</c:v>
                </c:pt>
                <c:pt idx="10">
                  <c:v>13.388879374064484</c:v>
                </c:pt>
                <c:pt idx="11">
                  <c:v>14.197473902687442</c:v>
                </c:pt>
                <c:pt idx="12">
                  <c:v>14.947312044547584</c:v>
                </c:pt>
                <c:pt idx="13">
                  <c:v>15.710350598629187</c:v>
                </c:pt>
                <c:pt idx="14">
                  <c:v>16.420460367994085</c:v>
                </c:pt>
                <c:pt idx="15">
                  <c:v>17.274802108084867</c:v>
                </c:pt>
                <c:pt idx="16">
                  <c:v>18.141452617912183</c:v>
                </c:pt>
                <c:pt idx="17">
                  <c:v>21.735833330266392</c:v>
                </c:pt>
                <c:pt idx="18">
                  <c:v>24.914351810829281</c:v>
                </c:pt>
                <c:pt idx="19">
                  <c:v>27.935064468311136</c:v>
                </c:pt>
                <c:pt idx="20">
                  <c:v>31.013944740776257</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30.066529857519853</c:v>
                </c:pt>
                <c:pt idx="8">
                  <c:v>29.979509439111244</c:v>
                </c:pt>
                <c:pt idx="9">
                  <c:v>29.931742841860217</c:v>
                </c:pt>
                <c:pt idx="10">
                  <c:v>29.79558204734688</c:v>
                </c:pt>
                <c:pt idx="11">
                  <c:v>29.425527157053395</c:v>
                </c:pt>
                <c:pt idx="12">
                  <c:v>28.90754364681775</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17.926734501843555</c:v>
                </c:pt>
                <c:pt idx="8">
                  <c:v>18.554291294790662</c:v>
                </c:pt>
                <c:pt idx="9">
                  <c:v>18.846169730335536</c:v>
                </c:pt>
                <c:pt idx="10">
                  <c:v>19.189320034259911</c:v>
                </c:pt>
                <c:pt idx="11">
                  <c:v>19.482941639197897</c:v>
                </c:pt>
                <c:pt idx="12">
                  <c:v>19.885487032584944</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11.861738000000003</c:v>
                </c:pt>
                <c:pt idx="7">
                  <c:v>11.998316089840854</c:v>
                </c:pt>
                <c:pt idx="8">
                  <c:v>12.148533082497474</c:v>
                </c:pt>
                <c:pt idx="9">
                  <c:v>12.603128064378621</c:v>
                </c:pt>
                <c:pt idx="10">
                  <c:v>13.102890405546914</c:v>
                </c:pt>
                <c:pt idx="11">
                  <c:v>13.894213203748743</c:v>
                </c:pt>
                <c:pt idx="12">
                  <c:v>14.628034662602456</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7.6987036606730044</c:v>
                </c:pt>
                <c:pt idx="10">
                  <c:v>10.136627171711442</c:v>
                </c:pt>
                <c:pt idx="11">
                  <c:v>12.646781677293344</c:v>
                </c:pt>
                <c:pt idx="12">
                  <c:v>15.161575714250603</c:v>
                </c:pt>
                <c:pt idx="13">
                  <c:v>18.204740443731566</c:v>
                </c:pt>
                <c:pt idx="14">
                  <c:v>21.263993394282068</c:v>
                </c:pt>
                <c:pt idx="15">
                  <c:v>24.451034771597321</c:v>
                </c:pt>
                <c:pt idx="16">
                  <c:v>27.655978890906887</c:v>
                </c:pt>
                <c:pt idx="17">
                  <c:v>31.337736394703512</c:v>
                </c:pt>
                <c:pt idx="18">
                  <c:v>35.125661729690947</c:v>
                </c:pt>
                <c:pt idx="19">
                  <c:v>35.125661729690947</c:v>
                </c:pt>
                <c:pt idx="20">
                  <c:v>35.125661729690947</c:v>
                </c:pt>
                <c:pt idx="21">
                  <c:v>35.125661729690947</c:v>
                </c:pt>
                <c:pt idx="22">
                  <c:v>35.125661729690947</c:v>
                </c:pt>
                <c:pt idx="23">
                  <c:v>35.125661729690947</c:v>
                </c:pt>
                <c:pt idx="24">
                  <c:v>35.125661729690947</c:v>
                </c:pt>
                <c:pt idx="25">
                  <c:v>35.125661729690947</c:v>
                </c:pt>
                <c:pt idx="26">
                  <c:v>35.125661729690947</c:v>
                </c:pt>
                <c:pt idx="27">
                  <c:v>35.125661729690947</c:v>
                </c:pt>
                <c:pt idx="28">
                  <c:v>35.125661729690947</c:v>
                </c:pt>
                <c:pt idx="29">
                  <c:v>35.125661729690947</c:v>
                </c:pt>
                <c:pt idx="30">
                  <c:v>35.125661729690947</c:v>
                </c:pt>
                <c:pt idx="31">
                  <c:v>35.125661729690947</c:v>
                </c:pt>
                <c:pt idx="32">
                  <c:v>35.125661729690947</c:v>
                </c:pt>
                <c:pt idx="33">
                  <c:v>35.125661729690947</c:v>
                </c:pt>
                <c:pt idx="34">
                  <c:v>35.125661729690947</c:v>
                </c:pt>
                <c:pt idx="35">
                  <c:v>35.125661729690947</c:v>
                </c:pt>
                <c:pt idx="36">
                  <c:v>35.125661729690947</c:v>
                </c:pt>
                <c:pt idx="37">
                  <c:v>35.125661729690947</c:v>
                </c:pt>
                <c:pt idx="38">
                  <c:v>35.125661729690947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3.5028038378157049</c:v>
                </c:pt>
                <c:pt idx="20">
                  <c:v>6.9347622011809449</c:v>
                </c:pt>
                <c:pt idx="21">
                  <c:v>10.332460532697887</c:v>
                </c:pt>
                <c:pt idx="22">
                  <c:v>13.896160441329286</c:v>
                </c:pt>
                <c:pt idx="23">
                  <c:v>17.121849024132885</c:v>
                </c:pt>
                <c:pt idx="24">
                  <c:v>20.431243792042316</c:v>
                </c:pt>
                <c:pt idx="25">
                  <c:v>23.828106411942919</c:v>
                </c:pt>
                <c:pt idx="26">
                  <c:v>27.11229381425877</c:v>
                </c:pt>
                <c:pt idx="27">
                  <c:v>30.394906944706065</c:v>
                </c:pt>
                <c:pt idx="28">
                  <c:v>33.768181331381797</c:v>
                </c:pt>
                <c:pt idx="29">
                  <c:v>33.768181331381797</c:v>
                </c:pt>
                <c:pt idx="30">
                  <c:v>33.768181331381797</c:v>
                </c:pt>
                <c:pt idx="31">
                  <c:v>33.768181331381797</c:v>
                </c:pt>
                <c:pt idx="32">
                  <c:v>33.768181331381797</c:v>
                </c:pt>
                <c:pt idx="33">
                  <c:v>33.768181331381797</c:v>
                </c:pt>
                <c:pt idx="34">
                  <c:v>33.768181331381797</c:v>
                </c:pt>
                <c:pt idx="35">
                  <c:v>33.768181331381797</c:v>
                </c:pt>
                <c:pt idx="36">
                  <c:v>33.768181331381797</c:v>
                </c:pt>
                <c:pt idx="37">
                  <c:v>33.768181331381797</c:v>
                </c:pt>
                <c:pt idx="38">
                  <c:v>33.768181331381797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3.4522860186726945</c:v>
                </c:pt>
                <c:pt idx="30">
                  <c:v>6.8616123808380962</c:v>
                </c:pt>
                <c:pt idx="31">
                  <c:v>10.230115153663945</c:v>
                </c:pt>
                <c:pt idx="32">
                  <c:v>13.559761369160185</c:v>
                </c:pt>
                <c:pt idx="33">
                  <c:v>16.852367073602295</c:v>
                </c:pt>
                <c:pt idx="34">
                  <c:v>20.60608522367697</c:v>
                </c:pt>
                <c:pt idx="35">
                  <c:v>24.308865182589557</c:v>
                </c:pt>
                <c:pt idx="36">
                  <c:v>27.96336294352642</c:v>
                </c:pt>
                <c:pt idx="37">
                  <c:v>31.572014427551153</c:v>
                </c:pt>
                <c:pt idx="38">
                  <c:v>35.301255586072031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6.6512592858880488</c:v>
                </c:pt>
                <c:pt idx="10">
                  <c:v>8.7574919850255686</c:v>
                </c:pt>
                <c:pt idx="11">
                  <c:v>10.926128316561655</c:v>
                </c:pt>
                <c:pt idx="12">
                  <c:v>13.098772949690145</c:v>
                </c:pt>
                <c:pt idx="13">
                  <c:v>15.727900989627953</c:v>
                </c:pt>
                <c:pt idx="14">
                  <c:v>18.370928373468143</c:v>
                </c:pt>
                <c:pt idx="15">
                  <c:v>21.124357975345351</c:v>
                </c:pt>
                <c:pt idx="16">
                  <c:v>23.893254568053869</c:v>
                </c:pt>
                <c:pt idx="17">
                  <c:v>27.074091870651714</c:v>
                </c:pt>
                <c:pt idx="18">
                  <c:v>30.346652378115557</c:v>
                </c:pt>
                <c:pt idx="19">
                  <c:v>33.342621180656863</c:v>
                </c:pt>
                <c:pt idx="20">
                  <c:v>36.277995430639038</c:v>
                </c:pt>
                <c:pt idx="21">
                  <c:v>39.184066873114993</c:v>
                </c:pt>
                <c:pt idx="22">
                  <c:v>42.23212044454673</c:v>
                </c:pt>
                <c:pt idx="23">
                  <c:v>44.991070933426975</c:v>
                </c:pt>
                <c:pt idx="24">
                  <c:v>47.821615816617694</c:v>
                </c:pt>
                <c:pt idx="25">
                  <c:v>50.726972470014275</c:v>
                </c:pt>
                <c:pt idx="26">
                  <c:v>53.535957344592092</c:v>
                </c:pt>
                <c:pt idx="27">
                  <c:v>56.343595735146465</c:v>
                </c:pt>
                <c:pt idx="28">
                  <c:v>59.228777233404216</c:v>
                </c:pt>
                <c:pt idx="29">
                  <c:v>73.354427704402781</c:v>
                </c:pt>
                <c:pt idx="30">
                  <c:v>88.818282103455033</c:v>
                </c:pt>
                <c:pt idx="31" formatCode="0.00">
                  <c:v>88.818282103455033</c:v>
                </c:pt>
                <c:pt idx="32" formatCode="0.00">
                  <c:v>88.818282103455033</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0.63430624241459477</c:v>
                </c:pt>
                <c:pt idx="10">
                  <c:v>0.83516994229699881</c:v>
                </c:pt>
                <c:pt idx="11">
                  <c:v>1.0419848480907015</c:v>
                </c:pt>
                <c:pt idx="12">
                  <c:v>1.2491820109296128</c:v>
                </c:pt>
                <c:pt idx="13">
                  <c:v>1.4999123247181754</c:v>
                </c:pt>
                <c:pt idx="14">
                  <c:v>1.7519681680378825</c:v>
                </c:pt>
                <c:pt idx="15">
                  <c:v>2.0145526666192906</c:v>
                </c:pt>
                <c:pt idx="16">
                  <c:v>2.2786121954790217</c:v>
                </c:pt>
                <c:pt idx="17">
                  <c:v>2.5819570013902582</c:v>
                </c:pt>
                <c:pt idx="18">
                  <c:v>2.894049113476163</c:v>
                </c:pt>
                <c:pt idx="19">
                  <c:v>3.1797636874912394</c:v>
                </c:pt>
                <c:pt idx="20">
                  <c:v>3.4596995809147897</c:v>
                </c:pt>
                <c:pt idx="21">
                  <c:v>3.7368409728879293</c:v>
                </c:pt>
                <c:pt idx="22">
                  <c:v>4.0275226805873023</c:v>
                </c:pt>
                <c:pt idx="23">
                  <c:v>4.290633685945723</c:v>
                </c:pt>
                <c:pt idx="24">
                  <c:v>4.5605723865241128</c:v>
                </c:pt>
                <c:pt idx="25">
                  <c:v>4.8376456116801778</c:v>
                </c:pt>
                <c:pt idx="26">
                  <c:v>5.1055282131859157</c:v>
                </c:pt>
                <c:pt idx="27">
                  <c:v>5.3732824054409116</c:v>
                </c:pt>
                <c:pt idx="28">
                  <c:v>5.6484315999290713</c:v>
                </c:pt>
                <c:pt idx="29">
                  <c:v>6.9955431598304312</c:v>
                </c:pt>
                <c:pt idx="30">
                  <c:v>8.4702743280951491</c:v>
                </c:pt>
                <c:pt idx="31" formatCode="0.00">
                  <c:v>8.4702743280951491</c:v>
                </c:pt>
                <c:pt idx="32" formatCode="0.00">
                  <c:v>8.4702743280951491</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0.4563528941617504</c:v>
                </c:pt>
                <c:pt idx="10">
                  <c:v>0.60086468459350606</c:v>
                </c:pt>
                <c:pt idx="11">
                  <c:v>0.74965808201534145</c:v>
                </c:pt>
                <c:pt idx="12">
                  <c:v>0.89872649503253155</c:v>
                </c:pt>
                <c:pt idx="13">
                  <c:v>1.079114920528597</c:v>
                </c:pt>
                <c:pt idx="14">
                  <c:v>1.2604570008957416</c:v>
                </c:pt>
                <c:pt idx="15">
                  <c:v>1.4493739433390003</c:v>
                </c:pt>
                <c:pt idx="16">
                  <c:v>1.6393520992647665</c:v>
                </c:pt>
                <c:pt idx="17">
                  <c:v>1.8575941263013618</c:v>
                </c:pt>
                <c:pt idx="18">
                  <c:v>2.0821294202522682</c:v>
                </c:pt>
                <c:pt idx="19">
                  <c:v>2.2876873417061589</c:v>
                </c:pt>
                <c:pt idx="20">
                  <c:v>2.4890877798561792</c:v>
                </c:pt>
                <c:pt idx="21">
                  <c:v>2.6884777083511477</c:v>
                </c:pt>
                <c:pt idx="22">
                  <c:v>2.8976092440641201</c:v>
                </c:pt>
                <c:pt idx="23">
                  <c:v>3.086904982860653</c:v>
                </c:pt>
                <c:pt idx="24">
                  <c:v>3.281112920632598</c:v>
                </c:pt>
                <c:pt idx="25">
                  <c:v>3.4804538063747481</c:v>
                </c:pt>
                <c:pt idx="26">
                  <c:v>3.6731824795584789</c:v>
                </c:pt>
                <c:pt idx="27">
                  <c:v>3.8658187684500569</c:v>
                </c:pt>
                <c:pt idx="28">
                  <c:v>4.0637754064818079</c:v>
                </c:pt>
                <c:pt idx="29">
                  <c:v>5.0329575112953338</c:v>
                </c:pt>
                <c:pt idx="30">
                  <c:v>6.0939557984732469</c:v>
                </c:pt>
                <c:pt idx="31" formatCode="0.00">
                  <c:v>6.0939557984732469</c:v>
                </c:pt>
                <c:pt idx="32" formatCode="0.00">
                  <c:v>6.0939557984732469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5.7881313692145655</c:v>
                </c:pt>
                <c:pt idx="10">
                  <c:v>7.6210401512566763</c:v>
                </c:pt>
                <c:pt idx="11">
                  <c:v>9.5082545026223944</c:v>
                </c:pt>
                <c:pt idx="12">
                  <c:v>11.398957001899213</c:v>
                </c:pt>
                <c:pt idx="13">
                  <c:v>13.686905468129218</c:v>
                </c:pt>
                <c:pt idx="14">
                  <c:v>15.986949572943564</c:v>
                </c:pt>
                <c:pt idx="15">
                  <c:v>18.383069099566647</c:v>
                </c:pt>
                <c:pt idx="16">
                  <c:v>20.792648479575387</c:v>
                </c:pt>
                <c:pt idx="17">
                  <c:v>23.560711395209609</c:v>
                </c:pt>
                <c:pt idx="18">
                  <c:v>26.408594678168274</c:v>
                </c:pt>
                <c:pt idx="19">
                  <c:v>29.015779312207421</c:v>
                </c:pt>
                <c:pt idx="20">
                  <c:v>31.570232694103815</c:v>
                </c:pt>
                <c:pt idx="21">
                  <c:v>34.09918586738668</c:v>
                </c:pt>
                <c:pt idx="22">
                  <c:v>36.751696276848932</c:v>
                </c:pt>
                <c:pt idx="23">
                  <c:v>39.152620249949692</c:v>
                </c:pt>
                <c:pt idx="24">
                  <c:v>41.615847877404683</c:v>
                </c:pt>
                <c:pt idx="25">
                  <c:v>44.144179019142101</c:v>
                </c:pt>
                <c:pt idx="26">
                  <c:v>46.588644460850162</c:v>
                </c:pt>
                <c:pt idx="27">
                  <c:v>49.031938150551667</c:v>
                </c:pt>
                <c:pt idx="28">
                  <c:v>51.542712248830334</c:v>
                </c:pt>
                <c:pt idx="29">
                  <c:v>63.835289802560581</c:v>
                </c:pt>
                <c:pt idx="30">
                  <c:v>77.292413767946698</c:v>
                </c:pt>
                <c:pt idx="31" formatCode="0.00">
                  <c:v>77.292413767946698</c:v>
                </c:pt>
                <c:pt idx="32" formatCode="0.00">
                  <c:v>77.292413767946698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1.4080448308485201</c:v>
                </c:pt>
                <c:pt idx="10">
                  <c:v>1.8539258192617911</c:v>
                </c:pt>
                <c:pt idx="11">
                  <c:v>2.3130174055856565</c:v>
                </c:pt>
                <c:pt idx="12">
                  <c:v>2.7729575332300564</c:v>
                </c:pt>
                <c:pt idx="13">
                  <c:v>3.3295333615288722</c:v>
                </c:pt>
                <c:pt idx="14">
                  <c:v>3.8890516250106697</c:v>
                </c:pt>
                <c:pt idx="15">
                  <c:v>4.4719415938702847</c:v>
                </c:pt>
                <c:pt idx="16">
                  <c:v>5.0581058624606285</c:v>
                </c:pt>
                <c:pt idx="17">
                  <c:v>5.7314763219758094</c:v>
                </c:pt>
                <c:pt idx="18">
                  <c:v>6.4242642149316689</c:v>
                </c:pt>
                <c:pt idx="19">
                  <c:v>7.0584987567652728</c:v>
                </c:pt>
                <c:pt idx="20">
                  <c:v>7.679905675611832</c:v>
                </c:pt>
                <c:pt idx="21">
                  <c:v>8.2951093080031431</c:v>
                </c:pt>
                <c:pt idx="22">
                  <c:v>8.9403699858584957</c:v>
                </c:pt>
                <c:pt idx="23">
                  <c:v>9.5244287042844995</c:v>
                </c:pt>
                <c:pt idx="24">
                  <c:v>10.123643667940708</c:v>
                </c:pt>
                <c:pt idx="25">
                  <c:v>10.738695982359722</c:v>
                </c:pt>
                <c:pt idx="26">
                  <c:v>11.333346778934841</c:v>
                </c:pt>
                <c:pt idx="27">
                  <c:v>11.927712530259495</c:v>
                </c:pt>
                <c:pt idx="28">
                  <c:v>12.538493845506208</c:v>
                </c:pt>
                <c:pt idx="29">
                  <c:v>15.528837218566716</c:v>
                </c:pt>
                <c:pt idx="30">
                  <c:v>18.80247297920787</c:v>
                </c:pt>
                <c:pt idx="31" formatCode="0.00">
                  <c:v>18.80247297920787</c:v>
                </c:pt>
                <c:pt idx="32" formatCode="0.00">
                  <c:v>18.80247297920787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0.53358998494435639</c:v>
                </c:pt>
                <c:pt idx="10">
                  <c:v>0.70256019433111117</c:v>
                </c:pt>
                <c:pt idx="11">
                  <c:v>0.87653666671871933</c:v>
                </c:pt>
                <c:pt idx="12">
                  <c:v>1.050834700707584</c:v>
                </c:pt>
                <c:pt idx="13">
                  <c:v>1.261753615599938</c:v>
                </c:pt>
                <c:pt idx="14">
                  <c:v>1.4737875901200743</c:v>
                </c:pt>
                <c:pt idx="15">
                  <c:v>1.6946784615567374</c:v>
                </c:pt>
                <c:pt idx="16">
                  <c:v>1.9168101553775643</c:v>
                </c:pt>
                <c:pt idx="17">
                  <c:v>2.1719893410702213</c:v>
                </c:pt>
                <c:pt idx="18">
                  <c:v>2.4345269203241293</c:v>
                </c:pt>
                <c:pt idx="19">
                  <c:v>2.6748752332569237</c:v>
                </c:pt>
                <c:pt idx="20">
                  <c:v>2.910362414635828</c:v>
                </c:pt>
                <c:pt idx="21">
                  <c:v>3.143498810404969</c:v>
                </c:pt>
                <c:pt idx="22">
                  <c:v>3.3880255668254566</c:v>
                </c:pt>
                <c:pt idx="23">
                  <c:v>3.6093593453698123</c:v>
                </c:pt>
                <c:pt idx="24">
                  <c:v>3.8364367057142763</c:v>
                </c:pt>
                <c:pt idx="25">
                  <c:v>4.0695157583130923</c:v>
                </c:pt>
                <c:pt idx="26">
                  <c:v>4.2948634906011716</c:v>
                </c:pt>
                <c:pt idx="27">
                  <c:v>4.5201032026845169</c:v>
                </c:pt>
                <c:pt idx="28">
                  <c:v>4.7515637255787988</c:v>
                </c:pt>
                <c:pt idx="29">
                  <c:v>5.8847785497461924</c:v>
                </c:pt>
                <c:pt idx="30">
                  <c:v>7.1253493170712439</c:v>
                </c:pt>
                <c:pt idx="31" formatCode="0.00">
                  <c:v>7.1253493170712439</c:v>
                </c:pt>
                <c:pt idx="32" formatCode="0.00">
                  <c:v>7.1253493170712439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0.94000020460198741</c:v>
                </c:pt>
                <c:pt idx="10">
                  <c:v>1.2376670197161304</c:v>
                </c:pt>
                <c:pt idx="11">
                  <c:v>1.5441531312523837</c:v>
                </c:pt>
                <c:pt idx="12">
                  <c:v>1.8512057226317788</c:v>
                </c:pt>
                <c:pt idx="13">
                  <c:v>2.2227715854616767</c:v>
                </c:pt>
                <c:pt idx="14">
                  <c:v>2.5963017960264141</c:v>
                </c:pt>
                <c:pt idx="15">
                  <c:v>2.985434782408884</c:v>
                </c:pt>
                <c:pt idx="16">
                  <c:v>3.3767536668177391</c:v>
                </c:pt>
                <c:pt idx="17">
                  <c:v>3.8262907524627772</c:v>
                </c:pt>
                <c:pt idx="18">
                  <c:v>4.2887907715366342</c:v>
                </c:pt>
                <c:pt idx="19">
                  <c:v>4.712201011060019</c:v>
                </c:pt>
                <c:pt idx="20">
                  <c:v>5.1270476253576973</c:v>
                </c:pt>
                <c:pt idx="21">
                  <c:v>5.5377529719844993</c:v>
                </c:pt>
                <c:pt idx="22">
                  <c:v>5.968524177500826</c:v>
                </c:pt>
                <c:pt idx="23">
                  <c:v>6.3584374123579632</c:v>
                </c:pt>
                <c:pt idx="24">
                  <c:v>6.7584688432449864</c:v>
                </c:pt>
                <c:pt idx="25">
                  <c:v>7.1690731711245137</c:v>
                </c:pt>
                <c:pt idx="26">
                  <c:v>7.5660575981831997</c:v>
                </c:pt>
                <c:pt idx="27">
                  <c:v>7.9628517311632567</c:v>
                </c:pt>
                <c:pt idx="28">
                  <c:v>8.3706047719190657</c:v>
                </c:pt>
                <c:pt idx="29">
                  <c:v>10.366935656364804</c:v>
                </c:pt>
                <c:pt idx="30">
                  <c:v>12.552390421282102</c:v>
                </c:pt>
                <c:pt idx="31" formatCode="0.00">
                  <c:v>12.552390421282102</c:v>
                </c:pt>
                <c:pt idx="32" formatCode="0.00">
                  <c:v>12.552390421282102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9.6233795758412555</c:v>
                </c:pt>
                <c:pt idx="10">
                  <c:v>12.670783964639298</c:v>
                </c:pt>
                <c:pt idx="11">
                  <c:v>15.808477096616684</c:v>
                </c:pt>
                <c:pt idx="12">
                  <c:v>18.951969642813253</c:v>
                </c:pt>
                <c:pt idx="13">
                  <c:v>22.755925554664458</c:v>
                </c:pt>
                <c:pt idx="14">
                  <c:v>26.579991742852584</c:v>
                </c:pt>
                <c:pt idx="15">
                  <c:v>30.563793464496655</c:v>
                </c:pt>
                <c:pt idx="16">
                  <c:v>34.569973613633607</c:v>
                </c:pt>
                <c:pt idx="17">
                  <c:v>39.172170493379397</c:v>
                </c:pt>
                <c:pt idx="18">
                  <c:v>43.90707716211368</c:v>
                </c:pt>
                <c:pt idx="19">
                  <c:v>48.285581959383322</c:v>
                </c:pt>
                <c:pt idx="20">
                  <c:v>52.575529913589861</c:v>
                </c:pt>
                <c:pt idx="21">
                  <c:v>56.822652827986047</c:v>
                </c:pt>
                <c:pt idx="22">
                  <c:v>61.277277713775291</c:v>
                </c:pt>
                <c:pt idx="23">
                  <c:v>65.309388442279797</c:v>
                </c:pt>
                <c:pt idx="24">
                  <c:v>69.446131902166584</c:v>
                </c:pt>
                <c:pt idx="25">
                  <c:v>73.692210177042341</c:v>
                </c:pt>
                <c:pt idx="26">
                  <c:v>77.797444429937144</c:v>
                </c:pt>
                <c:pt idx="27">
                  <c:v>81.900710842996276</c:v>
                </c:pt>
                <c:pt idx="28">
                  <c:v>86.117303826340944</c:v>
                </c:pt>
                <c:pt idx="29">
                  <c:v>90.432661349681794</c:v>
                </c:pt>
                <c:pt idx="30">
                  <c:v>94.69431930238855</c:v>
                </c:pt>
                <c:pt idx="31">
                  <c:v>98.904947768420868</c:v>
                </c:pt>
                <c:pt idx="32">
                  <c:v>103.06700553779118</c:v>
                </c:pt>
                <c:pt idx="33">
                  <c:v>107.18276266834378</c:v>
                </c:pt>
                <c:pt idx="34">
                  <c:v>111.87491035593713</c:v>
                </c:pt>
                <c:pt idx="35">
                  <c:v>116.50338530457788</c:v>
                </c:pt>
                <c:pt idx="36">
                  <c:v>121.07150750574897</c:v>
                </c:pt>
                <c:pt idx="37">
                  <c:v>125.5823218607799</c:v>
                </c:pt>
                <c:pt idx="38">
                  <c:v>130.24387330893097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117.13482153250987</c:v>
                </c:pt>
                <c:pt idx="10">
                  <c:v>116.45854630405428</c:v>
                </c:pt>
                <c:pt idx="11">
                  <c:v>115.79787198369833</c:v>
                </c:pt>
                <c:pt idx="12">
                  <c:v>115.13819973874047</c:v>
                </c:pt>
                <c:pt idx="13">
                  <c:v>114.59264834548493</c:v>
                </c:pt>
                <c:pt idx="14">
                  <c:v>114.050571788205</c:v>
                </c:pt>
                <c:pt idx="15">
                  <c:v>113.53609578543434</c:v>
                </c:pt>
                <c:pt idx="16">
                  <c:v>113.0254865303715</c:v>
                </c:pt>
                <c:pt idx="17">
                  <c:v>112.61786245278097</c:v>
                </c:pt>
                <c:pt idx="18">
                  <c:v>112.23316917640693</c:v>
                </c:pt>
                <c:pt idx="19">
                  <c:v>111.7868935515865</c:v>
                </c:pt>
                <c:pt idx="20">
                  <c:v>111.32531627207938</c:v>
                </c:pt>
                <c:pt idx="21">
                  <c:v>110.85633929370707</c:v>
                </c:pt>
                <c:pt idx="22">
                  <c:v>110.42321638830337</c:v>
                </c:pt>
                <c:pt idx="23">
                  <c:v>109.91708765397257</c:v>
                </c:pt>
                <c:pt idx="24">
                  <c:v>109.42903831214439</c:v>
                </c:pt>
                <c:pt idx="25">
                  <c:v>108.9598808314793</c:v>
                </c:pt>
                <c:pt idx="26">
                  <c:v>108.46638704303169</c:v>
                </c:pt>
                <c:pt idx="27">
                  <c:v>107.97255323336606</c:v>
                </c:pt>
                <c:pt idx="28">
                  <c:v>107.49830101655479</c:v>
                </c:pt>
                <c:pt idx="29">
                  <c:v>105.12401507410222</c:v>
                </c:pt>
                <c:pt idx="30">
                  <c:v>103.09455595293744</c:v>
                </c:pt>
                <c:pt idx="31" formatCode="0.00">
                  <c:v>103.09455595293744</c:v>
                </c:pt>
                <c:pt idx="32" formatCode="0.00">
                  <c:v>103.09455595293744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11.170719003517295</c:v>
                </c:pt>
                <c:pt idx="10">
                  <c:v>11.106225111374213</c:v>
                </c:pt>
                <c:pt idx="11">
                  <c:v>11.043219020708955</c:v>
                </c:pt>
                <c:pt idx="12">
                  <c:v>10.980308494305</c:v>
                </c:pt>
                <c:pt idx="13">
                  <c:v>10.928281255638453</c:v>
                </c:pt>
                <c:pt idx="14">
                  <c:v>10.876585399354699</c:v>
                </c:pt>
                <c:pt idx="15">
                  <c:v>10.827521706886365</c:v>
                </c:pt>
                <c:pt idx="16">
                  <c:v>10.778826771987614</c:v>
                </c:pt>
                <c:pt idx="17">
                  <c:v>10.739953156351742</c:v>
                </c:pt>
                <c:pt idx="18">
                  <c:v>10.703266367259532</c:v>
                </c:pt>
                <c:pt idx="19">
                  <c:v>10.660706695099153</c:v>
                </c:pt>
                <c:pt idx="20">
                  <c:v>10.616687760163131</c:v>
                </c:pt>
                <c:pt idx="21">
                  <c:v>10.571963143042664</c:v>
                </c:pt>
                <c:pt idx="22">
                  <c:v>10.530657797570235</c:v>
                </c:pt>
                <c:pt idx="23">
                  <c:v>10.482390153526861</c:v>
                </c:pt>
                <c:pt idx="24">
                  <c:v>10.435846674943074</c:v>
                </c:pt>
                <c:pt idx="25">
                  <c:v>10.391104843979912</c:v>
                </c:pt>
                <c:pt idx="26">
                  <c:v>10.344042148458584</c:v>
                </c:pt>
                <c:pt idx="27">
                  <c:v>10.296947026358788</c:v>
                </c:pt>
                <c:pt idx="28">
                  <c:v>10.251719329065347</c:v>
                </c:pt>
                <c:pt idx="29">
                  <c:v>10.025292372929353</c:v>
                </c:pt>
                <c:pt idx="30">
                  <c:v>9.8317502880475764</c:v>
                </c:pt>
                <c:pt idx="31" formatCode="0.00">
                  <c:v>9.8317502880475764</c:v>
                </c:pt>
                <c:pt idx="32" formatCode="0.00">
                  <c:v>9.8317502880475764</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8.0367961187283541</c:v>
                </c:pt>
                <c:pt idx="10">
                  <c:v>7.9903958590947521</c:v>
                </c:pt>
                <c:pt idx="11">
                  <c:v>7.9450660012086711</c:v>
                </c:pt>
                <c:pt idx="12">
                  <c:v>7.8998048972214274</c:v>
                </c:pt>
                <c:pt idx="13">
                  <c:v>7.8623737963539027</c:v>
                </c:pt>
                <c:pt idx="14">
                  <c:v>7.8251811092041477</c:v>
                </c:pt>
                <c:pt idx="15">
                  <c:v>7.7898821375734224</c:v>
                </c:pt>
                <c:pt idx="16">
                  <c:v>7.7548484693133224</c:v>
                </c:pt>
                <c:pt idx="17">
                  <c:v>7.7268807688309309</c:v>
                </c:pt>
                <c:pt idx="18">
                  <c:v>7.7004863850771166</c:v>
                </c:pt>
                <c:pt idx="19">
                  <c:v>7.669866743859286</c:v>
                </c:pt>
                <c:pt idx="20">
                  <c:v>7.638197233120275</c:v>
                </c:pt>
                <c:pt idx="21">
                  <c:v>7.6060200179229183</c:v>
                </c:pt>
                <c:pt idx="22">
                  <c:v>7.5763028045482885</c:v>
                </c:pt>
                <c:pt idx="23">
                  <c:v>7.5415765515482969</c:v>
                </c:pt>
                <c:pt idx="24">
                  <c:v>7.5080907528350256</c:v>
                </c:pt>
                <c:pt idx="25">
                  <c:v>7.4759011531041271</c:v>
                </c:pt>
                <c:pt idx="26">
                  <c:v>7.4420418027271662</c:v>
                </c:pt>
                <c:pt idx="27">
                  <c:v>7.4081591229834984</c:v>
                </c:pt>
                <c:pt idx="28">
                  <c:v>7.3756199657499746</c:v>
                </c:pt>
                <c:pt idx="29">
                  <c:v>7.2127166395024656</c:v>
                </c:pt>
                <c:pt idx="30">
                  <c:v>7.0734723996197246</c:v>
                </c:pt>
                <c:pt idx="31" formatCode="0.00">
                  <c:v>7.0734723996197246</c:v>
                </c:pt>
                <c:pt idx="32" formatCode="0.00">
                  <c:v>7.0734723996197246</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101.93434142285847</c:v>
                </c:pt>
                <c:pt idx="10">
                  <c:v>101.34582582065488</c:v>
                </c:pt>
                <c:pt idx="11">
                  <c:v>100.7708866107822</c:v>
                </c:pt>
                <c:pt idx="12">
                  <c:v>100.19681943788731</c:v>
                </c:pt>
                <c:pt idx="13">
                  <c:v>99.722063756730662</c:v>
                </c:pt>
                <c:pt idx="14">
                  <c:v>99.250331985220143</c:v>
                </c:pt>
                <c:pt idx="15">
                  <c:v>98.802619069161807</c:v>
                </c:pt>
                <c:pt idx="16">
                  <c:v>98.35827111644987</c:v>
                </c:pt>
                <c:pt idx="17">
                  <c:v>98.00354404764434</c:v>
                </c:pt>
                <c:pt idx="18">
                  <c:v>97.668772070669874</c:v>
                </c:pt>
                <c:pt idx="19">
                  <c:v>97.280409231046463</c:v>
                </c:pt>
                <c:pt idx="20">
                  <c:v>96.878730418659714</c:v>
                </c:pt>
                <c:pt idx="21">
                  <c:v>96.470612159653399</c:v>
                </c:pt>
                <c:pt idx="22">
                  <c:v>96.09369522291459</c:v>
                </c:pt>
                <c:pt idx="23">
                  <c:v>95.653246357801692</c:v>
                </c:pt>
                <c:pt idx="24">
                  <c:v>95.228530738737831</c:v>
                </c:pt>
                <c:pt idx="25">
                  <c:v>94.820255401058404</c:v>
                </c:pt>
                <c:pt idx="26">
                  <c:v>94.390801856300882</c:v>
                </c:pt>
                <c:pt idx="27">
                  <c:v>93.961052414571981</c:v>
                </c:pt>
                <c:pt idx="28">
                  <c:v>93.548343480059572</c:v>
                </c:pt>
                <c:pt idx="29">
                  <c:v>91.482166482246114</c:v>
                </c:pt>
                <c:pt idx="30">
                  <c:v>89.716068440229378</c:v>
                </c:pt>
                <c:pt idx="31" formatCode="0.00">
                  <c:v>89.716068440229378</c:v>
                </c:pt>
                <c:pt idx="32" formatCode="0.00">
                  <c:v>89.716068440229378</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24.796970450565368</c:v>
                </c:pt>
                <c:pt idx="10">
                  <c:v>24.65380570555563</c:v>
                </c:pt>
                <c:pt idx="11">
                  <c:v>24.513943610023542</c:v>
                </c:pt>
                <c:pt idx="12">
                  <c:v>24.374293649821588</c:v>
                </c:pt>
                <c:pt idx="13">
                  <c:v>24.258802614783235</c:v>
                </c:pt>
                <c:pt idx="14">
                  <c:v>24.144047188540632</c:v>
                </c:pt>
                <c:pt idx="15">
                  <c:v>24.035134688642479</c:v>
                </c:pt>
                <c:pt idx="16">
                  <c:v>23.927040763677013</c:v>
                </c:pt>
                <c:pt idx="17">
                  <c:v>23.840748386442751</c:v>
                </c:pt>
                <c:pt idx="18">
                  <c:v>23.759310367568663</c:v>
                </c:pt>
                <c:pt idx="19">
                  <c:v>23.664835613292375</c:v>
                </c:pt>
                <c:pt idx="20">
                  <c:v>23.567121560281983</c:v>
                </c:pt>
                <c:pt idx="21">
                  <c:v>23.467841020793003</c:v>
                </c:pt>
                <c:pt idx="22">
                  <c:v>23.376150644299983</c:v>
                </c:pt>
                <c:pt idx="23">
                  <c:v>23.26900522754703</c:v>
                </c:pt>
                <c:pt idx="24">
                  <c:v>23.165687145448175</c:v>
                </c:pt>
                <c:pt idx="25">
                  <c:v>23.066368394350022</c:v>
                </c:pt>
                <c:pt idx="26">
                  <c:v>22.961897744806439</c:v>
                </c:pt>
                <c:pt idx="27">
                  <c:v>22.857355114139004</c:v>
                </c:pt>
                <c:pt idx="28">
                  <c:v>22.756957827896333</c:v>
                </c:pt>
                <c:pt idx="29">
                  <c:v>22.254331046330361</c:v>
                </c:pt>
                <c:pt idx="30">
                  <c:v>21.824702715491213</c:v>
                </c:pt>
                <c:pt idx="31" formatCode="0.00">
                  <c:v>21.824702715491213</c:v>
                </c:pt>
                <c:pt idx="32" formatCode="0.00">
                  <c:v>21.824702715491213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9.3970126515142791</c:v>
                </c:pt>
                <c:pt idx="10">
                  <c:v>9.3427592126601535</c:v>
                </c:pt>
                <c:pt idx="11">
                  <c:v>9.2897573395562425</c:v>
                </c:pt>
                <c:pt idx="12">
                  <c:v>9.2368358568526432</c:v>
                </c:pt>
                <c:pt idx="13">
                  <c:v>9.193069594374915</c:v>
                </c:pt>
                <c:pt idx="14">
                  <c:v>9.149582096804135</c:v>
                </c:pt>
                <c:pt idx="15">
                  <c:v>9.1083088234624867</c:v>
                </c:pt>
                <c:pt idx="16">
                  <c:v>9.0673457557168788</c:v>
                </c:pt>
                <c:pt idx="17">
                  <c:v>9.0346445609392276</c:v>
                </c:pt>
                <c:pt idx="18">
                  <c:v>9.0037829645518901</c:v>
                </c:pt>
                <c:pt idx="19">
                  <c:v>8.9679809917684494</c:v>
                </c:pt>
                <c:pt idx="20">
                  <c:v>8.9309514605118014</c:v>
                </c:pt>
                <c:pt idx="21">
                  <c:v>8.8933282965254179</c:v>
                </c:pt>
                <c:pt idx="22">
                  <c:v>8.858581486238867</c:v>
                </c:pt>
                <c:pt idx="23">
                  <c:v>8.8179778633573349</c:v>
                </c:pt>
                <c:pt idx="24">
                  <c:v>8.7788246399202734</c:v>
                </c:pt>
                <c:pt idx="25">
                  <c:v>8.7411869953353207</c:v>
                </c:pt>
                <c:pt idx="26">
                  <c:v>8.7015969971365461</c:v>
                </c:pt>
                <c:pt idx="27">
                  <c:v>8.6619797211082936</c:v>
                </c:pt>
                <c:pt idx="28">
                  <c:v>8.6239333569009844</c:v>
                </c:pt>
                <c:pt idx="29">
                  <c:v>8.4334588699155137</c:v>
                </c:pt>
                <c:pt idx="30">
                  <c:v>8.2706477366606315</c:v>
                </c:pt>
                <c:pt idx="31" formatCode="0.00">
                  <c:v>8.2706477366606315</c:v>
                </c:pt>
                <c:pt idx="32" formatCode="0.00">
                  <c:v>8.2706477366606315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9.1294927129121159</c:v>
                </c:pt>
                <c:pt idx="10">
                  <c:v>9.2349551867383699</c:v>
                </c:pt>
                <c:pt idx="11">
                  <c:v>9.3461706650974801</c:v>
                </c:pt>
                <c:pt idx="12">
                  <c:v>9.4577556696579279</c:v>
                </c:pt>
                <c:pt idx="13">
                  <c:v>9.6114239794300573</c:v>
                </c:pt>
                <c:pt idx="14">
                  <c:v>9.7663736727595367</c:v>
                </c:pt>
                <c:pt idx="15">
                  <c:v>9.9315013707402073</c:v>
                </c:pt>
                <c:pt idx="16">
                  <c:v>10.098054973991806</c:v>
                </c:pt>
                <c:pt idx="17">
                  <c:v>10.302585481474301</c:v>
                </c:pt>
                <c:pt idx="18">
                  <c:v>10.515571971294355</c:v>
                </c:pt>
                <c:pt idx="19">
                  <c:v>10.705849300372398</c:v>
                </c:pt>
                <c:pt idx="20">
                  <c:v>10.890483977868222</c:v>
                </c:pt>
                <c:pt idx="21">
                  <c:v>11.072389935930447</c:v>
                </c:pt>
                <c:pt idx="22">
                  <c:v>11.267517473338721</c:v>
                </c:pt>
                <c:pt idx="23">
                  <c:v>11.435723317339145</c:v>
                </c:pt>
                <c:pt idx="24">
                  <c:v>11.610596133951333</c:v>
                </c:pt>
                <c:pt idx="25">
                  <c:v>11.792435529830005</c:v>
                </c:pt>
                <c:pt idx="26">
                  <c:v>11.965300647539001</c:v>
                </c:pt>
                <c:pt idx="27">
                  <c:v>12.13804037872587</c:v>
                </c:pt>
                <c:pt idx="28">
                  <c:v>12.318001035241723</c:v>
                </c:pt>
                <c:pt idx="29">
                  <c:v>13.216688868389813</c:v>
                </c:pt>
                <c:pt idx="30">
                  <c:v>14.242535342127798</c:v>
                </c:pt>
                <c:pt idx="31" formatCode="0.00">
                  <c:v>14.242535342127798</c:v>
                </c:pt>
                <c:pt idx="32" formatCode="0.00">
                  <c:v>14.242535342127798</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3.154691955507317</c:v>
                </c:pt>
                <c:pt idx="10">
                  <c:v>3.1911344642260144</c:v>
                </c:pt>
                <c:pt idx="11">
                  <c:v>3.2295649209819697</c:v>
                </c:pt>
                <c:pt idx="12">
                  <c:v>3.2681230673447166</c:v>
                </c:pt>
                <c:pt idx="13">
                  <c:v>3.3212230802259266</c:v>
                </c:pt>
                <c:pt idx="14">
                  <c:v>3.3747658745986611</c:v>
                </c:pt>
                <c:pt idx="15">
                  <c:v>3.4318256737389028</c:v>
                </c:pt>
                <c:pt idx="16">
                  <c:v>3.4893781937814952</c:v>
                </c:pt>
                <c:pt idx="17">
                  <c:v>3.5600536153959168</c:v>
                </c:pt>
                <c:pt idx="18">
                  <c:v>3.6336509977692844</c:v>
                </c:pt>
                <c:pt idx="19">
                  <c:v>3.6994012402234948</c:v>
                </c:pt>
                <c:pt idx="20">
                  <c:v>3.7632016670511503</c:v>
                </c:pt>
                <c:pt idx="21">
                  <c:v>3.8260591861492412</c:v>
                </c:pt>
                <c:pt idx="22">
                  <c:v>3.8934854158333092</c:v>
                </c:pt>
                <c:pt idx="23">
                  <c:v>3.9516088668972387</c:v>
                </c:pt>
                <c:pt idx="24">
                  <c:v>4.0120360872424765</c:v>
                </c:pt>
                <c:pt idx="25">
                  <c:v>4.0748706058090374</c:v>
                </c:pt>
                <c:pt idx="26">
                  <c:v>4.1346040667332256</c:v>
                </c:pt>
                <c:pt idx="27">
                  <c:v>4.1942942004030828</c:v>
                </c:pt>
                <c:pt idx="28">
                  <c:v>4.2564795214577149</c:v>
                </c:pt>
                <c:pt idx="29">
                  <c:v>4.5670206836993845</c:v>
                </c:pt>
                <c:pt idx="30">
                  <c:v>4.9215014549814171</c:v>
                </c:pt>
                <c:pt idx="31" formatCode="0.00">
                  <c:v>4.9215014549814171</c:v>
                </c:pt>
                <c:pt idx="32" formatCode="0.00">
                  <c:v>4.9215014549814171</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16.554272127112778</c:v>
                </c:pt>
                <c:pt idx="10">
                  <c:v>16.458696413433373</c:v>
                </c:pt>
                <c:pt idx="11">
                  <c:v>16.365325523859497</c:v>
                </c:pt>
                <c:pt idx="12">
                  <c:v>16.272096254246406</c:v>
                </c:pt>
                <c:pt idx="13">
                  <c:v>16.194995302495936</c:v>
                </c:pt>
                <c:pt idx="14">
                  <c:v>16.11838543767918</c:v>
                </c:pt>
                <c:pt idx="15">
                  <c:v>16.045676266816859</c:v>
                </c:pt>
                <c:pt idx="16">
                  <c:v>15.973513570461131</c:v>
                </c:pt>
                <c:pt idx="17">
                  <c:v>15.915905424414451</c:v>
                </c:pt>
                <c:pt idx="18">
                  <c:v>15.861538011724974</c:v>
                </c:pt>
                <c:pt idx="19">
                  <c:v>15.798467371924456</c:v>
                </c:pt>
                <c:pt idx="20">
                  <c:v>15.733234200501283</c:v>
                </c:pt>
                <c:pt idx="21">
                  <c:v>15.666955254413745</c:v>
                </c:pt>
                <c:pt idx="22">
                  <c:v>15.60574344440942</c:v>
                </c:pt>
                <c:pt idx="23">
                  <c:v>15.534213965046719</c:v>
                </c:pt>
                <c:pt idx="24">
                  <c:v>15.465239585691563</c:v>
                </c:pt>
                <c:pt idx="25">
                  <c:v>15.39893512981936</c:v>
                </c:pt>
                <c:pt idx="26">
                  <c:v>15.329191305053008</c:v>
                </c:pt>
                <c:pt idx="27">
                  <c:v>15.259399426226395</c:v>
                </c:pt>
                <c:pt idx="28">
                  <c:v>15.192374948353255</c:v>
                </c:pt>
                <c:pt idx="29">
                  <c:v>14.856825065878468</c:v>
                </c:pt>
                <c:pt idx="30">
                  <c:v>14.570008403479846</c:v>
                </c:pt>
                <c:pt idx="31" formatCode="0.00">
                  <c:v>14.570008403479846</c:v>
                </c:pt>
                <c:pt idx="32" formatCode="0.00">
                  <c:v>14.570008403479846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18.074504126082687</c:v>
                </c:pt>
                <c:pt idx="1">
                  <c:v>18.636000769228637</c:v>
                </c:pt>
                <c:pt idx="2">
                  <c:v>17.561847878782441</c:v>
                </c:pt>
                <c:pt idx="3">
                  <c:v>18.03615013414149</c:v>
                </c:pt>
                <c:pt idx="4">
                  <c:v>22.796326241154972</c:v>
                </c:pt>
                <c:pt idx="5">
                  <c:v>29.220621134221602</c:v>
                </c:pt>
                <c:pt idx="6">
                  <c:v>37.056459451152321</c:v>
                </c:pt>
                <c:pt idx="8">
                  <c:v>18.074504126082687</c:v>
                </c:pt>
                <c:pt idx="9">
                  <c:v>18.636000769228637</c:v>
                </c:pt>
                <c:pt idx="10">
                  <c:v>17.561847878782441</c:v>
                </c:pt>
                <c:pt idx="11">
                  <c:v>18.03615013414149</c:v>
                </c:pt>
                <c:pt idx="12">
                  <c:v>22.796326241154972</c:v>
                </c:pt>
                <c:pt idx="13">
                  <c:v>29.220621134221602</c:v>
                </c:pt>
                <c:pt idx="14">
                  <c:v>37.056459451152321</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5.1766149083383546</c:v>
                </c:pt>
                <c:pt idx="1">
                  <c:v>5.3374299367128701</c:v>
                </c:pt>
                <c:pt idx="2">
                  <c:v>5.0297879772029326</c:v>
                </c:pt>
                <c:pt idx="3">
                  <c:v>5.1659595013290867</c:v>
                </c:pt>
                <c:pt idx="4">
                  <c:v>6.528964858571956</c:v>
                </c:pt>
                <c:pt idx="5">
                  <c:v>8.3689102582922139</c:v>
                </c:pt>
                <c:pt idx="6">
                  <c:v>10.613127702256127</c:v>
                </c:pt>
                <c:pt idx="8">
                  <c:v>5.1766149083383546</c:v>
                </c:pt>
                <c:pt idx="9">
                  <c:v>5.3374299367128701</c:v>
                </c:pt>
                <c:pt idx="10">
                  <c:v>5.0297879772029326</c:v>
                </c:pt>
                <c:pt idx="11">
                  <c:v>5.1659595013290867</c:v>
                </c:pt>
                <c:pt idx="12">
                  <c:v>6.2025166156433569</c:v>
                </c:pt>
                <c:pt idx="13">
                  <c:v>7.5529415081087219</c:v>
                </c:pt>
                <c:pt idx="14">
                  <c:v>9.0994303637218454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1.7257044531731252</c:v>
                </c:pt>
                <c:pt idx="1">
                  <c:v>1.7793127384202641</c:v>
                </c:pt>
                <c:pt idx="2">
                  <c:v>1.676757430187505</c:v>
                </c:pt>
                <c:pt idx="3">
                  <c:v>1.7221504836350077</c:v>
                </c:pt>
                <c:pt idx="4">
                  <c:v>2.176531175401859</c:v>
                </c:pt>
                <c:pt idx="5">
                  <c:v>2.7899053641556186</c:v>
                </c:pt>
                <c:pt idx="6">
                  <c:v>3.5380498766437003</c:v>
                </c:pt>
                <c:pt idx="8">
                  <c:v>1.7257044531731252</c:v>
                </c:pt>
                <c:pt idx="9">
                  <c:v>1.7793127384202641</c:v>
                </c:pt>
                <c:pt idx="10">
                  <c:v>1.676757430187505</c:v>
                </c:pt>
                <c:pt idx="11">
                  <c:v>1.7221504836350077</c:v>
                </c:pt>
                <c:pt idx="12">
                  <c:v>2.0677046166317665</c:v>
                </c:pt>
                <c:pt idx="13">
                  <c:v>2.5178895911504462</c:v>
                </c:pt>
                <c:pt idx="14">
                  <c:v>3.0334355129873924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14.306558974975404</c:v>
                </c:pt>
                <c:pt idx="1">
                  <c:v>14.750986230769565</c:v>
                </c:pt>
                <c:pt idx="2">
                  <c:v>13.900774850291917</c:v>
                </c:pt>
                <c:pt idx="3">
                  <c:v>14.277095601511395</c:v>
                </c:pt>
                <c:pt idx="4">
                  <c:v>18.044035040011199</c:v>
                </c:pt>
                <c:pt idx="5">
                  <c:v>23.129073784042884</c:v>
                </c:pt>
                <c:pt idx="6">
                  <c:v>29.331395143319799</c:v>
                </c:pt>
                <c:pt idx="8">
                  <c:v>14.306558974975404</c:v>
                </c:pt>
                <c:pt idx="9">
                  <c:v>14.750986230769565</c:v>
                </c:pt>
                <c:pt idx="10">
                  <c:v>13.900774850291917</c:v>
                </c:pt>
                <c:pt idx="11">
                  <c:v>14.277095601511395</c:v>
                </c:pt>
                <c:pt idx="12">
                  <c:v>17.141833288010638</c:v>
                </c:pt>
                <c:pt idx="13">
                  <c:v>20.873989090098704</c:v>
                </c:pt>
                <c:pt idx="14">
                  <c:v>25.14800491100381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4.758851674002643</c:v>
                </c:pt>
                <c:pt idx="1">
                  <c:v>4.9066834058612869</c:v>
                </c:pt>
                <c:pt idx="2">
                  <c:v>4.6238739715088801</c:v>
                </c:pt>
                <c:pt idx="3">
                  <c:v>4.7490511465399443</c:v>
                </c:pt>
                <c:pt idx="4">
                  <c:v>6.0020642633996673</c:v>
                </c:pt>
                <c:pt idx="5">
                  <c:v>7.6935223688554615</c:v>
                </c:pt>
                <c:pt idx="6">
                  <c:v>9.756626951510567</c:v>
                </c:pt>
                <c:pt idx="8">
                  <c:v>4.758851674002643</c:v>
                </c:pt>
                <c:pt idx="9">
                  <c:v>4.9066834058612869</c:v>
                </c:pt>
                <c:pt idx="10">
                  <c:v>4.6238739715088801</c:v>
                </c:pt>
                <c:pt idx="11">
                  <c:v>4.7490511465399443</c:v>
                </c:pt>
                <c:pt idx="12">
                  <c:v>5.7019610502296834</c:v>
                </c:pt>
                <c:pt idx="13">
                  <c:v>6.9434039378920529</c:v>
                </c:pt>
                <c:pt idx="14">
                  <c:v>8.3650880325513715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3.1350493162651287</c:v>
                </c:pt>
                <c:pt idx="1">
                  <c:v>3.2324383087436273</c:v>
                </c:pt>
                <c:pt idx="2">
                  <c:v>3.0461283363939087</c:v>
                </c:pt>
                <c:pt idx="3">
                  <c:v>3.1285928979890936</c:v>
                </c:pt>
                <c:pt idx="4">
                  <c:v>3.9540563047899773</c:v>
                </c:pt>
                <c:pt idx="5">
                  <c:v>5.0683596998651472</c:v>
                </c:pt>
                <c:pt idx="6">
                  <c:v>6.4274973772528101</c:v>
                </c:pt>
                <c:pt idx="8">
                  <c:v>3.1350493162651287</c:v>
                </c:pt>
                <c:pt idx="9">
                  <c:v>3.2324383087436273</c:v>
                </c:pt>
                <c:pt idx="10">
                  <c:v>3.0461283363939087</c:v>
                </c:pt>
                <c:pt idx="11">
                  <c:v>3.1285928979890936</c:v>
                </c:pt>
                <c:pt idx="12">
                  <c:v>3.7563534895504787</c:v>
                </c:pt>
                <c:pt idx="13">
                  <c:v>4.5741946291282947</c:v>
                </c:pt>
                <c:pt idx="14">
                  <c:v>5.5107755638221274</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103.59752213782002</c:v>
                </c:pt>
                <c:pt idx="1">
                  <c:v>106.81573572442186</c:v>
                </c:pt>
                <c:pt idx="2">
                  <c:v>100.65913353482992</c:v>
                </c:pt>
                <c:pt idx="3">
                  <c:v>103.38417017177204</c:v>
                </c:pt>
                <c:pt idx="4">
                  <c:v>130.66156039218887</c:v>
                </c:pt>
                <c:pt idx="5">
                  <c:v>167.48365120927164</c:v>
                </c:pt>
                <c:pt idx="6">
                  <c:v>212.39627663146328</c:v>
                </c:pt>
                <c:pt idx="8">
                  <c:v>103.59752213782002</c:v>
                </c:pt>
                <c:pt idx="9">
                  <c:v>106.81573572442186</c:v>
                </c:pt>
                <c:pt idx="10">
                  <c:v>100.65913353482992</c:v>
                </c:pt>
                <c:pt idx="11">
                  <c:v>103.38417017177204</c:v>
                </c:pt>
                <c:pt idx="12">
                  <c:v>124.12848237257941</c:v>
                </c:pt>
                <c:pt idx="13">
                  <c:v>151.15399521636766</c:v>
                </c:pt>
                <c:pt idx="14">
                  <c:v>182.1032576769008</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29.509547686842904</c:v>
                </c:pt>
                <c:pt idx="1">
                  <c:v>30.42624941233333</c:v>
                </c:pt>
                <c:pt idx="2">
                  <c:v>28.672553550177572</c:v>
                </c:pt>
                <c:pt idx="3">
                  <c:v>29.448774804574551</c:v>
                </c:pt>
                <c:pt idx="4">
                  <c:v>37.218685038635584</c:v>
                </c:pt>
                <c:pt idx="5">
                  <c:v>47.7073842128341</c:v>
                </c:pt>
                <c:pt idx="6">
                  <c:v>60.500656042968295</c:v>
                </c:pt>
                <c:pt idx="8">
                  <c:v>29.509547686842904</c:v>
                </c:pt>
                <c:pt idx="9">
                  <c:v>30.42624941233333</c:v>
                </c:pt>
                <c:pt idx="10">
                  <c:v>28.672553550177572</c:v>
                </c:pt>
                <c:pt idx="11">
                  <c:v>29.448774804574551</c:v>
                </c:pt>
                <c:pt idx="12">
                  <c:v>35.357750786703811</c:v>
                </c:pt>
                <c:pt idx="13">
                  <c:v>43.055914252082765</c:v>
                </c:pt>
                <c:pt idx="14">
                  <c:v>51.871749974839936</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1.1342161513211646</c:v>
                </c:pt>
                <c:pt idx="1">
                  <c:v>1.1694501004832794</c:v>
                </c:pt>
                <c:pt idx="2">
                  <c:v>1.1020458084056681</c:v>
                </c:pt>
                <c:pt idx="3">
                  <c:v>1.1318803112275586</c:v>
                </c:pt>
                <c:pt idx="4">
                  <c:v>1.4305212045177287</c:v>
                </c:pt>
                <c:pt idx="5">
                  <c:v>1.8336602880431956</c:v>
                </c:pt>
                <c:pt idx="6">
                  <c:v>2.3253769247048224</c:v>
                </c:pt>
                <c:pt idx="8">
                  <c:v>1.1342161513211646</c:v>
                </c:pt>
                <c:pt idx="9">
                  <c:v>1.1694501004832794</c:v>
                </c:pt>
                <c:pt idx="10">
                  <c:v>1.1020458084056681</c:v>
                </c:pt>
                <c:pt idx="11">
                  <c:v>1.1318803112275586</c:v>
                </c:pt>
                <c:pt idx="12">
                  <c:v>1.358995144291842</c:v>
                </c:pt>
                <c:pt idx="13">
                  <c:v>1.6548784099589837</c:v>
                </c:pt>
                <c:pt idx="14">
                  <c:v>1.9937200408187967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0.92271011344775034</c:v>
                </c:pt>
                <c:pt idx="1">
                  <c:v>0.95137371622815325</c:v>
                </c:pt>
                <c:pt idx="2">
                  <c:v>0.89653882261695572</c:v>
                </c:pt>
                <c:pt idx="3">
                  <c:v>0.92080985548082184</c:v>
                </c:pt>
                <c:pt idx="4">
                  <c:v>1.1637608769478782</c:v>
                </c:pt>
                <c:pt idx="5">
                  <c:v>1.4917235047606749</c:v>
                </c:pt>
                <c:pt idx="6">
                  <c:v>1.8917459458709522</c:v>
                </c:pt>
                <c:pt idx="8">
                  <c:v>0.92271011344775034</c:v>
                </c:pt>
                <c:pt idx="9">
                  <c:v>0.95137371622815325</c:v>
                </c:pt>
                <c:pt idx="10">
                  <c:v>0.89653882261695572</c:v>
                </c:pt>
                <c:pt idx="11">
                  <c:v>0.92080985548082184</c:v>
                </c:pt>
                <c:pt idx="12">
                  <c:v>1.1055728331004844</c:v>
                </c:pt>
                <c:pt idx="13">
                  <c:v>1.3462804630465091</c:v>
                </c:pt>
                <c:pt idx="14">
                  <c:v>1.6219356803411076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23.18341346438282</c:v>
                </c:pt>
                <c:pt idx="1">
                  <c:v>23.903596482810894</c:v>
                </c:pt>
                <c:pt idx="2">
                  <c:v>22.525850653068428</c:v>
                </c:pt>
                <c:pt idx="3">
                  <c:v>23.135668820106972</c:v>
                </c:pt>
                <c:pt idx="4">
                  <c:v>29.239897981765402</c:v>
                </c:pt>
                <c:pt idx="5">
                  <c:v>37.480073407002145</c:v>
                </c:pt>
                <c:pt idx="6">
                  <c:v>47.530776777575348</c:v>
                </c:pt>
                <c:pt idx="8">
                  <c:v>23.18341346438282</c:v>
                </c:pt>
                <c:pt idx="9">
                  <c:v>23.903596482810894</c:v>
                </c:pt>
                <c:pt idx="10">
                  <c:v>22.525850653068428</c:v>
                </c:pt>
                <c:pt idx="11">
                  <c:v>23.135668820106972</c:v>
                </c:pt>
                <c:pt idx="12">
                  <c:v>39.272458696560037</c:v>
                </c:pt>
                <c:pt idx="13">
                  <c:v>62.556808249105494</c:v>
                </c:pt>
                <c:pt idx="14">
                  <c:v>94.050434278044264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c:v>
                </c:pt>
                <c:pt idx="1">
                  <c:v>27.271859436409223</c:v>
                </c:pt>
                <c:pt idx="2">
                  <c:v>25.699947790546275</c:v>
                </c:pt>
                <c:pt idx="3">
                  <c:v>26.395722856307078</c:v>
                </c:pt>
                <c:pt idx="4">
                  <c:v>33.36006542465055</c:v>
                </c:pt>
                <c:pt idx="5">
                  <c:v>42.761356477988848</c:v>
                </c:pt>
                <c:pt idx="6">
                  <c:v>54.228295323506465</c:v>
                </c:pt>
                <c:pt idx="8">
                  <c:v>26.4501671798186</c:v>
                </c:pt>
                <c:pt idx="9">
                  <c:v>27.271859436409223</c:v>
                </c:pt>
                <c:pt idx="10">
                  <c:v>25.699947790546275</c:v>
                </c:pt>
                <c:pt idx="11">
                  <c:v>26.395722856307078</c:v>
                </c:pt>
                <c:pt idx="12">
                  <c:v>33.686513667579156</c:v>
                </c:pt>
                <c:pt idx="13">
                  <c:v>43.577325228172349</c:v>
                </c:pt>
                <c:pt idx="14">
                  <c:v>55.741992662040751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81.882268084821604</c:v>
                </c:pt>
                <c:pt idx="6">
                  <c:v>90.183962079028262</c:v>
                </c:pt>
                <c:pt idx="8">
                  <c:v>82</c:v>
                </c:pt>
                <c:pt idx="9">
                  <c:v>82</c:v>
                </c:pt>
                <c:pt idx="10">
                  <c:v>82</c:v>
                </c:pt>
                <c:pt idx="11">
                  <c:v>86.036801673044508</c:v>
                </c:pt>
                <c:pt idx="12">
                  <c:v>76.525600127976475</c:v>
                </c:pt>
                <c:pt idx="13">
                  <c:v>81.882268084821604</c:v>
                </c:pt>
                <c:pt idx="14">
                  <c:v>90.183962079028262</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154.57780630441232</c:v>
                </c:pt>
                <c:pt idx="1">
                  <c:v>200.65121429589277</c:v>
                </c:pt>
                <c:pt idx="2">
                  <c:v>257.19728043182874</c:v>
                </c:pt>
                <c:pt idx="3">
                  <c:v>326.16762489373423</c:v>
                </c:pt>
                <c:pt idx="5">
                  <c:v>169.99066458236956</c:v>
                </c:pt>
                <c:pt idx="6">
                  <c:v>220.65802383200625</c:v>
                </c:pt>
                <c:pt idx="7">
                  <c:v>282.84226354774347</c:v>
                </c:pt>
                <c:pt idx="8">
                  <c:v>358.68959876264108</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22.525850653068428</c:v>
                </c:pt>
                <c:pt idx="1">
                  <c:v>29.239897981765402</c:v>
                </c:pt>
                <c:pt idx="2">
                  <c:v>37.480073407002145</c:v>
                </c:pt>
                <c:pt idx="3">
                  <c:v>47.530776777575348</c:v>
                </c:pt>
                <c:pt idx="5">
                  <c:v>22.525850653068428</c:v>
                </c:pt>
                <c:pt idx="6">
                  <c:v>29.239897981765402</c:v>
                </c:pt>
                <c:pt idx="7">
                  <c:v>37.480073407002145</c:v>
                </c:pt>
                <c:pt idx="8">
                  <c:v>47.530776777575348</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177.10365695748075</c:v>
                </c:pt>
                <c:pt idx="1">
                  <c:v>229.89111227765818</c:v>
                </c:pt>
                <c:pt idx="2">
                  <c:v>294.67735383883087</c:v>
                </c:pt>
                <c:pt idx="3">
                  <c:v>373.69840167130957</c:v>
                </c:pt>
                <c:pt idx="5">
                  <c:v>192.51651523543799</c:v>
                </c:pt>
                <c:pt idx="6">
                  <c:v>249.89792181377166</c:v>
                </c:pt>
                <c:pt idx="7">
                  <c:v>320.32233695474559</c:v>
                </c:pt>
                <c:pt idx="8">
                  <c:v>406.22037554021642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45.335185336169033</c:v>
                </c:pt>
                <c:pt idx="10">
                  <c:v>46.664635507933639</c:v>
                </c:pt>
                <c:pt idx="11">
                  <c:v>47.994085679698244</c:v>
                </c:pt>
                <c:pt idx="12">
                  <c:v>49.32353585146285</c:v>
                </c:pt>
                <c:pt idx="13">
                  <c:v>50.652986023227456</c:v>
                </c:pt>
                <c:pt idx="14">
                  <c:v>51.982436194992061</c:v>
                </c:pt>
                <c:pt idx="15">
                  <c:v>53.311886366756667</c:v>
                </c:pt>
                <c:pt idx="16">
                  <c:v>54.641336538521273</c:v>
                </c:pt>
                <c:pt idx="17">
                  <c:v>55.970786710285878</c:v>
                </c:pt>
                <c:pt idx="18">
                  <c:v>57.300236882050498</c:v>
                </c:pt>
                <c:pt idx="19">
                  <c:v>58.915030490804426</c:v>
                </c:pt>
                <c:pt idx="20">
                  <c:v>60.529824099558354</c:v>
                </c:pt>
                <c:pt idx="21">
                  <c:v>62.144617708312282</c:v>
                </c:pt>
                <c:pt idx="22">
                  <c:v>63.75941131706621</c:v>
                </c:pt>
                <c:pt idx="23">
                  <c:v>65.374204925820138</c:v>
                </c:pt>
                <c:pt idx="24">
                  <c:v>66.988998534574066</c:v>
                </c:pt>
                <c:pt idx="25">
                  <c:v>68.603792143327993</c:v>
                </c:pt>
                <c:pt idx="26">
                  <c:v>70.218585752081921</c:v>
                </c:pt>
                <c:pt idx="27">
                  <c:v>71.833379360835849</c:v>
                </c:pt>
                <c:pt idx="28">
                  <c:v>73.448172969589791</c:v>
                </c:pt>
                <c:pt idx="29">
                  <c:v>83.296149941400941</c:v>
                </c:pt>
                <c:pt idx="30">
                  <c:v>93.144126913212148</c:v>
                </c:pt>
                <c:pt idx="31">
                  <c:v>93.144126913212148</c:v>
                </c:pt>
                <c:pt idx="32">
                  <c:v>93.144126913212148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3.3805140077248836</c:v>
                </c:pt>
                <c:pt idx="10">
                  <c:v>3.4796472724263947</c:v>
                </c:pt>
                <c:pt idx="11">
                  <c:v>3.5787805371279058</c:v>
                </c:pt>
                <c:pt idx="12">
                  <c:v>3.6779138018294169</c:v>
                </c:pt>
                <c:pt idx="13">
                  <c:v>3.7770470665309279</c:v>
                </c:pt>
                <c:pt idx="14">
                  <c:v>3.876180331232439</c:v>
                </c:pt>
                <c:pt idx="15">
                  <c:v>3.9753135959339501</c:v>
                </c:pt>
                <c:pt idx="16">
                  <c:v>4.0744468606354607</c:v>
                </c:pt>
                <c:pt idx="17">
                  <c:v>4.1735801253369713</c:v>
                </c:pt>
                <c:pt idx="18">
                  <c:v>4.2727133900384828</c:v>
                </c:pt>
                <c:pt idx="19">
                  <c:v>4.3931238918043629</c:v>
                </c:pt>
                <c:pt idx="20">
                  <c:v>4.513534393570243</c:v>
                </c:pt>
                <c:pt idx="21">
                  <c:v>4.6339448953361231</c:v>
                </c:pt>
                <c:pt idx="22">
                  <c:v>4.7543553971020032</c:v>
                </c:pt>
                <c:pt idx="23">
                  <c:v>4.8747658988678833</c:v>
                </c:pt>
                <c:pt idx="24">
                  <c:v>4.9951764006337633</c:v>
                </c:pt>
                <c:pt idx="25">
                  <c:v>5.1155869023996434</c:v>
                </c:pt>
                <c:pt idx="26">
                  <c:v>5.2359974041655235</c:v>
                </c:pt>
                <c:pt idx="27">
                  <c:v>5.3564079059314036</c:v>
                </c:pt>
                <c:pt idx="28">
                  <c:v>5.4768184076972801</c:v>
                </c:pt>
                <c:pt idx="29">
                  <c:v>6.2111536454182446</c:v>
                </c:pt>
                <c:pt idx="30">
                  <c:v>6.9454888831392134</c:v>
                </c:pt>
                <c:pt idx="31">
                  <c:v>6.9454888831392134</c:v>
                </c:pt>
                <c:pt idx="32">
                  <c:v>6.9454888831392134</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0.72118556980002957</c:v>
                </c:pt>
                <c:pt idx="10">
                  <c:v>0.74233427080423342</c:v>
                </c:pt>
                <c:pt idx="11">
                  <c:v>0.76348297180843727</c:v>
                </c:pt>
                <c:pt idx="12">
                  <c:v>0.78463167281264112</c:v>
                </c:pt>
                <c:pt idx="13">
                  <c:v>0.80578037381684497</c:v>
                </c:pt>
                <c:pt idx="14">
                  <c:v>0.82692907482104883</c:v>
                </c:pt>
                <c:pt idx="15">
                  <c:v>0.84807777582525268</c:v>
                </c:pt>
                <c:pt idx="16">
                  <c:v>0.86922647682945653</c:v>
                </c:pt>
                <c:pt idx="17">
                  <c:v>0.89037517783366038</c:v>
                </c:pt>
                <c:pt idx="18">
                  <c:v>0.91152387883786401</c:v>
                </c:pt>
                <c:pt idx="19">
                  <c:v>0.93721178195777344</c:v>
                </c:pt>
                <c:pt idx="20">
                  <c:v>0.96289968507768287</c:v>
                </c:pt>
                <c:pt idx="21">
                  <c:v>0.98858758819759229</c:v>
                </c:pt>
                <c:pt idx="22">
                  <c:v>1.0142754913175016</c:v>
                </c:pt>
                <c:pt idx="23">
                  <c:v>1.0399633944374109</c:v>
                </c:pt>
                <c:pt idx="24">
                  <c:v>1.0656512975573202</c:v>
                </c:pt>
                <c:pt idx="25">
                  <c:v>1.0913392006772296</c:v>
                </c:pt>
                <c:pt idx="26">
                  <c:v>1.1170271037971389</c:v>
                </c:pt>
                <c:pt idx="27">
                  <c:v>1.1427150069170482</c:v>
                </c:pt>
                <c:pt idx="28">
                  <c:v>1.1684029100369582</c:v>
                </c:pt>
                <c:pt idx="29">
                  <c:v>1.325063103022361</c:v>
                </c:pt>
                <c:pt idx="30">
                  <c:v>1.4817232960077626</c:v>
                </c:pt>
                <c:pt idx="31">
                  <c:v>1.4817232960077626</c:v>
                </c:pt>
                <c:pt idx="32">
                  <c:v>1.4817232960077626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2.9695580748253341</c:v>
                </c:pt>
                <c:pt idx="10">
                  <c:v>3.0566400943068301</c:v>
                </c:pt>
                <c:pt idx="11">
                  <c:v>3.1437221137883262</c:v>
                </c:pt>
                <c:pt idx="12">
                  <c:v>3.2308041332698223</c:v>
                </c:pt>
                <c:pt idx="13">
                  <c:v>3.3178861527513184</c:v>
                </c:pt>
                <c:pt idx="14">
                  <c:v>3.4049681722328144</c:v>
                </c:pt>
                <c:pt idx="15">
                  <c:v>3.4920501917143105</c:v>
                </c:pt>
                <c:pt idx="16">
                  <c:v>3.5791322111958066</c:v>
                </c:pt>
                <c:pt idx="17">
                  <c:v>3.6662142306773027</c:v>
                </c:pt>
                <c:pt idx="18">
                  <c:v>3.7532962501588001</c:v>
                </c:pt>
                <c:pt idx="19">
                  <c:v>3.8590689157935398</c:v>
                </c:pt>
                <c:pt idx="20">
                  <c:v>3.9648415814282796</c:v>
                </c:pt>
                <c:pt idx="21">
                  <c:v>4.0706142470630198</c:v>
                </c:pt>
                <c:pt idx="22">
                  <c:v>4.17638691269776</c:v>
                </c:pt>
                <c:pt idx="23">
                  <c:v>4.2821595783325002</c:v>
                </c:pt>
                <c:pt idx="24">
                  <c:v>4.3879322439672404</c:v>
                </c:pt>
                <c:pt idx="25">
                  <c:v>4.4937049096019805</c:v>
                </c:pt>
                <c:pt idx="26">
                  <c:v>4.5994775752367207</c:v>
                </c:pt>
                <c:pt idx="27">
                  <c:v>4.7052502408714609</c:v>
                </c:pt>
                <c:pt idx="28">
                  <c:v>4.8110229065061985</c:v>
                </c:pt>
                <c:pt idx="29">
                  <c:v>5.4560878669885486</c:v>
                </c:pt>
                <c:pt idx="30">
                  <c:v>6.1011528274708962</c:v>
                </c:pt>
                <c:pt idx="31">
                  <c:v>6.1011528274708962</c:v>
                </c:pt>
                <c:pt idx="32">
                  <c:v>6.1011528274708962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0.54719152540890392</c:v>
                </c:pt>
                <c:pt idx="7">
                  <c:v>0.55057605081780769</c:v>
                </c:pt>
                <c:pt idx="8">
                  <c:v>0.51884162111264742</c:v>
                </c:pt>
                <c:pt idx="9">
                  <c:v>0.5328542553619845</c:v>
                </c:pt>
                <c:pt idx="10">
                  <c:v>0.5484801577612699</c:v>
                </c:pt>
                <c:pt idx="11">
                  <c:v>0.56410606016055531</c:v>
                </c:pt>
                <c:pt idx="12">
                  <c:v>0.57973196255984072</c:v>
                </c:pt>
                <c:pt idx="13">
                  <c:v>0.59535786495912613</c:v>
                </c:pt>
                <c:pt idx="14">
                  <c:v>0.61098376735841153</c:v>
                </c:pt>
                <c:pt idx="15">
                  <c:v>0.62660966975769694</c:v>
                </c:pt>
                <c:pt idx="16">
                  <c:v>0.64223557215698235</c:v>
                </c:pt>
                <c:pt idx="17">
                  <c:v>0.65786147455626776</c:v>
                </c:pt>
                <c:pt idx="18">
                  <c:v>0.67348737695555305</c:v>
                </c:pt>
                <c:pt idx="19">
                  <c:v>0.69246710847259596</c:v>
                </c:pt>
                <c:pt idx="20">
                  <c:v>0.71144683998963876</c:v>
                </c:pt>
                <c:pt idx="21">
                  <c:v>0.73042657150668155</c:v>
                </c:pt>
                <c:pt idx="22">
                  <c:v>0.74940630302372435</c:v>
                </c:pt>
                <c:pt idx="23">
                  <c:v>0.76838603454076715</c:v>
                </c:pt>
                <c:pt idx="24">
                  <c:v>0.78736576605780995</c:v>
                </c:pt>
                <c:pt idx="25">
                  <c:v>0.80634549757485274</c:v>
                </c:pt>
                <c:pt idx="26">
                  <c:v>0.82532522909189554</c:v>
                </c:pt>
                <c:pt idx="27">
                  <c:v>0.84430496060893834</c:v>
                </c:pt>
                <c:pt idx="28">
                  <c:v>0.86328469212598158</c:v>
                </c:pt>
                <c:pt idx="29">
                  <c:v>0.97903444360984393</c:v>
                </c:pt>
                <c:pt idx="30">
                  <c:v>1.0947841950937067</c:v>
                </c:pt>
                <c:pt idx="31">
                  <c:v>1.0947841950937067</c:v>
                </c:pt>
                <c:pt idx="32">
                  <c:v>1.0947841950937067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0.28372544028654362</c:v>
                </c:pt>
                <c:pt idx="10">
                  <c:v>0.29204566292434542</c:v>
                </c:pt>
                <c:pt idx="11">
                  <c:v>0.30036588556214722</c:v>
                </c:pt>
                <c:pt idx="12">
                  <c:v>0.30868610819994902</c:v>
                </c:pt>
                <c:pt idx="13">
                  <c:v>0.31700633083775082</c:v>
                </c:pt>
                <c:pt idx="14">
                  <c:v>0.32532655347555262</c:v>
                </c:pt>
                <c:pt idx="15">
                  <c:v>0.33364677611335442</c:v>
                </c:pt>
                <c:pt idx="16">
                  <c:v>0.34196699875115621</c:v>
                </c:pt>
                <c:pt idx="17">
                  <c:v>0.35028722138895801</c:v>
                </c:pt>
                <c:pt idx="18">
                  <c:v>0.35860744402675987</c:v>
                </c:pt>
                <c:pt idx="19">
                  <c:v>0.3687134582454793</c:v>
                </c:pt>
                <c:pt idx="20">
                  <c:v>0.37881947246419873</c:v>
                </c:pt>
                <c:pt idx="21">
                  <c:v>0.38892548668291815</c:v>
                </c:pt>
                <c:pt idx="22">
                  <c:v>0.39903150090163758</c:v>
                </c:pt>
                <c:pt idx="23">
                  <c:v>0.40913751512035701</c:v>
                </c:pt>
                <c:pt idx="24">
                  <c:v>0.41924352933907644</c:v>
                </c:pt>
                <c:pt idx="25">
                  <c:v>0.42934954355779587</c:v>
                </c:pt>
                <c:pt idx="26">
                  <c:v>0.43945555777651529</c:v>
                </c:pt>
                <c:pt idx="27">
                  <c:v>0.44956157199523472</c:v>
                </c:pt>
                <c:pt idx="28">
                  <c:v>0.45966758621395426</c:v>
                </c:pt>
                <c:pt idx="29">
                  <c:v>0.52130010368443391</c:v>
                </c:pt>
                <c:pt idx="30">
                  <c:v>0.58293262115491351</c:v>
                </c:pt>
                <c:pt idx="31">
                  <c:v>0.58293262115491351</c:v>
                </c:pt>
                <c:pt idx="32">
                  <c:v>0.58293262115491351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5.997246815184603</c:v>
                </c:pt>
                <c:pt idx="10">
                  <c:v>6.1731155306081815</c:v>
                </c:pt>
                <c:pt idx="11">
                  <c:v>6.34898424603176</c:v>
                </c:pt>
                <c:pt idx="12">
                  <c:v>6.5248529614553386</c:v>
                </c:pt>
                <c:pt idx="13">
                  <c:v>6.7007216768789171</c:v>
                </c:pt>
                <c:pt idx="14">
                  <c:v>6.8765903923024956</c:v>
                </c:pt>
                <c:pt idx="15">
                  <c:v>7.0524591077260741</c:v>
                </c:pt>
                <c:pt idx="16">
                  <c:v>7.2283278231496526</c:v>
                </c:pt>
                <c:pt idx="17">
                  <c:v>7.4041965385732311</c:v>
                </c:pt>
                <c:pt idx="18">
                  <c:v>7.5800652539968105</c:v>
                </c:pt>
                <c:pt idx="19">
                  <c:v>7.7936811409832405</c:v>
                </c:pt>
                <c:pt idx="20">
                  <c:v>8.0072970279696705</c:v>
                </c:pt>
                <c:pt idx="21">
                  <c:v>8.2209129149561004</c:v>
                </c:pt>
                <c:pt idx="22">
                  <c:v>8.4345288019425304</c:v>
                </c:pt>
                <c:pt idx="23">
                  <c:v>8.6481446889289604</c:v>
                </c:pt>
                <c:pt idx="24">
                  <c:v>8.8617605759153903</c:v>
                </c:pt>
                <c:pt idx="25">
                  <c:v>9.0753764629018203</c:v>
                </c:pt>
                <c:pt idx="26">
                  <c:v>9.2889923498882503</c:v>
                </c:pt>
                <c:pt idx="27">
                  <c:v>9.5026082368746803</c:v>
                </c:pt>
                <c:pt idx="28">
                  <c:v>9.7162241238611102</c:v>
                </c:pt>
                <c:pt idx="29">
                  <c:v>11.018981531650649</c:v>
                </c:pt>
                <c:pt idx="30">
                  <c:v>12.321738939440188</c:v>
                </c:pt>
                <c:pt idx="31">
                  <c:v>12.321738939440188</c:v>
                </c:pt>
                <c:pt idx="32">
                  <c:v>12.321738939440188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1.7441492561595058</c:v>
                </c:pt>
                <c:pt idx="10">
                  <c:v>1.7952962738895608</c:v>
                </c:pt>
                <c:pt idx="11">
                  <c:v>1.8464432916196158</c:v>
                </c:pt>
                <c:pt idx="12">
                  <c:v>1.8975903093496709</c:v>
                </c:pt>
                <c:pt idx="13">
                  <c:v>1.9487373270797259</c:v>
                </c:pt>
                <c:pt idx="14">
                  <c:v>1.9998843448097809</c:v>
                </c:pt>
                <c:pt idx="15">
                  <c:v>2.051031362539836</c:v>
                </c:pt>
                <c:pt idx="16">
                  <c:v>2.102178380269891</c:v>
                </c:pt>
                <c:pt idx="17">
                  <c:v>2.153325397999946</c:v>
                </c:pt>
                <c:pt idx="18">
                  <c:v>2.2044724157300002</c:v>
                </c:pt>
                <c:pt idx="19">
                  <c:v>2.2665972543222512</c:v>
                </c:pt>
                <c:pt idx="20">
                  <c:v>2.3287220929145023</c:v>
                </c:pt>
                <c:pt idx="21">
                  <c:v>2.3908469315067533</c:v>
                </c:pt>
                <c:pt idx="22">
                  <c:v>2.4529717700990044</c:v>
                </c:pt>
                <c:pt idx="23">
                  <c:v>2.5150966086912554</c:v>
                </c:pt>
                <c:pt idx="24">
                  <c:v>2.5772214472835064</c:v>
                </c:pt>
                <c:pt idx="25">
                  <c:v>2.6393462858757575</c:v>
                </c:pt>
                <c:pt idx="26">
                  <c:v>2.7014711244680085</c:v>
                </c:pt>
                <c:pt idx="27">
                  <c:v>2.7635959630602596</c:v>
                </c:pt>
                <c:pt idx="28">
                  <c:v>2.825720801652511</c:v>
                </c:pt>
                <c:pt idx="29">
                  <c:v>3.2045952141578211</c:v>
                </c:pt>
                <c:pt idx="30">
                  <c:v>3.5834696266631321</c:v>
                </c:pt>
                <c:pt idx="31">
                  <c:v>3.5834696266631321</c:v>
                </c:pt>
                <c:pt idx="32">
                  <c:v>3.5834696266631321</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9.9990884809266503E-2</c:v>
                </c:pt>
                <c:pt idx="10">
                  <c:v>0.10292310837907992</c:v>
                </c:pt>
                <c:pt idx="11">
                  <c:v>0.10585533194889334</c:v>
                </c:pt>
                <c:pt idx="12">
                  <c:v>0.10878755551870675</c:v>
                </c:pt>
                <c:pt idx="13">
                  <c:v>0.11171977908852017</c:v>
                </c:pt>
                <c:pt idx="14">
                  <c:v>0.11465200265833358</c:v>
                </c:pt>
                <c:pt idx="15">
                  <c:v>0.117584226228147</c:v>
                </c:pt>
                <c:pt idx="16">
                  <c:v>0.12051644979796042</c:v>
                </c:pt>
                <c:pt idx="17">
                  <c:v>0.12344867336777383</c:v>
                </c:pt>
                <c:pt idx="18">
                  <c:v>0.12638089693758722</c:v>
                </c:pt>
                <c:pt idx="19">
                  <c:v>0.12994247147459115</c:v>
                </c:pt>
                <c:pt idx="20">
                  <c:v>0.13350404601159507</c:v>
                </c:pt>
                <c:pt idx="21">
                  <c:v>0.137065620548599</c:v>
                </c:pt>
                <c:pt idx="22">
                  <c:v>0.14062719508560292</c:v>
                </c:pt>
                <c:pt idx="23">
                  <c:v>0.14418876962260685</c:v>
                </c:pt>
                <c:pt idx="24">
                  <c:v>0.14775034415961077</c:v>
                </c:pt>
                <c:pt idx="25">
                  <c:v>0.1513119186966147</c:v>
                </c:pt>
                <c:pt idx="26">
                  <c:v>0.15487349323361863</c:v>
                </c:pt>
                <c:pt idx="27">
                  <c:v>0.15843506777062255</c:v>
                </c:pt>
                <c:pt idx="28">
                  <c:v>0.16199664230762656</c:v>
                </c:pt>
                <c:pt idx="29">
                  <c:v>0.183717253433199</c:v>
                </c:pt>
                <c:pt idx="30">
                  <c:v>0.20543786455877139</c:v>
                </c:pt>
                <c:pt idx="31">
                  <c:v>0.20543786455877139</c:v>
                </c:pt>
                <c:pt idx="32">
                  <c:v>0.20543786455877139</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2.2214386396849521E-2</c:v>
                </c:pt>
                <c:pt idx="10">
                  <c:v>2.2865821250196754E-2</c:v>
                </c:pt>
                <c:pt idx="11">
                  <c:v>2.3517256103543986E-2</c:v>
                </c:pt>
                <c:pt idx="12">
                  <c:v>2.4168690956891219E-2</c:v>
                </c:pt>
                <c:pt idx="13">
                  <c:v>2.4820125810238451E-2</c:v>
                </c:pt>
                <c:pt idx="14">
                  <c:v>2.5471560663585684E-2</c:v>
                </c:pt>
                <c:pt idx="15">
                  <c:v>2.6122995516932916E-2</c:v>
                </c:pt>
                <c:pt idx="16">
                  <c:v>2.6774430370280149E-2</c:v>
                </c:pt>
                <c:pt idx="17">
                  <c:v>2.7425865223627381E-2</c:v>
                </c:pt>
                <c:pt idx="18">
                  <c:v>2.8077300076974617E-2</c:v>
                </c:pt>
                <c:pt idx="19">
                  <c:v>2.8868554130752663E-2</c:v>
                </c:pt>
                <c:pt idx="20">
                  <c:v>2.9659808184530709E-2</c:v>
                </c:pt>
                <c:pt idx="21">
                  <c:v>3.0451062238308756E-2</c:v>
                </c:pt>
                <c:pt idx="22">
                  <c:v>3.1242316292086802E-2</c:v>
                </c:pt>
                <c:pt idx="23">
                  <c:v>3.2033570345864848E-2</c:v>
                </c:pt>
                <c:pt idx="24">
                  <c:v>3.2824824399642898E-2</c:v>
                </c:pt>
                <c:pt idx="25">
                  <c:v>3.3616078453420947E-2</c:v>
                </c:pt>
                <c:pt idx="26">
                  <c:v>3.4407332507198997E-2</c:v>
                </c:pt>
                <c:pt idx="27">
                  <c:v>3.5198586560977047E-2</c:v>
                </c:pt>
                <c:pt idx="28">
                  <c:v>3.5989840614755082E-2</c:v>
                </c:pt>
                <c:pt idx="29">
                  <c:v>4.0815380955152789E-2</c:v>
                </c:pt>
                <c:pt idx="30">
                  <c:v>4.5640921295550467E-2</c:v>
                </c:pt>
                <c:pt idx="31">
                  <c:v>4.5640921295550467E-2</c:v>
                </c:pt>
                <c:pt idx="32">
                  <c:v>4.5640921295550467E-2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23.134218396735061</c:v>
                </c:pt>
                <c:pt idx="10">
                  <c:v>23.81262723951621</c:v>
                </c:pt>
                <c:pt idx="11">
                  <c:v>24.491036082297359</c:v>
                </c:pt>
                <c:pt idx="12">
                  <c:v>25.169444925078508</c:v>
                </c:pt>
                <c:pt idx="13">
                  <c:v>25.847853767859657</c:v>
                </c:pt>
                <c:pt idx="14">
                  <c:v>26.526262610640806</c:v>
                </c:pt>
                <c:pt idx="15">
                  <c:v>27.204671453421955</c:v>
                </c:pt>
                <c:pt idx="16">
                  <c:v>27.883080296203104</c:v>
                </c:pt>
                <c:pt idx="17">
                  <c:v>28.561489138984253</c:v>
                </c:pt>
                <c:pt idx="18">
                  <c:v>29.239897981765402</c:v>
                </c:pt>
                <c:pt idx="19">
                  <c:v>30.063915524289076</c:v>
                </c:pt>
                <c:pt idx="20">
                  <c:v>30.887933066812749</c:v>
                </c:pt>
                <c:pt idx="21">
                  <c:v>31.711950609336423</c:v>
                </c:pt>
                <c:pt idx="22">
                  <c:v>32.535968151860096</c:v>
                </c:pt>
                <c:pt idx="23">
                  <c:v>33.359985694383774</c:v>
                </c:pt>
                <c:pt idx="24">
                  <c:v>34.184003236907451</c:v>
                </c:pt>
                <c:pt idx="25">
                  <c:v>35.008020779431128</c:v>
                </c:pt>
                <c:pt idx="26">
                  <c:v>35.832038321954805</c:v>
                </c:pt>
                <c:pt idx="27">
                  <c:v>36.656055864478482</c:v>
                </c:pt>
                <c:pt idx="28">
                  <c:v>37.480073407002145</c:v>
                </c:pt>
                <c:pt idx="29">
                  <c:v>42.505425092288739</c:v>
                </c:pt>
                <c:pt idx="30">
                  <c:v>47.530776777575348</c:v>
                </c:pt>
                <c:pt idx="31">
                  <c:v>47.530776777575348</c:v>
                </c:pt>
                <c:pt idx="32">
                  <c:v>47.530776777575348</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26.394040079911385</c:v>
                </c:pt>
                <c:pt idx="10">
                  <c:v>27.168042895993516</c:v>
                </c:pt>
                <c:pt idx="11">
                  <c:v>27.942045712075647</c:v>
                </c:pt>
                <c:pt idx="12">
                  <c:v>28.716048528157778</c:v>
                </c:pt>
                <c:pt idx="13">
                  <c:v>29.490051344239909</c:v>
                </c:pt>
                <c:pt idx="14">
                  <c:v>30.26405416032204</c:v>
                </c:pt>
                <c:pt idx="15">
                  <c:v>31.038056976404171</c:v>
                </c:pt>
                <c:pt idx="16">
                  <c:v>31.812059792486302</c:v>
                </c:pt>
                <c:pt idx="17">
                  <c:v>32.586062608568433</c:v>
                </c:pt>
                <c:pt idx="18">
                  <c:v>33.36006542465055</c:v>
                </c:pt>
                <c:pt idx="19">
                  <c:v>34.300194529984381</c:v>
                </c:pt>
                <c:pt idx="20">
                  <c:v>35.240323635318212</c:v>
                </c:pt>
                <c:pt idx="21">
                  <c:v>36.180452740652044</c:v>
                </c:pt>
                <c:pt idx="22">
                  <c:v>37.120581845985875</c:v>
                </c:pt>
                <c:pt idx="23">
                  <c:v>38.060710951319706</c:v>
                </c:pt>
                <c:pt idx="24">
                  <c:v>39.000840056653537</c:v>
                </c:pt>
                <c:pt idx="25">
                  <c:v>39.940969161987368</c:v>
                </c:pt>
                <c:pt idx="26">
                  <c:v>40.8810982673212</c:v>
                </c:pt>
                <c:pt idx="27">
                  <c:v>41.821227372655031</c:v>
                </c:pt>
                <c:pt idx="28">
                  <c:v>42.761356477988848</c:v>
                </c:pt>
                <c:pt idx="29">
                  <c:v>48.494825900747642</c:v>
                </c:pt>
                <c:pt idx="30">
                  <c:v>54.228295323506465</c:v>
                </c:pt>
                <c:pt idx="31">
                  <c:v>54.228295323506465</c:v>
                </c:pt>
                <c:pt idx="32">
                  <c:v>54.228295323506465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81.882268084821604</c:v>
                </c:pt>
                <c:pt idx="10">
                  <c:v>82.804678528622347</c:v>
                </c:pt>
                <c:pt idx="11">
                  <c:v>83.72708897242309</c:v>
                </c:pt>
                <c:pt idx="12">
                  <c:v>84.649499416223833</c:v>
                </c:pt>
                <c:pt idx="13">
                  <c:v>85.571909860024576</c:v>
                </c:pt>
                <c:pt idx="14">
                  <c:v>86.494320303825319</c:v>
                </c:pt>
                <c:pt idx="15">
                  <c:v>87.416730747626062</c:v>
                </c:pt>
                <c:pt idx="16">
                  <c:v>88.339141191426805</c:v>
                </c:pt>
                <c:pt idx="17">
                  <c:v>89.261551635227548</c:v>
                </c:pt>
                <c:pt idx="18">
                  <c:v>90.183962079028262</c:v>
                </c:pt>
                <c:pt idx="19">
                  <c:v>92.480148088887006</c:v>
                </c:pt>
                <c:pt idx="20">
                  <c:v>94.77633409874575</c:v>
                </c:pt>
                <c:pt idx="21">
                  <c:v>97.072520108604493</c:v>
                </c:pt>
                <c:pt idx="22">
                  <c:v>99.368706118463237</c:v>
                </c:pt>
                <c:pt idx="23">
                  <c:v>101.66489212832198</c:v>
                </c:pt>
                <c:pt idx="24">
                  <c:v>103.96107813818072</c:v>
                </c:pt>
                <c:pt idx="25">
                  <c:v>106.25726414803947</c:v>
                </c:pt>
                <c:pt idx="26">
                  <c:v>108.55345015789821</c:v>
                </c:pt>
                <c:pt idx="27">
                  <c:v>110.84963616775696</c:v>
                </c:pt>
                <c:pt idx="28">
                  <c:v>113.14582217761571</c:v>
                </c:pt>
                <c:pt idx="29">
                  <c:v>125.50586237518903</c:v>
                </c:pt>
                <c:pt idx="30">
                  <c:v>137.86590257276239</c:v>
                </c:pt>
                <c:pt idx="31">
                  <c:v>137.86590257276239</c:v>
                </c:pt>
                <c:pt idx="32">
                  <c:v>137.86590257276239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45.335185336169033</c:v>
                </c:pt>
                <c:pt idx="10">
                  <c:v>46.664635507933639</c:v>
                </c:pt>
                <c:pt idx="11">
                  <c:v>47.994085679698244</c:v>
                </c:pt>
                <c:pt idx="12">
                  <c:v>49.32353585146285</c:v>
                </c:pt>
                <c:pt idx="13">
                  <c:v>50.652986023227456</c:v>
                </c:pt>
                <c:pt idx="14">
                  <c:v>51.982436194992061</c:v>
                </c:pt>
                <c:pt idx="15">
                  <c:v>53.311886366756667</c:v>
                </c:pt>
                <c:pt idx="16">
                  <c:v>54.641336538521273</c:v>
                </c:pt>
                <c:pt idx="17">
                  <c:v>55.970786710285878</c:v>
                </c:pt>
                <c:pt idx="18">
                  <c:v>57.300236882050498</c:v>
                </c:pt>
                <c:pt idx="19">
                  <c:v>58.915030490804426</c:v>
                </c:pt>
                <c:pt idx="20">
                  <c:v>60.529824099558354</c:v>
                </c:pt>
                <c:pt idx="21">
                  <c:v>62.144617708312282</c:v>
                </c:pt>
                <c:pt idx="22">
                  <c:v>63.75941131706621</c:v>
                </c:pt>
                <c:pt idx="23">
                  <c:v>65.374204925820138</c:v>
                </c:pt>
                <c:pt idx="24">
                  <c:v>66.988998534574066</c:v>
                </c:pt>
                <c:pt idx="25">
                  <c:v>68.603792143327993</c:v>
                </c:pt>
                <c:pt idx="26">
                  <c:v>70.218585752081921</c:v>
                </c:pt>
                <c:pt idx="27">
                  <c:v>71.833379360835849</c:v>
                </c:pt>
                <c:pt idx="28">
                  <c:v>73.448172969589791</c:v>
                </c:pt>
                <c:pt idx="29">
                  <c:v>75.417768363952021</c:v>
                </c:pt>
                <c:pt idx="30">
                  <c:v>77.387363758314251</c:v>
                </c:pt>
                <c:pt idx="31">
                  <c:v>79.356959152676481</c:v>
                </c:pt>
                <c:pt idx="32">
                  <c:v>81.326554547038711</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3.3805140077248836</c:v>
                </c:pt>
                <c:pt idx="10">
                  <c:v>3.4796472724263947</c:v>
                </c:pt>
                <c:pt idx="11">
                  <c:v>3.5787805371279058</c:v>
                </c:pt>
                <c:pt idx="12">
                  <c:v>3.6779138018294169</c:v>
                </c:pt>
                <c:pt idx="13">
                  <c:v>3.7770470665309279</c:v>
                </c:pt>
                <c:pt idx="14">
                  <c:v>3.876180331232439</c:v>
                </c:pt>
                <c:pt idx="15">
                  <c:v>3.9753135959339501</c:v>
                </c:pt>
                <c:pt idx="16">
                  <c:v>4.0744468606354607</c:v>
                </c:pt>
                <c:pt idx="17">
                  <c:v>4.1735801253369713</c:v>
                </c:pt>
                <c:pt idx="18">
                  <c:v>4.2727133900384828</c:v>
                </c:pt>
                <c:pt idx="19">
                  <c:v>4.3931238918043629</c:v>
                </c:pt>
                <c:pt idx="20">
                  <c:v>4.513534393570243</c:v>
                </c:pt>
                <c:pt idx="21">
                  <c:v>4.6339448953361231</c:v>
                </c:pt>
                <c:pt idx="22">
                  <c:v>4.7543553971020032</c:v>
                </c:pt>
                <c:pt idx="23">
                  <c:v>4.8747658988678833</c:v>
                </c:pt>
                <c:pt idx="24">
                  <c:v>4.9951764006337633</c:v>
                </c:pt>
                <c:pt idx="25">
                  <c:v>5.1155869023996434</c:v>
                </c:pt>
                <c:pt idx="26">
                  <c:v>5.2359974041655235</c:v>
                </c:pt>
                <c:pt idx="27">
                  <c:v>5.3564079059314036</c:v>
                </c:pt>
                <c:pt idx="28">
                  <c:v>5.4768184076972801</c:v>
                </c:pt>
                <c:pt idx="29">
                  <c:v>5.623685455241473</c:v>
                </c:pt>
                <c:pt idx="30">
                  <c:v>5.7705525027856659</c:v>
                </c:pt>
                <c:pt idx="31">
                  <c:v>5.9174195503298588</c:v>
                </c:pt>
                <c:pt idx="32">
                  <c:v>6.0642865978740517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0.72118556980002957</c:v>
                </c:pt>
                <c:pt idx="10">
                  <c:v>0.74233427080423342</c:v>
                </c:pt>
                <c:pt idx="11">
                  <c:v>0.76348297180843727</c:v>
                </c:pt>
                <c:pt idx="12">
                  <c:v>0.78463167281264112</c:v>
                </c:pt>
                <c:pt idx="13">
                  <c:v>0.80578037381684497</c:v>
                </c:pt>
                <c:pt idx="14">
                  <c:v>0.82692907482104883</c:v>
                </c:pt>
                <c:pt idx="15">
                  <c:v>0.84807777582525268</c:v>
                </c:pt>
                <c:pt idx="16">
                  <c:v>0.86922647682945653</c:v>
                </c:pt>
                <c:pt idx="17">
                  <c:v>0.89037517783366038</c:v>
                </c:pt>
                <c:pt idx="18">
                  <c:v>0.91152387883786401</c:v>
                </c:pt>
                <c:pt idx="19">
                  <c:v>0.93721178195777344</c:v>
                </c:pt>
                <c:pt idx="20">
                  <c:v>0.96289968507768287</c:v>
                </c:pt>
                <c:pt idx="21">
                  <c:v>0.98858758819759229</c:v>
                </c:pt>
                <c:pt idx="22">
                  <c:v>1.0142754913175016</c:v>
                </c:pt>
                <c:pt idx="23">
                  <c:v>1.0399633944374109</c:v>
                </c:pt>
                <c:pt idx="24">
                  <c:v>1.0656512975573202</c:v>
                </c:pt>
                <c:pt idx="25">
                  <c:v>1.0913392006772296</c:v>
                </c:pt>
                <c:pt idx="26">
                  <c:v>1.1170271037971389</c:v>
                </c:pt>
                <c:pt idx="27">
                  <c:v>1.1427150069170482</c:v>
                </c:pt>
                <c:pt idx="28">
                  <c:v>1.1684029100369582</c:v>
                </c:pt>
                <c:pt idx="29">
                  <c:v>1.1997349486340387</c:v>
                </c:pt>
                <c:pt idx="30">
                  <c:v>1.2310669872311193</c:v>
                </c:pt>
                <c:pt idx="31">
                  <c:v>1.2623990258281998</c:v>
                </c:pt>
                <c:pt idx="32">
                  <c:v>1.2937310644252804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2.9695580748253341</c:v>
                </c:pt>
                <c:pt idx="10">
                  <c:v>3.0566400943068301</c:v>
                </c:pt>
                <c:pt idx="11">
                  <c:v>3.1437221137883262</c:v>
                </c:pt>
                <c:pt idx="12">
                  <c:v>3.2308041332698223</c:v>
                </c:pt>
                <c:pt idx="13">
                  <c:v>3.3178861527513184</c:v>
                </c:pt>
                <c:pt idx="14">
                  <c:v>3.4049681722328144</c:v>
                </c:pt>
                <c:pt idx="15">
                  <c:v>3.4920501917143105</c:v>
                </c:pt>
                <c:pt idx="16">
                  <c:v>3.5791322111958066</c:v>
                </c:pt>
                <c:pt idx="17">
                  <c:v>3.6662142306773027</c:v>
                </c:pt>
                <c:pt idx="18">
                  <c:v>3.7532962501588001</c:v>
                </c:pt>
                <c:pt idx="19">
                  <c:v>3.8590689157935398</c:v>
                </c:pt>
                <c:pt idx="20">
                  <c:v>3.9648415814282796</c:v>
                </c:pt>
                <c:pt idx="21">
                  <c:v>4.0706142470630198</c:v>
                </c:pt>
                <c:pt idx="22">
                  <c:v>4.17638691269776</c:v>
                </c:pt>
                <c:pt idx="23">
                  <c:v>4.2821595783325002</c:v>
                </c:pt>
                <c:pt idx="24">
                  <c:v>4.3879322439672404</c:v>
                </c:pt>
                <c:pt idx="25">
                  <c:v>4.4937049096019805</c:v>
                </c:pt>
                <c:pt idx="26">
                  <c:v>4.5994775752367207</c:v>
                </c:pt>
                <c:pt idx="27">
                  <c:v>4.7052502408714609</c:v>
                </c:pt>
                <c:pt idx="28">
                  <c:v>4.8110229065061985</c:v>
                </c:pt>
                <c:pt idx="29">
                  <c:v>4.9400358986026678</c:v>
                </c:pt>
                <c:pt idx="30">
                  <c:v>5.069048890699138</c:v>
                </c:pt>
                <c:pt idx="31">
                  <c:v>5.1980618827956082</c:v>
                </c:pt>
                <c:pt idx="32">
                  <c:v>5.3270748748920784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0.54719152540890392</c:v>
                </c:pt>
                <c:pt idx="7">
                  <c:v>0.55057605081780769</c:v>
                </c:pt>
                <c:pt idx="8">
                  <c:v>0.51884162111264742</c:v>
                </c:pt>
                <c:pt idx="9">
                  <c:v>0.5328542553619845</c:v>
                </c:pt>
                <c:pt idx="10">
                  <c:v>0.5484801577612699</c:v>
                </c:pt>
                <c:pt idx="11">
                  <c:v>0.56410606016055531</c:v>
                </c:pt>
                <c:pt idx="12">
                  <c:v>0.57973196255984072</c:v>
                </c:pt>
                <c:pt idx="13">
                  <c:v>0.59535786495912613</c:v>
                </c:pt>
                <c:pt idx="14">
                  <c:v>0.61098376735841153</c:v>
                </c:pt>
                <c:pt idx="15">
                  <c:v>0.62660966975769694</c:v>
                </c:pt>
                <c:pt idx="16">
                  <c:v>0.64223557215698235</c:v>
                </c:pt>
                <c:pt idx="17">
                  <c:v>0.65786147455626776</c:v>
                </c:pt>
                <c:pt idx="18">
                  <c:v>0.67348737695555305</c:v>
                </c:pt>
                <c:pt idx="19">
                  <c:v>0.69246710847259596</c:v>
                </c:pt>
                <c:pt idx="20">
                  <c:v>0.71144683998963876</c:v>
                </c:pt>
                <c:pt idx="21">
                  <c:v>0.73042657150668155</c:v>
                </c:pt>
                <c:pt idx="22">
                  <c:v>0.74940630302372435</c:v>
                </c:pt>
                <c:pt idx="23">
                  <c:v>0.76838603454076715</c:v>
                </c:pt>
                <c:pt idx="24">
                  <c:v>0.78736576605780995</c:v>
                </c:pt>
                <c:pt idx="25">
                  <c:v>0.80634549757485274</c:v>
                </c:pt>
                <c:pt idx="26">
                  <c:v>0.82532522909189554</c:v>
                </c:pt>
                <c:pt idx="27">
                  <c:v>0.84430496060893834</c:v>
                </c:pt>
                <c:pt idx="28">
                  <c:v>0.86328469212598158</c:v>
                </c:pt>
                <c:pt idx="29">
                  <c:v>0.88643464242275405</c:v>
                </c:pt>
                <c:pt idx="30">
                  <c:v>0.90958459271952652</c:v>
                </c:pt>
                <c:pt idx="31">
                  <c:v>0.93273454301629899</c:v>
                </c:pt>
                <c:pt idx="32">
                  <c:v>0.95588449331307146</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0.28372544028654362</c:v>
                </c:pt>
                <c:pt idx="10">
                  <c:v>0.29204566292434542</c:v>
                </c:pt>
                <c:pt idx="11">
                  <c:v>0.30036588556214722</c:v>
                </c:pt>
                <c:pt idx="12">
                  <c:v>0.30868610819994902</c:v>
                </c:pt>
                <c:pt idx="13">
                  <c:v>0.31700633083775082</c:v>
                </c:pt>
                <c:pt idx="14">
                  <c:v>0.32532655347555262</c:v>
                </c:pt>
                <c:pt idx="15">
                  <c:v>0.33364677611335442</c:v>
                </c:pt>
                <c:pt idx="16">
                  <c:v>0.34196699875115621</c:v>
                </c:pt>
                <c:pt idx="17">
                  <c:v>0.35028722138895801</c:v>
                </c:pt>
                <c:pt idx="18">
                  <c:v>0.35860744402675987</c:v>
                </c:pt>
                <c:pt idx="19">
                  <c:v>0.3687134582454793</c:v>
                </c:pt>
                <c:pt idx="20">
                  <c:v>0.37881947246419873</c:v>
                </c:pt>
                <c:pt idx="21">
                  <c:v>0.38892548668291815</c:v>
                </c:pt>
                <c:pt idx="22">
                  <c:v>0.39903150090163758</c:v>
                </c:pt>
                <c:pt idx="23">
                  <c:v>0.40913751512035701</c:v>
                </c:pt>
                <c:pt idx="24">
                  <c:v>0.41924352933907644</c:v>
                </c:pt>
                <c:pt idx="25">
                  <c:v>0.42934954355779587</c:v>
                </c:pt>
                <c:pt idx="26">
                  <c:v>0.43945555777651529</c:v>
                </c:pt>
                <c:pt idx="27">
                  <c:v>0.44956157199523472</c:v>
                </c:pt>
                <c:pt idx="28">
                  <c:v>0.45966758621395426</c:v>
                </c:pt>
                <c:pt idx="29">
                  <c:v>0.47199408970805018</c:v>
                </c:pt>
                <c:pt idx="30">
                  <c:v>0.4843205932021461</c:v>
                </c:pt>
                <c:pt idx="31">
                  <c:v>0.49664709669624202</c:v>
                </c:pt>
                <c:pt idx="32">
                  <c:v>0.50897360019033799</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5.997246815184603</c:v>
                </c:pt>
                <c:pt idx="10">
                  <c:v>6.1731155306081815</c:v>
                </c:pt>
                <c:pt idx="11">
                  <c:v>6.34898424603176</c:v>
                </c:pt>
                <c:pt idx="12">
                  <c:v>6.5248529614553386</c:v>
                </c:pt>
                <c:pt idx="13">
                  <c:v>6.7007216768789171</c:v>
                </c:pt>
                <c:pt idx="14">
                  <c:v>6.8765903923024956</c:v>
                </c:pt>
                <c:pt idx="15">
                  <c:v>7.0524591077260741</c:v>
                </c:pt>
                <c:pt idx="16">
                  <c:v>7.2283278231496526</c:v>
                </c:pt>
                <c:pt idx="17">
                  <c:v>7.4041965385732311</c:v>
                </c:pt>
                <c:pt idx="18">
                  <c:v>7.5800652539968105</c:v>
                </c:pt>
                <c:pt idx="19">
                  <c:v>7.7936811409832405</c:v>
                </c:pt>
                <c:pt idx="20">
                  <c:v>8.0072970279696705</c:v>
                </c:pt>
                <c:pt idx="21">
                  <c:v>8.2209129149561004</c:v>
                </c:pt>
                <c:pt idx="22">
                  <c:v>8.4345288019425304</c:v>
                </c:pt>
                <c:pt idx="23">
                  <c:v>8.6481446889289604</c:v>
                </c:pt>
                <c:pt idx="24">
                  <c:v>8.8617605759153903</c:v>
                </c:pt>
                <c:pt idx="25">
                  <c:v>9.0753764629018203</c:v>
                </c:pt>
                <c:pt idx="26">
                  <c:v>9.2889923498882503</c:v>
                </c:pt>
                <c:pt idx="27">
                  <c:v>9.5026082368746803</c:v>
                </c:pt>
                <c:pt idx="28">
                  <c:v>9.7162241238611102</c:v>
                </c:pt>
                <c:pt idx="29">
                  <c:v>9.976775605419018</c:v>
                </c:pt>
                <c:pt idx="30">
                  <c:v>10.237327086976926</c:v>
                </c:pt>
                <c:pt idx="31">
                  <c:v>10.497878568534833</c:v>
                </c:pt>
                <c:pt idx="32">
                  <c:v>10.758430050092741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1.7441492561595058</c:v>
                </c:pt>
                <c:pt idx="10">
                  <c:v>1.7952962738895608</c:v>
                </c:pt>
                <c:pt idx="11">
                  <c:v>1.8464432916196158</c:v>
                </c:pt>
                <c:pt idx="12">
                  <c:v>1.8975903093496709</c:v>
                </c:pt>
                <c:pt idx="13">
                  <c:v>1.9487373270797259</c:v>
                </c:pt>
                <c:pt idx="14">
                  <c:v>1.9998843448097809</c:v>
                </c:pt>
                <c:pt idx="15">
                  <c:v>2.051031362539836</c:v>
                </c:pt>
                <c:pt idx="16">
                  <c:v>2.102178380269891</c:v>
                </c:pt>
                <c:pt idx="17">
                  <c:v>2.153325397999946</c:v>
                </c:pt>
                <c:pt idx="18">
                  <c:v>2.2044724157300002</c:v>
                </c:pt>
                <c:pt idx="19">
                  <c:v>2.2665972543222512</c:v>
                </c:pt>
                <c:pt idx="20">
                  <c:v>2.3287220929145023</c:v>
                </c:pt>
                <c:pt idx="21">
                  <c:v>2.3908469315067533</c:v>
                </c:pt>
                <c:pt idx="22">
                  <c:v>2.4529717700990044</c:v>
                </c:pt>
                <c:pt idx="23">
                  <c:v>2.5150966086912554</c:v>
                </c:pt>
                <c:pt idx="24">
                  <c:v>2.5772214472835064</c:v>
                </c:pt>
                <c:pt idx="25">
                  <c:v>2.6393462858757575</c:v>
                </c:pt>
                <c:pt idx="26">
                  <c:v>2.7014711244680085</c:v>
                </c:pt>
                <c:pt idx="27">
                  <c:v>2.7635959630602596</c:v>
                </c:pt>
                <c:pt idx="28">
                  <c:v>2.825720801652511</c:v>
                </c:pt>
                <c:pt idx="29">
                  <c:v>2.9014956841535731</c:v>
                </c:pt>
                <c:pt idx="30">
                  <c:v>2.9772705666546351</c:v>
                </c:pt>
                <c:pt idx="31">
                  <c:v>3.0530454491556971</c:v>
                </c:pt>
                <c:pt idx="32">
                  <c:v>3.1288203316567591</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9.9990884809266503E-2</c:v>
                </c:pt>
                <c:pt idx="10">
                  <c:v>0.10292310837907992</c:v>
                </c:pt>
                <c:pt idx="11">
                  <c:v>0.10585533194889334</c:v>
                </c:pt>
                <c:pt idx="12">
                  <c:v>0.10878755551870675</c:v>
                </c:pt>
                <c:pt idx="13">
                  <c:v>0.11171977908852017</c:v>
                </c:pt>
                <c:pt idx="14">
                  <c:v>0.11465200265833358</c:v>
                </c:pt>
                <c:pt idx="15">
                  <c:v>0.117584226228147</c:v>
                </c:pt>
                <c:pt idx="16">
                  <c:v>0.12051644979796042</c:v>
                </c:pt>
                <c:pt idx="17">
                  <c:v>0.12344867336777383</c:v>
                </c:pt>
                <c:pt idx="18">
                  <c:v>0.12638089693758722</c:v>
                </c:pt>
                <c:pt idx="19">
                  <c:v>0.12994247147459115</c:v>
                </c:pt>
                <c:pt idx="20">
                  <c:v>0.13350404601159507</c:v>
                </c:pt>
                <c:pt idx="21">
                  <c:v>0.137065620548599</c:v>
                </c:pt>
                <c:pt idx="22">
                  <c:v>0.14062719508560292</c:v>
                </c:pt>
                <c:pt idx="23">
                  <c:v>0.14418876962260685</c:v>
                </c:pt>
                <c:pt idx="24">
                  <c:v>0.14775034415961077</c:v>
                </c:pt>
                <c:pt idx="25">
                  <c:v>0.1513119186966147</c:v>
                </c:pt>
                <c:pt idx="26">
                  <c:v>0.15487349323361863</c:v>
                </c:pt>
                <c:pt idx="27">
                  <c:v>0.15843506777062255</c:v>
                </c:pt>
                <c:pt idx="28">
                  <c:v>0.16199664230762656</c:v>
                </c:pt>
                <c:pt idx="29">
                  <c:v>0.16634076453274105</c:v>
                </c:pt>
                <c:pt idx="30">
                  <c:v>0.17068488675785554</c:v>
                </c:pt>
                <c:pt idx="31">
                  <c:v>0.17502900898297002</c:v>
                </c:pt>
                <c:pt idx="32">
                  <c:v>0.17937313120808451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2.2214386396849521E-2</c:v>
                </c:pt>
                <c:pt idx="10">
                  <c:v>2.2865821250196754E-2</c:v>
                </c:pt>
                <c:pt idx="11">
                  <c:v>2.3517256103543986E-2</c:v>
                </c:pt>
                <c:pt idx="12">
                  <c:v>2.4168690956891219E-2</c:v>
                </c:pt>
                <c:pt idx="13">
                  <c:v>2.4820125810238451E-2</c:v>
                </c:pt>
                <c:pt idx="14">
                  <c:v>2.5471560663585684E-2</c:v>
                </c:pt>
                <c:pt idx="15">
                  <c:v>2.6122995516932916E-2</c:v>
                </c:pt>
                <c:pt idx="16">
                  <c:v>2.6774430370280149E-2</c:v>
                </c:pt>
                <c:pt idx="17">
                  <c:v>2.7425865223627381E-2</c:v>
                </c:pt>
                <c:pt idx="18">
                  <c:v>2.8077300076974617E-2</c:v>
                </c:pt>
                <c:pt idx="19">
                  <c:v>2.8868554130752663E-2</c:v>
                </c:pt>
                <c:pt idx="20">
                  <c:v>2.9659808184530709E-2</c:v>
                </c:pt>
                <c:pt idx="21">
                  <c:v>3.0451062238308756E-2</c:v>
                </c:pt>
                <c:pt idx="22">
                  <c:v>3.1242316292086802E-2</c:v>
                </c:pt>
                <c:pt idx="23">
                  <c:v>3.2033570345864848E-2</c:v>
                </c:pt>
                <c:pt idx="24">
                  <c:v>3.2824824399642898E-2</c:v>
                </c:pt>
                <c:pt idx="25">
                  <c:v>3.3616078453420947E-2</c:v>
                </c:pt>
                <c:pt idx="26">
                  <c:v>3.4407332507198997E-2</c:v>
                </c:pt>
                <c:pt idx="27">
                  <c:v>3.5198586560977047E-2</c:v>
                </c:pt>
                <c:pt idx="28">
                  <c:v>3.5989840614755082E-2</c:v>
                </c:pt>
                <c:pt idx="29">
                  <c:v>3.6954948682834624E-2</c:v>
                </c:pt>
                <c:pt idx="30">
                  <c:v>3.7920056750914165E-2</c:v>
                </c:pt>
                <c:pt idx="31">
                  <c:v>3.8885164818993706E-2</c:v>
                </c:pt>
                <c:pt idx="32">
                  <c:v>3.9850272887073247E-2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23.134218396735061</c:v>
                </c:pt>
                <c:pt idx="10">
                  <c:v>23.81262723951621</c:v>
                </c:pt>
                <c:pt idx="11">
                  <c:v>24.491036082297359</c:v>
                </c:pt>
                <c:pt idx="12">
                  <c:v>25.169444925078508</c:v>
                </c:pt>
                <c:pt idx="13">
                  <c:v>25.847853767859657</c:v>
                </c:pt>
                <c:pt idx="14">
                  <c:v>26.526262610640806</c:v>
                </c:pt>
                <c:pt idx="15">
                  <c:v>27.204671453421955</c:v>
                </c:pt>
                <c:pt idx="16">
                  <c:v>27.883080296203104</c:v>
                </c:pt>
                <c:pt idx="17">
                  <c:v>28.561489138984253</c:v>
                </c:pt>
                <c:pt idx="18">
                  <c:v>29.239897981765402</c:v>
                </c:pt>
                <c:pt idx="19">
                  <c:v>30.063915524289076</c:v>
                </c:pt>
                <c:pt idx="20">
                  <c:v>30.887933066812749</c:v>
                </c:pt>
                <c:pt idx="21">
                  <c:v>31.711950609336423</c:v>
                </c:pt>
                <c:pt idx="22">
                  <c:v>32.535968151860096</c:v>
                </c:pt>
                <c:pt idx="23">
                  <c:v>33.359985694383774</c:v>
                </c:pt>
                <c:pt idx="24">
                  <c:v>34.184003236907451</c:v>
                </c:pt>
                <c:pt idx="25">
                  <c:v>35.008020779431128</c:v>
                </c:pt>
                <c:pt idx="26">
                  <c:v>35.832038321954805</c:v>
                </c:pt>
                <c:pt idx="27">
                  <c:v>36.656055864478482</c:v>
                </c:pt>
                <c:pt idx="28">
                  <c:v>37.480073407002145</c:v>
                </c:pt>
                <c:pt idx="29">
                  <c:v>38.485143744059464</c:v>
                </c:pt>
                <c:pt idx="30">
                  <c:v>39.490214081116783</c:v>
                </c:pt>
                <c:pt idx="31">
                  <c:v>40.495284418174101</c:v>
                </c:pt>
                <c:pt idx="32">
                  <c:v>41.50035475523142</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26.394040079911385</c:v>
                </c:pt>
                <c:pt idx="10">
                  <c:v>27.168042895993516</c:v>
                </c:pt>
                <c:pt idx="11">
                  <c:v>27.942045712075647</c:v>
                </c:pt>
                <c:pt idx="12">
                  <c:v>28.716048528157778</c:v>
                </c:pt>
                <c:pt idx="13">
                  <c:v>29.490051344239909</c:v>
                </c:pt>
                <c:pt idx="14">
                  <c:v>30.26405416032204</c:v>
                </c:pt>
                <c:pt idx="15">
                  <c:v>31.038056976404171</c:v>
                </c:pt>
                <c:pt idx="16">
                  <c:v>31.812059792486302</c:v>
                </c:pt>
                <c:pt idx="17">
                  <c:v>32.586062608568433</c:v>
                </c:pt>
                <c:pt idx="18">
                  <c:v>33.36006542465055</c:v>
                </c:pt>
                <c:pt idx="19">
                  <c:v>34.300194529984381</c:v>
                </c:pt>
                <c:pt idx="20">
                  <c:v>35.240323635318212</c:v>
                </c:pt>
                <c:pt idx="21">
                  <c:v>36.180452740652044</c:v>
                </c:pt>
                <c:pt idx="22">
                  <c:v>37.120581845985875</c:v>
                </c:pt>
                <c:pt idx="23">
                  <c:v>38.060710951319706</c:v>
                </c:pt>
                <c:pt idx="24">
                  <c:v>39.000840056653537</c:v>
                </c:pt>
                <c:pt idx="25">
                  <c:v>39.940969161987368</c:v>
                </c:pt>
                <c:pt idx="26">
                  <c:v>40.8810982673212</c:v>
                </c:pt>
                <c:pt idx="27">
                  <c:v>41.821227372655031</c:v>
                </c:pt>
                <c:pt idx="28">
                  <c:v>42.761356477988848</c:v>
                </c:pt>
                <c:pt idx="29">
                  <c:v>43.908050362540607</c:v>
                </c:pt>
                <c:pt idx="30">
                  <c:v>45.054744247092366</c:v>
                </c:pt>
                <c:pt idx="31">
                  <c:v>46.201438131644124</c:v>
                </c:pt>
                <c:pt idx="32">
                  <c:v>47.348132016195883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81.882268084821604</c:v>
                </c:pt>
                <c:pt idx="10">
                  <c:v>82.804678528622347</c:v>
                </c:pt>
                <c:pt idx="11">
                  <c:v>83.72708897242309</c:v>
                </c:pt>
                <c:pt idx="12">
                  <c:v>84.649499416223833</c:v>
                </c:pt>
                <c:pt idx="13">
                  <c:v>85.571909860024576</c:v>
                </c:pt>
                <c:pt idx="14">
                  <c:v>86.494320303825319</c:v>
                </c:pt>
                <c:pt idx="15">
                  <c:v>87.416730747626062</c:v>
                </c:pt>
                <c:pt idx="16">
                  <c:v>88.339141191426805</c:v>
                </c:pt>
                <c:pt idx="17">
                  <c:v>89.261551635227548</c:v>
                </c:pt>
                <c:pt idx="18">
                  <c:v>90.183962079028262</c:v>
                </c:pt>
                <c:pt idx="19">
                  <c:v>92.480148088887006</c:v>
                </c:pt>
                <c:pt idx="20">
                  <c:v>94.77633409874575</c:v>
                </c:pt>
                <c:pt idx="21">
                  <c:v>97.072520108604493</c:v>
                </c:pt>
                <c:pt idx="22">
                  <c:v>99.368706118463237</c:v>
                </c:pt>
                <c:pt idx="23">
                  <c:v>101.66489212832198</c:v>
                </c:pt>
                <c:pt idx="24">
                  <c:v>103.96107813818072</c:v>
                </c:pt>
                <c:pt idx="25">
                  <c:v>106.25726414803947</c:v>
                </c:pt>
                <c:pt idx="26">
                  <c:v>108.55345015789821</c:v>
                </c:pt>
                <c:pt idx="27">
                  <c:v>110.84963616775696</c:v>
                </c:pt>
                <c:pt idx="28">
                  <c:v>113.14582217761571</c:v>
                </c:pt>
                <c:pt idx="29">
                  <c:v>115.61783021713038</c:v>
                </c:pt>
                <c:pt idx="30">
                  <c:v>118.08983825664504</c:v>
                </c:pt>
                <c:pt idx="31">
                  <c:v>120.5618462961597</c:v>
                </c:pt>
                <c:pt idx="32">
                  <c:v>123.03385433567436</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30.066529857519853</c:v>
                </c:pt>
                <c:pt idx="6">
                  <c:v>26.736835235945438</c:v>
                </c:pt>
                <c:pt idx="7">
                  <c:v>22.098536368982472</c:v>
                </c:pt>
                <c:pt idx="8">
                  <c:v>17.712141159766233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17.926734501843555</c:v>
                </c:pt>
                <c:pt idx="6">
                  <c:v>21.46530696836502</c:v>
                </c:pt>
                <c:pt idx="7">
                  <c:v>24.8945930363953</c:v>
                </c:pt>
                <c:pt idx="8">
                  <c:v>27.454286761894924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11.861738000000003</c:v>
                </c:pt>
                <c:pt idx="5">
                  <c:v>11.998316089840854</c:v>
                </c:pt>
                <c:pt idx="6">
                  <c:v>17.753947795689552</c:v>
                </c:pt>
                <c:pt idx="7">
                  <c:v>24.382176594622223</c:v>
                </c:pt>
                <c:pt idx="8">
                  <c:v>30.351481078338836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0.15033264928759926</c:v>
                </c:pt>
                <c:pt idx="5">
                  <c:v>0.13368417617972719</c:v>
                </c:pt>
                <c:pt idx="6">
                  <c:v>0.11049268184491236</c:v>
                </c:pt>
                <c:pt idx="7">
                  <c:v>8.8560705798831171E-2</c:v>
                </c:pt>
                <c:pt idx="9">
                  <c:v>0.1283823833256614</c:v>
                </c:pt>
                <c:pt idx="10">
                  <c:v>0.12877680945571371</c:v>
                </c:pt>
                <c:pt idx="11">
                  <c:v>0.12973355042768442</c:v>
                </c:pt>
                <c:pt idx="12">
                  <c:v>0.13499132813487882</c:v>
                </c:pt>
                <c:pt idx="13">
                  <c:v>0.15033264928759926</c:v>
                </c:pt>
                <c:pt idx="14">
                  <c:v>0.3174999184268521</c:v>
                </c:pt>
                <c:pt idx="15">
                  <c:v>0.1994392907300668</c:v>
                </c:pt>
                <c:pt idx="16">
                  <c:v>0.15185947026854574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2.9749716452640276</c:v>
                </c:pt>
                <c:pt idx="5">
                  <c:v>3.5622036786012066</c:v>
                </c:pt>
                <c:pt idx="6">
                  <c:v>4.1312994508870009</c:v>
                </c:pt>
                <c:pt idx="7">
                  <c:v>4.5560849160334005</c:v>
                </c:pt>
                <c:pt idx="9">
                  <c:v>2.7636773332492934</c:v>
                </c:pt>
                <c:pt idx="10">
                  <c:v>2.8913337107360779</c:v>
                </c:pt>
                <c:pt idx="11">
                  <c:v>3.0495903806306055</c:v>
                </c:pt>
                <c:pt idx="12">
                  <c:v>3.2047358801985588</c:v>
                </c:pt>
                <c:pt idx="13">
                  <c:v>2.9749716452640276</c:v>
                </c:pt>
                <c:pt idx="14">
                  <c:v>3.2148888199375887</c:v>
                </c:pt>
                <c:pt idx="15">
                  <c:v>3.5420728667042414</c:v>
                </c:pt>
                <c:pt idx="16">
                  <c:v>3.5254116576579322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3.7543943802193493</c:v>
                </c:pt>
                <c:pt idx="4">
                  <c:v>4.0130257835696259</c:v>
                </c:pt>
                <c:pt idx="5">
                  <c:v>6.2171221343214746</c:v>
                </c:pt>
                <c:pt idx="6">
                  <c:v>9.3928126149441571</c:v>
                </c:pt>
                <c:pt idx="7">
                  <c:v>12.820922307816049</c:v>
                </c:pt>
                <c:pt idx="9">
                  <c:v>3.9385634462472403</c:v>
                </c:pt>
                <c:pt idx="10">
                  <c:v>4.2313538823878662</c:v>
                </c:pt>
                <c:pt idx="11">
                  <c:v>4.4526615366410756</c:v>
                </c:pt>
                <c:pt idx="12">
                  <c:v>3.7543943802193493</c:v>
                </c:pt>
                <c:pt idx="13">
                  <c:v>4.0130257835696259</c:v>
                </c:pt>
                <c:pt idx="14">
                  <c:v>5.3418997549470895</c:v>
                </c:pt>
                <c:pt idx="15">
                  <c:v>6.9740089306582673</c:v>
                </c:pt>
                <c:pt idx="16">
                  <c:v>8.2527586903800803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0.46352523174535432</c:v>
                </c:pt>
                <c:pt idx="5">
                  <c:v>0.5420369106687174</c:v>
                </c:pt>
                <c:pt idx="6">
                  <c:v>0.6403075117426168</c:v>
                </c:pt>
                <c:pt idx="7">
                  <c:v>0.75062903298207073</c:v>
                </c:pt>
                <c:pt idx="9">
                  <c:v>0.46372346858460045</c:v>
                </c:pt>
                <c:pt idx="10">
                  <c:v>0.46905924231932195</c:v>
                </c:pt>
                <c:pt idx="11">
                  <c:v>0.47271120514266252</c:v>
                </c:pt>
                <c:pt idx="12">
                  <c:v>0.45580929278482035</c:v>
                </c:pt>
                <c:pt idx="13">
                  <c:v>0.46352523174535432</c:v>
                </c:pt>
                <c:pt idx="14">
                  <c:v>0.54334383266729047</c:v>
                </c:pt>
                <c:pt idx="15">
                  <c:v>0.62214986816053697</c:v>
                </c:pt>
                <c:pt idx="16">
                  <c:v>0.68646570263288265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108.36878814829855</c:v>
                </c:pt>
                <c:pt idx="4">
                  <c:v>109.29690529830124</c:v>
                </c:pt>
                <c:pt idx="5">
                  <c:v>151.37171905648933</c:v>
                </c:pt>
                <c:pt idx="6">
                  <c:v>207.9459659984301</c:v>
                </c:pt>
                <c:pt idx="7">
                  <c:v>266.48613691202587</c:v>
                </c:pt>
                <c:pt idx="9">
                  <c:v>112.08301521214011</c:v>
                </c:pt>
                <c:pt idx="10">
                  <c:v>111.30546475888069</c:v>
                </c:pt>
                <c:pt idx="11">
                  <c:v>116.86069358470795</c:v>
                </c:pt>
                <c:pt idx="12">
                  <c:v>108.36878814829855</c:v>
                </c:pt>
                <c:pt idx="13">
                  <c:v>109.29690529830124</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23.028367481513445</c:v>
                </c:pt>
                <c:pt idx="4">
                  <c:v>23.225592375889018</c:v>
                </c:pt>
                <c:pt idx="5">
                  <c:v>32.166490299503984</c:v>
                </c:pt>
                <c:pt idx="6">
                  <c:v>44.188517774666401</c:v>
                </c:pt>
                <c:pt idx="7">
                  <c:v>56.628304093805511</c:v>
                </c:pt>
                <c:pt idx="9">
                  <c:v>18.389926593310879</c:v>
                </c:pt>
                <c:pt idx="10">
                  <c:v>23.652411261262152</c:v>
                </c:pt>
                <c:pt idx="11">
                  <c:v>24.832897386750442</c:v>
                </c:pt>
                <c:pt idx="12">
                  <c:v>23.028367481513445</c:v>
                </c:pt>
                <c:pt idx="13">
                  <c:v>23.225592375889018</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4.0638295555611963</c:v>
                </c:pt>
                <c:pt idx="4">
                  <c:v>4.098633948686297</c:v>
                </c:pt>
                <c:pt idx="5">
                  <c:v>5.6764394646183503</c:v>
                </c:pt>
                <c:pt idx="6">
                  <c:v>7.7979737249411292</c:v>
                </c:pt>
                <c:pt idx="7">
                  <c:v>9.9932301342009708</c:v>
                </c:pt>
                <c:pt idx="9">
                  <c:v>3.9406985557094738</c:v>
                </c:pt>
                <c:pt idx="10">
                  <c:v>4.1739549284580262</c:v>
                </c:pt>
                <c:pt idx="11">
                  <c:v>4.3822760094265476</c:v>
                </c:pt>
                <c:pt idx="12">
                  <c:v>4.0638295555611963</c:v>
                </c:pt>
                <c:pt idx="13">
                  <c:v>4.098633948686297</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19.235110334691932</c:v>
                </c:pt>
                <c:pt idx="4">
                  <c:v>19.537348440485406</c:v>
                </c:pt>
                <c:pt idx="5">
                  <c:v>19.496871014962103</c:v>
                </c:pt>
                <c:pt idx="6">
                  <c:v>18.0641831877582</c:v>
                </c:pt>
                <c:pt idx="7">
                  <c:v>16.094560436009466</c:v>
                </c:pt>
                <c:pt idx="9">
                  <c:v>27.595775892451353</c:v>
                </c:pt>
                <c:pt idx="10">
                  <c:v>18.502265696365193</c:v>
                </c:pt>
                <c:pt idx="11">
                  <c:v>18.925968547790067</c:v>
                </c:pt>
                <c:pt idx="12">
                  <c:v>19.235110334691932</c:v>
                </c:pt>
                <c:pt idx="13">
                  <c:v>19.537348440485406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101.76413102745801</c:v>
                </c:pt>
                <c:pt idx="4">
                  <c:v>103.36313397905455</c:v>
                </c:pt>
                <c:pt idx="5">
                  <c:v>103.14898651834679</c:v>
                </c:pt>
                <c:pt idx="6">
                  <c:v>95.569293486585607</c:v>
                </c:pt>
                <c:pt idx="7">
                  <c:v>85.148924468887913</c:v>
                </c:pt>
                <c:pt idx="9">
                  <c:v>95.660972173859577</c:v>
                </c:pt>
                <c:pt idx="10">
                  <c:v>97.886986758472602</c:v>
                </c:pt>
                <c:pt idx="11">
                  <c:v>100.12860387107854</c:v>
                </c:pt>
                <c:pt idx="12">
                  <c:v>101.76413102745801</c:v>
                </c:pt>
                <c:pt idx="13">
                  <c:v>103.36313397905455</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7.3753524394656811</c:v>
                </c:pt>
                <c:pt idx="5">
                  <c:v>14.093080471321864</c:v>
                </c:pt>
                <c:pt idx="6">
                  <c:v>26.457133028698003</c:v>
                </c:pt>
                <c:pt idx="7">
                  <c:v>37.923360658142528</c:v>
                </c:pt>
                <c:pt idx="9">
                  <c:v>0.80138751043622602</c:v>
                </c:pt>
                <c:pt idx="10">
                  <c:v>1.5745685843146777</c:v>
                </c:pt>
                <c:pt idx="11">
                  <c:v>2.5244712126531619</c:v>
                </c:pt>
                <c:pt idx="12">
                  <c:v>2.5547937802312601</c:v>
                </c:pt>
                <c:pt idx="13">
                  <c:v>7.3753524394656811</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8.967720358741504</c:v>
                </c:pt>
                <c:pt idx="4">
                  <c:v>9.108628664820893</c:v>
                </c:pt>
                <c:pt idx="5">
                  <c:v>9.0897574326512434</c:v>
                </c:pt>
                <c:pt idx="6">
                  <c:v>8.4218151348332082</c:v>
                </c:pt>
                <c:pt idx="7">
                  <c:v>7.5035450681395419</c:v>
                </c:pt>
                <c:pt idx="9">
                  <c:v>12.081299629763897</c:v>
                </c:pt>
                <c:pt idx="10">
                  <c:v>8.6260563043864682</c:v>
                </c:pt>
                <c:pt idx="11">
                  <c:v>8.8235934445777957</c:v>
                </c:pt>
                <c:pt idx="12">
                  <c:v>8.967720358741504</c:v>
                </c:pt>
                <c:pt idx="13">
                  <c:v>9.108628664820893</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0.63121754592195711</c:v>
                </c:pt>
                <c:pt idx="5">
                  <c:v>0.85804540967978071</c:v>
                </c:pt>
                <c:pt idx="6">
                  <c:v>1.110501811291019</c:v>
                </c:pt>
                <c:pt idx="7">
                  <c:v>1.3309756961023917</c:v>
                </c:pt>
                <c:pt idx="9">
                  <c:v>0.60923770891438467</c:v>
                </c:pt>
                <c:pt idx="10">
                  <c:v>0.64854136839212595</c:v>
                </c:pt>
                <c:pt idx="11">
                  <c:v>0.6995709084876961</c:v>
                </c:pt>
                <c:pt idx="12">
                  <c:v>0.64257947683872407</c:v>
                </c:pt>
                <c:pt idx="13">
                  <c:v>0.63121754592195711</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80.059296580100096</c:v>
                </c:pt>
                <c:pt idx="1">
                  <c:v>79.503903399200524</c:v>
                </c:pt>
                <c:pt idx="2">
                  <c:v>83.471923989077126</c:v>
                </c:pt>
                <c:pt idx="3">
                  <c:v>77.40627724878469</c:v>
                </c:pt>
                <c:pt idx="4">
                  <c:v>78.069218070215186</c:v>
                </c:pt>
                <c:pt idx="5">
                  <c:v>108.12265646892094</c:v>
                </c:pt>
                <c:pt idx="6">
                  <c:v>148.53283285602151</c:v>
                </c:pt>
                <c:pt idx="7">
                  <c:v>190.34724065144709</c:v>
                </c:pt>
                <c:pt idx="9">
                  <c:v>80.059296580100096</c:v>
                </c:pt>
                <c:pt idx="10">
                  <c:v>79.503903399200524</c:v>
                </c:pt>
                <c:pt idx="11">
                  <c:v>83.471923989077126</c:v>
                </c:pt>
                <c:pt idx="12">
                  <c:v>77.40627724878469</c:v>
                </c:pt>
                <c:pt idx="13">
                  <c:v>78.069218070215186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13.135661852364917</c:v>
                </c:pt>
                <c:pt idx="1">
                  <c:v>16.894579472330115</c:v>
                </c:pt>
                <c:pt idx="2">
                  <c:v>17.737783847678891</c:v>
                </c:pt>
                <c:pt idx="3">
                  <c:v>16.448833915366748</c:v>
                </c:pt>
                <c:pt idx="4">
                  <c:v>16.589708839920732</c:v>
                </c:pt>
                <c:pt idx="5">
                  <c:v>22.976064499645702</c:v>
                </c:pt>
                <c:pt idx="6">
                  <c:v>31.563226981904577</c:v>
                </c:pt>
                <c:pt idx="7">
                  <c:v>40.448788638432518</c:v>
                </c:pt>
                <c:pt idx="9">
                  <c:v>13.135661852364917</c:v>
                </c:pt>
                <c:pt idx="10">
                  <c:v>16.894579472330115</c:v>
                </c:pt>
                <c:pt idx="11">
                  <c:v>17.737783847678891</c:v>
                </c:pt>
                <c:pt idx="12">
                  <c:v>16.448833915366748</c:v>
                </c:pt>
                <c:pt idx="13">
                  <c:v>16.589708839920732</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2.9813963774700198</c:v>
                </c:pt>
                <c:pt idx="2">
                  <c:v>3.1301971495903924</c:v>
                </c:pt>
                <c:pt idx="3">
                  <c:v>2.9027353968294261</c:v>
                </c:pt>
                <c:pt idx="4">
                  <c:v>2.9275956776330698</c:v>
                </c:pt>
                <c:pt idx="5">
                  <c:v>4.0545996175845351</c:v>
                </c:pt>
                <c:pt idx="6">
                  <c:v>5.5699812321008073</c:v>
                </c:pt>
                <c:pt idx="7">
                  <c:v>7.1380215244292673</c:v>
                </c:pt>
                <c:pt idx="9">
                  <c:v>2.8147846826496248</c:v>
                </c:pt>
                <c:pt idx="10">
                  <c:v>2.9813963774700198</c:v>
                </c:pt>
                <c:pt idx="11">
                  <c:v>3.1301971495903924</c:v>
                </c:pt>
                <c:pt idx="12">
                  <c:v>2.9027353968294261</c:v>
                </c:pt>
                <c:pt idx="13">
                  <c:v>2.9275956776330698</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0.74009062785460766</c:v>
                </c:pt>
                <c:pt idx="2">
                  <c:v>0.7570387419116027</c:v>
                </c:pt>
                <c:pt idx="3">
                  <c:v>0.76940441338767729</c:v>
                </c:pt>
                <c:pt idx="4">
                  <c:v>0.78149393761941621</c:v>
                </c:pt>
                <c:pt idx="5">
                  <c:v>0.77987484059848411</c:v>
                </c:pt>
                <c:pt idx="6">
                  <c:v>0.72256732751032804</c:v>
                </c:pt>
                <c:pt idx="7">
                  <c:v>0.64378241744037867</c:v>
                </c:pt>
                <c:pt idx="9">
                  <c:v>1.1038310356980541</c:v>
                </c:pt>
                <c:pt idx="10">
                  <c:v>0.74009062785460766</c:v>
                </c:pt>
                <c:pt idx="11">
                  <c:v>0.7570387419116027</c:v>
                </c:pt>
                <c:pt idx="12">
                  <c:v>0.76940441338767729</c:v>
                </c:pt>
                <c:pt idx="13">
                  <c:v>0.78149393761941621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6.9919276256051859</c:v>
                </c:pt>
                <c:pt idx="2">
                  <c:v>7.1520431336484673</c:v>
                </c:pt>
                <c:pt idx="3">
                  <c:v>7.2688665019612859</c:v>
                </c:pt>
                <c:pt idx="4">
                  <c:v>7.383080998503897</c:v>
                </c:pt>
                <c:pt idx="5">
                  <c:v>7.3677847513104853</c:v>
                </c:pt>
                <c:pt idx="6">
                  <c:v>6.826378106184686</c:v>
                </c:pt>
                <c:pt idx="7">
                  <c:v>6.0820660334919934</c:v>
                </c:pt>
                <c:pt idx="9">
                  <c:v>6.8329265838471125</c:v>
                </c:pt>
                <c:pt idx="10">
                  <c:v>6.9919276256051859</c:v>
                </c:pt>
                <c:pt idx="11">
                  <c:v>7.1520431336484673</c:v>
                </c:pt>
                <c:pt idx="12">
                  <c:v>7.2688665019612859</c:v>
                </c:pt>
                <c:pt idx="13">
                  <c:v>7.383080998503897</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0.10219175120925041</c:v>
                </c:pt>
                <c:pt idx="4">
                  <c:v>0.29501409757862723</c:v>
                </c:pt>
                <c:pt idx="5">
                  <c:v>0.56372321885287457</c:v>
                </c:pt>
                <c:pt idx="6">
                  <c:v>1.0582853211479202</c:v>
                </c:pt>
                <c:pt idx="7">
                  <c:v>1.5169344263257012</c:v>
                </c:pt>
                <c:pt idx="9">
                  <c:v>3.2055500417449041E-2</c:v>
                </c:pt>
                <c:pt idx="10">
                  <c:v>6.2982743372587108E-2</c:v>
                </c:pt>
                <c:pt idx="11">
                  <c:v>0.10097884850612647</c:v>
                </c:pt>
                <c:pt idx="12">
                  <c:v>0.10219175120925041</c:v>
                </c:pt>
                <c:pt idx="13">
                  <c:v>0.29501409757862723</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108.36878814829855</c:v>
                </c:pt>
                <c:pt idx="4">
                  <c:v>109.29690529830124</c:v>
                </c:pt>
                <c:pt idx="5">
                  <c:v>151.37171905648933</c:v>
                </c:pt>
                <c:pt idx="6">
                  <c:v>207.9459659984301</c:v>
                </c:pt>
                <c:pt idx="7">
                  <c:v>266.48613691202587</c:v>
                </c:pt>
                <c:pt idx="9">
                  <c:v>112.08301521214011</c:v>
                </c:pt>
                <c:pt idx="10">
                  <c:v>111.30546475888069</c:v>
                </c:pt>
                <c:pt idx="11">
                  <c:v>116.86069358470795</c:v>
                </c:pt>
                <c:pt idx="12">
                  <c:v>108.36878814829855</c:v>
                </c:pt>
                <c:pt idx="13">
                  <c:v>109.29690529830124</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23.028367481513445</c:v>
                </c:pt>
                <c:pt idx="4">
                  <c:v>23.225592375889018</c:v>
                </c:pt>
                <c:pt idx="5">
                  <c:v>32.166490299503984</c:v>
                </c:pt>
                <c:pt idx="6">
                  <c:v>44.188517774666401</c:v>
                </c:pt>
                <c:pt idx="7">
                  <c:v>56.628304093805511</c:v>
                </c:pt>
                <c:pt idx="9">
                  <c:v>18.389926593310879</c:v>
                </c:pt>
                <c:pt idx="10">
                  <c:v>23.652411261262152</c:v>
                </c:pt>
                <c:pt idx="11">
                  <c:v>24.832897386750442</c:v>
                </c:pt>
                <c:pt idx="12">
                  <c:v>23.028367481513445</c:v>
                </c:pt>
                <c:pt idx="13">
                  <c:v>23.225592375889018</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4.0638295555611963</c:v>
                </c:pt>
                <c:pt idx="4">
                  <c:v>4.098633948686297</c:v>
                </c:pt>
                <c:pt idx="5">
                  <c:v>5.6764394646183503</c:v>
                </c:pt>
                <c:pt idx="6">
                  <c:v>7.7979737249411292</c:v>
                </c:pt>
                <c:pt idx="7">
                  <c:v>9.9932301342009708</c:v>
                </c:pt>
                <c:pt idx="9">
                  <c:v>3.9406985557094738</c:v>
                </c:pt>
                <c:pt idx="10">
                  <c:v>4.1739549284580262</c:v>
                </c:pt>
                <c:pt idx="11">
                  <c:v>4.3822760094265476</c:v>
                </c:pt>
                <c:pt idx="12">
                  <c:v>4.0638295555611963</c:v>
                </c:pt>
                <c:pt idx="13">
                  <c:v>4.098633948686297</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19.235110334691932</c:v>
                </c:pt>
                <c:pt idx="4">
                  <c:v>19.537348440485406</c:v>
                </c:pt>
                <c:pt idx="5">
                  <c:v>19.496871014962103</c:v>
                </c:pt>
                <c:pt idx="6">
                  <c:v>18.0641831877582</c:v>
                </c:pt>
                <c:pt idx="7">
                  <c:v>16.094560436009466</c:v>
                </c:pt>
                <c:pt idx="9">
                  <c:v>27.595775892451353</c:v>
                </c:pt>
                <c:pt idx="10">
                  <c:v>18.502265696365193</c:v>
                </c:pt>
                <c:pt idx="11">
                  <c:v>18.925968547790067</c:v>
                </c:pt>
                <c:pt idx="12">
                  <c:v>19.235110334691932</c:v>
                </c:pt>
                <c:pt idx="13">
                  <c:v>19.537348440485406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101.76413102745801</c:v>
                </c:pt>
                <c:pt idx="4">
                  <c:v>103.36313397905455</c:v>
                </c:pt>
                <c:pt idx="5">
                  <c:v>103.14898651834679</c:v>
                </c:pt>
                <c:pt idx="6">
                  <c:v>95.569293486585607</c:v>
                </c:pt>
                <c:pt idx="7">
                  <c:v>85.148924468887913</c:v>
                </c:pt>
                <c:pt idx="9">
                  <c:v>95.660972173859577</c:v>
                </c:pt>
                <c:pt idx="10">
                  <c:v>97.886986758472602</c:v>
                </c:pt>
                <c:pt idx="11">
                  <c:v>100.12860387107854</c:v>
                </c:pt>
                <c:pt idx="12">
                  <c:v>101.76413102745801</c:v>
                </c:pt>
                <c:pt idx="13">
                  <c:v>103.36313397905455</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7.3753524394656811</c:v>
                </c:pt>
                <c:pt idx="5">
                  <c:v>14.093080471321864</c:v>
                </c:pt>
                <c:pt idx="6">
                  <c:v>26.457133028698003</c:v>
                </c:pt>
                <c:pt idx="7">
                  <c:v>37.923360658142528</c:v>
                </c:pt>
                <c:pt idx="9">
                  <c:v>0.80138751043622602</c:v>
                </c:pt>
                <c:pt idx="10">
                  <c:v>1.5745685843146777</c:v>
                </c:pt>
                <c:pt idx="11">
                  <c:v>2.5244712126531619</c:v>
                </c:pt>
                <c:pt idx="12">
                  <c:v>2.5547937802312601</c:v>
                </c:pt>
                <c:pt idx="13">
                  <c:v>7.3753524394656811</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8.967720358741504</c:v>
                </c:pt>
                <c:pt idx="4">
                  <c:v>9.108628664820893</c:v>
                </c:pt>
                <c:pt idx="5">
                  <c:v>9.0897574326512434</c:v>
                </c:pt>
                <c:pt idx="6">
                  <c:v>8.4218151348332082</c:v>
                </c:pt>
                <c:pt idx="7">
                  <c:v>7.5035450681395419</c:v>
                </c:pt>
                <c:pt idx="9">
                  <c:v>12.081299629763897</c:v>
                </c:pt>
                <c:pt idx="10">
                  <c:v>8.6260563043864682</c:v>
                </c:pt>
                <c:pt idx="11">
                  <c:v>8.8235934445777957</c:v>
                </c:pt>
                <c:pt idx="12">
                  <c:v>8.967720358741504</c:v>
                </c:pt>
                <c:pt idx="13">
                  <c:v>9.108628664820893</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0.63121754592195711</c:v>
                </c:pt>
                <c:pt idx="5">
                  <c:v>0.85804540967978071</c:v>
                </c:pt>
                <c:pt idx="6">
                  <c:v>1.110501811291019</c:v>
                </c:pt>
                <c:pt idx="7">
                  <c:v>1.3309756961023917</c:v>
                </c:pt>
                <c:pt idx="9">
                  <c:v>0.60923770891438467</c:v>
                </c:pt>
                <c:pt idx="10">
                  <c:v>0.64854136839212595</c:v>
                </c:pt>
                <c:pt idx="11">
                  <c:v>0.6995709084876961</c:v>
                </c:pt>
                <c:pt idx="12">
                  <c:v>0.64257947683872407</c:v>
                </c:pt>
                <c:pt idx="13">
                  <c:v>0.63121754592195711</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0.43544098279437526</c:v>
                </c:pt>
                <c:pt idx="5">
                  <c:v>0.45590264415194831</c:v>
                </c:pt>
                <c:pt idx="6">
                  <c:v>0.50153452695003142</c:v>
                </c:pt>
                <c:pt idx="7">
                  <c:v>0.5499421794841034</c:v>
                </c:pt>
                <c:pt idx="9" formatCode="0%">
                  <c:v>0.41283463855351005</c:v>
                </c:pt>
                <c:pt idx="10" formatCode="0%">
                  <c:v>0.41283463855351005</c:v>
                </c:pt>
                <c:pt idx="11" formatCode="0%">
                  <c:v>0.41283463855351005</c:v>
                </c:pt>
                <c:pt idx="12" formatCode="0%">
                  <c:v>0.41206830801822453</c:v>
                </c:pt>
                <c:pt idx="13" formatCode="0%">
                  <c:v>0.43544098279437526</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1.2223267216408769</c:v>
                </c:pt>
                <c:pt idx="5">
                  <c:v>1.452078503717289</c:v>
                </c:pt>
                <c:pt idx="6">
                  <c:v>2.0334401338389951</c:v>
                </c:pt>
                <c:pt idx="7">
                  <c:v>2.8185032404316308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0.15033264928759926</c:v>
                </c:pt>
                <c:pt idx="5">
                  <c:v>0.13368417617972719</c:v>
                </c:pt>
                <c:pt idx="6">
                  <c:v>0.11049268184491236</c:v>
                </c:pt>
                <c:pt idx="7">
                  <c:v>8.8560705798831171E-2</c:v>
                </c:pt>
                <c:pt idx="9">
                  <c:v>0.1283823833256614</c:v>
                </c:pt>
                <c:pt idx="10">
                  <c:v>0.12877680945571371</c:v>
                </c:pt>
                <c:pt idx="11">
                  <c:v>0.12973355042768442</c:v>
                </c:pt>
                <c:pt idx="12">
                  <c:v>0.13499132813487882</c:v>
                </c:pt>
                <c:pt idx="13">
                  <c:v>0.15033264928759926</c:v>
                </c:pt>
                <c:pt idx="14">
                  <c:v>0.3174999184268521</c:v>
                </c:pt>
                <c:pt idx="15">
                  <c:v>0.1994392907300668</c:v>
                </c:pt>
                <c:pt idx="16">
                  <c:v>0.15185947026854574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2.9749716452640276</c:v>
                </c:pt>
                <c:pt idx="5">
                  <c:v>3.5622036786012066</c:v>
                </c:pt>
                <c:pt idx="6">
                  <c:v>4.1312994508870009</c:v>
                </c:pt>
                <c:pt idx="7">
                  <c:v>4.5560849160334005</c:v>
                </c:pt>
                <c:pt idx="9">
                  <c:v>2.7636773332492934</c:v>
                </c:pt>
                <c:pt idx="10">
                  <c:v>2.8913337107360779</c:v>
                </c:pt>
                <c:pt idx="11">
                  <c:v>3.0495903806306055</c:v>
                </c:pt>
                <c:pt idx="12">
                  <c:v>3.2047358801985588</c:v>
                </c:pt>
                <c:pt idx="13">
                  <c:v>2.9749716452640276</c:v>
                </c:pt>
                <c:pt idx="14">
                  <c:v>3.2148888199375887</c:v>
                </c:pt>
                <c:pt idx="15">
                  <c:v>3.5420728667042414</c:v>
                </c:pt>
                <c:pt idx="16">
                  <c:v>3.5254116576579322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3.7543943802193493</c:v>
                </c:pt>
                <c:pt idx="4">
                  <c:v>4.0130257835696259</c:v>
                </c:pt>
                <c:pt idx="5">
                  <c:v>6.2171221343214746</c:v>
                </c:pt>
                <c:pt idx="6">
                  <c:v>9.3928126149441571</c:v>
                </c:pt>
                <c:pt idx="7">
                  <c:v>12.820922307816049</c:v>
                </c:pt>
                <c:pt idx="9">
                  <c:v>3.9385634462472403</c:v>
                </c:pt>
                <c:pt idx="10">
                  <c:v>4.2313538823878662</c:v>
                </c:pt>
                <c:pt idx="11">
                  <c:v>4.4526615366410756</c:v>
                </c:pt>
                <c:pt idx="12">
                  <c:v>3.7543943802193493</c:v>
                </c:pt>
                <c:pt idx="13">
                  <c:v>4.0130257835696259</c:v>
                </c:pt>
                <c:pt idx="14">
                  <c:v>5.3418997549470895</c:v>
                </c:pt>
                <c:pt idx="15">
                  <c:v>6.9740089306582673</c:v>
                </c:pt>
                <c:pt idx="16">
                  <c:v>8.2527586903800803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0.46352523174535432</c:v>
                </c:pt>
                <c:pt idx="5">
                  <c:v>0.5420369106687174</c:v>
                </c:pt>
                <c:pt idx="6">
                  <c:v>0.6403075117426168</c:v>
                </c:pt>
                <c:pt idx="7">
                  <c:v>0.75062903298207073</c:v>
                </c:pt>
                <c:pt idx="9">
                  <c:v>0.46372346858460045</c:v>
                </c:pt>
                <c:pt idx="10">
                  <c:v>0.46905924231932195</c:v>
                </c:pt>
                <c:pt idx="11">
                  <c:v>0.47271120514266252</c:v>
                </c:pt>
                <c:pt idx="12">
                  <c:v>0.45580929278482035</c:v>
                </c:pt>
                <c:pt idx="13">
                  <c:v>0.46352523174535432</c:v>
                </c:pt>
                <c:pt idx="14">
                  <c:v>0.54334383266729047</c:v>
                </c:pt>
                <c:pt idx="15">
                  <c:v>0.62214986816053697</c:v>
                </c:pt>
                <c:pt idx="16">
                  <c:v>0.68646570263288265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7.5499308813376071</c:v>
                      </c:pt>
                      <c:pt idx="4">
                        <c:v>7.6018553098666075</c:v>
                      </c:pt>
                      <c:pt idx="5">
                        <c:v>10.455046899771126</c:v>
                      </c:pt>
                      <c:pt idx="6">
                        <c:v>14.274912259418688</c:v>
                      </c:pt>
                      <c:pt idx="7">
                        <c:v>18.216196962630352</c:v>
                      </c:pt>
                      <c:pt idx="9">
                        <c:v>7.2943466314067953</c:v>
                      </c:pt>
                      <c:pt idx="10">
                        <c:v>7.7205236448989796</c:v>
                      </c:pt>
                      <c:pt idx="11">
                        <c:v>8.104696672842028</c:v>
                      </c:pt>
                      <c:pt idx="12">
                        <c:v>7.5499308813376071</c:v>
                      </c:pt>
                      <c:pt idx="13">
                        <c:v>7.6018553098666075</c:v>
                      </c:pt>
                      <c:pt idx="14">
                        <c:v>9.4176323259788202</c:v>
                      </c:pt>
                      <c:pt idx="15">
                        <c:v>11.337670956253113</c:v>
                      </c:pt>
                      <c:pt idx="16">
                        <c:v>12.616495520939441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129.78798264098234</c:v>
                </c:pt>
                <c:pt idx="4">
                  <c:v>126.71536993934021</c:v>
                </c:pt>
                <c:pt idx="5">
                  <c:v>158.51526219597196</c:v>
                </c:pt>
                <c:pt idx="6">
                  <c:v>199.99791327575801</c:v>
                </c:pt>
                <c:pt idx="7">
                  <c:v>241.21691402539173</c:v>
                </c:pt>
                <c:pt idx="9">
                  <c:v>133.22887954517915</c:v>
                </c:pt>
                <c:pt idx="10">
                  <c:v>136.59337500558414</c:v>
                </c:pt>
                <c:pt idx="11">
                  <c:v>138.86266762680626</c:v>
                </c:pt>
                <c:pt idx="12">
                  <c:v>129.78798264098234</c:v>
                </c:pt>
                <c:pt idx="13">
                  <c:v>126.71536993934021</c:v>
                </c:pt>
                <c:pt idx="14">
                  <c:v>142.78639509981289</c:v>
                </c:pt>
                <c:pt idx="15">
                  <c:v>158.8458472773919</c:v>
                </c:pt>
                <c:pt idx="16">
                  <c:v>167.06627193477303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0.7350720175077422</c:v>
                </c:pt>
                <c:pt idx="5">
                  <c:v>0.76961354044650987</c:v>
                </c:pt>
                <c:pt idx="6">
                  <c:v>0.84664515087465231</c:v>
                </c:pt>
                <c:pt idx="7">
                  <c:v>0.92836256429468655</c:v>
                </c:pt>
                <c:pt idx="9">
                  <c:v>0.69691003522723105</c:v>
                </c:pt>
                <c:pt idx="10">
                  <c:v>0.69691003522723105</c:v>
                </c:pt>
                <c:pt idx="11">
                  <c:v>0.69691003522723105</c:v>
                </c:pt>
                <c:pt idx="12">
                  <c:v>0.69561638544480764</c:v>
                </c:pt>
                <c:pt idx="13">
                  <c:v>0.7350720175077422</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0.25492798249225779</c:v>
                </c:pt>
                <c:pt idx="5">
                  <c:v>0.1953864595534901</c:v>
                </c:pt>
                <c:pt idx="6">
                  <c:v>0.11335484912534766</c:v>
                </c:pt>
                <c:pt idx="7">
                  <c:v>2.6637435705313406E-2</c:v>
                </c:pt>
                <c:pt idx="9" formatCode="0%">
                  <c:v>0.29308996477276894</c:v>
                </c:pt>
                <c:pt idx="10" formatCode="0%">
                  <c:v>0.29308996477276894</c:v>
                </c:pt>
                <c:pt idx="11" formatCode="0%">
                  <c:v>0.29308996477276894</c:v>
                </c:pt>
                <c:pt idx="12" formatCode="0%">
                  <c:v>0.29438361455519235</c:v>
                </c:pt>
                <c:pt idx="13" formatCode="0%">
                  <c:v>0.25492798249225779</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79.781599989650317</c:v>
                </c:pt>
                <c:pt idx="5">
                  <c:v>79.503903399200524</c:v>
                </c:pt>
                <c:pt idx="6">
                  <c:v>81.487913694138825</c:v>
                </c:pt>
                <c:pt idx="7">
                  <c:v>83.471923989077126</c:v>
                </c:pt>
                <c:pt idx="8">
                  <c:v>77.40627724878469</c:v>
                </c:pt>
                <c:pt idx="9">
                  <c:v>78.069218070215186</c:v>
                </c:pt>
                <c:pt idx="10">
                  <c:v>81.408489003404711</c:v>
                </c:pt>
                <c:pt idx="11">
                  <c:v>84.747759936594235</c:v>
                </c:pt>
                <c:pt idx="12">
                  <c:v>88.08703086978376</c:v>
                </c:pt>
                <c:pt idx="13">
                  <c:v>91.426301802973285</c:v>
                </c:pt>
                <c:pt idx="14">
                  <c:v>94.76557273616281</c:v>
                </c:pt>
                <c:pt idx="15">
                  <c:v>98.104843669352334</c:v>
                </c:pt>
                <c:pt idx="16">
                  <c:v>101.44411460254186</c:v>
                </c:pt>
                <c:pt idx="17">
                  <c:v>104.78338553573138</c:v>
                </c:pt>
                <c:pt idx="18">
                  <c:v>108.12265646892094</c:v>
                </c:pt>
                <c:pt idx="19">
                  <c:v>112.163674107631</c:v>
                </c:pt>
                <c:pt idx="20">
                  <c:v>116.20469174634106</c:v>
                </c:pt>
                <c:pt idx="21">
                  <c:v>120.24570938505111</c:v>
                </c:pt>
                <c:pt idx="22">
                  <c:v>124.28672702376117</c:v>
                </c:pt>
                <c:pt idx="23">
                  <c:v>128.32774466247122</c:v>
                </c:pt>
                <c:pt idx="24">
                  <c:v>132.36876230118128</c:v>
                </c:pt>
                <c:pt idx="25">
                  <c:v>136.40977993989134</c:v>
                </c:pt>
                <c:pt idx="26">
                  <c:v>140.4507975786014</c:v>
                </c:pt>
                <c:pt idx="27">
                  <c:v>144.49181521731145</c:v>
                </c:pt>
                <c:pt idx="28">
                  <c:v>148.53283285602151</c:v>
                </c:pt>
                <c:pt idx="29">
                  <c:v>169.44003675373432</c:v>
                </c:pt>
                <c:pt idx="30">
                  <c:v>190.34724065144709</c:v>
                </c:pt>
                <c:pt idx="31">
                  <c:v>190.34724065144709</c:v>
                </c:pt>
                <c:pt idx="32">
                  <c:v>190.34724065144709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10.954519631150319</c:v>
                </c:pt>
                <c:pt idx="2">
                  <c:v>12.045090741757619</c:v>
                </c:pt>
                <c:pt idx="3">
                  <c:v>13.135661852364917</c:v>
                </c:pt>
                <c:pt idx="4">
                  <c:v>15.015120662347517</c:v>
                </c:pt>
                <c:pt idx="5">
                  <c:v>16.894579472330115</c:v>
                </c:pt>
                <c:pt idx="6">
                  <c:v>17.316181660004503</c:v>
                </c:pt>
                <c:pt idx="7">
                  <c:v>17.737783847678891</c:v>
                </c:pt>
                <c:pt idx="8">
                  <c:v>16.448833915366748</c:v>
                </c:pt>
                <c:pt idx="9">
                  <c:v>16.589708839920732</c:v>
                </c:pt>
                <c:pt idx="10">
                  <c:v>17.299303913223508</c:v>
                </c:pt>
                <c:pt idx="11">
                  <c:v>18.008898986526283</c:v>
                </c:pt>
                <c:pt idx="12">
                  <c:v>18.718494059829059</c:v>
                </c:pt>
                <c:pt idx="13">
                  <c:v>19.428089133131834</c:v>
                </c:pt>
                <c:pt idx="14">
                  <c:v>20.13768420643461</c:v>
                </c:pt>
                <c:pt idx="15">
                  <c:v>20.847279279737386</c:v>
                </c:pt>
                <c:pt idx="16">
                  <c:v>21.556874353040161</c:v>
                </c:pt>
                <c:pt idx="17">
                  <c:v>22.266469426342937</c:v>
                </c:pt>
                <c:pt idx="18">
                  <c:v>22.976064499645702</c:v>
                </c:pt>
                <c:pt idx="19">
                  <c:v>23.834780747871591</c:v>
                </c:pt>
                <c:pt idx="20">
                  <c:v>24.69349699609748</c:v>
                </c:pt>
                <c:pt idx="21">
                  <c:v>25.552213244323369</c:v>
                </c:pt>
                <c:pt idx="22">
                  <c:v>26.410929492549258</c:v>
                </c:pt>
                <c:pt idx="23">
                  <c:v>27.269645740775147</c:v>
                </c:pt>
                <c:pt idx="24">
                  <c:v>28.128361989001036</c:v>
                </c:pt>
                <c:pt idx="25">
                  <c:v>28.987078237226925</c:v>
                </c:pt>
                <c:pt idx="26">
                  <c:v>29.845794485452814</c:v>
                </c:pt>
                <c:pt idx="27">
                  <c:v>30.704510733678703</c:v>
                </c:pt>
                <c:pt idx="28">
                  <c:v>31.563226981904577</c:v>
                </c:pt>
                <c:pt idx="29">
                  <c:v>36.006007810168548</c:v>
                </c:pt>
                <c:pt idx="30">
                  <c:v>40.448788638432518</c:v>
                </c:pt>
                <c:pt idx="31">
                  <c:v>40.448788638432518</c:v>
                </c:pt>
                <c:pt idx="32">
                  <c:v>40.448788638432518</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2.8980905300598225</c:v>
                </c:pt>
                <c:pt idx="5">
                  <c:v>2.9813963774700198</c:v>
                </c:pt>
                <c:pt idx="6">
                  <c:v>3.0557967635302061</c:v>
                </c:pt>
                <c:pt idx="7">
                  <c:v>3.1301971495903924</c:v>
                </c:pt>
                <c:pt idx="8">
                  <c:v>2.9027353968294261</c:v>
                </c:pt>
                <c:pt idx="9">
                  <c:v>2.9275956776330698</c:v>
                </c:pt>
                <c:pt idx="10">
                  <c:v>3.0528183376276772</c:v>
                </c:pt>
                <c:pt idx="11">
                  <c:v>3.1780409976222845</c:v>
                </c:pt>
                <c:pt idx="12">
                  <c:v>3.3032636576168919</c:v>
                </c:pt>
                <c:pt idx="13">
                  <c:v>3.4284863176114992</c:v>
                </c:pt>
                <c:pt idx="14">
                  <c:v>3.5537089776061066</c:v>
                </c:pt>
                <c:pt idx="15">
                  <c:v>3.678931637600714</c:v>
                </c:pt>
                <c:pt idx="16">
                  <c:v>3.8041542975953213</c:v>
                </c:pt>
                <c:pt idx="17">
                  <c:v>3.9293769575899287</c:v>
                </c:pt>
                <c:pt idx="18">
                  <c:v>4.0545996175845351</c:v>
                </c:pt>
                <c:pt idx="19">
                  <c:v>4.2061377790361627</c:v>
                </c:pt>
                <c:pt idx="20">
                  <c:v>4.3576759404877903</c:v>
                </c:pt>
                <c:pt idx="21">
                  <c:v>4.5092141019394179</c:v>
                </c:pt>
                <c:pt idx="22">
                  <c:v>4.6607522633910454</c:v>
                </c:pt>
                <c:pt idx="23">
                  <c:v>4.812290424842673</c:v>
                </c:pt>
                <c:pt idx="24">
                  <c:v>4.9638285862943006</c:v>
                </c:pt>
                <c:pt idx="25">
                  <c:v>5.1153667477459281</c:v>
                </c:pt>
                <c:pt idx="26">
                  <c:v>5.2669049091975557</c:v>
                </c:pt>
                <c:pt idx="27">
                  <c:v>5.4184430706491833</c:v>
                </c:pt>
                <c:pt idx="28">
                  <c:v>5.5699812321008073</c:v>
                </c:pt>
                <c:pt idx="29">
                  <c:v>6.3540013782650373</c:v>
                </c:pt>
                <c:pt idx="30">
                  <c:v>7.1380215244292673</c:v>
                </c:pt>
                <c:pt idx="31">
                  <c:v>7.1380215244292673</c:v>
                </c:pt>
                <c:pt idx="32">
                  <c:v>7.1380215244292673</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0.92196083177633081</c:v>
                </c:pt>
                <c:pt idx="5">
                  <c:v>0.74009062785460766</c:v>
                </c:pt>
                <c:pt idx="6">
                  <c:v>0.74856468488310512</c:v>
                </c:pt>
                <c:pt idx="7">
                  <c:v>0.7570387419116027</c:v>
                </c:pt>
                <c:pt idx="8">
                  <c:v>0.76940441338767729</c:v>
                </c:pt>
                <c:pt idx="9">
                  <c:v>0.78149393761941621</c:v>
                </c:pt>
                <c:pt idx="10">
                  <c:v>0.78131403795042376</c:v>
                </c:pt>
                <c:pt idx="11">
                  <c:v>0.7811341382814313</c:v>
                </c:pt>
                <c:pt idx="12">
                  <c:v>0.78095423861243884</c:v>
                </c:pt>
                <c:pt idx="13">
                  <c:v>0.78077433894344639</c:v>
                </c:pt>
                <c:pt idx="14">
                  <c:v>0.78059443927445393</c:v>
                </c:pt>
                <c:pt idx="15">
                  <c:v>0.78041453960546148</c:v>
                </c:pt>
                <c:pt idx="16">
                  <c:v>0.78023463993646902</c:v>
                </c:pt>
                <c:pt idx="17">
                  <c:v>0.78005474026747657</c:v>
                </c:pt>
                <c:pt idx="18">
                  <c:v>0.77987484059848411</c:v>
                </c:pt>
                <c:pt idx="19">
                  <c:v>0.77414408928966849</c:v>
                </c:pt>
                <c:pt idx="20">
                  <c:v>0.76841333798085287</c:v>
                </c:pt>
                <c:pt idx="21">
                  <c:v>0.76268258667203725</c:v>
                </c:pt>
                <c:pt idx="22">
                  <c:v>0.75695183536322164</c:v>
                </c:pt>
                <c:pt idx="23">
                  <c:v>0.75122108405440602</c:v>
                </c:pt>
                <c:pt idx="24">
                  <c:v>0.7454903327455904</c:v>
                </c:pt>
                <c:pt idx="25">
                  <c:v>0.73975958143677478</c:v>
                </c:pt>
                <c:pt idx="26">
                  <c:v>0.73402883012795916</c:v>
                </c:pt>
                <c:pt idx="27">
                  <c:v>0.72829807881914355</c:v>
                </c:pt>
                <c:pt idx="28">
                  <c:v>0.72256732751032804</c:v>
                </c:pt>
                <c:pt idx="29">
                  <c:v>0.68317487247535336</c:v>
                </c:pt>
                <c:pt idx="30">
                  <c:v>0.64378241744037867</c:v>
                </c:pt>
                <c:pt idx="31">
                  <c:v>0.64378241744037867</c:v>
                </c:pt>
                <c:pt idx="32">
                  <c:v>0.64378241744037867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6.9124271047261487</c:v>
                </c:pt>
                <c:pt idx="5" formatCode="0.000">
                  <c:v>6.9919276256051859</c:v>
                </c:pt>
                <c:pt idx="6">
                  <c:v>7.0719853796268266</c:v>
                </c:pt>
                <c:pt idx="7">
                  <c:v>7.1520431336484673</c:v>
                </c:pt>
                <c:pt idx="8">
                  <c:v>7.2688665019612859</c:v>
                </c:pt>
                <c:pt idx="9">
                  <c:v>7.383080998503897</c:v>
                </c:pt>
                <c:pt idx="10">
                  <c:v>7.3813814154824069</c:v>
                </c:pt>
                <c:pt idx="11">
                  <c:v>7.3796818324609168</c:v>
                </c:pt>
                <c:pt idx="12">
                  <c:v>7.3779822494394267</c:v>
                </c:pt>
                <c:pt idx="13">
                  <c:v>7.3762826664179366</c:v>
                </c:pt>
                <c:pt idx="14">
                  <c:v>7.3745830833964465</c:v>
                </c:pt>
                <c:pt idx="15">
                  <c:v>7.3728835003749564</c:v>
                </c:pt>
                <c:pt idx="16">
                  <c:v>7.3711839173534663</c:v>
                </c:pt>
                <c:pt idx="17">
                  <c:v>7.3694843343319762</c:v>
                </c:pt>
                <c:pt idx="18">
                  <c:v>7.3677847513104853</c:v>
                </c:pt>
                <c:pt idx="19">
                  <c:v>7.3136440867979058</c:v>
                </c:pt>
                <c:pt idx="20">
                  <c:v>7.2595034222853254</c:v>
                </c:pt>
                <c:pt idx="21">
                  <c:v>7.205362757772745</c:v>
                </c:pt>
                <c:pt idx="22">
                  <c:v>7.1512220932601647</c:v>
                </c:pt>
                <c:pt idx="23">
                  <c:v>7.0970814287475843</c:v>
                </c:pt>
                <c:pt idx="24">
                  <c:v>7.0429407642350039</c:v>
                </c:pt>
                <c:pt idx="25">
                  <c:v>6.9888000997224236</c:v>
                </c:pt>
                <c:pt idx="26">
                  <c:v>6.9346594352098432</c:v>
                </c:pt>
                <c:pt idx="27">
                  <c:v>6.8805187706972628</c:v>
                </c:pt>
                <c:pt idx="28">
                  <c:v>6.826378106184686</c:v>
                </c:pt>
                <c:pt idx="29">
                  <c:v>6.4542220698383392</c:v>
                </c:pt>
                <c:pt idx="30">
                  <c:v>6.0820660334919934</c:v>
                </c:pt>
                <c:pt idx="31">
                  <c:v>6.0820660334919934</c:v>
                </c:pt>
                <c:pt idx="32">
                  <c:v>6.0820660334919934</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0.10219175120925041</c:v>
                </c:pt>
                <c:pt idx="9">
                  <c:v>0.29501409757862723</c:v>
                </c:pt>
                <c:pt idx="10">
                  <c:v>0.32487066660909913</c:v>
                </c:pt>
                <c:pt idx="11">
                  <c:v>0.35472723563957104</c:v>
                </c:pt>
                <c:pt idx="12">
                  <c:v>0.38458380467004294</c:v>
                </c:pt>
                <c:pt idx="13">
                  <c:v>0.41444037370051484</c:v>
                </c:pt>
                <c:pt idx="14">
                  <c:v>0.44429694273098674</c:v>
                </c:pt>
                <c:pt idx="15">
                  <c:v>0.47415351176145865</c:v>
                </c:pt>
                <c:pt idx="16">
                  <c:v>0.50401008079193055</c:v>
                </c:pt>
                <c:pt idx="17">
                  <c:v>0.53386664982240251</c:v>
                </c:pt>
                <c:pt idx="18">
                  <c:v>0.56372321885287457</c:v>
                </c:pt>
                <c:pt idx="19">
                  <c:v>0.6131794290823791</c:v>
                </c:pt>
                <c:pt idx="20">
                  <c:v>0.66263563931188363</c:v>
                </c:pt>
                <c:pt idx="21">
                  <c:v>0.71209184954138816</c:v>
                </c:pt>
                <c:pt idx="22">
                  <c:v>0.76154805977089268</c:v>
                </c:pt>
                <c:pt idx="23">
                  <c:v>0.81100427000039721</c:v>
                </c:pt>
                <c:pt idx="24">
                  <c:v>0.86046048022990174</c:v>
                </c:pt>
                <c:pt idx="25">
                  <c:v>0.90991669045940626</c:v>
                </c:pt>
                <c:pt idx="26">
                  <c:v>0.95937290068891079</c:v>
                </c:pt>
                <c:pt idx="27">
                  <c:v>1.0088291109184153</c:v>
                </c:pt>
                <c:pt idx="28">
                  <c:v>1.0582853211479202</c:v>
                </c:pt>
                <c:pt idx="29">
                  <c:v>1.2876098737368107</c:v>
                </c:pt>
                <c:pt idx="30">
                  <c:v>1.5169344263257012</c:v>
                </c:pt>
                <c:pt idx="31">
                  <c:v>1.5169344263257012</c:v>
                </c:pt>
                <c:pt idx="32">
                  <c:v>1.5169344263257012</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10.353677967075182</c:v>
                </c:pt>
                <c:pt idx="5">
                  <c:v>8.6260563043864682</c:v>
                </c:pt>
                <c:pt idx="6">
                  <c:v>8.7248248744821311</c:v>
                </c:pt>
                <c:pt idx="7">
                  <c:v>8.8235934445777957</c:v>
                </c:pt>
                <c:pt idx="8">
                  <c:v>8.967720358741504</c:v>
                </c:pt>
                <c:pt idx="9">
                  <c:v>9.108628664820893</c:v>
                </c:pt>
                <c:pt idx="10">
                  <c:v>9.1065318612464878</c:v>
                </c:pt>
                <c:pt idx="11">
                  <c:v>9.1044350576720827</c:v>
                </c:pt>
                <c:pt idx="12">
                  <c:v>9.1023382540976776</c:v>
                </c:pt>
                <c:pt idx="13">
                  <c:v>9.1002414505232725</c:v>
                </c:pt>
                <c:pt idx="14">
                  <c:v>9.0981446469488674</c:v>
                </c:pt>
                <c:pt idx="15">
                  <c:v>9.0960478433744623</c:v>
                </c:pt>
                <c:pt idx="16">
                  <c:v>9.0939510398000571</c:v>
                </c:pt>
                <c:pt idx="17">
                  <c:v>9.091854236225652</c:v>
                </c:pt>
                <c:pt idx="18">
                  <c:v>9.0897574326512434</c:v>
                </c:pt>
                <c:pt idx="19">
                  <c:v>9.0229632028694393</c:v>
                </c:pt>
                <c:pt idx="20">
                  <c:v>8.9561689730876353</c:v>
                </c:pt>
                <c:pt idx="21">
                  <c:v>8.8893747433058312</c:v>
                </c:pt>
                <c:pt idx="22">
                  <c:v>8.8225805135240272</c:v>
                </c:pt>
                <c:pt idx="23">
                  <c:v>8.7557862837422231</c:v>
                </c:pt>
                <c:pt idx="24">
                  <c:v>8.6889920539604191</c:v>
                </c:pt>
                <c:pt idx="25">
                  <c:v>8.622197824178615</c:v>
                </c:pt>
                <c:pt idx="26">
                  <c:v>8.555403594396811</c:v>
                </c:pt>
                <c:pt idx="27">
                  <c:v>8.4886093646150069</c:v>
                </c:pt>
                <c:pt idx="28">
                  <c:v>8.4218151348332082</c:v>
                </c:pt>
                <c:pt idx="29">
                  <c:v>7.9626801014863755</c:v>
                </c:pt>
                <c:pt idx="30">
                  <c:v>7.5035450681395419</c:v>
                </c:pt>
                <c:pt idx="31">
                  <c:v>7.5035450681395419</c:v>
                </c:pt>
                <c:pt idx="32">
                  <c:v>7.5035450681395419</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0.64257947683872407</c:v>
                </c:pt>
                <c:pt idx="9">
                  <c:v>0.63121754592195711</c:v>
                </c:pt>
                <c:pt idx="10">
                  <c:v>0.65642064189504867</c:v>
                </c:pt>
                <c:pt idx="11">
                  <c:v>0.68162373786814023</c:v>
                </c:pt>
                <c:pt idx="12">
                  <c:v>0.70682683384123179</c:v>
                </c:pt>
                <c:pt idx="13">
                  <c:v>0.73202992981432335</c:v>
                </c:pt>
                <c:pt idx="14">
                  <c:v>0.75723302578741492</c:v>
                </c:pt>
                <c:pt idx="15">
                  <c:v>0.78243612176050648</c:v>
                </c:pt>
                <c:pt idx="16">
                  <c:v>0.80763921773359804</c:v>
                </c:pt>
                <c:pt idx="17">
                  <c:v>0.8328423137066896</c:v>
                </c:pt>
                <c:pt idx="18">
                  <c:v>0.85804540967978071</c:v>
                </c:pt>
                <c:pt idx="19">
                  <c:v>0.88329104984090456</c:v>
                </c:pt>
                <c:pt idx="20">
                  <c:v>0.90853669000202841</c:v>
                </c:pt>
                <c:pt idx="21">
                  <c:v>0.93378233016315226</c:v>
                </c:pt>
                <c:pt idx="22">
                  <c:v>0.95902797032427611</c:v>
                </c:pt>
                <c:pt idx="23">
                  <c:v>0.98427361048539996</c:v>
                </c:pt>
                <c:pt idx="24">
                  <c:v>1.0095192506465238</c:v>
                </c:pt>
                <c:pt idx="25">
                  <c:v>1.0347648908076477</c:v>
                </c:pt>
                <c:pt idx="26">
                  <c:v>1.0600105309687715</c:v>
                </c:pt>
                <c:pt idx="27">
                  <c:v>1.0852561711298954</c:v>
                </c:pt>
                <c:pt idx="28">
                  <c:v>1.110501811291019</c:v>
                </c:pt>
                <c:pt idx="29">
                  <c:v>1.2207387536967054</c:v>
                </c:pt>
                <c:pt idx="30">
                  <c:v>1.3309756961023917</c:v>
                </c:pt>
                <c:pt idx="31">
                  <c:v>1.3309756961023917</c:v>
                </c:pt>
                <c:pt idx="32">
                  <c:v>1.3309756961023917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0.52232496356448788</c:v>
                </c:pt>
                <c:pt idx="1">
                  <c:v>0.52701090084084556</c:v>
                </c:pt>
                <c:pt idx="2">
                  <c:v>0.50427482079130759</c:v>
                </c:pt>
                <c:pt idx="3">
                  <c:v>0.493864610039005</c:v>
                </c:pt>
                <c:pt idx="4">
                  <c:v>0.56330415604373929</c:v>
                </c:pt>
                <c:pt idx="5">
                  <c:v>0.63466985799559628</c:v>
                </c:pt>
                <c:pt idx="6">
                  <c:v>0.69237458704496502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0.47767503643551212</c:v>
                </c:pt>
                <c:pt idx="1">
                  <c:v>0.47298909915915444</c:v>
                </c:pt>
                <c:pt idx="2">
                  <c:v>0.49572517920869241</c:v>
                </c:pt>
                <c:pt idx="3">
                  <c:v>0.50613538996099505</c:v>
                </c:pt>
                <c:pt idx="4">
                  <c:v>0.43669584395626071</c:v>
                </c:pt>
                <c:pt idx="5">
                  <c:v>0.36533014200440372</c:v>
                </c:pt>
                <c:pt idx="6">
                  <c:v>0.30762541295503498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79.503903399200524</c:v>
                </c:pt>
                <c:pt idx="1">
                  <c:v>83.471923989077126</c:v>
                </c:pt>
                <c:pt idx="2">
                  <c:v>77.40627724878469</c:v>
                </c:pt>
                <c:pt idx="3">
                  <c:v>78.069218070215186</c:v>
                </c:pt>
                <c:pt idx="4">
                  <c:v>108.12265646892094</c:v>
                </c:pt>
                <c:pt idx="5">
                  <c:v>148.53283285602151</c:v>
                </c:pt>
                <c:pt idx="6">
                  <c:v>190.34724065144709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79.503903399200524</c:v>
                </c:pt>
                <c:pt idx="1">
                  <c:v>83.471923989077126</c:v>
                </c:pt>
                <c:pt idx="2">
                  <c:v>77.40627724878469</c:v>
                </c:pt>
                <c:pt idx="3">
                  <c:v>78.069218070215186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19.556109309184439</v>
          </cell>
        </row>
        <row r="11">
          <cell r="A11" t="str">
            <v/>
          </cell>
          <cell r="B11" t="str">
            <v>COM_PROJ</v>
          </cell>
          <cell r="C11" t="str">
            <v>-</v>
          </cell>
          <cell r="D11" t="str">
            <v>RLNL</v>
          </cell>
          <cell r="J11">
            <v>4.742986727829742E-2</v>
          </cell>
          <cell r="O11">
            <v>3.8616150764921496E-2</v>
          </cell>
        </row>
        <row r="12">
          <cell r="A12" t="str">
            <v/>
          </cell>
          <cell r="B12" t="str">
            <v>COM_PROJ</v>
          </cell>
          <cell r="C12" t="str">
            <v>-</v>
          </cell>
          <cell r="D12" t="str">
            <v>RLEK</v>
          </cell>
          <cell r="J12">
            <v>10.057139730159809</v>
          </cell>
          <cell r="O12">
            <v>12.528071018051049</v>
          </cell>
        </row>
        <row r="13">
          <cell r="A13" t="str">
            <v/>
          </cell>
          <cell r="B13" t="str">
            <v>COM_PROJ</v>
          </cell>
          <cell r="C13" t="str">
            <v>-</v>
          </cell>
          <cell r="D13" t="str">
            <v>RLEH</v>
          </cell>
          <cell r="J13">
            <v>14.6766565883431</v>
          </cell>
          <cell r="O13">
            <v>11.486034561951186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7.2605745316606063</v>
          </cell>
        </row>
        <row r="16">
          <cell r="A16" t="str">
            <v/>
          </cell>
          <cell r="B16" t="str">
            <v>COM_PROJ</v>
          </cell>
          <cell r="C16" t="str">
            <v>-</v>
          </cell>
          <cell r="D16" t="str">
            <v>RLER</v>
          </cell>
          <cell r="J16">
            <v>1.4352211531349246</v>
          </cell>
          <cell r="O16">
            <v>2.6252165934950242</v>
          </cell>
        </row>
        <row r="17">
          <cell r="A17" t="str">
            <v/>
          </cell>
          <cell r="B17" t="str">
            <v>COM_PROJ</v>
          </cell>
          <cell r="C17" t="str">
            <v>-</v>
          </cell>
          <cell r="D17" t="str">
            <v>RLEO</v>
          </cell>
          <cell r="J17">
            <v>1.9876880086386437</v>
          </cell>
          <cell r="O17">
            <v>2.7023356374644449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23.315012319889266</v>
          </cell>
        </row>
        <row r="22">
          <cell r="A22" t="str">
            <v/>
          </cell>
          <cell r="B22" t="str">
            <v>COM_PROJ</v>
          </cell>
          <cell r="C22" t="str">
            <v>-</v>
          </cell>
          <cell r="D22" t="str">
            <v>RMNL</v>
          </cell>
          <cell r="J22">
            <v>3.3422499241462768E-2</v>
          </cell>
          <cell r="O22">
            <v>7.0247383486801415E-2</v>
          </cell>
        </row>
        <row r="23">
          <cell r="A23" t="str">
            <v/>
          </cell>
          <cell r="B23" t="str">
            <v>COM_PROJ</v>
          </cell>
          <cell r="C23" t="str">
            <v>-</v>
          </cell>
          <cell r="D23" t="str">
            <v>RMEK</v>
          </cell>
          <cell r="J23">
            <v>9.0463558635584818</v>
          </cell>
          <cell r="O23">
            <v>8.5044252725902147</v>
          </cell>
        </row>
        <row r="24">
          <cell r="A24" t="str">
            <v/>
          </cell>
          <cell r="B24" t="str">
            <v>COM_PROJ</v>
          </cell>
          <cell r="C24" t="str">
            <v>-</v>
          </cell>
          <cell r="D24" t="str">
            <v>RMEH</v>
          </cell>
          <cell r="J24">
            <v>13.162661948752438</v>
          </cell>
          <cell r="O24">
            <v>12.792531150857654</v>
          </cell>
        </row>
        <row r="25">
          <cell r="A25" t="str">
            <v/>
          </cell>
          <cell r="B25" t="str">
            <v>COM_PROJ</v>
          </cell>
          <cell r="C25" t="str">
            <v>-</v>
          </cell>
          <cell r="D25" t="str">
            <v>RMEWG</v>
          </cell>
          <cell r="J25">
            <v>8.7188816642673164</v>
          </cell>
          <cell r="O25">
            <v>11.079238321101737</v>
          </cell>
        </row>
        <row r="26">
          <cell r="A26" t="str">
            <v/>
          </cell>
          <cell r="B26" t="str">
            <v>COM_PROJ</v>
          </cell>
          <cell r="C26" t="str">
            <v>-</v>
          </cell>
          <cell r="D26" t="str">
            <v>RMEW</v>
          </cell>
          <cell r="J26">
            <v>6.0852856077195092</v>
          </cell>
          <cell r="O26">
            <v>5.1124987519984684</v>
          </cell>
        </row>
        <row r="27">
          <cell r="A27" t="str">
            <v/>
          </cell>
          <cell r="B27" t="str">
            <v>COM_PROJ</v>
          </cell>
          <cell r="C27" t="str">
            <v>-</v>
          </cell>
          <cell r="D27" t="str">
            <v>RMER</v>
          </cell>
          <cell r="J27">
            <v>3.2555704876676663</v>
          </cell>
          <cell r="O27">
            <v>4.5761023193393271</v>
          </cell>
        </row>
        <row r="28">
          <cell r="A28" t="str">
            <v/>
          </cell>
          <cell r="B28" t="str">
            <v>COM_PROJ</v>
          </cell>
          <cell r="C28" t="str">
            <v>-</v>
          </cell>
          <cell r="D28" t="str">
            <v>RMEO</v>
          </cell>
          <cell r="J28">
            <v>5.817816552719238</v>
          </cell>
          <cell r="O28">
            <v>8.6087033575822254</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33.96259449734179</v>
          </cell>
        </row>
        <row r="33">
          <cell r="A33" t="str">
            <v/>
          </cell>
          <cell r="B33" t="str">
            <v>COM_PROJ</v>
          </cell>
          <cell r="C33" t="str">
            <v>-</v>
          </cell>
          <cell r="D33" t="str">
            <v>RHEK</v>
          </cell>
          <cell r="J33">
            <v>3.8919384966800701</v>
          </cell>
          <cell r="O33">
            <v>5.7131160683054052</v>
          </cell>
        </row>
        <row r="34">
          <cell r="A34" t="str">
            <v/>
          </cell>
          <cell r="B34" t="str">
            <v>COM_PROJ</v>
          </cell>
          <cell r="C34" t="str">
            <v>-</v>
          </cell>
          <cell r="D34" t="str">
            <v>RHEH</v>
          </cell>
          <cell r="J34">
            <v>7.0843020492948998</v>
          </cell>
          <cell r="O34">
            <v>8.0684727624143111</v>
          </cell>
        </row>
        <row r="35">
          <cell r="A35" t="str">
            <v/>
          </cell>
          <cell r="B35" t="str">
            <v>COM_PROJ</v>
          </cell>
          <cell r="C35" t="str">
            <v>-</v>
          </cell>
          <cell r="D35" t="str">
            <v>RHEWG</v>
          </cell>
          <cell r="J35">
            <v>31.741961474336566</v>
          </cell>
          <cell r="O35">
            <v>35.093064810969921</v>
          </cell>
        </row>
        <row r="36">
          <cell r="B36" t="str">
            <v>COM_PROJ</v>
          </cell>
          <cell r="C36" t="str">
            <v>-</v>
          </cell>
          <cell r="D36" t="str">
            <v>RHEW</v>
          </cell>
          <cell r="J36">
            <v>0.56043977372187515</v>
          </cell>
          <cell r="O36">
            <v>7.1537706297951003</v>
          </cell>
        </row>
        <row r="37">
          <cell r="A37" t="str">
            <v/>
          </cell>
          <cell r="B37" t="str">
            <v>COM_PROJ</v>
          </cell>
          <cell r="C37" t="str">
            <v>-</v>
          </cell>
          <cell r="D37" t="str">
            <v>RHER</v>
          </cell>
          <cell r="J37">
            <v>5.2230494700907748</v>
          </cell>
          <cell r="O37">
            <v>6.0918879075892409</v>
          </cell>
        </row>
        <row r="38">
          <cell r="A38" t="str">
            <v/>
          </cell>
          <cell r="B38" t="str">
            <v>COM_PROJ</v>
          </cell>
          <cell r="C38" t="str">
            <v>-</v>
          </cell>
          <cell r="D38" t="str">
            <v>RHEO</v>
          </cell>
          <cell r="J38">
            <v>11.690422995158354</v>
          </cell>
          <cell r="O38">
            <v>13.635089402584317</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44224.402117708334</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1833.8485148656719</v>
      </c>
      <c r="C6" s="185">
        <v>1881.9416597724771</v>
      </c>
      <c r="D6" s="185">
        <v>1928.5835239158557</v>
      </c>
      <c r="E6" s="185">
        <v>1954.4433927826881</v>
      </c>
      <c r="F6" s="185">
        <v>1979.6495701349004</v>
      </c>
      <c r="G6" s="185">
        <v>2009.4075547671473</v>
      </c>
      <c r="H6" s="185">
        <v>2040.9408661867906</v>
      </c>
      <c r="I6" s="185">
        <v>2060.1717374860532</v>
      </c>
      <c r="J6" s="185">
        <v>1910.7030835456612</v>
      </c>
      <c r="K6" s="185">
        <v>1978.7722389196208</v>
      </c>
      <c r="L6" s="185">
        <v>2030.3503769601489</v>
      </c>
      <c r="M6" s="185">
        <v>2085.5225355104194</v>
      </c>
      <c r="N6" s="185">
        <v>2141.7056174289901</v>
      </c>
      <c r="O6" s="185">
        <v>2220.2245782469117</v>
      </c>
      <c r="P6" s="185">
        <v>2300.9886926148151</v>
      </c>
      <c r="Q6" s="185">
        <v>2388.7735519215153</v>
      </c>
      <c r="R6" s="185">
        <v>2479.1661046265622</v>
      </c>
      <c r="S6" s="185">
        <v>2592.4699199083384</v>
      </c>
      <c r="T6" s="185">
        <v>2713.4010465195843</v>
      </c>
      <c r="U6" s="185">
        <v>2824.1875046042842</v>
      </c>
      <c r="V6" s="185">
        <v>2934.0891556503029</v>
      </c>
      <c r="W6" s="185">
        <v>3044.6729769220037</v>
      </c>
      <c r="X6" s="10">
        <v>3165.7429337768635</v>
      </c>
      <c r="Y6" s="24">
        <v>3272.3797155068742</v>
      </c>
      <c r="Z6" s="185">
        <v>3385.2919237665387</v>
      </c>
      <c r="AA6" s="185">
        <v>3504.9241348538067</v>
      </c>
      <c r="AB6" s="185">
        <v>3620.8555189495733</v>
      </c>
      <c r="AC6" s="185">
        <v>3738.8056324224699</v>
      </c>
      <c r="AD6" s="185">
        <v>3863.8834867746559</v>
      </c>
      <c r="AE6" s="185">
        <v>3987.1671519553038</v>
      </c>
      <c r="AF6" s="185">
        <v>4113.3684024940685</v>
      </c>
      <c r="AG6" s="185">
        <v>4243.6494987200722</v>
      </c>
      <c r="AH6" s="185">
        <v>4378.2486694793661</v>
      </c>
      <c r="AI6" s="185">
        <v>4523.0229141487489</v>
      </c>
      <c r="AJ6" s="185">
        <v>4673.0662682396778</v>
      </c>
      <c r="AK6" s="185">
        <v>4821.0958162648039</v>
      </c>
      <c r="AL6" s="185">
        <v>4975.5760347290661</v>
      </c>
      <c r="AM6" s="185">
        <v>5138.437869089681</v>
      </c>
      <c r="AN6" s="185">
        <v>5334.8348229011517</v>
      </c>
    </row>
    <row r="7" spans="1:40">
      <c r="A7" s="35" t="s">
        <v>639</v>
      </c>
      <c r="B7" s="185">
        <v>69.817113338467976</v>
      </c>
      <c r="C7" s="185">
        <v>72.862101314927969</v>
      </c>
      <c r="D7" s="185">
        <v>75.84142112150208</v>
      </c>
      <c r="E7" s="185">
        <v>74.548278300992166</v>
      </c>
      <c r="F7" s="185">
        <v>73.775564637385912</v>
      </c>
      <c r="G7" s="185">
        <v>76.426329207164727</v>
      </c>
      <c r="H7" s="185">
        <v>75.25977272853882</v>
      </c>
      <c r="I7" s="185">
        <v>73.747292270791348</v>
      </c>
      <c r="J7" s="185">
        <v>71.252392985340109</v>
      </c>
      <c r="K7" s="185">
        <v>73.981859280384654</v>
      </c>
      <c r="L7" s="185">
        <v>76.07141844532056</v>
      </c>
      <c r="M7" s="185">
        <v>77.932678838738866</v>
      </c>
      <c r="N7" s="185">
        <v>79.735270857542531</v>
      </c>
      <c r="O7" s="185">
        <v>82.367388520952403</v>
      </c>
      <c r="P7" s="185">
        <v>84.8588437350719</v>
      </c>
      <c r="Q7" s="185">
        <v>87.438383855294703</v>
      </c>
      <c r="R7" s="185">
        <v>89.853838915016667</v>
      </c>
      <c r="S7" s="185">
        <v>93.276788150055879</v>
      </c>
      <c r="T7" s="185">
        <v>96.623277085583254</v>
      </c>
      <c r="U7" s="185">
        <v>99.713380894861601</v>
      </c>
      <c r="V7" s="185">
        <v>102.38291271703288</v>
      </c>
      <c r="W7" s="185">
        <v>105.05434281395435</v>
      </c>
      <c r="X7" s="185">
        <v>108.12018829724543</v>
      </c>
      <c r="Y7" s="185">
        <v>110.36870233095286</v>
      </c>
      <c r="Z7" s="185">
        <v>112.89251452200928</v>
      </c>
      <c r="AA7" s="185">
        <v>115.8858417141868</v>
      </c>
      <c r="AB7" s="185">
        <v>118.63591004373558</v>
      </c>
      <c r="AC7" s="185">
        <v>121.52688216197204</v>
      </c>
      <c r="AD7" s="185">
        <v>124.66021268308506</v>
      </c>
      <c r="AE7" s="185">
        <v>127.6557224262497</v>
      </c>
      <c r="AF7" s="185">
        <v>130.67844742197158</v>
      </c>
      <c r="AG7" s="185">
        <v>133.80579539740324</v>
      </c>
      <c r="AH7" s="185">
        <v>137.0140215511363</v>
      </c>
      <c r="AI7" s="185">
        <v>140.57177680537055</v>
      </c>
      <c r="AJ7" s="185">
        <v>144.148918200954</v>
      </c>
      <c r="AK7" s="185">
        <v>147.60876071607913</v>
      </c>
      <c r="AL7" s="185">
        <v>151.19426008734106</v>
      </c>
      <c r="AM7" s="185">
        <v>155.07585979133793</v>
      </c>
      <c r="AN7" s="185">
        <v>159.96261232024926</v>
      </c>
    </row>
    <row r="8" spans="1:40">
      <c r="A8" s="35" t="s">
        <v>387</v>
      </c>
      <c r="B8" s="185">
        <v>205.44872804460823</v>
      </c>
      <c r="C8" s="185">
        <v>210.12416684020923</v>
      </c>
      <c r="D8" s="185">
        <v>211.1042175559873</v>
      </c>
      <c r="E8" s="185">
        <v>217.02628857725287</v>
      </c>
      <c r="F8" s="185">
        <v>213.7896491319365</v>
      </c>
      <c r="G8" s="185">
        <v>220.35048008212621</v>
      </c>
      <c r="H8" s="185">
        <v>219.1184828947533</v>
      </c>
      <c r="I8" s="185">
        <v>215.97006312183402</v>
      </c>
      <c r="J8" s="185">
        <v>199.14881671192188</v>
      </c>
      <c r="K8" s="185">
        <v>203.76395586906565</v>
      </c>
      <c r="L8" s="185">
        <v>207.05284938241019</v>
      </c>
      <c r="M8" s="185">
        <v>210.70824200459487</v>
      </c>
      <c r="N8" s="185">
        <v>214.27715017951618</v>
      </c>
      <c r="O8" s="185">
        <v>217.92630341660276</v>
      </c>
      <c r="P8" s="185">
        <v>221.93004315987494</v>
      </c>
      <c r="Q8" s="185">
        <v>226.41607295377094</v>
      </c>
      <c r="R8" s="185">
        <v>230.83622482872812</v>
      </c>
      <c r="S8" s="185">
        <v>237.63710084085727</v>
      </c>
      <c r="T8" s="185">
        <v>244.42713325910518</v>
      </c>
      <c r="U8" s="185">
        <v>253.06093483775308</v>
      </c>
      <c r="V8" s="185">
        <v>260.76521379631771</v>
      </c>
      <c r="W8" s="185">
        <v>268.44258738258702</v>
      </c>
      <c r="X8" s="185">
        <v>276.90803750932776</v>
      </c>
      <c r="Y8" s="185">
        <v>284.80197187042609</v>
      </c>
      <c r="Z8" s="185">
        <v>292.60967049298523</v>
      </c>
      <c r="AA8" s="185">
        <v>300.99954931343893</v>
      </c>
      <c r="AB8" s="185">
        <v>308.65417343135596</v>
      </c>
      <c r="AC8" s="185">
        <v>316.35273703408956</v>
      </c>
      <c r="AD8" s="185">
        <v>324.29534404896049</v>
      </c>
      <c r="AE8" s="185">
        <v>332.42646682004062</v>
      </c>
      <c r="AF8" s="185">
        <v>340.61873977241868</v>
      </c>
      <c r="AG8" s="185">
        <v>349.01051814491211</v>
      </c>
      <c r="AH8" s="185">
        <v>357.61843951642919</v>
      </c>
      <c r="AI8" s="185">
        <v>366.76281481787805</v>
      </c>
      <c r="AJ8" s="185">
        <v>375.847952447404</v>
      </c>
      <c r="AK8" s="185">
        <v>384.49522534209831</v>
      </c>
      <c r="AL8" s="185">
        <v>393.44324443061174</v>
      </c>
      <c r="AM8" s="185">
        <v>402.89508854643441</v>
      </c>
      <c r="AN8" s="185">
        <v>414.90748492651932</v>
      </c>
    </row>
    <row r="9" spans="1:40">
      <c r="A9" s="35" t="s">
        <v>522</v>
      </c>
      <c r="B9" s="185">
        <v>93.096909428330918</v>
      </c>
      <c r="C9" s="185">
        <v>96.281924112128209</v>
      </c>
      <c r="D9" s="185">
        <v>98.91063859081234</v>
      </c>
      <c r="E9" s="185">
        <v>99.759772930870639</v>
      </c>
      <c r="F9" s="185">
        <v>101.94346697135251</v>
      </c>
      <c r="G9" s="185">
        <v>103.20374202040182</v>
      </c>
      <c r="H9" s="185">
        <v>104.69511543571056</v>
      </c>
      <c r="I9" s="185">
        <v>103.94493604609579</v>
      </c>
      <c r="J9" s="185">
        <v>99.359652106778782</v>
      </c>
      <c r="K9" s="185">
        <v>103.43385749941706</v>
      </c>
      <c r="L9" s="185">
        <v>106.55021489944549</v>
      </c>
      <c r="M9" s="185">
        <v>109.5147633071758</v>
      </c>
      <c r="N9" s="185">
        <v>112.3690404177058</v>
      </c>
      <c r="O9" s="185">
        <v>116.09470326043251</v>
      </c>
      <c r="P9" s="185">
        <v>119.78407170096276</v>
      </c>
      <c r="Q9" s="185">
        <v>123.71651336704051</v>
      </c>
      <c r="R9" s="185">
        <v>127.36880971246515</v>
      </c>
      <c r="S9" s="185">
        <v>132.46780039762439</v>
      </c>
      <c r="T9" s="185">
        <v>137.64381070560128</v>
      </c>
      <c r="U9" s="185">
        <v>142.82515582582241</v>
      </c>
      <c r="V9" s="185">
        <v>147.28245430488786</v>
      </c>
      <c r="W9" s="185">
        <v>151.68018891998281</v>
      </c>
      <c r="X9" s="185">
        <v>156.49013571817477</v>
      </c>
      <c r="Y9" s="185">
        <v>160.39152257566263</v>
      </c>
      <c r="Z9" s="185">
        <v>164.58792361313471</v>
      </c>
      <c r="AA9" s="185">
        <v>169.34129583491728</v>
      </c>
      <c r="AB9" s="185">
        <v>173.67574325593688</v>
      </c>
      <c r="AC9" s="185">
        <v>178.18030868454071</v>
      </c>
      <c r="AD9" s="185">
        <v>182.86004881175222</v>
      </c>
      <c r="AE9" s="185">
        <v>187.21676537234748</v>
      </c>
      <c r="AF9" s="185">
        <v>191.56432641494337</v>
      </c>
      <c r="AG9" s="185">
        <v>195.99674002483232</v>
      </c>
      <c r="AH9" s="185">
        <v>200.51269192214977</v>
      </c>
      <c r="AI9" s="185">
        <v>205.42484544220244</v>
      </c>
      <c r="AJ9" s="185">
        <v>210.51696201100793</v>
      </c>
      <c r="AK9" s="185">
        <v>215.60066355394912</v>
      </c>
      <c r="AL9" s="185">
        <v>220.91307709485184</v>
      </c>
      <c r="AM9" s="185">
        <v>226.6487066183542</v>
      </c>
      <c r="AN9" s="185">
        <v>233.77115492616747</v>
      </c>
    </row>
    <row r="10" spans="1:40">
      <c r="A10" s="35" t="s">
        <v>523</v>
      </c>
      <c r="B10" s="185">
        <v>235.49802282756247</v>
      </c>
      <c r="C10" s="185">
        <v>241.44656677007413</v>
      </c>
      <c r="D10" s="185">
        <v>245.92177698282541</v>
      </c>
      <c r="E10" s="185">
        <v>248.22525040600254</v>
      </c>
      <c r="F10" s="185">
        <v>250.87970540573249</v>
      </c>
      <c r="G10" s="185">
        <v>252.94112896355097</v>
      </c>
      <c r="H10" s="185">
        <v>255.4748673105849</v>
      </c>
      <c r="I10" s="185">
        <v>253.98847472665074</v>
      </c>
      <c r="J10" s="185">
        <v>230.67730413416479</v>
      </c>
      <c r="K10" s="185">
        <v>239.75445812948391</v>
      </c>
      <c r="L10" s="185">
        <v>246.52459629219328</v>
      </c>
      <c r="M10" s="185">
        <v>253.71380604206928</v>
      </c>
      <c r="N10" s="185">
        <v>260.8604202891334</v>
      </c>
      <c r="O10" s="185">
        <v>270.5313021208641</v>
      </c>
      <c r="P10" s="185">
        <v>280.49610774766802</v>
      </c>
      <c r="Q10" s="185">
        <v>291.1940546189241</v>
      </c>
      <c r="R10" s="185">
        <v>301.58326527063491</v>
      </c>
      <c r="S10" s="185">
        <v>314.90979236946464</v>
      </c>
      <c r="T10" s="185">
        <v>329.00681974440454</v>
      </c>
      <c r="U10" s="185">
        <v>342.30164298283376</v>
      </c>
      <c r="V10" s="185">
        <v>354.82743698146987</v>
      </c>
      <c r="W10" s="185">
        <v>367.37605476621235</v>
      </c>
      <c r="X10" s="185">
        <v>381.19596826889295</v>
      </c>
      <c r="Y10" s="185">
        <v>393.2396296249305</v>
      </c>
      <c r="Z10" s="185">
        <v>406.18563988109656</v>
      </c>
      <c r="AA10" s="185">
        <v>419.80601285911069</v>
      </c>
      <c r="AB10" s="185">
        <v>432.50580972209497</v>
      </c>
      <c r="AC10" s="185">
        <v>445.14842047615889</v>
      </c>
      <c r="AD10" s="185">
        <v>458.1103730278175</v>
      </c>
      <c r="AE10" s="185">
        <v>471.31812754039083</v>
      </c>
      <c r="AF10" s="185">
        <v>484.85211538093938</v>
      </c>
      <c r="AG10" s="185">
        <v>498.8521648882994</v>
      </c>
      <c r="AH10" s="185">
        <v>513.33875794704045</v>
      </c>
      <c r="AI10" s="185">
        <v>528.97334869799113</v>
      </c>
      <c r="AJ10" s="185">
        <v>545.61545660981733</v>
      </c>
      <c r="AK10" s="185">
        <v>561.82901209366287</v>
      </c>
      <c r="AL10" s="185">
        <v>578.7998199935198</v>
      </c>
      <c r="AM10" s="185">
        <v>596.76326459787174</v>
      </c>
      <c r="AN10" s="185">
        <v>618.90096235061117</v>
      </c>
    </row>
    <row r="11" spans="1:40">
      <c r="A11" s="35" t="s">
        <v>524</v>
      </c>
      <c r="B11" s="185">
        <v>17.781500762507189</v>
      </c>
      <c r="C11" s="185">
        <v>18.198000582399136</v>
      </c>
      <c r="D11" s="185">
        <v>18.600259168462919</v>
      </c>
      <c r="E11" s="185">
        <v>18.745413721839341</v>
      </c>
      <c r="F11" s="185">
        <v>19.077385175415163</v>
      </c>
      <c r="G11" s="185">
        <v>19.163044406811458</v>
      </c>
      <c r="H11" s="185">
        <v>19.56043686165355</v>
      </c>
      <c r="I11" s="185">
        <v>19.47441235440337</v>
      </c>
      <c r="J11" s="185">
        <v>18.145378477403156</v>
      </c>
      <c r="K11" s="185">
        <v>18.845378403254518</v>
      </c>
      <c r="L11" s="185">
        <v>19.354651466445738</v>
      </c>
      <c r="M11" s="185">
        <v>19.899010042626177</v>
      </c>
      <c r="N11" s="185">
        <v>20.430563388882756</v>
      </c>
      <c r="O11" s="185">
        <v>21.140825127755249</v>
      </c>
      <c r="P11" s="185">
        <v>21.863416997095843</v>
      </c>
      <c r="Q11" s="185">
        <v>22.644685789077663</v>
      </c>
      <c r="R11" s="185">
        <v>23.423225696195001</v>
      </c>
      <c r="S11" s="185">
        <v>24.460999239292626</v>
      </c>
      <c r="T11" s="185">
        <v>25.527061891247673</v>
      </c>
      <c r="U11" s="185">
        <v>26.540663871047151</v>
      </c>
      <c r="V11" s="185">
        <v>27.487019424239328</v>
      </c>
      <c r="W11" s="185">
        <v>28.431784189753884</v>
      </c>
      <c r="X11" s="185">
        <v>29.457254915494683</v>
      </c>
      <c r="Y11" s="185">
        <v>30.227747584745423</v>
      </c>
      <c r="Z11" s="185">
        <v>31.153978146598899</v>
      </c>
      <c r="AA11" s="185">
        <v>32.05438030223582</v>
      </c>
      <c r="AB11" s="185">
        <v>32.872719243491851</v>
      </c>
      <c r="AC11" s="185">
        <v>33.674106075254208</v>
      </c>
      <c r="AD11" s="185">
        <v>34.481242783050178</v>
      </c>
      <c r="AE11" s="185">
        <v>35.384444086650866</v>
      </c>
      <c r="AF11" s="185">
        <v>36.311887872017614</v>
      </c>
      <c r="AG11" s="185">
        <v>37.272562463659277</v>
      </c>
      <c r="AH11" s="185">
        <v>38.265232788566912</v>
      </c>
      <c r="AI11" s="185">
        <v>39.336249921226255</v>
      </c>
      <c r="AJ11" s="185">
        <v>40.480713005827575</v>
      </c>
      <c r="AK11" s="185">
        <v>41.609370805074342</v>
      </c>
      <c r="AL11" s="185">
        <v>42.798250711444162</v>
      </c>
      <c r="AM11" s="185">
        <v>44.060244971010157</v>
      </c>
      <c r="AN11" s="185">
        <v>45.626882309399711</v>
      </c>
    </row>
    <row r="12" spans="1:40">
      <c r="A12" s="35" t="s">
        <v>525</v>
      </c>
      <c r="B12" s="185">
        <v>52.810230956689786</v>
      </c>
      <c r="C12" s="185">
        <v>54.242668289182589</v>
      </c>
      <c r="D12" s="185">
        <v>55.336234527740302</v>
      </c>
      <c r="E12" s="185">
        <v>55.729625340502515</v>
      </c>
      <c r="F12" s="185">
        <v>56.303926562791773</v>
      </c>
      <c r="G12" s="185">
        <v>56.784553057630021</v>
      </c>
      <c r="H12" s="185">
        <v>57.393316434923307</v>
      </c>
      <c r="I12" s="185">
        <v>57.047790147173956</v>
      </c>
      <c r="J12" s="185">
        <v>52.66803228736228</v>
      </c>
      <c r="K12" s="185">
        <v>54.576199844843046</v>
      </c>
      <c r="L12" s="185">
        <v>56.022915965806376</v>
      </c>
      <c r="M12" s="185">
        <v>57.525300820452415</v>
      </c>
      <c r="N12" s="185">
        <v>59.019622069079986</v>
      </c>
      <c r="O12" s="185">
        <v>61.072859555891831</v>
      </c>
      <c r="P12" s="185">
        <v>63.161036240499051</v>
      </c>
      <c r="Q12" s="185">
        <v>65.382559182056482</v>
      </c>
      <c r="R12" s="185">
        <v>67.72775694248989</v>
      </c>
      <c r="S12" s="185">
        <v>70.854413671857714</v>
      </c>
      <c r="T12" s="185">
        <v>74.071494400562713</v>
      </c>
      <c r="U12" s="185">
        <v>77.201944212660848</v>
      </c>
      <c r="V12" s="185">
        <v>80.111997042588939</v>
      </c>
      <c r="W12" s="185">
        <v>83.0471051788615</v>
      </c>
      <c r="X12" s="185">
        <v>86.238378967488899</v>
      </c>
      <c r="Y12" s="185">
        <v>88.998347117186228</v>
      </c>
      <c r="Z12" s="185">
        <v>91.916337748247699</v>
      </c>
      <c r="AA12" s="185">
        <v>94.910871706801942</v>
      </c>
      <c r="AB12" s="185">
        <v>97.631155068353578</v>
      </c>
      <c r="AC12" s="185">
        <v>100.33087268012645</v>
      </c>
      <c r="AD12" s="185">
        <v>103.10031701687116</v>
      </c>
      <c r="AE12" s="185">
        <v>105.89977463430554</v>
      </c>
      <c r="AF12" s="185">
        <v>108.76029325843993</v>
      </c>
      <c r="AG12" s="185">
        <v>111.71028991252592</v>
      </c>
      <c r="AH12" s="185">
        <v>114.75438197287058</v>
      </c>
      <c r="AI12" s="185">
        <v>118.05108754599796</v>
      </c>
      <c r="AJ12" s="185">
        <v>121.45090098961359</v>
      </c>
      <c r="AK12" s="185">
        <v>124.81047684903207</v>
      </c>
      <c r="AL12" s="185">
        <v>128.3280700343104</v>
      </c>
      <c r="AM12" s="185">
        <v>132.06778575267163</v>
      </c>
      <c r="AN12" s="185">
        <v>136.64201731116933</v>
      </c>
    </row>
    <row r="13" spans="1:40">
      <c r="A13" s="35" t="s">
        <v>526</v>
      </c>
      <c r="B13" s="185">
        <v>14.113350558119571</v>
      </c>
      <c r="C13" s="185">
        <v>14.465554559201374</v>
      </c>
      <c r="D13" s="185">
        <v>14.721756292444272</v>
      </c>
      <c r="E13" s="185">
        <v>14.889162410128264</v>
      </c>
      <c r="F13" s="185">
        <v>15.071926987513514</v>
      </c>
      <c r="G13" s="185">
        <v>15.253284078013172</v>
      </c>
      <c r="H13" s="185">
        <v>15.427258827852611</v>
      </c>
      <c r="I13" s="185">
        <v>15.365246284835777</v>
      </c>
      <c r="J13" s="185">
        <v>14.131659343497507</v>
      </c>
      <c r="K13" s="185">
        <v>14.666017865943152</v>
      </c>
      <c r="L13" s="185">
        <v>15.06783230151712</v>
      </c>
      <c r="M13" s="185">
        <v>15.494767106525979</v>
      </c>
      <c r="N13" s="185">
        <v>15.927249510453938</v>
      </c>
      <c r="O13" s="185">
        <v>16.51388253291978</v>
      </c>
      <c r="P13" s="185">
        <v>17.112532969545846</v>
      </c>
      <c r="Q13" s="185">
        <v>17.760559008343559</v>
      </c>
      <c r="R13" s="185">
        <v>18.3953727271514</v>
      </c>
      <c r="S13" s="185">
        <v>19.19684863633432</v>
      </c>
      <c r="T13" s="185">
        <v>20.048687562278449</v>
      </c>
      <c r="U13" s="185">
        <v>20.822974745191125</v>
      </c>
      <c r="V13" s="185">
        <v>21.579398840468038</v>
      </c>
      <c r="W13" s="185">
        <v>22.333544937427874</v>
      </c>
      <c r="X13" s="185">
        <v>23.165260541177179</v>
      </c>
      <c r="Y13" s="185">
        <v>23.88986862880148</v>
      </c>
      <c r="Z13" s="185">
        <v>24.66823535383234</v>
      </c>
      <c r="AA13" s="185">
        <v>25.445184447077661</v>
      </c>
      <c r="AB13" s="185">
        <v>26.167316220945175</v>
      </c>
      <c r="AC13" s="185">
        <v>26.860840030082358</v>
      </c>
      <c r="AD13" s="185">
        <v>27.552186417687725</v>
      </c>
      <c r="AE13" s="185">
        <v>28.327323496966493</v>
      </c>
      <c r="AF13" s="185">
        <v>29.119699016026086</v>
      </c>
      <c r="AG13" s="185">
        <v>29.936900493967237</v>
      </c>
      <c r="AH13" s="185">
        <v>30.779927285828304</v>
      </c>
      <c r="AI13" s="185">
        <v>31.685501693132395</v>
      </c>
      <c r="AJ13" s="185">
        <v>32.671637375988212</v>
      </c>
      <c r="AK13" s="185">
        <v>33.637604354424361</v>
      </c>
      <c r="AL13" s="185">
        <v>34.647020485012519</v>
      </c>
      <c r="AM13" s="185">
        <v>35.712282380813008</v>
      </c>
      <c r="AN13" s="185">
        <v>37.027494430315613</v>
      </c>
    </row>
    <row r="14" spans="1:40">
      <c r="A14" s="35" t="s">
        <v>388</v>
      </c>
      <c r="B14" s="185">
        <v>13.345629432701825</v>
      </c>
      <c r="C14" s="185">
        <v>13.711599258353514</v>
      </c>
      <c r="D14" s="185">
        <v>13.94590880553854</v>
      </c>
      <c r="E14" s="185">
        <v>14.213576868402273</v>
      </c>
      <c r="F14" s="185">
        <v>14.237711110926568</v>
      </c>
      <c r="G14" s="185">
        <v>14.33009032066157</v>
      </c>
      <c r="H14" s="185">
        <v>14.32768433712115</v>
      </c>
      <c r="I14" s="185">
        <v>14.161773088236407</v>
      </c>
      <c r="J14" s="185">
        <v>12.447418163478257</v>
      </c>
      <c r="K14" s="185">
        <v>12.903117904576764</v>
      </c>
      <c r="L14" s="185">
        <v>13.185886380166346</v>
      </c>
      <c r="M14" s="185">
        <v>13.49568668413735</v>
      </c>
      <c r="N14" s="185">
        <v>13.780184169095861</v>
      </c>
      <c r="O14" s="185">
        <v>14.116859005316449</v>
      </c>
      <c r="P14" s="185">
        <v>14.496480705335721</v>
      </c>
      <c r="Q14" s="185">
        <v>14.880016490494652</v>
      </c>
      <c r="R14" s="185">
        <v>15.185354881432851</v>
      </c>
      <c r="S14" s="185">
        <v>15.687207649332166</v>
      </c>
      <c r="T14" s="185">
        <v>16.178712369317633</v>
      </c>
      <c r="U14" s="185">
        <v>16.776366054935835</v>
      </c>
      <c r="V14" s="185">
        <v>17.206555105533056</v>
      </c>
      <c r="W14" s="185">
        <v>17.64022954486904</v>
      </c>
      <c r="X14" s="185">
        <v>18.119850296235743</v>
      </c>
      <c r="Y14" s="185">
        <v>18.540202413928927</v>
      </c>
      <c r="Z14" s="185">
        <v>18.957813925410303</v>
      </c>
      <c r="AA14" s="185">
        <v>19.406117922714522</v>
      </c>
      <c r="AB14" s="185">
        <v>19.694385032015692</v>
      </c>
      <c r="AC14" s="185">
        <v>19.940577222476279</v>
      </c>
      <c r="AD14" s="185">
        <v>20.151387478847305</v>
      </c>
      <c r="AE14" s="185">
        <v>20.514783630109836</v>
      </c>
      <c r="AF14" s="185">
        <v>20.893291980613309</v>
      </c>
      <c r="AG14" s="185">
        <v>21.291128385373302</v>
      </c>
      <c r="AH14" s="185">
        <v>21.708381919367536</v>
      </c>
      <c r="AI14" s="185">
        <v>22.170005534291569</v>
      </c>
      <c r="AJ14" s="185">
        <v>22.721027783578542</v>
      </c>
      <c r="AK14" s="185">
        <v>23.255828097553483</v>
      </c>
      <c r="AL14" s="185">
        <v>23.816191832705758</v>
      </c>
      <c r="AM14" s="185">
        <v>24.412085946940369</v>
      </c>
      <c r="AN14" s="185">
        <v>25.162464438016283</v>
      </c>
    </row>
    <row r="15" spans="1:40">
      <c r="A15" s="35" t="s">
        <v>527</v>
      </c>
      <c r="B15" s="185">
        <v>10.112362730184751</v>
      </c>
      <c r="C15" s="185">
        <v>8.5135206540161974</v>
      </c>
      <c r="D15" s="185">
        <v>7.6763319318590835</v>
      </c>
      <c r="E15" s="185">
        <v>7.6995595094274698</v>
      </c>
      <c r="F15" s="185">
        <v>7.3903183351029673</v>
      </c>
      <c r="G15" s="185">
        <v>7.0172469599709615</v>
      </c>
      <c r="H15" s="185">
        <v>6.8261569125072121</v>
      </c>
      <c r="I15" s="185">
        <v>6.5205174164277224</v>
      </c>
      <c r="J15" s="185">
        <v>5.3332758092206713</v>
      </c>
      <c r="K15" s="185">
        <v>5.5227066119696646</v>
      </c>
      <c r="L15" s="185">
        <v>5.5574778330741719</v>
      </c>
      <c r="M15" s="185">
        <v>5.6332909976524146</v>
      </c>
      <c r="N15" s="185">
        <v>5.7138025626310238</v>
      </c>
      <c r="O15" s="185">
        <v>5.7826753964384094</v>
      </c>
      <c r="P15" s="185">
        <v>5.8864121029685448</v>
      </c>
      <c r="Q15" s="185">
        <v>5.9652224869174004</v>
      </c>
      <c r="R15" s="185">
        <v>5.9971268818886578</v>
      </c>
      <c r="S15" s="185">
        <v>6.125458063076942</v>
      </c>
      <c r="T15" s="185">
        <v>6.2277302068949085</v>
      </c>
      <c r="U15" s="185">
        <v>6.5139650538147231</v>
      </c>
      <c r="V15" s="185">
        <v>6.7062982726455873</v>
      </c>
      <c r="W15" s="185">
        <v>6.8944341401278697</v>
      </c>
      <c r="X15" s="185">
        <v>7.108191617692289</v>
      </c>
      <c r="Y15" s="185">
        <v>7.3082862837125253</v>
      </c>
      <c r="Z15" s="185">
        <v>7.5201073311617437</v>
      </c>
      <c r="AA15" s="185">
        <v>7.7704589245779072</v>
      </c>
      <c r="AB15" s="185">
        <v>7.9841345246685025</v>
      </c>
      <c r="AC15" s="185">
        <v>8.1879083493404021</v>
      </c>
      <c r="AD15" s="185">
        <v>8.386120030827275</v>
      </c>
      <c r="AE15" s="185">
        <v>8.5783901480519535</v>
      </c>
      <c r="AF15" s="185">
        <v>8.7635419240060735</v>
      </c>
      <c r="AG15" s="185">
        <v>8.9485454976082579</v>
      </c>
      <c r="AH15" s="185">
        <v>9.1342084623850823</v>
      </c>
      <c r="AI15" s="185">
        <v>9.3311428385870769</v>
      </c>
      <c r="AJ15" s="185">
        <v>9.5337067869452472</v>
      </c>
      <c r="AK15" s="185">
        <v>9.7218003506501613</v>
      </c>
      <c r="AL15" s="185">
        <v>9.9142255398998582</v>
      </c>
      <c r="AM15" s="185">
        <v>10.118925989282467</v>
      </c>
      <c r="AN15" s="185">
        <v>10.39909166963351</v>
      </c>
    </row>
    <row r="16" spans="1:40">
      <c r="A16" s="35" t="s">
        <v>599</v>
      </c>
      <c r="B16" s="185">
        <v>1.2396211872289537E-4</v>
      </c>
      <c r="C16" s="185">
        <v>1.3383050778664128E-4</v>
      </c>
      <c r="D16" s="185">
        <v>1.4739000855338918E-4</v>
      </c>
      <c r="E16" s="185">
        <v>1.4465426050771623E-4</v>
      </c>
      <c r="F16" s="185">
        <v>1.4163129489794512E-4</v>
      </c>
      <c r="G16" s="185">
        <v>1.3779464511283531E-4</v>
      </c>
      <c r="H16" s="185">
        <v>1.4347188133702633E-4</v>
      </c>
      <c r="I16" s="185">
        <v>1.4617211866784857E-4</v>
      </c>
      <c r="J16" s="185">
        <v>1.1414337644491765E-4</v>
      </c>
      <c r="K16" s="185">
        <v>1.2845773355018143E-4</v>
      </c>
      <c r="L16" s="185">
        <v>1.3033835913685537E-4</v>
      </c>
      <c r="M16" s="185">
        <v>1.3426739093621272E-4</v>
      </c>
      <c r="N16" s="185">
        <v>1.3653911596247782E-4</v>
      </c>
      <c r="O16" s="185">
        <v>1.3527287387574935E-4</v>
      </c>
      <c r="P16" s="185">
        <v>1.3859716949490651E-4</v>
      </c>
      <c r="Q16" s="185">
        <v>1.3805435547927693E-4</v>
      </c>
      <c r="R16" s="185">
        <v>0.49070204403755258</v>
      </c>
      <c r="S16" s="185">
        <v>1.1776508351102166</v>
      </c>
      <c r="T16" s="185">
        <v>1.8151500436093586</v>
      </c>
      <c r="U16" s="185">
        <v>2.5126427541539607</v>
      </c>
      <c r="V16" s="185">
        <v>3.1994425630624455</v>
      </c>
      <c r="W16" s="185">
        <v>3.881659336764538</v>
      </c>
      <c r="X16" s="185">
        <v>4.5618031221359852</v>
      </c>
      <c r="Y16" s="185">
        <v>5.2338075559531116</v>
      </c>
      <c r="Z16" s="185">
        <v>5.8935555739238392</v>
      </c>
      <c r="AA16" s="185">
        <v>6.6694565258495313</v>
      </c>
      <c r="AB16" s="185">
        <v>7.2176025705187126</v>
      </c>
      <c r="AC16" s="185">
        <v>7.7657486151878912</v>
      </c>
      <c r="AD16" s="185">
        <v>8.3138946598570644</v>
      </c>
      <c r="AE16" s="185">
        <v>8.6753766050381991</v>
      </c>
      <c r="AF16" s="185">
        <v>9.0368585502193355</v>
      </c>
      <c r="AG16" s="185">
        <v>9.3983404954004666</v>
      </c>
      <c r="AH16" s="185">
        <v>9.7598224405816065</v>
      </c>
      <c r="AI16" s="185">
        <v>10.121304385762734</v>
      </c>
      <c r="AJ16" s="185">
        <v>10.283636140577332</v>
      </c>
      <c r="AK16" s="185">
        <v>10.445967895391931</v>
      </c>
      <c r="AL16" s="185">
        <v>10.608299650206527</v>
      </c>
      <c r="AM16" s="185">
        <v>10.770631405021115</v>
      </c>
      <c r="AN16" s="185">
        <v>10.932963159835724</v>
      </c>
    </row>
    <row r="17" spans="1:40">
      <c r="A17" s="35" t="s">
        <v>528</v>
      </c>
      <c r="B17" s="185">
        <v>84.250557323843395</v>
      </c>
      <c r="C17" s="185">
        <v>82.367860890052782</v>
      </c>
      <c r="D17" s="185">
        <v>79.453134857001032</v>
      </c>
      <c r="E17" s="185">
        <v>76.626635348463026</v>
      </c>
      <c r="F17" s="185">
        <v>75.124667322482139</v>
      </c>
      <c r="G17" s="185">
        <v>74.395666995026062</v>
      </c>
      <c r="H17" s="185">
        <v>74.126576896151448</v>
      </c>
      <c r="I17" s="185">
        <v>74.056649143845732</v>
      </c>
      <c r="J17" s="185">
        <v>70.731260812571875</v>
      </c>
      <c r="K17" s="185">
        <v>75.787332133937454</v>
      </c>
      <c r="L17" s="185">
        <v>75.720453609594699</v>
      </c>
      <c r="M17" s="185">
        <v>77.014290349974104</v>
      </c>
      <c r="N17" s="185">
        <v>78.321247605512823</v>
      </c>
      <c r="O17" s="185">
        <v>79.720749167559745</v>
      </c>
      <c r="P17" s="185">
        <v>81.680335060253611</v>
      </c>
      <c r="Q17" s="185">
        <v>82.760827298407975</v>
      </c>
      <c r="R17" s="185">
        <v>84.196373558094493</v>
      </c>
      <c r="S17" s="185">
        <v>85.656426262421633</v>
      </c>
      <c r="T17" s="185">
        <v>87.073769530121297</v>
      </c>
      <c r="U17" s="185">
        <v>88.952879352673236</v>
      </c>
      <c r="V17" s="185">
        <v>91.018273033574886</v>
      </c>
      <c r="W17" s="185">
        <v>92.617044532375743</v>
      </c>
      <c r="X17" s="185">
        <v>94.36729275923345</v>
      </c>
      <c r="Y17" s="185">
        <v>96.142021699777274</v>
      </c>
      <c r="Z17" s="185">
        <v>98.134046786533062</v>
      </c>
      <c r="AA17" s="185">
        <v>101.41265799070619</v>
      </c>
      <c r="AB17" s="185">
        <v>104.46068795477052</v>
      </c>
      <c r="AC17" s="185">
        <v>107.50720551355666</v>
      </c>
      <c r="AD17" s="185">
        <v>110.49653195539247</v>
      </c>
      <c r="AE17" s="185">
        <v>112.28750152736752</v>
      </c>
      <c r="AF17" s="185">
        <v>114.07496511928456</v>
      </c>
      <c r="AG17" s="185">
        <v>115.89457079654328</v>
      </c>
      <c r="AH17" s="185">
        <v>117.71743293031795</v>
      </c>
      <c r="AI17" s="185">
        <v>119.53230513373015</v>
      </c>
      <c r="AJ17" s="185">
        <v>121.65365883543444</v>
      </c>
      <c r="AK17" s="185">
        <v>123.68164002644562</v>
      </c>
      <c r="AL17" s="185">
        <v>125.71189783659271</v>
      </c>
      <c r="AM17" s="185">
        <v>127.74327003678505</v>
      </c>
      <c r="AN17" s="185">
        <v>129.8240151867183</v>
      </c>
    </row>
    <row r="18" spans="1:40">
      <c r="A18" s="35" t="s">
        <v>593</v>
      </c>
      <c r="B18" s="185">
        <v>21.151207305916362</v>
      </c>
      <c r="C18" s="185">
        <v>22.416867436590707</v>
      </c>
      <c r="D18" s="185">
        <v>24.094524175888168</v>
      </c>
      <c r="E18" s="185">
        <v>25.147301121606972</v>
      </c>
      <c r="F18" s="185">
        <v>26.037190378432562</v>
      </c>
      <c r="G18" s="185">
        <v>28.057275132824842</v>
      </c>
      <c r="H18" s="185">
        <v>30.123200335030401</v>
      </c>
      <c r="I18" s="185">
        <v>31.290174772235272</v>
      </c>
      <c r="J18" s="185">
        <v>30.219329036976941</v>
      </c>
      <c r="K18" s="185">
        <v>31.71540419860176</v>
      </c>
      <c r="L18" s="185">
        <v>33.07315162980661</v>
      </c>
      <c r="M18" s="185">
        <v>34.70274787027391</v>
      </c>
      <c r="N18" s="185">
        <v>36.479715552904793</v>
      </c>
      <c r="O18" s="185">
        <v>38.869608323929882</v>
      </c>
      <c r="P18" s="185">
        <v>41.407084631522629</v>
      </c>
      <c r="Q18" s="185">
        <v>44.301176439670989</v>
      </c>
      <c r="R18" s="185">
        <v>47.419527952667693</v>
      </c>
      <c r="S18" s="185">
        <v>51.749221705567322</v>
      </c>
      <c r="T18" s="185">
        <v>56.616940326392019</v>
      </c>
      <c r="U18" s="185">
        <v>62.086206223090187</v>
      </c>
      <c r="V18" s="185">
        <v>67.88536883398497</v>
      </c>
      <c r="W18" s="185">
        <v>74.034187684393487</v>
      </c>
      <c r="X18" s="185">
        <v>81.150136913906181</v>
      </c>
      <c r="Y18" s="185">
        <v>87.928549394789982</v>
      </c>
      <c r="Z18" s="185">
        <v>95.418100511778178</v>
      </c>
      <c r="AA18" s="185">
        <v>103.83593760730092</v>
      </c>
      <c r="AB18" s="185">
        <v>112.41811451108121</v>
      </c>
      <c r="AC18" s="185">
        <v>121.70587927211146</v>
      </c>
      <c r="AD18" s="185">
        <v>131.98882671401483</v>
      </c>
      <c r="AE18" s="185">
        <v>142.49833340912281</v>
      </c>
      <c r="AF18" s="185">
        <v>153.38539340569329</v>
      </c>
      <c r="AG18" s="185">
        <v>164.79144337860166</v>
      </c>
      <c r="AH18" s="185">
        <v>176.751334162989</v>
      </c>
      <c r="AI18" s="185">
        <v>189.64395360670773</v>
      </c>
      <c r="AJ18" s="185">
        <v>202.93224535368742</v>
      </c>
      <c r="AK18" s="185">
        <v>215.91987041608667</v>
      </c>
      <c r="AL18" s="185">
        <v>229.42898292406554</v>
      </c>
      <c r="AM18" s="185">
        <v>243.69546047184383</v>
      </c>
      <c r="AN18" s="185">
        <v>261.16257311392036</v>
      </c>
    </row>
    <row r="19" spans="1:40">
      <c r="A19" s="35" t="s">
        <v>594</v>
      </c>
      <c r="B19" s="185">
        <v>135.9553569122177</v>
      </c>
      <c r="C19" s="185">
        <v>139.7056004723909</v>
      </c>
      <c r="D19" s="185">
        <v>142.95589092928034</v>
      </c>
      <c r="E19" s="185">
        <v>144.10893158775872</v>
      </c>
      <c r="F19" s="185">
        <v>145.3041602144863</v>
      </c>
      <c r="G19" s="185">
        <v>147.53298015392031</v>
      </c>
      <c r="H19" s="185">
        <v>149.31183914927081</v>
      </c>
      <c r="I19" s="185">
        <v>148.98049258481484</v>
      </c>
      <c r="J19" s="185">
        <v>138.55813694826628</v>
      </c>
      <c r="K19" s="185">
        <v>143.24916077819432</v>
      </c>
      <c r="L19" s="185">
        <v>146.644267909885</v>
      </c>
      <c r="M19" s="185">
        <v>150.29269724557759</v>
      </c>
      <c r="N19" s="185">
        <v>154.0580782054638</v>
      </c>
      <c r="O19" s="185">
        <v>159.58441231449876</v>
      </c>
      <c r="P19" s="185">
        <v>164.91806876845061</v>
      </c>
      <c r="Q19" s="185">
        <v>170.5799795394181</v>
      </c>
      <c r="R19" s="185">
        <v>176.57855172473342</v>
      </c>
      <c r="S19" s="185">
        <v>184.04141333574023</v>
      </c>
      <c r="T19" s="185">
        <v>191.77610751941256</v>
      </c>
      <c r="U19" s="185">
        <v>198.3662517120938</v>
      </c>
      <c r="V19" s="185">
        <v>205.42264975904772</v>
      </c>
      <c r="W19" s="185">
        <v>212.51444648831864</v>
      </c>
      <c r="X19" s="185">
        <v>220.40584591915467</v>
      </c>
      <c r="Y19" s="185">
        <v>227.13847154237044</v>
      </c>
      <c r="Z19" s="185">
        <v>234.30500204082887</v>
      </c>
      <c r="AA19" s="185">
        <v>241.27288036636543</v>
      </c>
      <c r="AB19" s="185">
        <v>247.78314796740219</v>
      </c>
      <c r="AC19" s="185">
        <v>254.37019064361672</v>
      </c>
      <c r="AD19" s="185">
        <v>261.31363526561324</v>
      </c>
      <c r="AE19" s="185">
        <v>268.59036445884379</v>
      </c>
      <c r="AF19" s="185">
        <v>276.0556921592883</v>
      </c>
      <c r="AG19" s="185">
        <v>283.7981933853884</v>
      </c>
      <c r="AH19" s="185">
        <v>291.82196893620642</v>
      </c>
      <c r="AI19" s="185">
        <v>300.55095369033847</v>
      </c>
      <c r="AJ19" s="185">
        <v>309.88832303979882</v>
      </c>
      <c r="AK19" s="185">
        <v>319.02971642858608</v>
      </c>
      <c r="AL19" s="185">
        <v>328.60690139382859</v>
      </c>
      <c r="AM19" s="185">
        <v>338.78766681962037</v>
      </c>
      <c r="AN19" s="185">
        <v>351.35948740517836</v>
      </c>
    </row>
    <row r="20" spans="1:40">
      <c r="A20" s="35" t="s">
        <v>595</v>
      </c>
      <c r="B20" s="185">
        <v>11.263564724197575</v>
      </c>
      <c r="C20" s="185">
        <v>11.582295118729485</v>
      </c>
      <c r="D20" s="185">
        <v>11.974192993819974</v>
      </c>
      <c r="E20" s="185">
        <v>12.183206459021505</v>
      </c>
      <c r="F20" s="185">
        <v>12.302460105621455</v>
      </c>
      <c r="G20" s="185">
        <v>12.517678619012523</v>
      </c>
      <c r="H20" s="185">
        <v>12.810244968233272</v>
      </c>
      <c r="I20" s="185">
        <v>12.882490962579478</v>
      </c>
      <c r="J20" s="185">
        <v>12.149167656752287</v>
      </c>
      <c r="K20" s="185">
        <v>12.624713567256036</v>
      </c>
      <c r="L20" s="185">
        <v>12.928797312770522</v>
      </c>
      <c r="M20" s="185">
        <v>13.235655819111038</v>
      </c>
      <c r="N20" s="185">
        <v>13.547968600610329</v>
      </c>
      <c r="O20" s="185">
        <v>13.991910146816556</v>
      </c>
      <c r="P20" s="185">
        <v>14.421918057471579</v>
      </c>
      <c r="Q20" s="185">
        <v>14.867859801272678</v>
      </c>
      <c r="R20" s="185">
        <v>15.353467465681502</v>
      </c>
      <c r="S20" s="185">
        <v>15.925740948331198</v>
      </c>
      <c r="T20" s="185">
        <v>16.533159961408426</v>
      </c>
      <c r="U20" s="185">
        <v>16.990208877227619</v>
      </c>
      <c r="V20" s="185">
        <v>17.509753224050787</v>
      </c>
      <c r="W20" s="185">
        <v>17.98212253808418</v>
      </c>
      <c r="X20" s="185">
        <v>18.515637352691833</v>
      </c>
      <c r="Y20" s="185">
        <v>18.960300190890802</v>
      </c>
      <c r="Z20" s="185">
        <v>19.403423627686141</v>
      </c>
      <c r="AA20" s="185">
        <v>19.856353806168183</v>
      </c>
      <c r="AB20" s="185">
        <v>20.295641234410425</v>
      </c>
      <c r="AC20" s="185">
        <v>20.718351443854004</v>
      </c>
      <c r="AD20" s="185">
        <v>21.162567163757664</v>
      </c>
      <c r="AE20" s="185">
        <v>21.635950453925457</v>
      </c>
      <c r="AF20" s="185">
        <v>22.082010230356254</v>
      </c>
      <c r="AG20" s="185">
        <v>22.548152031506632</v>
      </c>
      <c r="AH20" s="185">
        <v>23.019696339547377</v>
      </c>
      <c r="AI20" s="185">
        <v>23.540631585920345</v>
      </c>
      <c r="AJ20" s="185">
        <v>24.104629500866906</v>
      </c>
      <c r="AK20" s="185">
        <v>24.65730973947953</v>
      </c>
      <c r="AL20" s="185">
        <v>25.228155977758142</v>
      </c>
      <c r="AM20" s="185">
        <v>25.836455070169638</v>
      </c>
      <c r="AN20" s="185">
        <v>26.595961930616404</v>
      </c>
    </row>
    <row r="21" spans="1:40">
      <c r="A21" s="35" t="s">
        <v>596</v>
      </c>
      <c r="B21" s="185">
        <v>1.1351531206547505</v>
      </c>
      <c r="C21" s="185">
        <v>1.1508383646758014</v>
      </c>
      <c r="D21" s="185">
        <v>1.133207770083315</v>
      </c>
      <c r="E21" s="185">
        <v>1.1165570345827316</v>
      </c>
      <c r="F21" s="185">
        <v>1.1256720750496614</v>
      </c>
      <c r="G21" s="185">
        <v>1.1302297249125846</v>
      </c>
      <c r="H21" s="185">
        <v>1.0992532917778912</v>
      </c>
      <c r="I21" s="185">
        <v>1.0733197486330424</v>
      </c>
      <c r="J21" s="185">
        <v>0.97031286033449937</v>
      </c>
      <c r="K21" s="185">
        <v>0.97974887883129447</v>
      </c>
      <c r="L21" s="185">
        <v>0.99994288551705435</v>
      </c>
      <c r="M21" s="185">
        <v>1.025013878589502</v>
      </c>
      <c r="N21" s="185">
        <v>1.0511784817962413</v>
      </c>
      <c r="O21" s="185">
        <v>1.0906814321867278</v>
      </c>
      <c r="P21" s="185">
        <v>1.1281578011595625</v>
      </c>
      <c r="Q21" s="185">
        <v>1.1720584664795592</v>
      </c>
      <c r="R21" s="185">
        <v>1.2209290491690921</v>
      </c>
      <c r="S21" s="185">
        <v>1.2887316856861046</v>
      </c>
      <c r="T21" s="185">
        <v>1.355357767705468</v>
      </c>
      <c r="U21" s="185">
        <v>1.4251890381604666</v>
      </c>
      <c r="V21" s="185">
        <v>1.4961303260167285</v>
      </c>
      <c r="W21" s="185">
        <v>1.5801572152206613</v>
      </c>
      <c r="X21" s="185">
        <v>1.6700519807539564</v>
      </c>
      <c r="Y21" s="185">
        <v>1.7507034847473741</v>
      </c>
      <c r="Z21" s="185">
        <v>1.8440481956295165</v>
      </c>
      <c r="AA21" s="185">
        <v>1.927111426279585</v>
      </c>
      <c r="AB21" s="185">
        <v>2.0001217376760456</v>
      </c>
      <c r="AC21" s="185">
        <v>2.0795629974864593</v>
      </c>
      <c r="AD21" s="185">
        <v>2.1626318377258351</v>
      </c>
      <c r="AE21" s="185">
        <v>2.2537247007497525</v>
      </c>
      <c r="AF21" s="185">
        <v>2.3579628593177917</v>
      </c>
      <c r="AG21" s="185">
        <v>2.4646731441001575</v>
      </c>
      <c r="AH21" s="185">
        <v>2.5783049571636485</v>
      </c>
      <c r="AI21" s="185">
        <v>2.6989831693684194</v>
      </c>
      <c r="AJ21" s="185">
        <v>2.8227011770424224</v>
      </c>
      <c r="AK21" s="185">
        <v>2.9439700826888036</v>
      </c>
      <c r="AL21" s="185">
        <v>3.0728430377735561</v>
      </c>
      <c r="AM21" s="185">
        <v>3.2091525299401416</v>
      </c>
      <c r="AN21" s="185">
        <v>3.3727305201143012</v>
      </c>
    </row>
    <row r="22" spans="1:40">
      <c r="A22" s="35" t="s">
        <v>529</v>
      </c>
      <c r="B22" s="185">
        <v>27.51630822473156</v>
      </c>
      <c r="C22" s="185">
        <v>26.896410308267996</v>
      </c>
      <c r="D22" s="185">
        <v>26.276512391804427</v>
      </c>
      <c r="E22" s="185">
        <v>25.656614475340859</v>
      </c>
      <c r="F22" s="185">
        <v>25.625275805352736</v>
      </c>
      <c r="G22" s="185">
        <v>25.61611343903138</v>
      </c>
      <c r="H22" s="185">
        <v>25.607300987789952</v>
      </c>
      <c r="I22" s="185">
        <v>25.609576688381907</v>
      </c>
      <c r="J22" s="185">
        <v>25.540577647365946</v>
      </c>
      <c r="K22" s="185">
        <v>25.520327129211196</v>
      </c>
      <c r="L22" s="185">
        <v>25.500076611056461</v>
      </c>
      <c r="M22" s="185">
        <v>25.503900999517338</v>
      </c>
      <c r="N22" s="185">
        <v>25.739539959014248</v>
      </c>
      <c r="O22" s="185">
        <v>26.672289226040771</v>
      </c>
      <c r="P22" s="185">
        <v>26.634553326297674</v>
      </c>
      <c r="Q22" s="185">
        <v>26.614328534576977</v>
      </c>
      <c r="R22" s="185">
        <v>27.403869083631484</v>
      </c>
      <c r="S22" s="185">
        <v>26.617488328216712</v>
      </c>
      <c r="T22" s="185">
        <v>25.986502383160676</v>
      </c>
      <c r="U22" s="185">
        <v>22.276284758137173</v>
      </c>
      <c r="V22" s="185">
        <v>22.060762190502246</v>
      </c>
      <c r="W22" s="185">
        <v>21.771101004622704</v>
      </c>
      <c r="X22" s="185">
        <v>21.52756578156967</v>
      </c>
      <c r="Y22" s="185">
        <v>21.251905386978482</v>
      </c>
      <c r="Z22" s="185">
        <v>20.695187645212293</v>
      </c>
      <c r="AA22" s="185">
        <v>16.979018708430399</v>
      </c>
      <c r="AB22" s="185">
        <v>14.037807381627474</v>
      </c>
      <c r="AC22" s="185">
        <v>11.096596054824554</v>
      </c>
      <c r="AD22" s="185">
        <v>8.1553847280216321</v>
      </c>
      <c r="AE22" s="185">
        <v>7.6291327378777094</v>
      </c>
      <c r="AF22" s="185">
        <v>7.1028807477337921</v>
      </c>
      <c r="AG22" s="185">
        <v>6.5766287575898721</v>
      </c>
      <c r="AH22" s="185">
        <v>6.0503767674459583</v>
      </c>
      <c r="AI22" s="185">
        <v>5.5241247773020392</v>
      </c>
      <c r="AJ22" s="185">
        <v>5.5241247773020383</v>
      </c>
      <c r="AK22" s="185">
        <v>5.5241247773020383</v>
      </c>
      <c r="AL22" s="185">
        <v>5.5241247773020392</v>
      </c>
      <c r="AM22" s="185">
        <v>5.5241247773020374</v>
      </c>
      <c r="AN22" s="185">
        <v>5.5241247773020392</v>
      </c>
    </row>
    <row r="23" spans="1:40">
      <c r="A23" s="35" t="s">
        <v>600</v>
      </c>
      <c r="B23" s="185">
        <v>66.420365481469858</v>
      </c>
      <c r="C23" s="185">
        <v>67.452165035283414</v>
      </c>
      <c r="D23" s="185">
        <v>64.456671227377569</v>
      </c>
      <c r="E23" s="185">
        <v>61.461177419471689</v>
      </c>
      <c r="F23" s="185">
        <v>61.238842484647698</v>
      </c>
      <c r="G23" s="185">
        <v>61.14856543741967</v>
      </c>
      <c r="H23" s="185">
        <v>61.298291547678474</v>
      </c>
      <c r="I23" s="185">
        <v>60.680259880420515</v>
      </c>
      <c r="J23" s="185">
        <v>58.795925119788166</v>
      </c>
      <c r="K23" s="185">
        <v>59.143010526814756</v>
      </c>
      <c r="L23" s="185">
        <v>59.072960975810972</v>
      </c>
      <c r="M23" s="185">
        <v>59.007151607639273</v>
      </c>
      <c r="N23" s="185">
        <v>59.192693681476598</v>
      </c>
      <c r="O23" s="185">
        <v>59.506590367019776</v>
      </c>
      <c r="P23" s="185">
        <v>59.370651888537211</v>
      </c>
      <c r="Q23" s="185">
        <v>58.740617681449542</v>
      </c>
      <c r="R23" s="185">
        <v>58.564657068874652</v>
      </c>
      <c r="S23" s="185">
        <v>58.083559939659068</v>
      </c>
      <c r="T23" s="185">
        <v>57.683612762497681</v>
      </c>
      <c r="U23" s="185">
        <v>57.565067898919743</v>
      </c>
      <c r="V23" s="185">
        <v>57.641064167026961</v>
      </c>
      <c r="W23" s="185">
        <v>57.589553788636785</v>
      </c>
      <c r="X23" s="185">
        <v>57.654349238973012</v>
      </c>
      <c r="Y23" s="185">
        <v>57.316019361503571</v>
      </c>
      <c r="Z23" s="185">
        <v>57.166602897750685</v>
      </c>
      <c r="AA23" s="185">
        <v>56.831592916869909</v>
      </c>
      <c r="AB23" s="185">
        <v>56.344502223947543</v>
      </c>
      <c r="AC23" s="185">
        <v>55.857411531025171</v>
      </c>
      <c r="AD23" s="185">
        <v>55.370320838102792</v>
      </c>
      <c r="AE23" s="185">
        <v>54.96921801525724</v>
      </c>
      <c r="AF23" s="185">
        <v>54.568115192411696</v>
      </c>
      <c r="AG23" s="185">
        <v>54.167012369566137</v>
      </c>
      <c r="AH23" s="185">
        <v>53.765909546720636</v>
      </c>
      <c r="AI23" s="185">
        <v>53.364806723875091</v>
      </c>
      <c r="AJ23" s="185">
        <v>53.175190339585079</v>
      </c>
      <c r="AK23" s="185">
        <v>52.985573955295031</v>
      </c>
      <c r="AL23" s="185">
        <v>52.795957571005026</v>
      </c>
      <c r="AM23" s="185">
        <v>52.606341186714978</v>
      </c>
      <c r="AN23" s="185">
        <v>52.416724802424987</v>
      </c>
    </row>
    <row r="24" spans="1:40">
      <c r="A24" s="35" t="s">
        <v>664</v>
      </c>
      <c r="B24" s="185">
        <v>13.345629432701825</v>
      </c>
      <c r="C24" s="185">
        <v>13.711599258353514</v>
      </c>
      <c r="D24" s="185">
        <v>13.94590880553854</v>
      </c>
      <c r="E24" s="185">
        <v>14.213576868402273</v>
      </c>
      <c r="F24" s="185">
        <v>14.237711110926568</v>
      </c>
      <c r="G24" s="185">
        <v>14.33009032066157</v>
      </c>
      <c r="H24" s="185">
        <v>14.32768433712115</v>
      </c>
      <c r="I24" s="185">
        <v>14.161773088236407</v>
      </c>
      <c r="J24" s="185">
        <v>12.447418163478257</v>
      </c>
      <c r="K24" s="185">
        <v>12.903117904576764</v>
      </c>
      <c r="L24" s="185">
        <v>13.185886380166346</v>
      </c>
      <c r="M24" s="185">
        <v>13.49568668413735</v>
      </c>
      <c r="N24" s="185">
        <v>13.780184169095861</v>
      </c>
      <c r="O24" s="185">
        <v>14.116859005316449</v>
      </c>
      <c r="P24" s="185">
        <v>14.496480705335721</v>
      </c>
      <c r="Q24" s="185">
        <v>14.880016490494652</v>
      </c>
      <c r="R24" s="185">
        <v>15.185354881432851</v>
      </c>
      <c r="S24" s="185">
        <v>15.687207649332166</v>
      </c>
      <c r="T24" s="185">
        <v>16.178712369317633</v>
      </c>
      <c r="U24" s="185">
        <v>16.776366054935835</v>
      </c>
      <c r="V24" s="185">
        <v>17.206555105533056</v>
      </c>
      <c r="W24" s="185">
        <v>17.64022954486904</v>
      </c>
      <c r="X24" s="185">
        <v>18.119850296235743</v>
      </c>
      <c r="Y24" s="185">
        <v>18.540202413928927</v>
      </c>
      <c r="Z24" s="185">
        <v>18.957813925410303</v>
      </c>
      <c r="AA24" s="185">
        <v>19.406117922714522</v>
      </c>
      <c r="AB24" s="185">
        <v>19.694385032015692</v>
      </c>
      <c r="AC24" s="185">
        <v>19.940577222476279</v>
      </c>
      <c r="AD24" s="185">
        <v>20.151387478847305</v>
      </c>
      <c r="AE24" s="185">
        <v>20.514783630109836</v>
      </c>
      <c r="AF24" s="185">
        <v>20.893291980613309</v>
      </c>
      <c r="AG24" s="185">
        <v>21.291128385373302</v>
      </c>
      <c r="AH24" s="185">
        <v>21.708381919367536</v>
      </c>
      <c r="AI24" s="185">
        <v>22.170005534291569</v>
      </c>
      <c r="AJ24" s="185">
        <v>22.721027783578542</v>
      </c>
      <c r="AK24" s="185">
        <v>23.255828097553483</v>
      </c>
      <c r="AL24" s="185">
        <v>23.816191832705758</v>
      </c>
      <c r="AM24" s="185">
        <v>24.412085946940369</v>
      </c>
      <c r="AN24" s="185">
        <v>25.162464438016283</v>
      </c>
    </row>
    <row r="25" spans="1:40">
      <c r="A25" s="35" t="s">
        <v>665</v>
      </c>
      <c r="B25" s="185">
        <v>10.112362730184751</v>
      </c>
      <c r="C25" s="185">
        <v>8.5135206540161974</v>
      </c>
      <c r="D25" s="185">
        <v>7.6763319318590835</v>
      </c>
      <c r="E25" s="185">
        <v>7.6995595094274698</v>
      </c>
      <c r="F25" s="185">
        <v>7.3903183351029673</v>
      </c>
      <c r="G25" s="185">
        <v>7.0172469599709615</v>
      </c>
      <c r="H25" s="185">
        <v>6.8261569125072121</v>
      </c>
      <c r="I25" s="185">
        <v>6.5205174164277224</v>
      </c>
      <c r="J25" s="185">
        <v>5.3332758092206713</v>
      </c>
      <c r="K25" s="185">
        <v>5.5227066119696646</v>
      </c>
      <c r="L25" s="185">
        <v>5.5574778330741719</v>
      </c>
      <c r="M25" s="185">
        <v>5.6332909976524146</v>
      </c>
      <c r="N25" s="185">
        <v>5.7138025626310238</v>
      </c>
      <c r="O25" s="185">
        <v>5.7826753964384094</v>
      </c>
      <c r="P25" s="185">
        <v>5.8864121029685448</v>
      </c>
      <c r="Q25" s="185">
        <v>5.9652224869174004</v>
      </c>
      <c r="R25" s="185">
        <v>5.9971268818886578</v>
      </c>
      <c r="S25" s="185">
        <v>6.125458063076942</v>
      </c>
      <c r="T25" s="185">
        <v>6.2277302068949085</v>
      </c>
      <c r="U25" s="185">
        <v>6.5139650538147231</v>
      </c>
      <c r="V25" s="185">
        <v>6.7062982726455873</v>
      </c>
      <c r="W25" s="185">
        <v>6.8944341401278697</v>
      </c>
      <c r="X25" s="185">
        <v>7.108191617692289</v>
      </c>
      <c r="Y25" s="185">
        <v>7.3082862837125253</v>
      </c>
      <c r="Z25" s="185">
        <v>7.5201073311617437</v>
      </c>
      <c r="AA25" s="185">
        <v>7.7704589245779072</v>
      </c>
      <c r="AB25" s="185">
        <v>7.9841345246685025</v>
      </c>
      <c r="AC25" s="185">
        <v>8.1879083493404021</v>
      </c>
      <c r="AD25" s="185">
        <v>8.386120030827275</v>
      </c>
      <c r="AE25" s="185">
        <v>8.5783901480519535</v>
      </c>
      <c r="AF25" s="185">
        <v>8.7635419240060735</v>
      </c>
      <c r="AG25" s="185">
        <v>8.9485454976082579</v>
      </c>
      <c r="AH25" s="185">
        <v>9.1342084623850823</v>
      </c>
      <c r="AI25" s="185">
        <v>9.3311428385870769</v>
      </c>
      <c r="AJ25" s="185">
        <v>9.5337067869452472</v>
      </c>
      <c r="AK25" s="185">
        <v>9.7218003506501613</v>
      </c>
      <c r="AL25" s="185">
        <v>9.9142255398998582</v>
      </c>
      <c r="AM25" s="185">
        <v>10.118925989282467</v>
      </c>
      <c r="AN25" s="185">
        <v>10.39909166963351</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0.49547382716337751</v>
      </c>
      <c r="D61" s="185">
        <v>0.48612492492088055</v>
      </c>
      <c r="E61" s="185">
        <v>0.48088317376415191</v>
      </c>
      <c r="F61" s="185">
        <v>0.47936644848295201</v>
      </c>
      <c r="G61" s="185">
        <v>0.47423307591679847</v>
      </c>
      <c r="H61" s="185">
        <v>0.4699817611288466</v>
      </c>
      <c r="I61" s="185">
        <v>0.47236066095128326</v>
      </c>
      <c r="J61" s="185">
        <v>0.48845027968529514</v>
      </c>
      <c r="K61" s="185">
        <v>0.50117915934849588</v>
      </c>
      <c r="L61" s="185">
        <v>0.49404015227590486</v>
      </c>
      <c r="M61" s="185">
        <v>0.48763824352670154</v>
      </c>
      <c r="N61" s="185">
        <v>0.47989436979115896</v>
      </c>
      <c r="O61" s="185">
        <v>0.46853933972204209</v>
      </c>
      <c r="P61" s="185">
        <v>0.45580350142228943</v>
      </c>
      <c r="Q61" s="185">
        <v>0.44334839896849204</v>
      </c>
      <c r="R61" s="185">
        <v>0.43158001970725118</v>
      </c>
      <c r="S61" s="185">
        <v>0.41899220788671099</v>
      </c>
      <c r="T61" s="185">
        <v>0.4053732602394326</v>
      </c>
      <c r="U61" s="185">
        <v>0.39346080243948367</v>
      </c>
      <c r="V61" s="185">
        <v>0.38229905776411288</v>
      </c>
      <c r="W61" s="185">
        <v>0.3718047247613474</v>
      </c>
      <c r="X61" s="185">
        <v>0.36110395151100017</v>
      </c>
      <c r="Y61" s="185">
        <v>0.35169408880476627</v>
      </c>
      <c r="Z61" s="185">
        <v>0.34290583171979594</v>
      </c>
      <c r="AA61" s="185">
        <v>0.33396657637003146</v>
      </c>
      <c r="AB61" s="185">
        <v>0.32531944530339874</v>
      </c>
      <c r="AC61" s="185">
        <v>0.31736803937928348</v>
      </c>
      <c r="AD61" s="185">
        <v>0.30961039058778217</v>
      </c>
      <c r="AE61" s="185">
        <v>0.30153393171694848</v>
      </c>
      <c r="AF61" s="185">
        <v>0.29397319207617473</v>
      </c>
      <c r="AG61" s="185">
        <v>0.28655074462469254</v>
      </c>
      <c r="AH61" s="185">
        <v>0.27921251321829077</v>
      </c>
      <c r="AI61" s="185">
        <v>0.27175950202634513</v>
      </c>
      <c r="AJ61" s="185">
        <v>0.26397069566455644</v>
      </c>
      <c r="AK61" s="185">
        <v>0.25658282207653382</v>
      </c>
      <c r="AL61" s="185">
        <v>0.24951254838588124</v>
      </c>
      <c r="AM61" s="185">
        <v>0.24241306760366776</v>
      </c>
      <c r="AN61" s="185">
        <v>0.23454226148881102</v>
      </c>
    </row>
    <row r="62" spans="1:40">
      <c r="A62" s="35" t="s">
        <v>276</v>
      </c>
      <c r="B62" s="185">
        <v>0.3</v>
      </c>
      <c r="C62" s="185">
        <v>0.2957925360124109</v>
      </c>
      <c r="D62" s="185">
        <v>0.29941391785633592</v>
      </c>
      <c r="E62" s="185">
        <v>0.30304459472094358</v>
      </c>
      <c r="F62" s="185">
        <v>0.30447351518495952</v>
      </c>
      <c r="G62" s="185">
        <v>0.30482844842974682</v>
      </c>
      <c r="H62" s="185">
        <v>0.30784369357530672</v>
      </c>
      <c r="I62" s="185">
        <v>0.31065431724367459</v>
      </c>
      <c r="J62" s="185">
        <v>0.3115497203147049</v>
      </c>
      <c r="K62" s="185">
        <v>0.2988208406515041</v>
      </c>
      <c r="L62" s="185">
        <v>0.30576100370378911</v>
      </c>
      <c r="M62" s="185">
        <v>0.30703568292235661</v>
      </c>
      <c r="N62" s="185">
        <v>0.30906751980641417</v>
      </c>
      <c r="O62" s="185">
        <v>0.31022467542385979</v>
      </c>
      <c r="P62" s="185">
        <v>0.31354703560008401</v>
      </c>
      <c r="Q62" s="185">
        <v>0.3165915569546392</v>
      </c>
      <c r="R62" s="185">
        <v>0.31995568362478533</v>
      </c>
      <c r="S62" s="185">
        <v>0.32216480622705851</v>
      </c>
      <c r="T62" s="185">
        <v>0.32544844560017144</v>
      </c>
      <c r="U62" s="185">
        <v>0.32918313127460225</v>
      </c>
      <c r="V62" s="185">
        <v>0.33180797491374675</v>
      </c>
      <c r="W62" s="185">
        <v>0.3343431007797838</v>
      </c>
      <c r="X62" s="185">
        <v>0.3363668594781371</v>
      </c>
      <c r="Y62" s="185">
        <v>0.33921163081082834</v>
      </c>
      <c r="Z62" s="185">
        <v>0.34086082657346867</v>
      </c>
      <c r="AA62" s="185">
        <v>0.34269047861079643</v>
      </c>
      <c r="AB62" s="185">
        <v>0.34502076656868991</v>
      </c>
      <c r="AC62" s="185">
        <v>0.34700136353393252</v>
      </c>
      <c r="AD62" s="185">
        <v>0.34878439661464011</v>
      </c>
      <c r="AE62" s="185">
        <v>0.35074751879796567</v>
      </c>
      <c r="AF62" s="185">
        <v>0.35239911729902912</v>
      </c>
      <c r="AG62" s="185">
        <v>0.35396697437245811</v>
      </c>
      <c r="AH62" s="185">
        <v>0.355494816845909</v>
      </c>
      <c r="AI62" s="185">
        <v>0.35689392291383898</v>
      </c>
      <c r="AJ62" s="185">
        <v>0.3583313130017835</v>
      </c>
      <c r="AK62" s="185">
        <v>0.35996767131739527</v>
      </c>
      <c r="AL62" s="185">
        <v>0.36131824100429638</v>
      </c>
      <c r="AM62" s="185">
        <v>0.36262420652895172</v>
      </c>
      <c r="AN62" s="185">
        <v>0.36354670203984235</v>
      </c>
    </row>
    <row r="63" spans="1:40">
      <c r="A63" s="35" t="s">
        <v>277</v>
      </c>
      <c r="B63" s="185">
        <v>0.19999999999999998</v>
      </c>
      <c r="C63" s="185">
        <v>0.20873363682421153</v>
      </c>
      <c r="D63" s="185">
        <v>0.21446115722278358</v>
      </c>
      <c r="E63" s="185">
        <v>0.2160722315149044</v>
      </c>
      <c r="F63" s="185">
        <v>0.21616003633208841</v>
      </c>
      <c r="G63" s="185">
        <v>0.22093847565345465</v>
      </c>
      <c r="H63" s="185">
        <v>0.22217454529584668</v>
      </c>
      <c r="I63" s="185">
        <v>0.21698502180504223</v>
      </c>
      <c r="J63" s="185">
        <v>0.2</v>
      </c>
      <c r="K63" s="185">
        <v>0.2</v>
      </c>
      <c r="L63" s="185">
        <v>0.20019884402030588</v>
      </c>
      <c r="M63" s="185">
        <v>0.20532607355094187</v>
      </c>
      <c r="N63" s="185">
        <v>0.21103811040242687</v>
      </c>
      <c r="O63" s="185">
        <v>0.22123598485409804</v>
      </c>
      <c r="P63" s="185">
        <v>0.23064946297762665</v>
      </c>
      <c r="Q63" s="185">
        <v>0.24006004407686876</v>
      </c>
      <c r="R63" s="185">
        <v>0.24846429666796349</v>
      </c>
      <c r="S63" s="185">
        <v>0.25884298588623045</v>
      </c>
      <c r="T63" s="185">
        <v>0.2691782941603959</v>
      </c>
      <c r="U63" s="185">
        <v>0.27735606628591414</v>
      </c>
      <c r="V63" s="185">
        <v>0.28589296732214031</v>
      </c>
      <c r="W63" s="185">
        <v>0.29385217445886869</v>
      </c>
      <c r="X63" s="185">
        <v>0.30252918901086268</v>
      </c>
      <c r="Y63" s="185">
        <v>0.30909428038440528</v>
      </c>
      <c r="Z63" s="185">
        <v>0.31623334170673534</v>
      </c>
      <c r="AA63" s="185">
        <v>0.32334294501917216</v>
      </c>
      <c r="AB63" s="185">
        <v>0.32965978812791147</v>
      </c>
      <c r="AC63" s="185">
        <v>0.335630597086784</v>
      </c>
      <c r="AD63" s="185">
        <v>0.34160521279757772</v>
      </c>
      <c r="AE63" s="185">
        <v>0.34771854948508568</v>
      </c>
      <c r="AF63" s="185">
        <v>0.35362769062479615</v>
      </c>
      <c r="AG63" s="185">
        <v>0.3594822810028494</v>
      </c>
      <c r="AH63" s="185">
        <v>0.36529266993580028</v>
      </c>
      <c r="AI63" s="185">
        <v>0.37134657505981583</v>
      </c>
      <c r="AJ63" s="185">
        <v>0.37769799133366017</v>
      </c>
      <c r="AK63" s="185">
        <v>0.38344950660607086</v>
      </c>
      <c r="AL63" s="185">
        <v>0.38916921060982235</v>
      </c>
      <c r="AM63" s="185">
        <v>0.39496272586738035</v>
      </c>
      <c r="AN63" s="185">
        <v>0.40191103647134663</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0.30163969294990362</v>
      </c>
      <c r="B71" s="185">
        <v>0.30755582465802156</v>
      </c>
      <c r="C71" s="185">
        <v>0.31007023087598107</v>
      </c>
      <c r="D71" s="185">
        <v>0.30962647962101847</v>
      </c>
      <c r="E71" s="185">
        <v>0.3089125795914448</v>
      </c>
      <c r="F71" s="185">
        <v>0.31141297842922355</v>
      </c>
      <c r="G71" s="185">
        <v>0.31105050404441442</v>
      </c>
      <c r="H71" s="185">
        <v>0.30542235885968294</v>
      </c>
      <c r="I71" s="185">
        <v>0.24069078954087583</v>
      </c>
      <c r="J71" s="185">
        <v>0.24854500968421514</v>
      </c>
      <c r="K71" s="185">
        <v>0.29005302087174806</v>
      </c>
      <c r="L71" s="185">
        <v>0.29416592065987662</v>
      </c>
      <c r="M71" s="185">
        <v>0.29860131439118714</v>
      </c>
      <c r="N71" s="185">
        <v>0.30707849417673394</v>
      </c>
      <c r="O71" s="185">
        <v>0.31501458438511321</v>
      </c>
      <c r="P71" s="185">
        <v>0.32336753901883064</v>
      </c>
      <c r="Q71" s="185">
        <v>0.33098763595545239</v>
      </c>
      <c r="R71" s="185">
        <v>0.3414157124924026</v>
      </c>
      <c r="S71" s="185">
        <v>0.35211640713839404</v>
      </c>
      <c r="T71" s="185">
        <v>0.36119614074078876</v>
      </c>
      <c r="U71" s="185">
        <v>0.37093050506084874</v>
      </c>
      <c r="V71" s="185">
        <v>0.3804316642482144</v>
      </c>
      <c r="W71" s="185">
        <v>0.42708094446058048</v>
      </c>
      <c r="X71" s="24">
        <v>0.43629339947703855</v>
      </c>
      <c r="Y71" s="24">
        <v>0.44730614781454414</v>
      </c>
      <c r="Z71" s="24">
        <v>0.45930185079505881</v>
      </c>
      <c r="AA71" s="24">
        <v>0.47024750530705872</v>
      </c>
      <c r="AB71" s="24">
        <v>0.48128247223122345</v>
      </c>
      <c r="AC71" s="24">
        <v>0.49309154582582049</v>
      </c>
      <c r="AD71" s="24">
        <v>0.50478153131880887</v>
      </c>
      <c r="AE71" s="24">
        <v>0.51680069361060998</v>
      </c>
      <c r="AF71" s="24">
        <v>0.52934117819099602</v>
      </c>
      <c r="AG71" s="24">
        <v>0.5424219567401718</v>
      </c>
      <c r="AH71" s="24">
        <v>0.55688332964795684</v>
      </c>
      <c r="AI71" s="24">
        <v>0.57264810893326756</v>
      </c>
      <c r="AJ71" s="24">
        <v>0.58756693884194622</v>
      </c>
      <c r="AK71" s="24">
        <v>0.6034011197238337</v>
      </c>
      <c r="AL71" s="24">
        <v>0.62035292105529682</v>
      </c>
      <c r="AM71" s="24">
        <v>0.68346252078526049</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row>
    <row r="106" spans="1:47">
      <c r="A106" s="35" t="s">
        <v>275</v>
      </c>
      <c r="B106" s="35" t="s">
        <v>534</v>
      </c>
      <c r="L106" s="185" t="s">
        <v>395</v>
      </c>
    </row>
    <row r="107" spans="1:47">
      <c r="A107" s="35" t="s">
        <v>276</v>
      </c>
      <c r="B107" s="35" t="s">
        <v>532</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row>
    <row r="112" spans="1:47">
      <c r="A112" s="35" t="s">
        <v>276</v>
      </c>
      <c r="B112" s="35" t="s">
        <v>537</v>
      </c>
      <c r="K112" s="185" t="s">
        <v>395</v>
      </c>
      <c r="L112" s="185" t="s">
        <v>395</v>
      </c>
    </row>
    <row r="113" spans="1:41">
      <c r="A113" s="35" t="s">
        <v>277</v>
      </c>
      <c r="B113" s="35" t="s">
        <v>535</v>
      </c>
      <c r="AO113" s="185" t="s">
        <v>395</v>
      </c>
    </row>
    <row r="114" spans="1:41">
      <c r="A114" s="35" t="s">
        <v>277</v>
      </c>
      <c r="B114" s="35" t="s">
        <v>536</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C115" s="185" t="s">
        <v>395</v>
      </c>
      <c r="D115" s="185" t="s">
        <v>395</v>
      </c>
      <c r="E115" s="185" t="s">
        <v>395</v>
      </c>
      <c r="F115" s="185" t="s">
        <v>395</v>
      </c>
      <c r="G115" s="185" t="s">
        <v>395</v>
      </c>
      <c r="H115" s="185" t="s">
        <v>395</v>
      </c>
      <c r="I115" s="185" t="s">
        <v>395</v>
      </c>
      <c r="J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74.473608764784146</v>
      </c>
      <c r="M7" s="10">
        <f t="shared" ref="M7:AG19" si="1">M42/L42*L7</f>
        <v>76.577057005393115</v>
      </c>
      <c r="N7" s="10">
        <f t="shared" si="1"/>
        <v>78.450688997034277</v>
      </c>
      <c r="O7" s="10">
        <f t="shared" si="1"/>
        <v>80.265262651666674</v>
      </c>
      <c r="P7" s="10">
        <f t="shared" si="1"/>
        <v>82.914875718901897</v>
      </c>
      <c r="Q7" s="10">
        <f t="shared" si="1"/>
        <v>85.422891368631753</v>
      </c>
      <c r="R7" s="10">
        <f t="shared" si="1"/>
        <v>88.019577415389051</v>
      </c>
      <c r="S7" s="10">
        <f t="shared" si="1"/>
        <v>90.451087745845797</v>
      </c>
      <c r="T7" s="10">
        <f t="shared" si="1"/>
        <v>93.896788957353692</v>
      </c>
      <c r="U7" s="10">
        <f t="shared" si="1"/>
        <v>97.265521645938932</v>
      </c>
      <c r="V7" s="10">
        <f t="shared" si="1"/>
        <v>100.37616504383718</v>
      </c>
      <c r="W7" s="10">
        <f t="shared" si="1"/>
        <v>103.06344095773458</v>
      </c>
      <c r="X7" s="10">
        <f t="shared" si="1"/>
        <v>105.75262776401088</v>
      </c>
      <c r="Y7" s="10">
        <f t="shared" si="1"/>
        <v>108.83885159343062</v>
      </c>
      <c r="Z7" s="10">
        <f t="shared" si="1"/>
        <v>111.10231125877661</v>
      </c>
      <c r="AA7" s="10">
        <f t="shared" si="1"/>
        <v>113.64289895879894</v>
      </c>
      <c r="AB7" s="10">
        <f t="shared" si="1"/>
        <v>116.65612247580135</v>
      </c>
      <c r="AC7" s="10">
        <f t="shared" si="1"/>
        <v>119.42447021460362</v>
      </c>
      <c r="AD7" s="10">
        <f t="shared" si="1"/>
        <v>122.33465831446563</v>
      </c>
      <c r="AE7" s="10">
        <f t="shared" si="1"/>
        <v>125.48881574751623</v>
      </c>
      <c r="AF7" s="10">
        <f t="shared" si="1"/>
        <v>141.50614233007551</v>
      </c>
      <c r="AG7" s="10">
        <f t="shared" si="1"/>
        <v>161.02586664903765</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1996.4067780882926</v>
      </c>
      <c r="M8" s="10">
        <f t="shared" si="1"/>
        <v>2048.4445732220593</v>
      </c>
      <c r="N8" s="10">
        <f t="shared" si="1"/>
        <v>2104.1084182695622</v>
      </c>
      <c r="O8" s="10">
        <f t="shared" si="1"/>
        <v>2160.7921958918746</v>
      </c>
      <c r="P8" s="10">
        <f t="shared" si="1"/>
        <v>2240.0109066167302</v>
      </c>
      <c r="Q8" s="10">
        <f t="shared" si="1"/>
        <v>2321.4947793834181</v>
      </c>
      <c r="R8" s="10">
        <f t="shared" si="1"/>
        <v>2410.0619649778096</v>
      </c>
      <c r="S8" s="10">
        <f t="shared" si="1"/>
        <v>2501.2600833664055</v>
      </c>
      <c r="T8" s="10">
        <f t="shared" si="1"/>
        <v>2615.5736462731215</v>
      </c>
      <c r="U8" s="10">
        <f t="shared" si="1"/>
        <v>2737.5824940323564</v>
      </c>
      <c r="V8" s="10">
        <f t="shared" si="1"/>
        <v>2849.3562654096258</v>
      </c>
      <c r="W8" s="10">
        <f t="shared" si="1"/>
        <v>2960.2373444726509</v>
      </c>
      <c r="X8" s="10">
        <f t="shared" si="1"/>
        <v>3071.8066731662175</v>
      </c>
      <c r="Y8" s="10">
        <f t="shared" si="1"/>
        <v>3193.9555884046213</v>
      </c>
      <c r="Z8" s="10">
        <f t="shared" si="1"/>
        <v>3301.5427020966699</v>
      </c>
      <c r="AA8" s="10">
        <f t="shared" si="1"/>
        <v>3415.4611680347139</v>
      </c>
      <c r="AB8" s="10">
        <f t="shared" si="1"/>
        <v>3536.1595245179797</v>
      </c>
      <c r="AC8" s="10">
        <f t="shared" si="1"/>
        <v>3653.1240727614459</v>
      </c>
      <c r="AD8" s="10">
        <f t="shared" si="1"/>
        <v>3772.1253410135923</v>
      </c>
      <c r="AE8" s="10">
        <f t="shared" si="1"/>
        <v>3898.3178715666691</v>
      </c>
      <c r="AF8" s="10">
        <f t="shared" si="1"/>
        <v>4563.331456572967</v>
      </c>
      <c r="AG8" s="10">
        <f t="shared" si="1"/>
        <v>5382.3781185834323</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55.157491468277527</v>
      </c>
      <c r="M9" s="10">
        <f t="shared" si="1"/>
        <v>56.619616576399999</v>
      </c>
      <c r="N9" s="10">
        <f t="shared" si="1"/>
        <v>58.138003346416902</v>
      </c>
      <c r="O9" s="10">
        <f t="shared" si="1"/>
        <v>59.648240624870965</v>
      </c>
      <c r="P9" s="10">
        <f t="shared" si="1"/>
        <v>61.723347163676145</v>
      </c>
      <c r="Q9" s="10">
        <f t="shared" si="1"/>
        <v>63.833765038004607</v>
      </c>
      <c r="R9" s="10">
        <f t="shared" si="1"/>
        <v>66.078949441533851</v>
      </c>
      <c r="S9" s="10">
        <f t="shared" si="1"/>
        <v>68.449125925610772</v>
      </c>
      <c r="T9" s="10">
        <f t="shared" si="1"/>
        <v>71.609084705530009</v>
      </c>
      <c r="U9" s="10">
        <f t="shared" si="1"/>
        <v>74.860430591663075</v>
      </c>
      <c r="V9" s="10">
        <f t="shared" si="1"/>
        <v>78.024222854472839</v>
      </c>
      <c r="W9" s="10">
        <f t="shared" si="1"/>
        <v>80.965270684760014</v>
      </c>
      <c r="X9" s="10">
        <f t="shared" si="1"/>
        <v>83.931640685697758</v>
      </c>
      <c r="Y9" s="10">
        <f t="shared" si="1"/>
        <v>87.156904761789093</v>
      </c>
      <c r="Z9" s="10">
        <f t="shared" si="1"/>
        <v>89.946269358489431</v>
      </c>
      <c r="AA9" s="10">
        <f t="shared" si="1"/>
        <v>92.895339535505343</v>
      </c>
      <c r="AB9" s="10">
        <f t="shared" si="1"/>
        <v>95.921768303722885</v>
      </c>
      <c r="AC9" s="10">
        <f t="shared" si="1"/>
        <v>98.6710254292217</v>
      </c>
      <c r="AD9" s="10">
        <f t="shared" si="1"/>
        <v>101.39949775894533</v>
      </c>
      <c r="AE9" s="10">
        <f t="shared" si="1"/>
        <v>104.1984394736514</v>
      </c>
      <c r="AF9" s="10">
        <f t="shared" si="1"/>
        <v>119.30845080182944</v>
      </c>
      <c r="AG9" s="10">
        <f t="shared" si="1"/>
        <v>138.09739273668421</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103.88913867951318</v>
      </c>
      <c r="M10" s="10">
        <f t="shared" si="1"/>
        <v>107.01921324052725</v>
      </c>
      <c r="N10" s="10">
        <f t="shared" si="1"/>
        <v>109.99681059693019</v>
      </c>
      <c r="O10" s="10">
        <f t="shared" si="1"/>
        <v>112.86365127883441</v>
      </c>
      <c r="P10" s="10">
        <f t="shared" si="1"/>
        <v>116.60571324092768</v>
      </c>
      <c r="Q10" s="10">
        <f t="shared" si="1"/>
        <v>120.31132104502824</v>
      </c>
      <c r="R10" s="10">
        <f t="shared" si="1"/>
        <v>124.26107200156149</v>
      </c>
      <c r="S10" s="10">
        <f t="shared" si="1"/>
        <v>127.92944453161664</v>
      </c>
      <c r="T10" s="10">
        <f t="shared" si="1"/>
        <v>133.05087926510356</v>
      </c>
      <c r="U10" s="10">
        <f t="shared" si="1"/>
        <v>138.24967263597858</v>
      </c>
      <c r="V10" s="10">
        <f t="shared" si="1"/>
        <v>143.45382430115365</v>
      </c>
      <c r="W10" s="10">
        <f t="shared" si="1"/>
        <v>147.93074231448622</v>
      </c>
      <c r="X10" s="10">
        <f t="shared" si="1"/>
        <v>152.34783428367891</v>
      </c>
      <c r="Y10" s="10">
        <f t="shared" si="1"/>
        <v>157.17895285586656</v>
      </c>
      <c r="Z10" s="10">
        <f t="shared" si="1"/>
        <v>161.09751231094896</v>
      </c>
      <c r="AA10" s="10">
        <f t="shared" si="1"/>
        <v>165.31238449957681</v>
      </c>
      <c r="AB10" s="10">
        <f t="shared" si="1"/>
        <v>170.08667947302783</v>
      </c>
      <c r="AC10" s="10">
        <f t="shared" si="1"/>
        <v>174.44020567912435</v>
      </c>
      <c r="AD10" s="10">
        <f t="shared" si="1"/>
        <v>178.96459869526802</v>
      </c>
      <c r="AE10" s="10">
        <f t="shared" si="1"/>
        <v>183.66493747034173</v>
      </c>
      <c r="AF10" s="10">
        <f t="shared" si="1"/>
        <v>206.32905677411097</v>
      </c>
      <c r="AG10" s="10">
        <f t="shared" si="1"/>
        <v>234.80013721359512</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1.1254068133526039E-4</v>
      </c>
      <c r="M11" s="10">
        <f t="shared" si="1"/>
        <v>1.14188280736336E-4</v>
      </c>
      <c r="N11" s="10">
        <f t="shared" si="1"/>
        <v>1.1763047065723202E-4</v>
      </c>
      <c r="O11" s="10">
        <f t="shared" si="1"/>
        <v>1.19620708809475E-4</v>
      </c>
      <c r="P11" s="10">
        <f t="shared" si="1"/>
        <v>1.1851136534499504E-4</v>
      </c>
      <c r="Q11" s="10">
        <f t="shared" si="1"/>
        <v>1.2142375126058199E-4</v>
      </c>
      <c r="R11" s="10">
        <f t="shared" si="1"/>
        <v>1.2094819671459261E-4</v>
      </c>
      <c r="S11" s="10">
        <f t="shared" si="1"/>
        <v>0.42989970975175379</v>
      </c>
      <c r="T11" s="10">
        <f t="shared" si="1"/>
        <v>1.0317294544712523</v>
      </c>
      <c r="U11" s="10">
        <f t="shared" si="1"/>
        <v>1.5902368583649693</v>
      </c>
      <c r="V11" s="10">
        <f t="shared" si="1"/>
        <v>2.2013040374414463</v>
      </c>
      <c r="W11" s="10">
        <f t="shared" si="1"/>
        <v>2.8030032602079245</v>
      </c>
      <c r="X11" s="10">
        <f t="shared" si="1"/>
        <v>3.4006873264676174</v>
      </c>
      <c r="Y11" s="10">
        <f t="shared" si="1"/>
        <v>3.9965552660319119</v>
      </c>
      <c r="Z11" s="10">
        <f t="shared" si="1"/>
        <v>4.5852923918706736</v>
      </c>
      <c r="AA11" s="10">
        <f t="shared" si="1"/>
        <v>5.1632917804634078</v>
      </c>
      <c r="AB11" s="10">
        <f t="shared" si="1"/>
        <v>5.8430517245720521</v>
      </c>
      <c r="AC11" s="10">
        <f t="shared" si="1"/>
        <v>6.3232776139242048</v>
      </c>
      <c r="AD11" s="10">
        <f t="shared" si="1"/>
        <v>6.8035035032763558</v>
      </c>
      <c r="AE11" s="10">
        <f t="shared" si="1"/>
        <v>7.2837293926285014</v>
      </c>
      <c r="AF11" s="10">
        <f t="shared" si="1"/>
        <v>8.8671850272862649</v>
      </c>
      <c r="AG11" s="10">
        <f t="shared" si="1"/>
        <v>9.5782720823154062</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13.059212539255995</v>
      </c>
      <c r="M12" s="10">
        <f t="shared" si="1"/>
        <v>13.345401788198375</v>
      </c>
      <c r="N12" s="10">
        <f t="shared" si="1"/>
        <v>13.658949881318444</v>
      </c>
      <c r="O12" s="10">
        <f t="shared" si="1"/>
        <v>13.946889056208812</v>
      </c>
      <c r="P12" s="10">
        <f t="shared" si="1"/>
        <v>14.287636794494949</v>
      </c>
      <c r="Q12" s="10">
        <f t="shared" si="1"/>
        <v>14.671850943488106</v>
      </c>
      <c r="R12" s="10">
        <f t="shared" si="1"/>
        <v>15.060026528012861</v>
      </c>
      <c r="S12" s="10">
        <f t="shared" si="1"/>
        <v>15.369058730395665</v>
      </c>
      <c r="T12" s="10">
        <f t="shared" si="1"/>
        <v>15.876982629710451</v>
      </c>
      <c r="U12" s="10">
        <f t="shared" si="1"/>
        <v>16.374433296270741</v>
      </c>
      <c r="V12" s="10">
        <f t="shared" si="1"/>
        <v>16.9793170587131</v>
      </c>
      <c r="W12" s="10">
        <f t="shared" si="1"/>
        <v>17.414710293538704</v>
      </c>
      <c r="X12" s="10">
        <f t="shared" si="1"/>
        <v>17.853631081368011</v>
      </c>
      <c r="Y12" s="10">
        <f t="shared" si="1"/>
        <v>18.339054013767456</v>
      </c>
      <c r="Z12" s="10">
        <f t="shared" si="1"/>
        <v>18.764491314029165</v>
      </c>
      <c r="AA12" s="10">
        <f t="shared" si="1"/>
        <v>19.187154853772594</v>
      </c>
      <c r="AB12" s="10">
        <f t="shared" si="1"/>
        <v>19.640882179701876</v>
      </c>
      <c r="AC12" s="10">
        <f t="shared" si="1"/>
        <v>19.932636581721688</v>
      </c>
      <c r="AD12" s="10">
        <f t="shared" si="1"/>
        <v>20.181807066290339</v>
      </c>
      <c r="AE12" s="10">
        <f t="shared" si="1"/>
        <v>20.395167586109181</v>
      </c>
      <c r="AF12" s="10">
        <f t="shared" si="1"/>
        <v>22.438205742977903</v>
      </c>
      <c r="AG12" s="10">
        <f t="shared" si="1"/>
        <v>25.466865724831482</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205.02981004322606</v>
      </c>
      <c r="M13" s="10">
        <f t="shared" si="1"/>
        <v>208.33913533295853</v>
      </c>
      <c r="N13" s="10">
        <f t="shared" si="1"/>
        <v>212.01723655436163</v>
      </c>
      <c r="O13" s="10">
        <f t="shared" si="1"/>
        <v>215.60831605635181</v>
      </c>
      <c r="P13" s="10">
        <f t="shared" si="1"/>
        <v>219.28013913137715</v>
      </c>
      <c r="Q13" s="10">
        <f t="shared" si="1"/>
        <v>223.30875153009347</v>
      </c>
      <c r="R13" s="10">
        <f t="shared" si="1"/>
        <v>227.82265013678216</v>
      </c>
      <c r="S13" s="10">
        <f t="shared" si="1"/>
        <v>232.27026156746635</v>
      </c>
      <c r="T13" s="10">
        <f t="shared" si="1"/>
        <v>239.11338704050328</v>
      </c>
      <c r="U13" s="10">
        <f t="shared" si="1"/>
        <v>245.94560155539662</v>
      </c>
      <c r="V13" s="10">
        <f t="shared" si="1"/>
        <v>254.63303938055628</v>
      </c>
      <c r="W13" s="10">
        <f t="shared" si="1"/>
        <v>262.38518006047883</v>
      </c>
      <c r="X13" s="10">
        <f t="shared" si="1"/>
        <v>270.11024822236294</v>
      </c>
      <c r="Y13" s="10">
        <f t="shared" si="1"/>
        <v>278.62828873651239</v>
      </c>
      <c r="Z13" s="10">
        <f t="shared" si="1"/>
        <v>286.57126302579098</v>
      </c>
      <c r="AA13" s="10">
        <f t="shared" si="1"/>
        <v>294.42746584944791</v>
      </c>
      <c r="AB13" s="10">
        <f t="shared" si="1"/>
        <v>302.8694655814744</v>
      </c>
      <c r="AC13" s="10">
        <f t="shared" si="1"/>
        <v>310.57164294721667</v>
      </c>
      <c r="AD13" s="10">
        <f t="shared" si="1"/>
        <v>318.31803276548482</v>
      </c>
      <c r="AE13" s="10">
        <f t="shared" si="1"/>
        <v>326.30998208037448</v>
      </c>
      <c r="AF13" s="10">
        <f t="shared" si="1"/>
        <v>369.04127588369278</v>
      </c>
      <c r="AG13" s="10">
        <f t="shared" si="1"/>
        <v>417.48503780845368</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6.0008306266539817</v>
      </c>
      <c r="M14" s="10">
        <f t="shared" si="1"/>
        <v>6.0386121390880936</v>
      </c>
      <c r="N14" s="10">
        <f t="shared" si="1"/>
        <v>6.1209887692206193</v>
      </c>
      <c r="O14" s="10">
        <f t="shared" si="1"/>
        <v>6.2084705601012633</v>
      </c>
      <c r="P14" s="10">
        <f t="shared" si="1"/>
        <v>6.2833060057430901</v>
      </c>
      <c r="Q14" s="10">
        <f t="shared" si="1"/>
        <v>6.3960236366788097</v>
      </c>
      <c r="R14" s="10">
        <f t="shared" si="1"/>
        <v>6.4816569681097516</v>
      </c>
      <c r="S14" s="10">
        <f t="shared" si="1"/>
        <v>6.5163234611755678</v>
      </c>
      <c r="T14" s="10">
        <f t="shared" si="1"/>
        <v>6.6557648142179824</v>
      </c>
      <c r="U14" s="10">
        <f t="shared" si="1"/>
        <v>6.7668910890677587</v>
      </c>
      <c r="V14" s="10">
        <f t="shared" si="1"/>
        <v>7.0779064944650489</v>
      </c>
      <c r="W14" s="10">
        <f t="shared" si="1"/>
        <v>7.2868908116079725</v>
      </c>
      <c r="X14" s="10">
        <f t="shared" si="1"/>
        <v>7.4913143949851726</v>
      </c>
      <c r="Y14" s="10">
        <f t="shared" si="1"/>
        <v>7.7235777593407509</v>
      </c>
      <c r="Z14" s="10">
        <f t="shared" si="1"/>
        <v>7.9409954649059751</v>
      </c>
      <c r="AA14" s="10">
        <f t="shared" si="1"/>
        <v>8.1711547542204332</v>
      </c>
      <c r="AB14" s="10">
        <f t="shared" si="1"/>
        <v>8.4431803414474071</v>
      </c>
      <c r="AC14" s="10">
        <f t="shared" si="1"/>
        <v>8.675354739850766</v>
      </c>
      <c r="AD14" s="10">
        <f t="shared" si="1"/>
        <v>8.8967701243564861</v>
      </c>
      <c r="AE14" s="10">
        <f t="shared" si="1"/>
        <v>9.1121418274719641</v>
      </c>
      <c r="AF14" s="10">
        <f t="shared" si="1"/>
        <v>10.138979247261865</v>
      </c>
      <c r="AG14" s="10">
        <f t="shared" si="1"/>
        <v>11.299384914865698</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14.84072396490995</v>
      </c>
      <c r="M15" s="10">
        <f t="shared" si="1"/>
        <v>15.247324937169564</v>
      </c>
      <c r="N15" s="10">
        <f t="shared" si="1"/>
        <v>15.67934552040248</v>
      </c>
      <c r="O15" s="10">
        <f t="shared" si="1"/>
        <v>16.116979787252788</v>
      </c>
      <c r="P15" s="10">
        <f t="shared" si="1"/>
        <v>16.710600962045795</v>
      </c>
      <c r="Q15" s="10">
        <f t="shared" si="1"/>
        <v>17.316382706119029</v>
      </c>
      <c r="R15" s="10">
        <f t="shared" si="1"/>
        <v>17.972128229667277</v>
      </c>
      <c r="S15" s="10">
        <f t="shared" si="1"/>
        <v>18.614504044021249</v>
      </c>
      <c r="T15" s="10">
        <f t="shared" si="1"/>
        <v>19.425527379832793</v>
      </c>
      <c r="U15" s="10">
        <f t="shared" si="1"/>
        <v>20.287513672094082</v>
      </c>
      <c r="V15" s="10">
        <f t="shared" si="1"/>
        <v>21.071024401196539</v>
      </c>
      <c r="W15" s="10">
        <f t="shared" si="1"/>
        <v>21.836459252089476</v>
      </c>
      <c r="X15" s="10">
        <f t="shared" si="1"/>
        <v>22.599588968451332</v>
      </c>
      <c r="Y15" s="10">
        <f t="shared" si="1"/>
        <v>23.441212223337367</v>
      </c>
      <c r="Z15" s="10">
        <f t="shared" si="1"/>
        <v>24.174452064545072</v>
      </c>
      <c r="AA15" s="10">
        <f t="shared" si="1"/>
        <v>24.962090932521527</v>
      </c>
      <c r="AB15" s="10">
        <f t="shared" si="1"/>
        <v>25.748295281448204</v>
      </c>
      <c r="AC15" s="10">
        <f t="shared" si="1"/>
        <v>26.479029310290827</v>
      </c>
      <c r="AD15" s="10">
        <f t="shared" si="1"/>
        <v>27.180814587560835</v>
      </c>
      <c r="AE15" s="10">
        <f t="shared" si="1"/>
        <v>27.880396505186511</v>
      </c>
      <c r="AF15" s="10">
        <f t="shared" si="1"/>
        <v>32.062949098775299</v>
      </c>
      <c r="AG15" s="10">
        <f t="shared" si="1"/>
        <v>37.468577290405179</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242.37330405033387</v>
      </c>
      <c r="M16" s="10">
        <f t="shared" si="1"/>
        <v>249.21739265738253</v>
      </c>
      <c r="N16" s="10">
        <f t="shared" si="1"/>
        <v>256.48513038448357</v>
      </c>
      <c r="O16" s="10">
        <f t="shared" si="1"/>
        <v>263.70980733667875</v>
      </c>
      <c r="P16" s="10">
        <f t="shared" si="1"/>
        <v>273.48632453232989</v>
      </c>
      <c r="Q16" s="10">
        <f t="shared" si="1"/>
        <v>283.55997606244426</v>
      </c>
      <c r="R16" s="10">
        <f t="shared" si="1"/>
        <v>294.37477696320968</v>
      </c>
      <c r="S16" s="10">
        <f t="shared" si="1"/>
        <v>304.87746930843457</v>
      </c>
      <c r="T16" s="10">
        <f t="shared" si="1"/>
        <v>318.34956250603113</v>
      </c>
      <c r="U16" s="10">
        <f t="shared" si="1"/>
        <v>332.60057217988219</v>
      </c>
      <c r="V16" s="10">
        <f t="shared" si="1"/>
        <v>346.0406152147566</v>
      </c>
      <c r="W16" s="10">
        <f t="shared" si="1"/>
        <v>358.70322887787216</v>
      </c>
      <c r="X16" s="10">
        <f t="shared" si="1"/>
        <v>371.38891563206897</v>
      </c>
      <c r="Y16" s="10">
        <f t="shared" si="1"/>
        <v>385.35978450961665</v>
      </c>
      <c r="Z16" s="10">
        <f t="shared" si="1"/>
        <v>397.53499917924188</v>
      </c>
      <c r="AA16" s="10">
        <f t="shared" si="1"/>
        <v>410.62241913604561</v>
      </c>
      <c r="AB16" s="10">
        <f t="shared" si="1"/>
        <v>424.39156790113879</v>
      </c>
      <c r="AC16" s="10">
        <f t="shared" si="1"/>
        <v>437.23008506767746</v>
      </c>
      <c r="AD16" s="10">
        <f t="shared" si="1"/>
        <v>450.01079147952601</v>
      </c>
      <c r="AE16" s="10">
        <f t="shared" si="1"/>
        <v>463.11432787004628</v>
      </c>
      <c r="AF16" s="10">
        <f t="shared" si="1"/>
        <v>534.75134218050619</v>
      </c>
      <c r="AG16" s="10">
        <f t="shared" si="1"/>
        <v>625.66123814822197</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25.638655587571009</v>
      </c>
      <c r="M17" s="10">
        <f t="shared" si="1"/>
        <v>25.618311175142033</v>
      </c>
      <c r="N17" s="10">
        <f t="shared" si="1"/>
        <v>25.622153295898759</v>
      </c>
      <c r="O17" s="10">
        <f t="shared" si="1"/>
        <v>25.858884827393886</v>
      </c>
      <c r="P17" s="10">
        <f t="shared" si="1"/>
        <v>26.795958912916845</v>
      </c>
      <c r="Q17" s="10">
        <f t="shared" si="1"/>
        <v>26.75804804555602</v>
      </c>
      <c r="R17" s="10">
        <f t="shared" si="1"/>
        <v>26.737729478845182</v>
      </c>
      <c r="S17" s="10">
        <f t="shared" si="1"/>
        <v>27.530930839750148</v>
      </c>
      <c r="T17" s="10">
        <f t="shared" si="1"/>
        <v>26.740903923296731</v>
      </c>
      <c r="U17" s="10">
        <f t="shared" si="1"/>
        <v>26.10699232631832</v>
      </c>
      <c r="V17" s="10">
        <f t="shared" si="1"/>
        <v>22.379571774015492</v>
      </c>
      <c r="W17" s="10">
        <f t="shared" si="1"/>
        <v>22.163049906761838</v>
      </c>
      <c r="X17" s="10">
        <f t="shared" si="1"/>
        <v>21.872045667503777</v>
      </c>
      <c r="Y17" s="10">
        <f t="shared" si="1"/>
        <v>21.627381260355481</v>
      </c>
      <c r="Z17" s="10">
        <f t="shared" si="1"/>
        <v>21.350442728953677</v>
      </c>
      <c r="AA17" s="10">
        <f t="shared" si="1"/>
        <v>20.791143689863546</v>
      </c>
      <c r="AB17" s="10">
        <f t="shared" si="1"/>
        <v>17.057744231738109</v>
      </c>
      <c r="AC17" s="10">
        <f t="shared" si="1"/>
        <v>14.102895579667019</v>
      </c>
      <c r="AD17" s="10">
        <f t="shared" si="1"/>
        <v>11.148046927595933</v>
      </c>
      <c r="AE17" s="10">
        <f t="shared" si="1"/>
        <v>8.1931982755248463</v>
      </c>
      <c r="AF17" s="10">
        <f t="shared" si="1"/>
        <v>5.5497381311346876</v>
      </c>
      <c r="AG17" s="10">
        <f t="shared" si="1"/>
        <v>5.5497381311346876</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18.943650169845125</v>
      </c>
      <c r="M18" s="10">
        <f t="shared" si="1"/>
        <v>19.455578906089222</v>
      </c>
      <c r="N18" s="10">
        <f t="shared" si="1"/>
        <v>20.00277611346057</v>
      </c>
      <c r="O18" s="10">
        <f t="shared" si="1"/>
        <v>20.537101316310103</v>
      </c>
      <c r="P18" s="10">
        <f t="shared" si="1"/>
        <v>21.251066810783954</v>
      </c>
      <c r="Q18" s="10">
        <f t="shared" si="1"/>
        <v>21.97742673285369</v>
      </c>
      <c r="R18" s="10">
        <f t="shared" si="1"/>
        <v>22.762769556289125</v>
      </c>
      <c r="S18" s="10">
        <f t="shared" si="1"/>
        <v>23.545369264722023</v>
      </c>
      <c r="T18" s="10">
        <f t="shared" si="1"/>
        <v>24.588554417882282</v>
      </c>
      <c r="U18" s="10">
        <f t="shared" si="1"/>
        <v>25.6601761972723</v>
      </c>
      <c r="V18" s="10">
        <f t="shared" si="1"/>
        <v>26.679063741258563</v>
      </c>
      <c r="W18" s="10">
        <f t="shared" si="1"/>
        <v>27.630354193079199</v>
      </c>
      <c r="X18" s="10">
        <f t="shared" si="1"/>
        <v>28.580045561845385</v>
      </c>
      <c r="Y18" s="10">
        <f t="shared" si="1"/>
        <v>29.610863742948933</v>
      </c>
      <c r="Z18" s="10">
        <f t="shared" si="1"/>
        <v>30.385374250108374</v>
      </c>
      <c r="AA18" s="10">
        <f t="shared" si="1"/>
        <v>31.316434766109534</v>
      </c>
      <c r="AB18" s="10">
        <f t="shared" si="1"/>
        <v>32.221532190187503</v>
      </c>
      <c r="AC18" s="10">
        <f t="shared" si="1"/>
        <v>33.044138470188678</v>
      </c>
      <c r="AD18" s="10">
        <f t="shared" si="1"/>
        <v>33.849704241635585</v>
      </c>
      <c r="AE18" s="10">
        <f t="shared" si="1"/>
        <v>34.661049872619934</v>
      </c>
      <c r="AF18" s="10">
        <f t="shared" si="1"/>
        <v>39.541374100114638</v>
      </c>
      <c r="AG18" s="10">
        <f t="shared" si="1"/>
        <v>45.864809839037001</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12.743001565972824</v>
      </c>
      <c r="M19" s="10">
        <f t="shared" si="1"/>
        <v>13.049934442084023</v>
      </c>
      <c r="N19" s="10">
        <f t="shared" si="1"/>
        <v>13.359668077306543</v>
      </c>
      <c r="O19" s="10">
        <f t="shared" si="1"/>
        <v>13.674907091840778</v>
      </c>
      <c r="P19" s="10">
        <f t="shared" ref="P19:P24" si="5">P54/O54*O19</f>
        <v>14.123008174559908</v>
      </c>
      <c r="Q19" s="10">
        <f t="shared" ref="Q19:Q24" si="6">Q54/P54*P19</f>
        <v>14.557045069707357</v>
      </c>
      <c r="R19" s="10">
        <f t="shared" ref="R19:R24" si="7">R54/Q54*Q19</f>
        <v>15.007165090990751</v>
      </c>
      <c r="S19" s="10">
        <f t="shared" ref="S19:S24" si="8">S54/R54*R19</f>
        <v>15.497322685065578</v>
      </c>
      <c r="T19" s="10">
        <f t="shared" ref="T19:T24" si="9">T54/S54*S19</f>
        <v>16.074958117879188</v>
      </c>
      <c r="U19" s="10">
        <f t="shared" ref="U19:U24" si="10">U54/T54*T19</f>
        <v>16.688068379241511</v>
      </c>
      <c r="V19" s="10">
        <f t="shared" ref="V19:V24" si="11">V54/U54*U19</f>
        <v>17.149399641846628</v>
      </c>
      <c r="W19" s="10">
        <f t="shared" ref="W19:W24" si="12">W54/V54*V19</f>
        <v>17.673811890084185</v>
      </c>
      <c r="X19" s="10">
        <f t="shared" ref="X19:X24" si="13">X54/W54*W19</f>
        <v>18.150607096278581</v>
      </c>
      <c r="Y19" s="10">
        <f t="shared" ref="Y19:Y24" si="14">Y54/X54*X19</f>
        <v>18.689120709422891</v>
      </c>
      <c r="Z19" s="10">
        <f t="shared" ref="Z19:Z24" si="15">Z54/Y54*Y19</f>
        <v>19.137949842322655</v>
      </c>
      <c r="AA19" s="10">
        <f t="shared" ref="AA19:AA24" si="16">AA54/Z54*Z19</f>
        <v>19.585225150306499</v>
      </c>
      <c r="AB19" s="10">
        <f t="shared" ref="AB19:AB24" si="17">AB54/AA54*AA19</f>
        <v>20.042399084821945</v>
      </c>
      <c r="AC19" s="10">
        <f t="shared" ref="AC19:AC24" si="18">AC54/AB54*AB19</f>
        <v>20.485802442544202</v>
      </c>
      <c r="AD19" s="10">
        <f t="shared" ref="AD19:AD24" si="19">AD54/AC54*AC19</f>
        <v>20.912473260238087</v>
      </c>
      <c r="AE19" s="10">
        <f t="shared" ref="AE19:AE24" si="20">AE54/AD54*AD19</f>
        <v>21.360851085541288</v>
      </c>
      <c r="AF19" s="10">
        <f t="shared" ref="AF19:AF24" si="21">AF54/AE54*AE19</f>
        <v>23.76119692263023</v>
      </c>
      <c r="AG19" s="10">
        <f t="shared" ref="AG19:AG24" si="22">AG54/AF54*AF19</f>
        <v>26.845154365277256</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144.74604267665728</v>
      </c>
      <c r="M20" s="10">
        <f t="shared" ref="M20:M24" si="23">M55/L55*L20</f>
        <v>148.1766269754124</v>
      </c>
      <c r="N20" s="10">
        <f t="shared" ref="N20:N24" si="24">N55/M55*M20</f>
        <v>151.86318056817393</v>
      </c>
      <c r="O20" s="10">
        <f t="shared" ref="O20:O24" si="25">O55/N55*N20</f>
        <v>155.66790787095701</v>
      </c>
      <c r="P20" s="10">
        <f t="shared" si="5"/>
        <v>161.25198940027516</v>
      </c>
      <c r="Q20" s="10">
        <f t="shared" si="6"/>
        <v>166.64137988963193</v>
      </c>
      <c r="R20" s="10">
        <f t="shared" si="7"/>
        <v>172.36245478901549</v>
      </c>
      <c r="S20" s="10">
        <f t="shared" si="8"/>
        <v>178.42370904570939</v>
      </c>
      <c r="T20" s="10">
        <f t="shared" si="9"/>
        <v>185.96455381833172</v>
      </c>
      <c r="U20" s="10">
        <f t="shared" si="10"/>
        <v>193.78007167769462</v>
      </c>
      <c r="V20" s="10">
        <f t="shared" si="11"/>
        <v>200.43907957259023</v>
      </c>
      <c r="W20" s="10">
        <f t="shared" si="12"/>
        <v>207.5692134407347</v>
      </c>
      <c r="X20" s="10">
        <f t="shared" si="13"/>
        <v>214.73511588967585</v>
      </c>
      <c r="Y20" s="10">
        <f t="shared" si="14"/>
        <v>222.7089764874562</v>
      </c>
      <c r="Z20" s="10">
        <f t="shared" si="15"/>
        <v>229.5119546723887</v>
      </c>
      <c r="AA20" s="10">
        <f t="shared" si="16"/>
        <v>236.75337182093043</v>
      </c>
      <c r="AB20" s="10">
        <f t="shared" si="17"/>
        <v>243.79406098095652</v>
      </c>
      <c r="AC20" s="10">
        <f t="shared" si="18"/>
        <v>250.37235761387873</v>
      </c>
      <c r="AD20" s="10">
        <f t="shared" si="19"/>
        <v>257.02823158301578</v>
      </c>
      <c r="AE20" s="10">
        <f t="shared" si="20"/>
        <v>264.04423171955199</v>
      </c>
      <c r="AF20" s="10">
        <f t="shared" si="21"/>
        <v>303.69156044643279</v>
      </c>
      <c r="AG20" s="10">
        <f t="shared" si="22"/>
        <v>355.03101786087433</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31.521949542275365</v>
      </c>
      <c r="M21" s="10">
        <f t="shared" si="23"/>
        <v>32.871415112683579</v>
      </c>
      <c r="N21" s="10">
        <f t="shared" si="24"/>
        <v>34.491071294412343</v>
      </c>
      <c r="O21" s="10">
        <f t="shared" si="25"/>
        <v>36.257199995764793</v>
      </c>
      <c r="P21" s="10">
        <f t="shared" si="5"/>
        <v>38.632515122381491</v>
      </c>
      <c r="Q21" s="10">
        <f t="shared" si="6"/>
        <v>41.154513569312343</v>
      </c>
      <c r="R21" s="10">
        <f t="shared" si="7"/>
        <v>44.030952266921219</v>
      </c>
      <c r="S21" s="10">
        <f t="shared" si="8"/>
        <v>47.130282751004842</v>
      </c>
      <c r="T21" s="10">
        <f t="shared" si="9"/>
        <v>51.433566642888017</v>
      </c>
      <c r="U21" s="10">
        <f t="shared" si="10"/>
        <v>56.271593608926018</v>
      </c>
      <c r="V21" s="10">
        <f t="shared" si="11"/>
        <v>61.707498589024226</v>
      </c>
      <c r="W21" s="10">
        <f t="shared" si="12"/>
        <v>67.471288010195593</v>
      </c>
      <c r="X21" s="10">
        <f t="shared" si="13"/>
        <v>73.582600870452751</v>
      </c>
      <c r="Y21" s="10">
        <f t="shared" si="14"/>
        <v>80.655144898379135</v>
      </c>
      <c r="Z21" s="10">
        <f t="shared" si="15"/>
        <v>87.392211052767564</v>
      </c>
      <c r="AA21" s="10">
        <f t="shared" si="16"/>
        <v>94.836078106317586</v>
      </c>
      <c r="AB21" s="10">
        <f t="shared" si="17"/>
        <v>103.20256886640885</v>
      </c>
      <c r="AC21" s="10">
        <f t="shared" si="18"/>
        <v>111.73239701016524</v>
      </c>
      <c r="AD21" s="10">
        <f t="shared" si="19"/>
        <v>120.96350913235051</v>
      </c>
      <c r="AE21" s="10">
        <f t="shared" si="20"/>
        <v>131.18373361316725</v>
      </c>
      <c r="AF21" s="10">
        <f t="shared" si="21"/>
        <v>188.48718115507407</v>
      </c>
      <c r="AG21" s="10">
        <f t="shared" si="22"/>
        <v>259.56955807584291</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0.98549132432367959</v>
      </c>
      <c r="M22" s="10">
        <f t="shared" si="23"/>
        <v>1.0058036909128507</v>
      </c>
      <c r="N22" s="10">
        <f t="shared" si="24"/>
        <v>1.0310216285894402</v>
      </c>
      <c r="O22" s="10">
        <f t="shared" si="25"/>
        <v>1.0573395862025901</v>
      </c>
      <c r="P22" s="10">
        <f t="shared" si="5"/>
        <v>1.0970740689217242</v>
      </c>
      <c r="Q22" s="10">
        <f t="shared" si="6"/>
        <v>1.1347700921454889</v>
      </c>
      <c r="R22" s="10">
        <f t="shared" si="7"/>
        <v>1.1789280654176826</v>
      </c>
      <c r="S22" s="10">
        <f t="shared" si="8"/>
        <v>1.2280850854416581</v>
      </c>
      <c r="T22" s="10">
        <f t="shared" si="9"/>
        <v>1.2962851227139576</v>
      </c>
      <c r="U22" s="10">
        <f t="shared" si="10"/>
        <v>1.3633017095378008</v>
      </c>
      <c r="V22" s="10">
        <f t="shared" si="11"/>
        <v>1.4335422708559136</v>
      </c>
      <c r="W22" s="10">
        <f t="shared" si="12"/>
        <v>1.5048993555428491</v>
      </c>
      <c r="X22" s="10">
        <f t="shared" si="13"/>
        <v>1.5894187381209248</v>
      </c>
      <c r="Y22" s="10">
        <f t="shared" si="14"/>
        <v>1.6798403894739224</v>
      </c>
      <c r="Z22" s="10">
        <f t="shared" si="15"/>
        <v>1.7609646032356978</v>
      </c>
      <c r="AA22" s="10">
        <f t="shared" si="16"/>
        <v>1.8548564205507485</v>
      </c>
      <c r="AB22" s="10">
        <f t="shared" si="17"/>
        <v>1.9384064964371173</v>
      </c>
      <c r="AC22" s="10">
        <f t="shared" si="18"/>
        <v>2.0118447315011978</v>
      </c>
      <c r="AD22" s="10">
        <f t="shared" si="19"/>
        <v>2.0917516076691949</v>
      </c>
      <c r="AE22" s="10">
        <f t="shared" si="20"/>
        <v>2.1753073260234599</v>
      </c>
      <c r="AF22" s="10">
        <f t="shared" si="21"/>
        <v>2.714802287991398</v>
      </c>
      <c r="AG22" s="10">
        <f t="shared" si="22"/>
        <v>3.3924985663868954</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58.643151947656541</v>
      </c>
      <c r="M23" s="10">
        <f t="shared" si="23"/>
        <v>58.573694433965763</v>
      </c>
      <c r="N23" s="10">
        <f t="shared" si="24"/>
        <v>58.508441266382711</v>
      </c>
      <c r="O23" s="10">
        <f t="shared" si="25"/>
        <v>58.692415195538594</v>
      </c>
      <c r="P23" s="10">
        <f t="shared" si="5"/>
        <v>59.00365892260298</v>
      </c>
      <c r="Q23" s="10">
        <f t="shared" si="6"/>
        <v>58.868869354432924</v>
      </c>
      <c r="R23" s="10">
        <f t="shared" si="7"/>
        <v>58.244160003161198</v>
      </c>
      <c r="S23" s="10">
        <f t="shared" si="8"/>
        <v>58.069686555696883</v>
      </c>
      <c r="T23" s="10">
        <f t="shared" si="9"/>
        <v>57.592655511810818</v>
      </c>
      <c r="U23" s="10">
        <f t="shared" si="10"/>
        <v>57.196088565482007</v>
      </c>
      <c r="V23" s="10">
        <f t="shared" si="11"/>
        <v>57.078545606719985</v>
      </c>
      <c r="W23" s="10">
        <f t="shared" si="12"/>
        <v>57.153899577685756</v>
      </c>
      <c r="X23" s="10">
        <f t="shared" si="13"/>
        <v>57.1028245492097</v>
      </c>
      <c r="Y23" s="10">
        <f t="shared" si="14"/>
        <v>57.16707236827974</v>
      </c>
      <c r="Z23" s="10">
        <f t="shared" si="15"/>
        <v>56.831601951130843</v>
      </c>
      <c r="AA23" s="10">
        <f t="shared" si="16"/>
        <v>56.683448309486757</v>
      </c>
      <c r="AB23" s="10">
        <f t="shared" si="17"/>
        <v>56.351269730179133</v>
      </c>
      <c r="AC23" s="10">
        <f t="shared" si="18"/>
        <v>55.868295778347836</v>
      </c>
      <c r="AD23" s="10">
        <f t="shared" si="19"/>
        <v>55.385321826516531</v>
      </c>
      <c r="AE23" s="10">
        <f t="shared" si="20"/>
        <v>54.902347874685226</v>
      </c>
      <c r="AF23" s="10">
        <f t="shared" si="21"/>
        <v>52.913783750434192</v>
      </c>
      <c r="AG23" s="10">
        <f t="shared" si="22"/>
        <v>51.973714726500809</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77.583929398566127</v>
      </c>
      <c r="M24" s="10">
        <f t="shared" si="23"/>
        <v>77.515465467130738</v>
      </c>
      <c r="N24" s="10">
        <f t="shared" si="24"/>
        <v>78.839973607112043</v>
      </c>
      <c r="O24" s="10">
        <f t="shared" si="25"/>
        <v>80.177913294201957</v>
      </c>
      <c r="P24" s="10">
        <f t="shared" si="5"/>
        <v>81.61059112208936</v>
      </c>
      <c r="Q24" s="10">
        <f t="shared" si="6"/>
        <v>83.616630512425772</v>
      </c>
      <c r="R24" s="10">
        <f t="shared" si="7"/>
        <v>84.722736653918091</v>
      </c>
      <c r="S24" s="10">
        <f t="shared" si="8"/>
        <v>86.192313646852256</v>
      </c>
      <c r="T24" s="10">
        <f t="shared" si="9"/>
        <v>87.686978028631927</v>
      </c>
      <c r="U24" s="10">
        <f t="shared" si="10"/>
        <v>89.137920513589805</v>
      </c>
      <c r="V24" s="10">
        <f t="shared" si="11"/>
        <v>91.061576086362479</v>
      </c>
      <c r="W24" s="10">
        <f t="shared" si="12"/>
        <v>93.175931520277572</v>
      </c>
      <c r="X24" s="10">
        <f t="shared" si="13"/>
        <v>94.812603132733784</v>
      </c>
      <c r="Y24" s="10">
        <f t="shared" si="14"/>
        <v>96.60434234612255</v>
      </c>
      <c r="Z24" s="10">
        <f t="shared" si="15"/>
        <v>98.421142607430156</v>
      </c>
      <c r="AA24" s="10">
        <f t="shared" si="16"/>
        <v>100.46039018798757</v>
      </c>
      <c r="AB24" s="10">
        <f t="shared" si="17"/>
        <v>103.81672340394479</v>
      </c>
      <c r="AC24" s="10">
        <f t="shared" si="18"/>
        <v>106.93700927333992</v>
      </c>
      <c r="AD24" s="10">
        <f t="shared" si="19"/>
        <v>110.0557468847212</v>
      </c>
      <c r="AE24" s="10">
        <f t="shared" si="20"/>
        <v>113.11593761953665</v>
      </c>
      <c r="AF24" s="10">
        <f t="shared" si="21"/>
        <v>122.36591078247488</v>
      </c>
      <c r="AG24" s="10">
        <f t="shared" si="22"/>
        <v>132.90159377406539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3082.0368829787963</v>
      </c>
      <c r="M25" s="127">
        <f t="shared" si="26"/>
        <v>3157.1152712908774</v>
      </c>
      <c r="N25" s="127">
        <f t="shared" si="26"/>
        <v>3238.3739758015377</v>
      </c>
      <c r="O25" s="127">
        <f t="shared" si="26"/>
        <v>3321.0836020427591</v>
      </c>
      <c r="P25" s="127">
        <f t="shared" si="26"/>
        <v>3435.0688312121229</v>
      </c>
      <c r="Q25" s="127">
        <f t="shared" si="26"/>
        <v>3551.0245464037221</v>
      </c>
      <c r="R25" s="127">
        <f t="shared" si="26"/>
        <v>3675.1798195148308</v>
      </c>
      <c r="S25" s="127">
        <f t="shared" si="26"/>
        <v>3803.7849582649665</v>
      </c>
      <c r="T25" s="127">
        <f t="shared" si="26"/>
        <v>3965.9618086093096</v>
      </c>
      <c r="U25" s="127">
        <f t="shared" si="26"/>
        <v>4137.7275805350764</v>
      </c>
      <c r="V25" s="127">
        <f t="shared" si="26"/>
        <v>4297.1419614788911</v>
      </c>
      <c r="W25" s="127">
        <f t="shared" si="26"/>
        <v>4456.968718879787</v>
      </c>
      <c r="X25" s="127">
        <f t="shared" si="26"/>
        <v>4617.108423031129</v>
      </c>
      <c r="Y25" s="127">
        <f t="shared" si="26"/>
        <v>4793.3615123267537</v>
      </c>
      <c r="Z25" s="127">
        <f t="shared" si="26"/>
        <v>4948.0519301736076</v>
      </c>
      <c r="AA25" s="127">
        <f t="shared" si="26"/>
        <v>5112.12631678662</v>
      </c>
      <c r="AB25" s="127">
        <f t="shared" si="26"/>
        <v>5284.1852427649883</v>
      </c>
      <c r="AC25" s="127">
        <f t="shared" si="26"/>
        <v>5449.4265412447103</v>
      </c>
      <c r="AD25" s="127">
        <f t="shared" si="26"/>
        <v>5617.6506007725084</v>
      </c>
      <c r="AE25" s="127">
        <f t="shared" si="26"/>
        <v>5795.4024669066448</v>
      </c>
      <c r="AF25" s="127">
        <f t="shared" si="26"/>
        <v>6746.8005912357676</v>
      </c>
      <c r="AG25" s="127">
        <f t="shared" si="26"/>
        <v>7924.38897649096</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3.5406230651681136E-2</v>
      </c>
      <c r="M26" s="249">
        <f t="shared" si="27"/>
        <v>2.4359990215145455E-2</v>
      </c>
      <c r="N26" s="249">
        <f t="shared" si="27"/>
        <v>2.57382760932372E-2</v>
      </c>
      <c r="O26" s="249">
        <f t="shared" si="27"/>
        <v>2.5540480148142919E-2</v>
      </c>
      <c r="P26" s="249">
        <f t="shared" si="27"/>
        <v>3.4321698225016961E-2</v>
      </c>
      <c r="Q26" s="249">
        <f t="shared" si="27"/>
        <v>3.3756445908154298E-2</v>
      </c>
      <c r="R26" s="249">
        <f t="shared" si="27"/>
        <v>3.4963225820797694E-2</v>
      </c>
      <c r="S26" s="249">
        <f t="shared" si="27"/>
        <v>3.4992883359680871E-2</v>
      </c>
      <c r="T26" s="249">
        <f t="shared" si="27"/>
        <v>4.2635651626930393E-2</v>
      </c>
      <c r="U26" s="249">
        <f t="shared" si="27"/>
        <v>4.3309991425761529E-2</v>
      </c>
      <c r="V26" s="249">
        <f t="shared" si="27"/>
        <v>3.8527036360184841E-2</v>
      </c>
      <c r="W26" s="249">
        <f t="shared" si="27"/>
        <v>3.7193734541153045E-2</v>
      </c>
      <c r="X26" s="249">
        <f t="shared" si="27"/>
        <v>3.5930183551207806E-2</v>
      </c>
      <c r="Y26" s="249">
        <f t="shared" si="27"/>
        <v>3.8173911709856512E-2</v>
      </c>
      <c r="Z26" s="249">
        <f t="shared" si="27"/>
        <v>3.2271802877593903E-2</v>
      </c>
      <c r="AA26" s="249">
        <f t="shared" si="27"/>
        <v>3.3159390590158155E-2</v>
      </c>
      <c r="AB26" s="249">
        <f t="shared" si="27"/>
        <v>3.3657017709711301E-2</v>
      </c>
      <c r="AC26" s="249">
        <f t="shared" si="27"/>
        <v>3.127091327957654E-2</v>
      </c>
      <c r="AD26" s="249">
        <f t="shared" si="27"/>
        <v>3.0870048115076321E-2</v>
      </c>
      <c r="AE26" s="249">
        <f t="shared" si="27"/>
        <v>3.1641673497759593E-2</v>
      </c>
      <c r="AF26" s="249">
        <f>(AF25/AE25)^(1/5)-1</f>
        <v>3.0867515891043196E-2</v>
      </c>
      <c r="AG26" s="249">
        <f>(AG25/AF25)^(1/5)-1</f>
        <v>3.2698585516495404E-2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0.50117915934849588</v>
      </c>
      <c r="M28" s="24">
        <f t="shared" ref="M28:AG30" si="28">M75/SUM(M$75:M$77)</f>
        <v>0.49404015227590492</v>
      </c>
      <c r="N28" s="24">
        <f t="shared" si="28"/>
        <v>0.48763824352670154</v>
      </c>
      <c r="O28" s="24">
        <f t="shared" si="28"/>
        <v>0.47989436979115896</v>
      </c>
      <c r="P28" s="24">
        <f t="shared" si="28"/>
        <v>0.46853933972204215</v>
      </c>
      <c r="Q28" s="24">
        <f t="shared" si="28"/>
        <v>0.45580350142228943</v>
      </c>
      <c r="R28" s="24">
        <f t="shared" si="28"/>
        <v>0.44334839896849204</v>
      </c>
      <c r="S28" s="24">
        <f t="shared" si="28"/>
        <v>0.43158001970725118</v>
      </c>
      <c r="T28" s="24">
        <f t="shared" si="28"/>
        <v>0.41899220788671099</v>
      </c>
      <c r="U28" s="24">
        <f t="shared" si="28"/>
        <v>0.4053732602394326</v>
      </c>
      <c r="V28" s="24">
        <f t="shared" si="28"/>
        <v>0.39346080243948356</v>
      </c>
      <c r="W28" s="24">
        <f t="shared" si="28"/>
        <v>0.38229905776411277</v>
      </c>
      <c r="X28" s="24">
        <f t="shared" si="28"/>
        <v>0.3718047247613474</v>
      </c>
      <c r="Y28" s="24">
        <f t="shared" si="28"/>
        <v>0.36110395151100017</v>
      </c>
      <c r="Z28" s="24">
        <f t="shared" si="28"/>
        <v>0.35169408880476627</v>
      </c>
      <c r="AA28" s="24">
        <f t="shared" si="28"/>
        <v>0.34290583171979594</v>
      </c>
      <c r="AB28" s="24">
        <f t="shared" si="28"/>
        <v>0.33396657637003146</v>
      </c>
      <c r="AC28" s="24">
        <f t="shared" si="28"/>
        <v>0.32531944530339868</v>
      </c>
      <c r="AD28" s="24">
        <f t="shared" si="28"/>
        <v>0.31736803937928348</v>
      </c>
      <c r="AE28" s="24">
        <f t="shared" si="28"/>
        <v>0.30961039058778217</v>
      </c>
      <c r="AF28" s="24">
        <f t="shared" si="28"/>
        <v>0.27175950202634519</v>
      </c>
      <c r="AG28" s="24">
        <f t="shared" si="28"/>
        <v>0.23454226148881102</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0.2988208406515041</v>
      </c>
      <c r="M29" s="24">
        <f t="shared" si="29"/>
        <v>0.30576100370378917</v>
      </c>
      <c r="N29" s="24">
        <f t="shared" si="29"/>
        <v>0.30703568292235661</v>
      </c>
      <c r="O29" s="24">
        <f t="shared" si="29"/>
        <v>0.30906751980641423</v>
      </c>
      <c r="P29" s="24">
        <f t="shared" si="29"/>
        <v>0.3102246754238599</v>
      </c>
      <c r="Q29" s="24">
        <f t="shared" si="29"/>
        <v>0.31354703560008407</v>
      </c>
      <c r="R29" s="24">
        <f t="shared" si="29"/>
        <v>0.31659155695463925</v>
      </c>
      <c r="S29" s="24">
        <f t="shared" si="29"/>
        <v>0.31995568362478538</v>
      </c>
      <c r="T29" s="24">
        <f t="shared" si="29"/>
        <v>0.32216480622705856</v>
      </c>
      <c r="U29" s="24">
        <f t="shared" si="29"/>
        <v>0.32544844560017155</v>
      </c>
      <c r="V29" s="24">
        <f t="shared" si="29"/>
        <v>0.3291831312746023</v>
      </c>
      <c r="W29" s="24">
        <f t="shared" si="29"/>
        <v>0.33180797491374681</v>
      </c>
      <c r="X29" s="24">
        <f t="shared" si="29"/>
        <v>0.33434310077978391</v>
      </c>
      <c r="Y29" s="24">
        <f t="shared" si="29"/>
        <v>0.33636685947813716</v>
      </c>
      <c r="Z29" s="24">
        <f t="shared" si="29"/>
        <v>0.33921163081082839</v>
      </c>
      <c r="AA29" s="24">
        <f t="shared" si="29"/>
        <v>0.34086082657346872</v>
      </c>
      <c r="AB29" s="24">
        <f t="shared" si="28"/>
        <v>0.34269047861079649</v>
      </c>
      <c r="AC29" s="24">
        <f t="shared" si="28"/>
        <v>0.34502076656868991</v>
      </c>
      <c r="AD29" s="24">
        <f t="shared" si="28"/>
        <v>0.34700136353393252</v>
      </c>
      <c r="AE29" s="24">
        <f t="shared" si="28"/>
        <v>0.34878439661464011</v>
      </c>
      <c r="AF29" s="24">
        <f t="shared" si="28"/>
        <v>0.35689392291383903</v>
      </c>
      <c r="AG29" s="24">
        <f t="shared" si="28"/>
        <v>0.36354670203984235</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v>
      </c>
      <c r="L30" s="24">
        <f t="shared" si="29"/>
        <v>0.2</v>
      </c>
      <c r="M30" s="24">
        <f t="shared" si="28"/>
        <v>0.20019884402030591</v>
      </c>
      <c r="N30" s="24">
        <f t="shared" si="28"/>
        <v>0.20532607355094187</v>
      </c>
      <c r="O30" s="24">
        <f t="shared" si="28"/>
        <v>0.2110381104024269</v>
      </c>
      <c r="P30" s="24">
        <f t="shared" si="28"/>
        <v>0.22123598485409807</v>
      </c>
      <c r="Q30" s="24">
        <f t="shared" si="28"/>
        <v>0.23064946297762665</v>
      </c>
      <c r="R30" s="24">
        <f t="shared" si="28"/>
        <v>0.24006004407686879</v>
      </c>
      <c r="S30" s="24">
        <f t="shared" si="28"/>
        <v>0.24846429666796355</v>
      </c>
      <c r="T30" s="24">
        <f t="shared" si="28"/>
        <v>0.2588429858862305</v>
      </c>
      <c r="U30" s="24">
        <f t="shared" si="28"/>
        <v>0.26917829416039596</v>
      </c>
      <c r="V30" s="24">
        <f t="shared" si="28"/>
        <v>0.27735606628591414</v>
      </c>
      <c r="W30" s="24">
        <f t="shared" si="28"/>
        <v>0.28589296732214031</v>
      </c>
      <c r="X30" s="24">
        <f t="shared" si="28"/>
        <v>0.29385217445886874</v>
      </c>
      <c r="Y30" s="24">
        <f t="shared" si="28"/>
        <v>0.30252918901086273</v>
      </c>
      <c r="Z30" s="24">
        <f t="shared" si="28"/>
        <v>0.30909428038440534</v>
      </c>
      <c r="AA30" s="24">
        <f t="shared" si="28"/>
        <v>0.31623334170673539</v>
      </c>
      <c r="AB30" s="24">
        <f t="shared" si="28"/>
        <v>0.32334294501917216</v>
      </c>
      <c r="AC30" s="24">
        <f t="shared" si="28"/>
        <v>0.32965978812791141</v>
      </c>
      <c r="AD30" s="24">
        <f t="shared" si="28"/>
        <v>0.335630597086784</v>
      </c>
      <c r="AE30" s="24">
        <f t="shared" si="28"/>
        <v>0.34160521279757772</v>
      </c>
      <c r="AF30" s="24">
        <f t="shared" si="28"/>
        <v>0.37134657505981589</v>
      </c>
      <c r="AG30" s="24">
        <f t="shared" si="28"/>
        <v>0.40191103647134668</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30.066529857519853</v>
      </c>
      <c r="M31" s="10">
        <f t="shared" si="30"/>
        <v>29.979509439111244</v>
      </c>
      <c r="N31" s="10">
        <f t="shared" si="30"/>
        <v>29.931742841860217</v>
      </c>
      <c r="O31" s="10">
        <f t="shared" si="30"/>
        <v>29.79558204734688</v>
      </c>
      <c r="P31" s="10">
        <f t="shared" si="30"/>
        <v>29.425527157053395</v>
      </c>
      <c r="Q31" s="10">
        <f t="shared" si="30"/>
        <v>28.90754364681775</v>
      </c>
      <c r="R31" s="10">
        <f t="shared" si="30"/>
        <v>28.394486539821244</v>
      </c>
      <c r="S31" s="10">
        <f t="shared" si="30"/>
        <v>27.912937810987369</v>
      </c>
      <c r="T31" s="10">
        <f t="shared" si="30"/>
        <v>27.365633485817142</v>
      </c>
      <c r="U31" s="10">
        <f t="shared" si="30"/>
        <v>26.736835235945438</v>
      </c>
      <c r="V31" s="10">
        <f t="shared" si="30"/>
        <v>26.172610142901672</v>
      </c>
      <c r="W31" s="10">
        <f t="shared" si="30"/>
        <v>25.647170046586478</v>
      </c>
      <c r="X31" s="10">
        <f t="shared" si="30"/>
        <v>25.156011745292094</v>
      </c>
      <c r="Y31" s="10">
        <f t="shared" si="30"/>
        <v>24.640515320580274</v>
      </c>
      <c r="Z31" s="10">
        <f t="shared" si="30"/>
        <v>24.203227056797079</v>
      </c>
      <c r="AA31" s="10">
        <f t="shared" si="30"/>
        <v>23.771195988015858</v>
      </c>
      <c r="AB31" s="10">
        <f t="shared" si="30"/>
        <v>23.320997449149448</v>
      </c>
      <c r="AC31" s="10">
        <f t="shared" si="30"/>
        <v>22.883481323620757</v>
      </c>
      <c r="AD31" s="10">
        <f t="shared" si="30"/>
        <v>22.487605646402731</v>
      </c>
      <c r="AE31" s="10">
        <f t="shared" si="30"/>
        <v>22.098536368982472</v>
      </c>
      <c r="AF31" s="10">
        <f t="shared" si="30"/>
        <v>20.006811160365604</v>
      </c>
      <c r="AG31" s="10">
        <f t="shared" si="30"/>
        <v>17.712141159766233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17.926734501843555</v>
      </c>
      <c r="M32" s="10">
        <f t="shared" si="31"/>
        <v>18.554291294790662</v>
      </c>
      <c r="N32" s="10">
        <f t="shared" si="31"/>
        <v>18.846169730335536</v>
      </c>
      <c r="O32" s="10">
        <f t="shared" si="31"/>
        <v>19.189320034259911</v>
      </c>
      <c r="P32" s="10">
        <f t="shared" si="31"/>
        <v>19.482941639197897</v>
      </c>
      <c r="Q32" s="10">
        <f t="shared" si="31"/>
        <v>19.885487032584944</v>
      </c>
      <c r="R32" s="10">
        <f t="shared" si="31"/>
        <v>20.276276453201806</v>
      </c>
      <c r="S32" s="10">
        <f t="shared" si="31"/>
        <v>20.693504544878106</v>
      </c>
      <c r="T32" s="10">
        <f t="shared" si="31"/>
        <v>21.041546461462502</v>
      </c>
      <c r="U32" s="10">
        <f t="shared" si="31"/>
        <v>21.46530696836502</v>
      </c>
      <c r="V32" s="10">
        <f t="shared" si="31"/>
        <v>21.896925200814415</v>
      </c>
      <c r="W32" s="10">
        <f t="shared" si="31"/>
        <v>22.259891523659441</v>
      </c>
      <c r="X32" s="10">
        <f t="shared" si="31"/>
        <v>22.621388083683648</v>
      </c>
      <c r="Y32" s="10">
        <f t="shared" si="31"/>
        <v>22.952539620863242</v>
      </c>
      <c r="Z32" s="10">
        <f t="shared" si="31"/>
        <v>23.344197079691263</v>
      </c>
      <c r="AA32" s="10">
        <f t="shared" si="31"/>
        <v>23.629430483807202</v>
      </c>
      <c r="AB32" s="10">
        <f t="shared" si="31"/>
        <v>23.930190453176564</v>
      </c>
      <c r="AC32" s="10">
        <f t="shared" si="31"/>
        <v>24.269303240304794</v>
      </c>
      <c r="AD32" s="10">
        <f t="shared" si="31"/>
        <v>24.587320882017181</v>
      </c>
      <c r="AE32" s="10">
        <f t="shared" si="31"/>
        <v>24.8945930363953</v>
      </c>
      <c r="AF32" s="10">
        <f t="shared" si="31"/>
        <v>26.274368575075815</v>
      </c>
      <c r="AG32" s="10">
        <f t="shared" si="31"/>
        <v>27.454286761894924</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11.861738000000003</v>
      </c>
      <c r="L33" s="10">
        <f t="shared" si="32"/>
        <v>11.998316089840854</v>
      </c>
      <c r="M33" s="10">
        <f t="shared" si="32"/>
        <v>12.148533082497474</v>
      </c>
      <c r="N33" s="10">
        <f t="shared" si="32"/>
        <v>12.603128064378621</v>
      </c>
      <c r="O33" s="10">
        <f t="shared" si="32"/>
        <v>13.102890405546914</v>
      </c>
      <c r="P33" s="10">
        <f t="shared" si="32"/>
        <v>13.894213203748743</v>
      </c>
      <c r="Q33" s="10">
        <f t="shared" si="32"/>
        <v>14.628034662602456</v>
      </c>
      <c r="R33" s="10">
        <f t="shared" si="32"/>
        <v>15.374774570402753</v>
      </c>
      <c r="S33" s="10">
        <f t="shared" si="32"/>
        <v>16.069716262230983</v>
      </c>
      <c r="T33" s="10">
        <f t="shared" si="32"/>
        <v>16.905809102904286</v>
      </c>
      <c r="U33" s="10">
        <f t="shared" si="32"/>
        <v>17.753947795689552</v>
      </c>
      <c r="V33" s="10">
        <f t="shared" si="32"/>
        <v>18.449441846971578</v>
      </c>
      <c r="W33" s="10">
        <f t="shared" si="32"/>
        <v>19.179606643337184</v>
      </c>
      <c r="X33" s="10">
        <f t="shared" si="32"/>
        <v>19.881804236919713</v>
      </c>
      <c r="Y33" s="10">
        <f t="shared" si="32"/>
        <v>20.643571153271651</v>
      </c>
      <c r="Z33" s="10">
        <f t="shared" si="32"/>
        <v>21.271551863511664</v>
      </c>
      <c r="AA33" s="10">
        <f t="shared" si="32"/>
        <v>21.922184017560486</v>
      </c>
      <c r="AB33" s="10">
        <f t="shared" si="32"/>
        <v>22.579145727558046</v>
      </c>
      <c r="AC33" s="10">
        <f t="shared" si="32"/>
        <v>23.188787862767896</v>
      </c>
      <c r="AD33" s="10">
        <f t="shared" si="32"/>
        <v>23.781627554292907</v>
      </c>
      <c r="AE33" s="10">
        <f t="shared" si="32"/>
        <v>24.382176594622223</v>
      </c>
      <c r="AF33" s="10">
        <f t="shared" si="32"/>
        <v>27.338366264558559</v>
      </c>
      <c r="AG33" s="10">
        <f t="shared" si="32"/>
        <v>30.351481078338836</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0.30917001868414423</v>
      </c>
      <c r="M34" s="24">
        <f t="shared" si="33"/>
        <v>0.36080264896988612</v>
      </c>
      <c r="N34" s="186">
        <f t="shared" si="33"/>
        <v>0.36591876578895766</v>
      </c>
      <c r="O34" s="186">
        <f t="shared" si="33"/>
        <v>0.37143603915736317</v>
      </c>
      <c r="P34" s="186">
        <f t="shared" si="33"/>
        <v>0.38198096957465971</v>
      </c>
      <c r="Q34" s="186">
        <f t="shared" si="33"/>
        <v>0.39185282804054106</v>
      </c>
      <c r="R34" s="186">
        <f t="shared" si="33"/>
        <v>0.40224323235183812</v>
      </c>
      <c r="S34" s="186">
        <f t="shared" si="33"/>
        <v>0.41172202058123603</v>
      </c>
      <c r="T34" s="186">
        <f t="shared" si="33"/>
        <v>0.42469370978097032</v>
      </c>
      <c r="U34" s="186">
        <f t="shared" si="33"/>
        <v>0.43800451400044688</v>
      </c>
      <c r="V34" s="186">
        <f t="shared" si="33"/>
        <v>0.44929897294398408</v>
      </c>
      <c r="W34" s="186">
        <f t="shared" si="33"/>
        <v>0.46140773989341899</v>
      </c>
      <c r="X34" s="186">
        <f t="shared" si="33"/>
        <v>0.47322641839841506</v>
      </c>
      <c r="Y34" s="186">
        <f t="shared" si="33"/>
        <v>0.53125437419275368</v>
      </c>
      <c r="Z34" s="186">
        <f t="shared" si="33"/>
        <v>0.54271392790974016</v>
      </c>
      <c r="AA34" s="186">
        <f t="shared" si="33"/>
        <v>0.55641290184446646</v>
      </c>
      <c r="AB34" s="186">
        <f t="shared" si="33"/>
        <v>0.57133459236372974</v>
      </c>
      <c r="AC34" s="186">
        <f t="shared" si="33"/>
        <v>0.58495010697126404</v>
      </c>
      <c r="AD34" s="186">
        <f t="shared" si="33"/>
        <v>0.59867671904228315</v>
      </c>
      <c r="AE34" s="186">
        <f t="shared" si="33"/>
        <v>0.61336625760321717</v>
      </c>
      <c r="AF34" s="186">
        <f t="shared" si="33"/>
        <v>0.6927181102967912</v>
      </c>
      <c r="AG34" s="186">
        <f t="shared" si="33"/>
        <v>0.85017245202212177</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3.2631992933013443E-2</v>
      </c>
      <c r="M35" s="109">
        <f t="shared" ref="M35" si="35">(M34/L34)^(1/(M$5-L$5))-1</f>
        <v>0.16700400157005868</v>
      </c>
      <c r="N35" s="109">
        <f t="shared" ref="N35" si="36">(N34/M34)^(1/(N$5-M$5))-1</f>
        <v>1.4179820557521872E-2</v>
      </c>
      <c r="O35" s="109">
        <f t="shared" ref="O35" si="37">(O34/N34)^(1/(O$5-N$5))-1</f>
        <v>1.5077863952972503E-2</v>
      </c>
      <c r="P35" s="109">
        <f t="shared" ref="P35" si="38">(P34/O34)^(1/(P$5-O$5))-1</f>
        <v>2.838962649186838E-2</v>
      </c>
      <c r="Q35" s="109">
        <f t="shared" ref="Q35" si="39">(Q34/P34)^(1/(Q$5-P$5))-1</f>
        <v>2.5843848914446577E-2</v>
      </c>
      <c r="R35" s="109">
        <f t="shared" ref="R35" si="40">(R34/Q34)^(1/(R$5-Q$5))-1</f>
        <v>2.6516088612283939E-2</v>
      </c>
      <c r="S35" s="109">
        <f t="shared" ref="S35" si="41">(S34/R34)^(1/(S$5-R$5))-1</f>
        <v>2.3564817172876396E-2</v>
      </c>
      <c r="T35" s="109">
        <f t="shared" ref="T35" si="42">(T34/S34)^(1/(T$5-S$5))-1</f>
        <v>3.1505939812065176E-2</v>
      </c>
      <c r="U35" s="109">
        <f t="shared" ref="U35" si="43">(U34/T34)^(1/(U$5-T$5))-1</f>
        <v>3.1342127073983317E-2</v>
      </c>
      <c r="V35" s="109">
        <f t="shared" ref="V35" si="44">(V34/U34)^(1/(V$5-U$5))-1</f>
        <v>2.5786170193500935E-2</v>
      </c>
      <c r="W35" s="109">
        <f t="shared" ref="W35" si="45">(W34/V34)^(1/(W$5-V$5))-1</f>
        <v>2.6950355283684502E-2</v>
      </c>
      <c r="X35" s="109">
        <f t="shared" ref="X35" si="46">(X34/W34)^(1/(X$5-W$5))-1</f>
        <v>2.5614391530853098E-2</v>
      </c>
      <c r="Y35" s="109">
        <f t="shared" ref="Y35" si="47">(Y34/X34)^(1/(Y$5-X$5))-1</f>
        <v>0.12262197024149257</v>
      </c>
      <c r="Z35" s="109">
        <f t="shared" ref="Z35" si="48">(Z34/Y34)^(1/(Z$5-Y$5))-1</f>
        <v>2.1570747035070337E-2</v>
      </c>
      <c r="AA35" s="109">
        <f t="shared" ref="AA35" si="49">(AA34/Z34)^(1/(AA$5-Z$5))-1</f>
        <v>2.5241611151362697E-2</v>
      </c>
      <c r="AB35" s="109">
        <f t="shared" ref="AB35" si="50">(AB34/AA34)^(1/(AB$5-AA$5))-1</f>
        <v>2.6817657300538977E-2</v>
      </c>
      <c r="AC35" s="109">
        <f t="shared" ref="AC35" si="51">(AC34/AB34)^(1/(AC$5-AB$5))-1</f>
        <v>2.383106990109618E-2</v>
      </c>
      <c r="AD35" s="109">
        <f t="shared" ref="AD35" si="52">(AD34/AC34)^(1/(AD$5-AC$5))-1</f>
        <v>2.3466295513804303E-2</v>
      </c>
      <c r="AE35" s="109">
        <f t="shared" ref="AE35" si="53">(AE34/AD34)^(1/(AE$5-AD$5))-1</f>
        <v>2.4536679135332307E-2</v>
      </c>
      <c r="AF35" s="109">
        <f t="shared" ref="AF35" si="54">(AF34/AE34)^(1/(AF$5-AE$5))-1</f>
        <v>2.4630624769156118E-2</v>
      </c>
      <c r="AG35" s="109">
        <f t="shared" ref="AG35" si="55">(AG34/AF34)^(1/(AG$5-AF$5))-1</f>
        <v>4.1813779522170913E-2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72.862101314927969</v>
      </c>
      <c r="E42" s="10">
        <f>INDEX(DriversGams!$A$5:$AN$23,MATCH(Drivers!$A42,DriversGams!$A$5:$A$23,0),MATCH(Drivers!E$3,DriversGams!$A$5:$AN$5,0))</f>
        <v>75.84142112150208</v>
      </c>
      <c r="F42" s="10">
        <f>INDEX(DriversGams!$A$5:$AN$23,MATCH(Drivers!$A42,DriversGams!$A$5:$A$23,0),MATCH(Drivers!F$3,DriversGams!$A$5:$AN$5,0))</f>
        <v>74.548278300992166</v>
      </c>
      <c r="G42" s="10">
        <f>INDEX(DriversGams!$A$5:$AN$23,MATCH(Drivers!$A42,DriversGams!$A$5:$A$23,0),MATCH(Drivers!G$3,DriversGams!$A$5:$AN$5,0))</f>
        <v>73.775564637385912</v>
      </c>
      <c r="H42" s="10">
        <f>INDEX(DriversGams!$A$5:$AN$23,MATCH(Drivers!$A42,DriversGams!$A$5:$A$23,0),MATCH(Drivers!H$3,DriversGams!$A$5:$AN$5,0))</f>
        <v>76.426329207164727</v>
      </c>
      <c r="I42" s="10">
        <f>INDEX(DriversGams!$A$5:$AN$23,MATCH(Drivers!$A42,DriversGams!$A$5:$A$23,0),MATCH(Drivers!I$3,DriversGams!$A$5:$AN$5,0))</f>
        <v>75.25977272853882</v>
      </c>
      <c r="J42" s="10">
        <f>INDEX(DriversGams!$A$5:$AN$23,MATCH(Drivers!$A42,DriversGams!$A$5:$A$23,0),MATCH(Drivers!J$3,DriversGams!$A$5:$AN$5,0))</f>
        <v>73.747292270791348</v>
      </c>
      <c r="K42" s="10">
        <f>INDEX(DriversGams!$A$5:$AN$23,MATCH(Drivers!$A42,DriversGams!$A$5:$A$23,0),MATCH(Drivers!K$3,DriversGams!$A$5:$AN$5,0))</f>
        <v>71.252392985340109</v>
      </c>
      <c r="L42" s="10">
        <f>INDEX(DriversGams!$A$5:$AN$23,MATCH(Drivers!$A42,DriversGams!$A$5:$A$23,0),MATCH(Drivers!L$3,DriversGams!$A$5:$AN$5,0))</f>
        <v>73.981859280384654</v>
      </c>
      <c r="M42" s="10">
        <f>INDEX(DriversGams!$A$5:$AN$23,MATCH(Drivers!$A42,DriversGams!$A$5:$A$23,0),MATCH(Drivers!M$3,DriversGams!$A$5:$AN$5,0))</f>
        <v>76.07141844532056</v>
      </c>
      <c r="N42" s="10">
        <f>INDEX(DriversGams!$A$5:$AN$23,MATCH(Drivers!$A42,DriversGams!$A$5:$A$23,0),MATCH(Drivers!N$3,DriversGams!$A$5:$AN$5,0))</f>
        <v>77.932678838738866</v>
      </c>
      <c r="O42" s="10">
        <f>INDEX(DriversGams!$A$5:$AN$23,MATCH(Drivers!$A42,DriversGams!$A$5:$A$23,0),MATCH(Drivers!O$3,DriversGams!$A$5:$AN$5,0))</f>
        <v>79.735270857542531</v>
      </c>
      <c r="P42" s="10">
        <f>INDEX(DriversGams!$A$5:$AN$23,MATCH(Drivers!$A42,DriversGams!$A$5:$A$23,0),MATCH(Drivers!P$3,DriversGams!$A$5:$AN$5,0))</f>
        <v>82.367388520952403</v>
      </c>
      <c r="Q42" s="10">
        <f>INDEX(DriversGams!$A$5:$AN$23,MATCH(Drivers!$A42,DriversGams!$A$5:$A$23,0),MATCH(Drivers!Q$3,DriversGams!$A$5:$AN$5,0))</f>
        <v>84.8588437350719</v>
      </c>
      <c r="R42" s="10">
        <f>INDEX(DriversGams!$A$5:$AN$23,MATCH(Drivers!$A42,DriversGams!$A$5:$A$23,0),MATCH(Drivers!R$3,DriversGams!$A$5:$AN$5,0))</f>
        <v>87.438383855294703</v>
      </c>
      <c r="S42" s="10">
        <f>INDEX(DriversGams!$A$5:$AN$23,MATCH(Drivers!$A42,DriversGams!$A$5:$A$23,0),MATCH(Drivers!S$3,DriversGams!$A$5:$AN$5,0))</f>
        <v>89.853838915016667</v>
      </c>
      <c r="T42" s="10">
        <f>INDEX(DriversGams!$A$5:$AN$23,MATCH(Drivers!$A42,DriversGams!$A$5:$A$23,0),MATCH(Drivers!T$3,DriversGams!$A$5:$AN$5,0))</f>
        <v>93.276788150055879</v>
      </c>
      <c r="U42" s="10">
        <f>INDEX(DriversGams!$A$5:$AN$23,MATCH(Drivers!$A42,DriversGams!$A$5:$A$23,0),MATCH(Drivers!U$3,DriversGams!$A$5:$AN$5,0))</f>
        <v>96.623277085583254</v>
      </c>
      <c r="V42" s="10">
        <f>INDEX(DriversGams!$A$5:$AN$23,MATCH(Drivers!$A42,DriversGams!$A$5:$A$23,0),MATCH(Drivers!V$3,DriversGams!$A$5:$AN$5,0))</f>
        <v>99.713380894861601</v>
      </c>
      <c r="W42" s="10">
        <f>INDEX(DriversGams!$A$5:$AN$23,MATCH(Drivers!$A42,DriversGams!$A$5:$A$23,0),MATCH(Drivers!W$3,DriversGams!$A$5:$AN$5,0))</f>
        <v>102.38291271703288</v>
      </c>
      <c r="X42" s="10">
        <f>INDEX(DriversGams!$A$5:$AN$23,MATCH(Drivers!$A42,DriversGams!$A$5:$A$23,0),MATCH(Drivers!X$3,DriversGams!$A$5:$AN$5,0))</f>
        <v>105.05434281395435</v>
      </c>
      <c r="Y42" s="10">
        <f>INDEX(DriversGams!$A$5:$AN$23,MATCH(Drivers!$A42,DriversGams!$A$5:$A$23,0),MATCH(Drivers!Y$3,DriversGams!$A$5:$AN$5,0))</f>
        <v>108.12018829724543</v>
      </c>
      <c r="Z42" s="10">
        <f>INDEX(DriversGams!$A$5:$AN$23,MATCH(Drivers!$A42,DriversGams!$A$5:$A$23,0),MATCH(Drivers!Z$3,DriversGams!$A$5:$AN$5,0))</f>
        <v>110.36870233095286</v>
      </c>
      <c r="AA42" s="10">
        <f>INDEX(DriversGams!$A$5:$AN$23,MATCH(Drivers!$A42,DriversGams!$A$5:$A$23,0),MATCH(Drivers!AA$3,DriversGams!$A$5:$AN$5,0))</f>
        <v>112.89251452200928</v>
      </c>
      <c r="AB42" s="10">
        <f>INDEX(DriversGams!$A$5:$AN$23,MATCH(Drivers!$A42,DriversGams!$A$5:$A$23,0),MATCH(Drivers!AB$3,DriversGams!$A$5:$AN$5,0))</f>
        <v>115.8858417141868</v>
      </c>
      <c r="AC42" s="10">
        <f>INDEX(DriversGams!$A$5:$AN$23,MATCH(Drivers!$A42,DriversGams!$A$5:$A$23,0),MATCH(Drivers!AC$3,DriversGams!$A$5:$AN$5,0))</f>
        <v>118.63591004373558</v>
      </c>
      <c r="AD42" s="10">
        <f>INDEX(DriversGams!$A$5:$AN$23,MATCH(Drivers!$A42,DriversGams!$A$5:$A$23,0),MATCH(Drivers!AD$3,DriversGams!$A$5:$AN$5,0))</f>
        <v>121.52688216197204</v>
      </c>
      <c r="AE42" s="10">
        <f>INDEX(DriversGams!$A$5:$AN$23,MATCH(Drivers!$A42,DriversGams!$A$5:$A$23,0),MATCH(Drivers!AE$3,DriversGams!$A$5:$AN$5,0))</f>
        <v>124.66021268308506</v>
      </c>
      <c r="AF42" s="10">
        <f>INDEX(DriversGams!$A$5:$AN$23,MATCH(Drivers!$A42,DriversGams!$A$5:$A$23,0),MATCH(Drivers!AF$3,DriversGams!$A$5:$AN$5,0))</f>
        <v>140.57177680537055</v>
      </c>
      <c r="AG42" s="10">
        <f>INDEX(DriversGams!$A$5:$AN$23,MATCH(Drivers!$A42,DriversGams!$A$5:$A$23,0),MATCH(Drivers!AG$3,DriversGams!$A$5:$AN$5,0))</f>
        <v>159.96261232024926</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1881.9416597724771</v>
      </c>
      <c r="E43" s="10">
        <f>INDEX(DriversGams!$A$5:$AN$23,MATCH(Drivers!$A43,DriversGams!$A$5:$A$23,0),MATCH(Drivers!E$3,DriversGams!$A$5:$AN$5,0))</f>
        <v>1928.5835239158557</v>
      </c>
      <c r="F43" s="10">
        <f>INDEX(DriversGams!$A$5:$AN$23,MATCH(Drivers!$A43,DriversGams!$A$5:$A$23,0),MATCH(Drivers!F$3,DriversGams!$A$5:$AN$5,0))</f>
        <v>1954.4433927826881</v>
      </c>
      <c r="G43" s="10">
        <f>INDEX(DriversGams!$A$5:$AN$23,MATCH(Drivers!$A43,DriversGams!$A$5:$A$23,0),MATCH(Drivers!G$3,DriversGams!$A$5:$AN$5,0))</f>
        <v>1979.6495701349004</v>
      </c>
      <c r="H43" s="10">
        <f>INDEX(DriversGams!$A$5:$AN$23,MATCH(Drivers!$A43,DriversGams!$A$5:$A$23,0),MATCH(Drivers!H$3,DriversGams!$A$5:$AN$5,0))</f>
        <v>2009.4075547671473</v>
      </c>
      <c r="I43" s="10">
        <f>INDEX(DriversGams!$A$5:$AN$23,MATCH(Drivers!$A43,DriversGams!$A$5:$A$23,0),MATCH(Drivers!I$3,DriversGams!$A$5:$AN$5,0))</f>
        <v>2040.9408661867906</v>
      </c>
      <c r="J43" s="10">
        <f>INDEX(DriversGams!$A$5:$AN$23,MATCH(Drivers!$A43,DriversGams!$A$5:$A$23,0),MATCH(Drivers!J$3,DriversGams!$A$5:$AN$5,0))</f>
        <v>2060.1717374860532</v>
      </c>
      <c r="K43" s="10">
        <f>INDEX(DriversGams!$A$5:$AN$23,MATCH(Drivers!$A43,DriversGams!$A$5:$A$23,0),MATCH(Drivers!K$3,DriversGams!$A$5:$AN$5,0))</f>
        <v>1910.7030835456612</v>
      </c>
      <c r="L43" s="10">
        <f>INDEX(DriversGams!$A$5:$AN$23,MATCH(Drivers!$A43,DriversGams!$A$5:$A$23,0),MATCH(Drivers!L$3,DriversGams!$A$5:$AN$5,0))</f>
        <v>1978.7722389196208</v>
      </c>
      <c r="M43" s="10">
        <f>INDEX(DriversGams!$A$5:$AN$23,MATCH(Drivers!$A43,DriversGams!$A$5:$A$23,0),MATCH(Drivers!M$3,DriversGams!$A$5:$AN$5,0))</f>
        <v>2030.3503769601489</v>
      </c>
      <c r="N43" s="10">
        <f>INDEX(DriversGams!$A$5:$AN$23,MATCH(Drivers!$A43,DriversGams!$A$5:$A$23,0),MATCH(Drivers!N$3,DriversGams!$A$5:$AN$5,0))</f>
        <v>2085.5225355104194</v>
      </c>
      <c r="O43" s="10">
        <f>INDEX(DriversGams!$A$5:$AN$23,MATCH(Drivers!$A43,DriversGams!$A$5:$A$23,0),MATCH(Drivers!O$3,DriversGams!$A$5:$AN$5,0))</f>
        <v>2141.7056174289901</v>
      </c>
      <c r="P43" s="10">
        <f>INDEX(DriversGams!$A$5:$AN$23,MATCH(Drivers!$A43,DriversGams!$A$5:$A$23,0),MATCH(Drivers!P$3,DriversGams!$A$5:$AN$5,0))</f>
        <v>2220.2245782469117</v>
      </c>
      <c r="Q43" s="10">
        <f>INDEX(DriversGams!$A$5:$AN$23,MATCH(Drivers!$A43,DriversGams!$A$5:$A$23,0),MATCH(Drivers!Q$3,DriversGams!$A$5:$AN$5,0))</f>
        <v>2300.9886926148151</v>
      </c>
      <c r="R43" s="10">
        <f>INDEX(DriversGams!$A$5:$AN$23,MATCH(Drivers!$A43,DriversGams!$A$5:$A$23,0),MATCH(Drivers!R$3,DriversGams!$A$5:$AN$5,0))</f>
        <v>2388.7735519215153</v>
      </c>
      <c r="S43" s="10">
        <f>INDEX(DriversGams!$A$5:$AN$23,MATCH(Drivers!$A43,DriversGams!$A$5:$A$23,0),MATCH(Drivers!S$3,DriversGams!$A$5:$AN$5,0))</f>
        <v>2479.1661046265622</v>
      </c>
      <c r="T43" s="10">
        <f>INDEX(DriversGams!$A$5:$AN$23,MATCH(Drivers!$A43,DriversGams!$A$5:$A$23,0),MATCH(Drivers!T$3,DriversGams!$A$5:$AN$5,0))</f>
        <v>2592.4699199083384</v>
      </c>
      <c r="U43" s="10">
        <f>INDEX(DriversGams!$A$5:$AN$23,MATCH(Drivers!$A43,DriversGams!$A$5:$A$23,0),MATCH(Drivers!U$3,DriversGams!$A$5:$AN$5,0))</f>
        <v>2713.4010465195843</v>
      </c>
      <c r="V43" s="10">
        <f>INDEX(DriversGams!$A$5:$AN$23,MATCH(Drivers!$A43,DriversGams!$A$5:$A$23,0),MATCH(Drivers!V$3,DriversGams!$A$5:$AN$5,0))</f>
        <v>2824.1875046042842</v>
      </c>
      <c r="W43" s="10">
        <f>INDEX(DriversGams!$A$5:$AN$23,MATCH(Drivers!$A43,DriversGams!$A$5:$A$23,0),MATCH(Drivers!W$3,DriversGams!$A$5:$AN$5,0))</f>
        <v>2934.0891556503029</v>
      </c>
      <c r="X43" s="10">
        <f>INDEX(DriversGams!$A$5:$AN$23,MATCH(Drivers!$A43,DriversGams!$A$5:$A$23,0),MATCH(Drivers!X$3,DriversGams!$A$5:$AN$5,0))</f>
        <v>3044.6729769220037</v>
      </c>
      <c r="Y43" s="10">
        <f>INDEX(DriversGams!$A$5:$AN$23,MATCH(Drivers!$A43,DriversGams!$A$5:$A$23,0),MATCH(Drivers!Y$3,DriversGams!$A$5:$AN$5,0))</f>
        <v>3165.7429337768635</v>
      </c>
      <c r="Z43" s="10">
        <f>INDEX(DriversGams!$A$5:$AN$23,MATCH(Drivers!$A43,DriversGams!$A$5:$A$23,0),MATCH(Drivers!Z$3,DriversGams!$A$5:$AN$5,0))</f>
        <v>3272.3797155068742</v>
      </c>
      <c r="AA43" s="10">
        <f>INDEX(DriversGams!$A$5:$AN$23,MATCH(Drivers!$A43,DriversGams!$A$5:$A$23,0),MATCH(Drivers!AA$3,DriversGams!$A$5:$AN$5,0))</f>
        <v>3385.2919237665387</v>
      </c>
      <c r="AB43" s="10">
        <f>INDEX(DriversGams!$A$5:$AN$23,MATCH(Drivers!$A43,DriversGams!$A$5:$A$23,0),MATCH(Drivers!AB$3,DriversGams!$A$5:$AN$5,0))</f>
        <v>3504.9241348538067</v>
      </c>
      <c r="AC43" s="10">
        <f>INDEX(DriversGams!$A$5:$AN$23,MATCH(Drivers!$A43,DriversGams!$A$5:$A$23,0),MATCH(Drivers!AC$3,DriversGams!$A$5:$AN$5,0))</f>
        <v>3620.8555189495733</v>
      </c>
      <c r="AD43" s="10">
        <f>INDEX(DriversGams!$A$5:$AN$23,MATCH(Drivers!$A43,DriversGams!$A$5:$A$23,0),MATCH(Drivers!AD$3,DriversGams!$A$5:$AN$5,0))</f>
        <v>3738.8056324224699</v>
      </c>
      <c r="AE43" s="10">
        <f>INDEX(DriversGams!$A$5:$AN$23,MATCH(Drivers!$A43,DriversGams!$A$5:$A$23,0),MATCH(Drivers!AE$3,DriversGams!$A$5:$AN$5,0))</f>
        <v>3863.8834867746559</v>
      </c>
      <c r="AF43" s="10">
        <f>INDEX(DriversGams!$A$5:$AN$23,MATCH(Drivers!$A43,DriversGams!$A$5:$A$23,0),MATCH(Drivers!AF$3,DriversGams!$A$5:$AN$5,0))</f>
        <v>4523.0229141487489</v>
      </c>
      <c r="AG43" s="10">
        <f>INDEX(DriversGams!$A$5:$AN$23,MATCH(Drivers!$A43,DriversGams!$A$5:$A$23,0),MATCH(Drivers!AG$3,DriversGams!$A$5:$AN$5,0))</f>
        <v>5334.8348229011517</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54.242668289182589</v>
      </c>
      <c r="E44" s="10">
        <f>INDEX(DriversGams!$A$5:$AN$23,MATCH(Drivers!$A44,DriversGams!$A$5:$A$23,0),MATCH(Drivers!E$3,DriversGams!$A$5:$AN$5,0))</f>
        <v>55.336234527740302</v>
      </c>
      <c r="F44" s="10">
        <f>INDEX(DriversGams!$A$5:$AN$23,MATCH(Drivers!$A44,DriversGams!$A$5:$A$23,0),MATCH(Drivers!F$3,DriversGams!$A$5:$AN$5,0))</f>
        <v>55.729625340502515</v>
      </c>
      <c r="G44" s="10">
        <f>INDEX(DriversGams!$A$5:$AN$23,MATCH(Drivers!$A44,DriversGams!$A$5:$A$23,0),MATCH(Drivers!G$3,DriversGams!$A$5:$AN$5,0))</f>
        <v>56.303926562791773</v>
      </c>
      <c r="H44" s="10">
        <f>INDEX(DriversGams!$A$5:$AN$23,MATCH(Drivers!$A44,DriversGams!$A$5:$A$23,0),MATCH(Drivers!H$3,DriversGams!$A$5:$AN$5,0))</f>
        <v>56.784553057630021</v>
      </c>
      <c r="I44" s="10">
        <f>INDEX(DriversGams!$A$5:$AN$23,MATCH(Drivers!$A44,DriversGams!$A$5:$A$23,0),MATCH(Drivers!I$3,DriversGams!$A$5:$AN$5,0))</f>
        <v>57.393316434923307</v>
      </c>
      <c r="J44" s="10">
        <f>INDEX(DriversGams!$A$5:$AN$23,MATCH(Drivers!$A44,DriversGams!$A$5:$A$23,0),MATCH(Drivers!J$3,DriversGams!$A$5:$AN$5,0))</f>
        <v>57.047790147173956</v>
      </c>
      <c r="K44" s="10">
        <f>INDEX(DriversGams!$A$5:$AN$23,MATCH(Drivers!$A44,DriversGams!$A$5:$A$23,0),MATCH(Drivers!K$3,DriversGams!$A$5:$AN$5,0))</f>
        <v>52.66803228736228</v>
      </c>
      <c r="L44" s="10">
        <f>INDEX(DriversGams!$A$5:$AN$23,MATCH(Drivers!$A44,DriversGams!$A$5:$A$23,0),MATCH(Drivers!L$3,DriversGams!$A$5:$AN$5,0))</f>
        <v>54.576199844843046</v>
      </c>
      <c r="M44" s="10">
        <f>INDEX(DriversGams!$A$5:$AN$23,MATCH(Drivers!$A44,DriversGams!$A$5:$A$23,0),MATCH(Drivers!M$3,DriversGams!$A$5:$AN$5,0))</f>
        <v>56.022915965806376</v>
      </c>
      <c r="N44" s="10">
        <f>INDEX(DriversGams!$A$5:$AN$23,MATCH(Drivers!$A44,DriversGams!$A$5:$A$23,0),MATCH(Drivers!N$3,DriversGams!$A$5:$AN$5,0))</f>
        <v>57.525300820452415</v>
      </c>
      <c r="O44" s="10">
        <f>INDEX(DriversGams!$A$5:$AN$23,MATCH(Drivers!$A44,DriversGams!$A$5:$A$23,0),MATCH(Drivers!O$3,DriversGams!$A$5:$AN$5,0))</f>
        <v>59.019622069079986</v>
      </c>
      <c r="P44" s="10">
        <f>INDEX(DriversGams!$A$5:$AN$23,MATCH(Drivers!$A44,DriversGams!$A$5:$A$23,0),MATCH(Drivers!P$3,DriversGams!$A$5:$AN$5,0))</f>
        <v>61.072859555891831</v>
      </c>
      <c r="Q44" s="10">
        <f>INDEX(DriversGams!$A$5:$AN$23,MATCH(Drivers!$A44,DriversGams!$A$5:$A$23,0),MATCH(Drivers!Q$3,DriversGams!$A$5:$AN$5,0))</f>
        <v>63.161036240499051</v>
      </c>
      <c r="R44" s="10">
        <f>INDEX(DriversGams!$A$5:$AN$23,MATCH(Drivers!$A44,DriversGams!$A$5:$A$23,0),MATCH(Drivers!R$3,DriversGams!$A$5:$AN$5,0))</f>
        <v>65.382559182056482</v>
      </c>
      <c r="S44" s="10">
        <f>INDEX(DriversGams!$A$5:$AN$23,MATCH(Drivers!$A44,DriversGams!$A$5:$A$23,0),MATCH(Drivers!S$3,DriversGams!$A$5:$AN$5,0))</f>
        <v>67.72775694248989</v>
      </c>
      <c r="T44" s="10">
        <f>INDEX(DriversGams!$A$5:$AN$23,MATCH(Drivers!$A44,DriversGams!$A$5:$A$23,0),MATCH(Drivers!T$3,DriversGams!$A$5:$AN$5,0))</f>
        <v>70.854413671857714</v>
      </c>
      <c r="U44" s="10">
        <f>INDEX(DriversGams!$A$5:$AN$23,MATCH(Drivers!$A44,DriversGams!$A$5:$A$23,0),MATCH(Drivers!U$3,DriversGams!$A$5:$AN$5,0))</f>
        <v>74.071494400562713</v>
      </c>
      <c r="V44" s="10">
        <f>INDEX(DriversGams!$A$5:$AN$23,MATCH(Drivers!$A44,DriversGams!$A$5:$A$23,0),MATCH(Drivers!V$3,DriversGams!$A$5:$AN$5,0))</f>
        <v>77.201944212660848</v>
      </c>
      <c r="W44" s="10">
        <f>INDEX(DriversGams!$A$5:$AN$23,MATCH(Drivers!$A44,DriversGams!$A$5:$A$23,0),MATCH(Drivers!W$3,DriversGams!$A$5:$AN$5,0))</f>
        <v>80.111997042588939</v>
      </c>
      <c r="X44" s="10">
        <f>INDEX(DriversGams!$A$5:$AN$23,MATCH(Drivers!$A44,DriversGams!$A$5:$A$23,0),MATCH(Drivers!X$3,DriversGams!$A$5:$AN$5,0))</f>
        <v>83.0471051788615</v>
      </c>
      <c r="Y44" s="10">
        <f>INDEX(DriversGams!$A$5:$AN$23,MATCH(Drivers!$A44,DriversGams!$A$5:$A$23,0),MATCH(Drivers!Y$3,DriversGams!$A$5:$AN$5,0))</f>
        <v>86.238378967488899</v>
      </c>
      <c r="Z44" s="10">
        <f>INDEX(DriversGams!$A$5:$AN$23,MATCH(Drivers!$A44,DriversGams!$A$5:$A$23,0),MATCH(Drivers!Z$3,DriversGams!$A$5:$AN$5,0))</f>
        <v>88.998347117186228</v>
      </c>
      <c r="AA44" s="10">
        <f>INDEX(DriversGams!$A$5:$AN$23,MATCH(Drivers!$A44,DriversGams!$A$5:$A$23,0),MATCH(Drivers!AA$3,DriversGams!$A$5:$AN$5,0))</f>
        <v>91.916337748247699</v>
      </c>
      <c r="AB44" s="10">
        <f>INDEX(DriversGams!$A$5:$AN$23,MATCH(Drivers!$A44,DriversGams!$A$5:$A$23,0),MATCH(Drivers!AB$3,DriversGams!$A$5:$AN$5,0))</f>
        <v>94.910871706801942</v>
      </c>
      <c r="AC44" s="10">
        <f>INDEX(DriversGams!$A$5:$AN$23,MATCH(Drivers!$A44,DriversGams!$A$5:$A$23,0),MATCH(Drivers!AC$3,DriversGams!$A$5:$AN$5,0))</f>
        <v>97.631155068353578</v>
      </c>
      <c r="AD44" s="10">
        <f>INDEX(DriversGams!$A$5:$AN$23,MATCH(Drivers!$A44,DriversGams!$A$5:$A$23,0),MATCH(Drivers!AD$3,DriversGams!$A$5:$AN$5,0))</f>
        <v>100.33087268012645</v>
      </c>
      <c r="AE44" s="10">
        <f>INDEX(DriversGams!$A$5:$AN$23,MATCH(Drivers!$A44,DriversGams!$A$5:$A$23,0),MATCH(Drivers!AE$3,DriversGams!$A$5:$AN$5,0))</f>
        <v>103.10031701687116</v>
      </c>
      <c r="AF44" s="10">
        <f>INDEX(DriversGams!$A$5:$AN$23,MATCH(Drivers!$A44,DriversGams!$A$5:$A$23,0),MATCH(Drivers!AF$3,DriversGams!$A$5:$AN$5,0))</f>
        <v>118.05108754599796</v>
      </c>
      <c r="AG44" s="10">
        <f>INDEX(DriversGams!$A$5:$AN$23,MATCH(Drivers!$A44,DriversGams!$A$5:$A$23,0),MATCH(Drivers!AG$3,DriversGams!$A$5:$AN$5,0))</f>
        <v>136.64201731116933</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96.281924112128209</v>
      </c>
      <c r="E45" s="10">
        <f>INDEX(DriversGams!$A$5:$AN$23,MATCH(Drivers!$A45,DriversGams!$A$5:$A$23,0),MATCH(Drivers!E$3,DriversGams!$A$5:$AN$5,0))</f>
        <v>98.91063859081234</v>
      </c>
      <c r="F45" s="10">
        <f>INDEX(DriversGams!$A$5:$AN$23,MATCH(Drivers!$A45,DriversGams!$A$5:$A$23,0),MATCH(Drivers!F$3,DriversGams!$A$5:$AN$5,0))</f>
        <v>99.759772930870639</v>
      </c>
      <c r="G45" s="10">
        <f>INDEX(DriversGams!$A$5:$AN$23,MATCH(Drivers!$A45,DriversGams!$A$5:$A$23,0),MATCH(Drivers!G$3,DriversGams!$A$5:$AN$5,0))</f>
        <v>101.94346697135251</v>
      </c>
      <c r="H45" s="10">
        <f>INDEX(DriversGams!$A$5:$AN$23,MATCH(Drivers!$A45,DriversGams!$A$5:$A$23,0),MATCH(Drivers!H$3,DriversGams!$A$5:$AN$5,0))</f>
        <v>103.20374202040182</v>
      </c>
      <c r="I45" s="10">
        <f>INDEX(DriversGams!$A$5:$AN$23,MATCH(Drivers!$A45,DriversGams!$A$5:$A$23,0),MATCH(Drivers!I$3,DriversGams!$A$5:$AN$5,0))</f>
        <v>104.69511543571056</v>
      </c>
      <c r="J45" s="10">
        <f>INDEX(DriversGams!$A$5:$AN$23,MATCH(Drivers!$A45,DriversGams!$A$5:$A$23,0),MATCH(Drivers!J$3,DriversGams!$A$5:$AN$5,0))</f>
        <v>103.94493604609579</v>
      </c>
      <c r="K45" s="10">
        <f>INDEX(DriversGams!$A$5:$AN$23,MATCH(Drivers!$A45,DriversGams!$A$5:$A$23,0),MATCH(Drivers!K$3,DriversGams!$A$5:$AN$5,0))</f>
        <v>99.359652106778782</v>
      </c>
      <c r="L45" s="10">
        <f>INDEX(DriversGams!$A$5:$AN$23,MATCH(Drivers!$A45,DriversGams!$A$5:$A$23,0),MATCH(Drivers!L$3,DriversGams!$A$5:$AN$5,0))</f>
        <v>103.43385749941706</v>
      </c>
      <c r="M45" s="10">
        <f>INDEX(DriversGams!$A$5:$AN$23,MATCH(Drivers!$A45,DriversGams!$A$5:$A$23,0),MATCH(Drivers!M$3,DriversGams!$A$5:$AN$5,0))</f>
        <v>106.55021489944549</v>
      </c>
      <c r="N45" s="10">
        <f>INDEX(DriversGams!$A$5:$AN$23,MATCH(Drivers!$A45,DriversGams!$A$5:$A$23,0),MATCH(Drivers!N$3,DriversGams!$A$5:$AN$5,0))</f>
        <v>109.5147633071758</v>
      </c>
      <c r="O45" s="10">
        <f>INDEX(DriversGams!$A$5:$AN$23,MATCH(Drivers!$A45,DriversGams!$A$5:$A$23,0),MATCH(Drivers!O$3,DriversGams!$A$5:$AN$5,0))</f>
        <v>112.3690404177058</v>
      </c>
      <c r="P45" s="10">
        <f>INDEX(DriversGams!$A$5:$AN$23,MATCH(Drivers!$A45,DriversGams!$A$5:$A$23,0),MATCH(Drivers!P$3,DriversGams!$A$5:$AN$5,0))</f>
        <v>116.09470326043251</v>
      </c>
      <c r="Q45" s="10">
        <f>INDEX(DriversGams!$A$5:$AN$23,MATCH(Drivers!$A45,DriversGams!$A$5:$A$23,0),MATCH(Drivers!Q$3,DriversGams!$A$5:$AN$5,0))</f>
        <v>119.78407170096276</v>
      </c>
      <c r="R45" s="10">
        <f>INDEX(DriversGams!$A$5:$AN$23,MATCH(Drivers!$A45,DriversGams!$A$5:$A$23,0),MATCH(Drivers!R$3,DriversGams!$A$5:$AN$5,0))</f>
        <v>123.71651336704051</v>
      </c>
      <c r="S45" s="10">
        <f>INDEX(DriversGams!$A$5:$AN$23,MATCH(Drivers!$A45,DriversGams!$A$5:$A$23,0),MATCH(Drivers!S$3,DriversGams!$A$5:$AN$5,0))</f>
        <v>127.36880971246515</v>
      </c>
      <c r="T45" s="10">
        <f>INDEX(DriversGams!$A$5:$AN$23,MATCH(Drivers!$A45,DriversGams!$A$5:$A$23,0),MATCH(Drivers!T$3,DriversGams!$A$5:$AN$5,0))</f>
        <v>132.46780039762439</v>
      </c>
      <c r="U45" s="10">
        <f>INDEX(DriversGams!$A$5:$AN$23,MATCH(Drivers!$A45,DriversGams!$A$5:$A$23,0),MATCH(Drivers!U$3,DriversGams!$A$5:$AN$5,0))</f>
        <v>137.64381070560128</v>
      </c>
      <c r="V45" s="10">
        <f>INDEX(DriversGams!$A$5:$AN$23,MATCH(Drivers!$A45,DriversGams!$A$5:$A$23,0),MATCH(Drivers!V$3,DriversGams!$A$5:$AN$5,0))</f>
        <v>142.82515582582241</v>
      </c>
      <c r="W45" s="10">
        <f>INDEX(DriversGams!$A$5:$AN$23,MATCH(Drivers!$A45,DriversGams!$A$5:$A$23,0),MATCH(Drivers!W$3,DriversGams!$A$5:$AN$5,0))</f>
        <v>147.28245430488786</v>
      </c>
      <c r="X45" s="10">
        <f>INDEX(DriversGams!$A$5:$AN$23,MATCH(Drivers!$A45,DriversGams!$A$5:$A$23,0),MATCH(Drivers!X$3,DriversGams!$A$5:$AN$5,0))</f>
        <v>151.68018891998281</v>
      </c>
      <c r="Y45" s="10">
        <f>INDEX(DriversGams!$A$5:$AN$23,MATCH(Drivers!$A45,DriversGams!$A$5:$A$23,0),MATCH(Drivers!Y$3,DriversGams!$A$5:$AN$5,0))</f>
        <v>156.49013571817477</v>
      </c>
      <c r="Z45" s="10">
        <f>INDEX(DriversGams!$A$5:$AN$23,MATCH(Drivers!$A45,DriversGams!$A$5:$A$23,0),MATCH(Drivers!Z$3,DriversGams!$A$5:$AN$5,0))</f>
        <v>160.39152257566263</v>
      </c>
      <c r="AA45" s="10">
        <f>INDEX(DriversGams!$A$5:$AN$23,MATCH(Drivers!$A45,DriversGams!$A$5:$A$23,0),MATCH(Drivers!AA$3,DriversGams!$A$5:$AN$5,0))</f>
        <v>164.58792361313471</v>
      </c>
      <c r="AB45" s="10">
        <f>INDEX(DriversGams!$A$5:$AN$23,MATCH(Drivers!$A45,DriversGams!$A$5:$A$23,0),MATCH(Drivers!AB$3,DriversGams!$A$5:$AN$5,0))</f>
        <v>169.34129583491728</v>
      </c>
      <c r="AC45" s="10">
        <f>INDEX(DriversGams!$A$5:$AN$23,MATCH(Drivers!$A45,DriversGams!$A$5:$A$23,0),MATCH(Drivers!AC$3,DriversGams!$A$5:$AN$5,0))</f>
        <v>173.67574325593688</v>
      </c>
      <c r="AD45" s="10">
        <f>INDEX(DriversGams!$A$5:$AN$23,MATCH(Drivers!$A45,DriversGams!$A$5:$A$23,0),MATCH(Drivers!AD$3,DriversGams!$A$5:$AN$5,0))</f>
        <v>178.18030868454071</v>
      </c>
      <c r="AE45" s="10">
        <f>INDEX(DriversGams!$A$5:$AN$23,MATCH(Drivers!$A45,DriversGams!$A$5:$A$23,0),MATCH(Drivers!AE$3,DriversGams!$A$5:$AN$5,0))</f>
        <v>182.86004881175222</v>
      </c>
      <c r="AF45" s="10">
        <f>INDEX(DriversGams!$A$5:$AN$23,MATCH(Drivers!$A45,DriversGams!$A$5:$A$23,0),MATCH(Drivers!AF$3,DriversGams!$A$5:$AN$5,0))</f>
        <v>205.42484544220244</v>
      </c>
      <c r="AG45" s="10">
        <f>INDEX(DriversGams!$A$5:$AN$23,MATCH(Drivers!$A45,DriversGams!$A$5:$A$23,0),MATCH(Drivers!AG$3,DriversGams!$A$5:$AN$5,0))</f>
        <v>233.77115492616747</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1.3383050778664128E-4</v>
      </c>
      <c r="E46" s="10">
        <f>INDEX(DriversGams!$A$5:$AN$23,MATCH(Drivers!$A46,DriversGams!$A$5:$A$23,0),MATCH(Drivers!E$3,DriversGams!$A$5:$AN$5,0))</f>
        <v>1.4739000855338918E-4</v>
      </c>
      <c r="F46" s="10">
        <f>INDEX(DriversGams!$A$5:$AN$23,MATCH(Drivers!$A46,DriversGams!$A$5:$A$23,0),MATCH(Drivers!F$3,DriversGams!$A$5:$AN$5,0))</f>
        <v>1.4465426050771623E-4</v>
      </c>
      <c r="G46" s="10">
        <f>INDEX(DriversGams!$A$5:$AN$23,MATCH(Drivers!$A46,DriversGams!$A$5:$A$23,0),MATCH(Drivers!G$3,DriversGams!$A$5:$AN$5,0))</f>
        <v>1.4163129489794512E-4</v>
      </c>
      <c r="H46" s="10">
        <f>INDEX(DriversGams!$A$5:$AN$23,MATCH(Drivers!$A46,DriversGams!$A$5:$A$23,0),MATCH(Drivers!H$3,DriversGams!$A$5:$AN$5,0))</f>
        <v>1.3779464511283531E-4</v>
      </c>
      <c r="I46" s="10">
        <f>INDEX(DriversGams!$A$5:$AN$23,MATCH(Drivers!$A46,DriversGams!$A$5:$A$23,0),MATCH(Drivers!I$3,DriversGams!$A$5:$AN$5,0))</f>
        <v>1.4347188133702633E-4</v>
      </c>
      <c r="J46" s="10">
        <f>INDEX(DriversGams!$A$5:$AN$23,MATCH(Drivers!$A46,DriversGams!$A$5:$A$23,0),MATCH(Drivers!J$3,DriversGams!$A$5:$AN$5,0))</f>
        <v>1.4617211866784857E-4</v>
      </c>
      <c r="K46" s="10">
        <f>INDEX(DriversGams!$A$5:$AN$23,MATCH(Drivers!$A46,DriversGams!$A$5:$A$23,0),MATCH(Drivers!K$3,DriversGams!$A$5:$AN$5,0))</f>
        <v>1.1414337644491765E-4</v>
      </c>
      <c r="L46" s="10">
        <f>INDEX(DriversGams!$A$5:$AN$23,MATCH(Drivers!$A46,DriversGams!$A$5:$A$23,0),MATCH(Drivers!L$3,DriversGams!$A$5:$AN$5,0))</f>
        <v>1.2845773355018143E-4</v>
      </c>
      <c r="M46" s="10">
        <f>INDEX(DriversGams!$A$5:$AN$23,MATCH(Drivers!$A46,DriversGams!$A$5:$A$23,0),MATCH(Drivers!M$3,DriversGams!$A$5:$AN$5,0))</f>
        <v>1.3033835913685537E-4</v>
      </c>
      <c r="N46" s="10">
        <f>INDEX(DriversGams!$A$5:$AN$23,MATCH(Drivers!$A46,DriversGams!$A$5:$A$23,0),MATCH(Drivers!N$3,DriversGams!$A$5:$AN$5,0))</f>
        <v>1.3426739093621272E-4</v>
      </c>
      <c r="O46" s="10">
        <f>INDEX(DriversGams!$A$5:$AN$23,MATCH(Drivers!$A46,DriversGams!$A$5:$A$23,0),MATCH(Drivers!O$3,DriversGams!$A$5:$AN$5,0))</f>
        <v>1.3653911596247782E-4</v>
      </c>
      <c r="P46" s="10">
        <f>INDEX(DriversGams!$A$5:$AN$23,MATCH(Drivers!$A46,DriversGams!$A$5:$A$23,0),MATCH(Drivers!P$3,DriversGams!$A$5:$AN$5,0))</f>
        <v>1.3527287387574935E-4</v>
      </c>
      <c r="Q46" s="10">
        <f>INDEX(DriversGams!$A$5:$AN$23,MATCH(Drivers!$A46,DriversGams!$A$5:$A$23,0),MATCH(Drivers!Q$3,DriversGams!$A$5:$AN$5,0))</f>
        <v>1.3859716949490651E-4</v>
      </c>
      <c r="R46" s="10">
        <f>INDEX(DriversGams!$A$5:$AN$23,MATCH(Drivers!$A46,DriversGams!$A$5:$A$23,0),MATCH(Drivers!R$3,DriversGams!$A$5:$AN$5,0))</f>
        <v>1.3805435547927693E-4</v>
      </c>
      <c r="S46" s="10">
        <f>INDEX(DriversGams!$A$5:$AN$23,MATCH(Drivers!$A46,DriversGams!$A$5:$A$23,0),MATCH(Drivers!S$3,DriversGams!$A$5:$AN$5,0))</f>
        <v>0.49070204403755258</v>
      </c>
      <c r="T46" s="10">
        <f>INDEX(DriversGams!$A$5:$AN$23,MATCH(Drivers!$A46,DriversGams!$A$5:$A$23,0),MATCH(Drivers!T$3,DriversGams!$A$5:$AN$5,0))</f>
        <v>1.1776508351102166</v>
      </c>
      <c r="U46" s="10">
        <f>INDEX(DriversGams!$A$5:$AN$23,MATCH(Drivers!$A46,DriversGams!$A$5:$A$23,0),MATCH(Drivers!U$3,DriversGams!$A$5:$AN$5,0))</f>
        <v>1.8151500436093586</v>
      </c>
      <c r="V46" s="10">
        <f>INDEX(DriversGams!$A$5:$AN$23,MATCH(Drivers!$A46,DriversGams!$A$5:$A$23,0),MATCH(Drivers!V$3,DriversGams!$A$5:$AN$5,0))</f>
        <v>2.5126427541539607</v>
      </c>
      <c r="W46" s="10">
        <f>INDEX(DriversGams!$A$5:$AN$23,MATCH(Drivers!$A46,DriversGams!$A$5:$A$23,0),MATCH(Drivers!W$3,DriversGams!$A$5:$AN$5,0))</f>
        <v>3.1994425630624455</v>
      </c>
      <c r="X46" s="10">
        <f>INDEX(DriversGams!$A$5:$AN$23,MATCH(Drivers!$A46,DriversGams!$A$5:$A$23,0),MATCH(Drivers!X$3,DriversGams!$A$5:$AN$5,0))</f>
        <v>3.881659336764538</v>
      </c>
      <c r="Y46" s="10">
        <f>INDEX(DriversGams!$A$5:$AN$23,MATCH(Drivers!$A46,DriversGams!$A$5:$A$23,0),MATCH(Drivers!Y$3,DriversGams!$A$5:$AN$5,0))</f>
        <v>4.5618031221359852</v>
      </c>
      <c r="Z46" s="10">
        <f>INDEX(DriversGams!$A$5:$AN$23,MATCH(Drivers!$A46,DriversGams!$A$5:$A$23,0),MATCH(Drivers!Z$3,DriversGams!$A$5:$AN$5,0))</f>
        <v>5.2338075559531116</v>
      </c>
      <c r="AA46" s="10">
        <f>INDEX(DriversGams!$A$5:$AN$23,MATCH(Drivers!$A46,DriversGams!$A$5:$A$23,0),MATCH(Drivers!AA$3,DriversGams!$A$5:$AN$5,0))</f>
        <v>5.8935555739238392</v>
      </c>
      <c r="AB46" s="10">
        <f>INDEX(DriversGams!$A$5:$AN$23,MATCH(Drivers!$A46,DriversGams!$A$5:$A$23,0),MATCH(Drivers!AB$3,DriversGams!$A$5:$AN$5,0))</f>
        <v>6.6694565258495313</v>
      </c>
      <c r="AC46" s="10">
        <f>INDEX(DriversGams!$A$5:$AN$23,MATCH(Drivers!$A46,DriversGams!$A$5:$A$23,0),MATCH(Drivers!AC$3,DriversGams!$A$5:$AN$5,0))</f>
        <v>7.2176025705187126</v>
      </c>
      <c r="AD46" s="10">
        <f>INDEX(DriversGams!$A$5:$AN$23,MATCH(Drivers!$A46,DriversGams!$A$5:$A$23,0),MATCH(Drivers!AD$3,DriversGams!$A$5:$AN$5,0))</f>
        <v>7.7657486151878912</v>
      </c>
      <c r="AE46" s="10">
        <f>INDEX(DriversGams!$A$5:$AN$23,MATCH(Drivers!$A46,DriversGams!$A$5:$A$23,0),MATCH(Drivers!AE$3,DriversGams!$A$5:$AN$5,0))</f>
        <v>8.3138946598570644</v>
      </c>
      <c r="AF46" s="10">
        <f>INDEX(DriversGams!$A$5:$AN$23,MATCH(Drivers!$A46,DriversGams!$A$5:$A$23,0),MATCH(Drivers!AF$3,DriversGams!$A$5:$AN$5,0))</f>
        <v>10.121304385762734</v>
      </c>
      <c r="AG46" s="10">
        <f>INDEX(DriversGams!$A$5:$AN$23,MATCH(Drivers!$A46,DriversGams!$A$5:$A$23,0),MATCH(Drivers!AG$3,DriversGams!$A$5:$AN$5,0))</f>
        <v>10.932963159835724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13.711599258353514</v>
      </c>
      <c r="E47" s="10">
        <f>INDEX(DriversGams!$A$5:$AN$23,MATCH(Drivers!$A47,DriversGams!$A$5:$A$23,0),MATCH(Drivers!E$3,DriversGams!$A$5:$AN$5,0))</f>
        <v>13.94590880553854</v>
      </c>
      <c r="F47" s="10">
        <f>INDEX(DriversGams!$A$5:$AN$23,MATCH(Drivers!$A47,DriversGams!$A$5:$A$23,0),MATCH(Drivers!F$3,DriversGams!$A$5:$AN$5,0))</f>
        <v>14.213576868402273</v>
      </c>
      <c r="G47" s="10">
        <f>INDEX(DriversGams!$A$5:$AN$23,MATCH(Drivers!$A47,DriversGams!$A$5:$A$23,0),MATCH(Drivers!G$3,DriversGams!$A$5:$AN$5,0))</f>
        <v>14.237711110926568</v>
      </c>
      <c r="H47" s="10">
        <f>INDEX(DriversGams!$A$5:$AN$23,MATCH(Drivers!$A47,DriversGams!$A$5:$A$23,0),MATCH(Drivers!H$3,DriversGams!$A$5:$AN$5,0))</f>
        <v>14.33009032066157</v>
      </c>
      <c r="I47" s="10">
        <f>INDEX(DriversGams!$A$5:$AN$23,MATCH(Drivers!$A47,DriversGams!$A$5:$A$23,0),MATCH(Drivers!I$3,DriversGams!$A$5:$AN$5,0))</f>
        <v>14.32768433712115</v>
      </c>
      <c r="J47" s="10">
        <f>INDEX(DriversGams!$A$5:$AN$23,MATCH(Drivers!$A47,DriversGams!$A$5:$A$23,0),MATCH(Drivers!J$3,DriversGams!$A$5:$AN$5,0))</f>
        <v>14.161773088236407</v>
      </c>
      <c r="K47" s="10">
        <f>INDEX(DriversGams!$A$5:$AN$23,MATCH(Drivers!$A47,DriversGams!$A$5:$A$23,0),MATCH(Drivers!K$3,DriversGams!$A$5:$AN$5,0))</f>
        <v>12.447418163478257</v>
      </c>
      <c r="L47" s="10">
        <f>INDEX(DriversGams!$A$5:$AN$23,MATCH(Drivers!$A47,DriversGams!$A$5:$A$23,0),MATCH(Drivers!L$3,DriversGams!$A$5:$AN$5,0))</f>
        <v>12.903117904576764</v>
      </c>
      <c r="M47" s="10">
        <f>INDEX(DriversGams!$A$5:$AN$23,MATCH(Drivers!$A47,DriversGams!$A$5:$A$23,0),MATCH(Drivers!M$3,DriversGams!$A$5:$AN$5,0))</f>
        <v>13.185886380166346</v>
      </c>
      <c r="N47" s="10">
        <f>INDEX(DriversGams!$A$5:$AN$23,MATCH(Drivers!$A47,DriversGams!$A$5:$A$23,0),MATCH(Drivers!N$3,DriversGams!$A$5:$AN$5,0))</f>
        <v>13.49568668413735</v>
      </c>
      <c r="O47" s="10">
        <f>INDEX(DriversGams!$A$5:$AN$23,MATCH(Drivers!$A47,DriversGams!$A$5:$A$23,0),MATCH(Drivers!O$3,DriversGams!$A$5:$AN$5,0))</f>
        <v>13.780184169095861</v>
      </c>
      <c r="P47" s="10">
        <f>INDEX(DriversGams!$A$5:$AN$23,MATCH(Drivers!$A47,DriversGams!$A$5:$A$23,0),MATCH(Drivers!P$3,DriversGams!$A$5:$AN$5,0))</f>
        <v>14.116859005316449</v>
      </c>
      <c r="Q47" s="10">
        <f>INDEX(DriversGams!$A$5:$AN$23,MATCH(Drivers!$A47,DriversGams!$A$5:$A$23,0),MATCH(Drivers!Q$3,DriversGams!$A$5:$AN$5,0))</f>
        <v>14.496480705335721</v>
      </c>
      <c r="R47" s="10">
        <f>INDEX(DriversGams!$A$5:$AN$23,MATCH(Drivers!$A47,DriversGams!$A$5:$A$23,0),MATCH(Drivers!R$3,DriversGams!$A$5:$AN$5,0))</f>
        <v>14.880016490494652</v>
      </c>
      <c r="S47" s="10">
        <f>INDEX(DriversGams!$A$5:$AN$23,MATCH(Drivers!$A47,DriversGams!$A$5:$A$23,0),MATCH(Drivers!S$3,DriversGams!$A$5:$AN$5,0))</f>
        <v>15.185354881432851</v>
      </c>
      <c r="T47" s="10">
        <f>INDEX(DriversGams!$A$5:$AN$23,MATCH(Drivers!$A47,DriversGams!$A$5:$A$23,0),MATCH(Drivers!T$3,DriversGams!$A$5:$AN$5,0))</f>
        <v>15.687207649332166</v>
      </c>
      <c r="U47" s="10">
        <f>INDEX(DriversGams!$A$5:$AN$23,MATCH(Drivers!$A47,DriversGams!$A$5:$A$23,0),MATCH(Drivers!U$3,DriversGams!$A$5:$AN$5,0))</f>
        <v>16.178712369317633</v>
      </c>
      <c r="V47" s="10">
        <f>INDEX(DriversGams!$A$5:$AN$23,MATCH(Drivers!$A47,DriversGams!$A$5:$A$23,0),MATCH(Drivers!V$3,DriversGams!$A$5:$AN$5,0))</f>
        <v>16.776366054935835</v>
      </c>
      <c r="W47" s="10">
        <f>INDEX(DriversGams!$A$5:$AN$23,MATCH(Drivers!$A47,DriversGams!$A$5:$A$23,0),MATCH(Drivers!W$3,DriversGams!$A$5:$AN$5,0))</f>
        <v>17.206555105533056</v>
      </c>
      <c r="X47" s="10">
        <f>INDEX(DriversGams!$A$5:$AN$23,MATCH(Drivers!$A47,DriversGams!$A$5:$A$23,0),MATCH(Drivers!X$3,DriversGams!$A$5:$AN$5,0))</f>
        <v>17.64022954486904</v>
      </c>
      <c r="Y47" s="10">
        <f>INDEX(DriversGams!$A$5:$AN$23,MATCH(Drivers!$A47,DriversGams!$A$5:$A$23,0),MATCH(Drivers!Y$3,DriversGams!$A$5:$AN$5,0))</f>
        <v>18.119850296235743</v>
      </c>
      <c r="Z47" s="10">
        <f>INDEX(DriversGams!$A$5:$AN$23,MATCH(Drivers!$A47,DriversGams!$A$5:$A$23,0),MATCH(Drivers!Z$3,DriversGams!$A$5:$AN$5,0))</f>
        <v>18.540202413928927</v>
      </c>
      <c r="AA47" s="10">
        <f>INDEX(DriversGams!$A$5:$AN$23,MATCH(Drivers!$A47,DriversGams!$A$5:$A$23,0),MATCH(Drivers!AA$3,DriversGams!$A$5:$AN$5,0))</f>
        <v>18.957813925410303</v>
      </c>
      <c r="AB47" s="10">
        <f>INDEX(DriversGams!$A$5:$AN$23,MATCH(Drivers!$A47,DriversGams!$A$5:$A$23,0),MATCH(Drivers!AB$3,DriversGams!$A$5:$AN$5,0))</f>
        <v>19.406117922714522</v>
      </c>
      <c r="AC47" s="10">
        <f>INDEX(DriversGams!$A$5:$AN$23,MATCH(Drivers!$A47,DriversGams!$A$5:$A$23,0),MATCH(Drivers!AC$3,DriversGams!$A$5:$AN$5,0))</f>
        <v>19.694385032015692</v>
      </c>
      <c r="AD47" s="10">
        <f>INDEX(DriversGams!$A$5:$AN$23,MATCH(Drivers!$A47,DriversGams!$A$5:$A$23,0),MATCH(Drivers!AD$3,DriversGams!$A$5:$AN$5,0))</f>
        <v>19.940577222476279</v>
      </c>
      <c r="AE47" s="10">
        <f>INDEX(DriversGams!$A$5:$AN$23,MATCH(Drivers!$A47,DriversGams!$A$5:$A$23,0),MATCH(Drivers!AE$3,DriversGams!$A$5:$AN$5,0))</f>
        <v>20.151387478847305</v>
      </c>
      <c r="AF47" s="10">
        <f>INDEX(DriversGams!$A$5:$AN$23,MATCH(Drivers!$A47,DriversGams!$A$5:$A$23,0),MATCH(Drivers!AF$3,DriversGams!$A$5:$AN$5,0))</f>
        <v>22.170005534291569</v>
      </c>
      <c r="AG47" s="10">
        <f>INDEX(DriversGams!$A$5:$AN$23,MATCH(Drivers!$A47,DriversGams!$A$5:$A$23,0),MATCH(Drivers!AG$3,DriversGams!$A$5:$AN$5,0))</f>
        <v>25.162464438016283</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210.12416684020923</v>
      </c>
      <c r="E48" s="10">
        <f>INDEX(DriversGams!$A$5:$AN$23,MATCH(Drivers!$A48,DriversGams!$A$5:$A$23,0),MATCH(Drivers!E$3,DriversGams!$A$5:$AN$5,0))</f>
        <v>211.1042175559873</v>
      </c>
      <c r="F48" s="10">
        <f>INDEX(DriversGams!$A$5:$AN$23,MATCH(Drivers!$A48,DriversGams!$A$5:$A$23,0),MATCH(Drivers!F$3,DriversGams!$A$5:$AN$5,0))</f>
        <v>217.02628857725287</v>
      </c>
      <c r="G48" s="10">
        <f>INDEX(DriversGams!$A$5:$AN$23,MATCH(Drivers!$A48,DriversGams!$A$5:$A$23,0),MATCH(Drivers!G$3,DriversGams!$A$5:$AN$5,0))</f>
        <v>213.7896491319365</v>
      </c>
      <c r="H48" s="10">
        <f>INDEX(DriversGams!$A$5:$AN$23,MATCH(Drivers!$A48,DriversGams!$A$5:$A$23,0),MATCH(Drivers!H$3,DriversGams!$A$5:$AN$5,0))</f>
        <v>220.35048008212621</v>
      </c>
      <c r="I48" s="10">
        <f>INDEX(DriversGams!$A$5:$AN$23,MATCH(Drivers!$A48,DriversGams!$A$5:$A$23,0),MATCH(Drivers!I$3,DriversGams!$A$5:$AN$5,0))</f>
        <v>219.1184828947533</v>
      </c>
      <c r="J48" s="10">
        <f>INDEX(DriversGams!$A$5:$AN$23,MATCH(Drivers!$A48,DriversGams!$A$5:$A$23,0),MATCH(Drivers!J$3,DriversGams!$A$5:$AN$5,0))</f>
        <v>215.97006312183402</v>
      </c>
      <c r="K48" s="10">
        <f>INDEX(DriversGams!$A$5:$AN$23,MATCH(Drivers!$A48,DriversGams!$A$5:$A$23,0),MATCH(Drivers!K$3,DriversGams!$A$5:$AN$5,0))</f>
        <v>199.14881671192188</v>
      </c>
      <c r="L48" s="10">
        <f>INDEX(DriversGams!$A$5:$AN$23,MATCH(Drivers!$A48,DriversGams!$A$5:$A$23,0),MATCH(Drivers!L$3,DriversGams!$A$5:$AN$5,0))</f>
        <v>203.76395586906565</v>
      </c>
      <c r="M48" s="10">
        <f>INDEX(DriversGams!$A$5:$AN$23,MATCH(Drivers!$A48,DriversGams!$A$5:$A$23,0),MATCH(Drivers!M$3,DriversGams!$A$5:$AN$5,0))</f>
        <v>207.05284938241019</v>
      </c>
      <c r="N48" s="10">
        <f>INDEX(DriversGams!$A$5:$AN$23,MATCH(Drivers!$A48,DriversGams!$A$5:$A$23,0),MATCH(Drivers!N$3,DriversGams!$A$5:$AN$5,0))</f>
        <v>210.70824200459487</v>
      </c>
      <c r="O48" s="10">
        <f>INDEX(DriversGams!$A$5:$AN$23,MATCH(Drivers!$A48,DriversGams!$A$5:$A$23,0),MATCH(Drivers!O$3,DriversGams!$A$5:$AN$5,0))</f>
        <v>214.27715017951618</v>
      </c>
      <c r="P48" s="10">
        <f>INDEX(DriversGams!$A$5:$AN$23,MATCH(Drivers!$A48,DriversGams!$A$5:$A$23,0),MATCH(Drivers!P$3,DriversGams!$A$5:$AN$5,0))</f>
        <v>217.92630341660276</v>
      </c>
      <c r="Q48" s="10">
        <f>INDEX(DriversGams!$A$5:$AN$23,MATCH(Drivers!$A48,DriversGams!$A$5:$A$23,0),MATCH(Drivers!Q$3,DriversGams!$A$5:$AN$5,0))</f>
        <v>221.93004315987494</v>
      </c>
      <c r="R48" s="10">
        <f>INDEX(DriversGams!$A$5:$AN$23,MATCH(Drivers!$A48,DriversGams!$A$5:$A$23,0),MATCH(Drivers!R$3,DriversGams!$A$5:$AN$5,0))</f>
        <v>226.41607295377094</v>
      </c>
      <c r="S48" s="10">
        <f>INDEX(DriversGams!$A$5:$AN$23,MATCH(Drivers!$A48,DriversGams!$A$5:$A$23,0),MATCH(Drivers!S$3,DriversGams!$A$5:$AN$5,0))</f>
        <v>230.83622482872812</v>
      </c>
      <c r="T48" s="10">
        <f>INDEX(DriversGams!$A$5:$AN$23,MATCH(Drivers!$A48,DriversGams!$A$5:$A$23,0),MATCH(Drivers!T$3,DriversGams!$A$5:$AN$5,0))</f>
        <v>237.63710084085727</v>
      </c>
      <c r="U48" s="10">
        <f>INDEX(DriversGams!$A$5:$AN$23,MATCH(Drivers!$A48,DriversGams!$A$5:$A$23,0),MATCH(Drivers!U$3,DriversGams!$A$5:$AN$5,0))</f>
        <v>244.42713325910518</v>
      </c>
      <c r="V48" s="10">
        <f>INDEX(DriversGams!$A$5:$AN$23,MATCH(Drivers!$A48,DriversGams!$A$5:$A$23,0),MATCH(Drivers!V$3,DriversGams!$A$5:$AN$5,0))</f>
        <v>253.06093483775308</v>
      </c>
      <c r="W48" s="10">
        <f>INDEX(DriversGams!$A$5:$AN$23,MATCH(Drivers!$A48,DriversGams!$A$5:$A$23,0),MATCH(Drivers!W$3,DriversGams!$A$5:$AN$5,0))</f>
        <v>260.76521379631771</v>
      </c>
      <c r="X48" s="10">
        <f>INDEX(DriversGams!$A$5:$AN$23,MATCH(Drivers!$A48,DriversGams!$A$5:$A$23,0),MATCH(Drivers!X$3,DriversGams!$A$5:$AN$5,0))</f>
        <v>268.44258738258702</v>
      </c>
      <c r="Y48" s="10">
        <f>INDEX(DriversGams!$A$5:$AN$23,MATCH(Drivers!$A48,DriversGams!$A$5:$A$23,0),MATCH(Drivers!Y$3,DriversGams!$A$5:$AN$5,0))</f>
        <v>276.90803750932776</v>
      </c>
      <c r="Z48" s="10">
        <f>INDEX(DriversGams!$A$5:$AN$23,MATCH(Drivers!$A48,DriversGams!$A$5:$A$23,0),MATCH(Drivers!Z$3,DriversGams!$A$5:$AN$5,0))</f>
        <v>284.80197187042609</v>
      </c>
      <c r="AA48" s="10">
        <f>INDEX(DriversGams!$A$5:$AN$23,MATCH(Drivers!$A48,DriversGams!$A$5:$A$23,0),MATCH(Drivers!AA$3,DriversGams!$A$5:$AN$5,0))</f>
        <v>292.60967049298523</v>
      </c>
      <c r="AB48" s="10">
        <f>INDEX(DriversGams!$A$5:$AN$23,MATCH(Drivers!$A48,DriversGams!$A$5:$A$23,0),MATCH(Drivers!AB$3,DriversGams!$A$5:$AN$5,0))</f>
        <v>300.99954931343893</v>
      </c>
      <c r="AC48" s="10">
        <f>INDEX(DriversGams!$A$5:$AN$23,MATCH(Drivers!$A48,DriversGams!$A$5:$A$23,0),MATCH(Drivers!AC$3,DriversGams!$A$5:$AN$5,0))</f>
        <v>308.65417343135596</v>
      </c>
      <c r="AD48" s="10">
        <f>INDEX(DriversGams!$A$5:$AN$23,MATCH(Drivers!$A48,DriversGams!$A$5:$A$23,0),MATCH(Drivers!AD$3,DriversGams!$A$5:$AN$5,0))</f>
        <v>316.35273703408956</v>
      </c>
      <c r="AE48" s="10">
        <f>INDEX(DriversGams!$A$5:$AN$23,MATCH(Drivers!$A48,DriversGams!$A$5:$A$23,0),MATCH(Drivers!AE$3,DriversGams!$A$5:$AN$5,0))</f>
        <v>324.29534404896049</v>
      </c>
      <c r="AF48" s="10">
        <f>INDEX(DriversGams!$A$5:$AN$23,MATCH(Drivers!$A48,DriversGams!$A$5:$A$23,0),MATCH(Drivers!AF$3,DriversGams!$A$5:$AN$5,0))</f>
        <v>366.76281481787805</v>
      </c>
      <c r="AG48" s="10">
        <f>INDEX(DriversGams!$A$5:$AN$23,MATCH(Drivers!$A48,DriversGams!$A$5:$A$23,0),MATCH(Drivers!AG$3,DriversGams!$A$5:$AN$5,0))</f>
        <v>414.90748492651932</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8.5135206540161974</v>
      </c>
      <c r="E49" s="10">
        <f>INDEX(DriversGams!$A$5:$AN$23,MATCH(Drivers!$A49,DriversGams!$A$5:$A$23,0),MATCH(Drivers!E$3,DriversGams!$A$5:$AN$5,0))</f>
        <v>7.6763319318590835</v>
      </c>
      <c r="F49" s="10">
        <f>INDEX(DriversGams!$A$5:$AN$23,MATCH(Drivers!$A49,DriversGams!$A$5:$A$23,0),MATCH(Drivers!F$3,DriversGams!$A$5:$AN$5,0))</f>
        <v>7.6995595094274698</v>
      </c>
      <c r="G49" s="10">
        <f>INDEX(DriversGams!$A$5:$AN$23,MATCH(Drivers!$A49,DriversGams!$A$5:$A$23,0),MATCH(Drivers!G$3,DriversGams!$A$5:$AN$5,0))</f>
        <v>7.3903183351029673</v>
      </c>
      <c r="H49" s="10">
        <f>INDEX(DriversGams!$A$5:$AN$23,MATCH(Drivers!$A49,DriversGams!$A$5:$A$23,0),MATCH(Drivers!H$3,DriversGams!$A$5:$AN$5,0))</f>
        <v>7.0172469599709615</v>
      </c>
      <c r="I49" s="10">
        <f>INDEX(DriversGams!$A$5:$AN$23,MATCH(Drivers!$A49,DriversGams!$A$5:$A$23,0),MATCH(Drivers!I$3,DriversGams!$A$5:$AN$5,0))</f>
        <v>6.8261569125072121</v>
      </c>
      <c r="J49" s="10">
        <f>INDEX(DriversGams!$A$5:$AN$23,MATCH(Drivers!$A49,DriversGams!$A$5:$A$23,0),MATCH(Drivers!J$3,DriversGams!$A$5:$AN$5,0))</f>
        <v>6.5205174164277224</v>
      </c>
      <c r="K49" s="10">
        <f>INDEX(DriversGams!$A$5:$AN$23,MATCH(Drivers!$A49,DriversGams!$A$5:$A$23,0),MATCH(Drivers!K$3,DriversGams!$A$5:$AN$5,0))</f>
        <v>5.3332758092206713</v>
      </c>
      <c r="L49" s="10">
        <f>INDEX(DriversGams!$A$5:$AN$23,MATCH(Drivers!$A49,DriversGams!$A$5:$A$23,0),MATCH(Drivers!L$3,DriversGams!$A$5:$AN$5,0))</f>
        <v>5.5227066119696646</v>
      </c>
      <c r="M49" s="10">
        <f>INDEX(DriversGams!$A$5:$AN$23,MATCH(Drivers!$A49,DriversGams!$A$5:$A$23,0),MATCH(Drivers!M$3,DriversGams!$A$5:$AN$5,0))</f>
        <v>5.5574778330741719</v>
      </c>
      <c r="N49" s="10">
        <f>INDEX(DriversGams!$A$5:$AN$23,MATCH(Drivers!$A49,DriversGams!$A$5:$A$23,0),MATCH(Drivers!N$3,DriversGams!$A$5:$AN$5,0))</f>
        <v>5.6332909976524146</v>
      </c>
      <c r="O49" s="10">
        <f>INDEX(DriversGams!$A$5:$AN$23,MATCH(Drivers!$A49,DriversGams!$A$5:$A$23,0),MATCH(Drivers!O$3,DriversGams!$A$5:$AN$5,0))</f>
        <v>5.7138025626310238</v>
      </c>
      <c r="P49" s="10">
        <f>INDEX(DriversGams!$A$5:$AN$23,MATCH(Drivers!$A49,DriversGams!$A$5:$A$23,0),MATCH(Drivers!P$3,DriversGams!$A$5:$AN$5,0))</f>
        <v>5.7826753964384094</v>
      </c>
      <c r="Q49" s="10">
        <f>INDEX(DriversGams!$A$5:$AN$23,MATCH(Drivers!$A49,DriversGams!$A$5:$A$23,0),MATCH(Drivers!Q$3,DriversGams!$A$5:$AN$5,0))</f>
        <v>5.8864121029685448</v>
      </c>
      <c r="R49" s="10">
        <f>INDEX(DriversGams!$A$5:$AN$23,MATCH(Drivers!$A49,DriversGams!$A$5:$A$23,0),MATCH(Drivers!R$3,DriversGams!$A$5:$AN$5,0))</f>
        <v>5.9652224869174004</v>
      </c>
      <c r="S49" s="10">
        <f>INDEX(DriversGams!$A$5:$AN$23,MATCH(Drivers!$A49,DriversGams!$A$5:$A$23,0),MATCH(Drivers!S$3,DriversGams!$A$5:$AN$5,0))</f>
        <v>5.9971268818886578</v>
      </c>
      <c r="T49" s="10">
        <f>INDEX(DriversGams!$A$5:$AN$23,MATCH(Drivers!$A49,DriversGams!$A$5:$A$23,0),MATCH(Drivers!T$3,DriversGams!$A$5:$AN$5,0))</f>
        <v>6.125458063076942</v>
      </c>
      <c r="U49" s="10">
        <f>INDEX(DriversGams!$A$5:$AN$23,MATCH(Drivers!$A49,DriversGams!$A$5:$A$23,0),MATCH(Drivers!U$3,DriversGams!$A$5:$AN$5,0))</f>
        <v>6.2277302068949085</v>
      </c>
      <c r="V49" s="10">
        <f>INDEX(DriversGams!$A$5:$AN$23,MATCH(Drivers!$A49,DriversGams!$A$5:$A$23,0),MATCH(Drivers!V$3,DriversGams!$A$5:$AN$5,0))</f>
        <v>6.5139650538147231</v>
      </c>
      <c r="W49" s="10">
        <f>INDEX(DriversGams!$A$5:$AN$23,MATCH(Drivers!$A49,DriversGams!$A$5:$A$23,0),MATCH(Drivers!W$3,DriversGams!$A$5:$AN$5,0))</f>
        <v>6.7062982726455873</v>
      </c>
      <c r="X49" s="10">
        <f>INDEX(DriversGams!$A$5:$AN$23,MATCH(Drivers!$A49,DriversGams!$A$5:$A$23,0),MATCH(Drivers!X$3,DriversGams!$A$5:$AN$5,0))</f>
        <v>6.8944341401278697</v>
      </c>
      <c r="Y49" s="10">
        <f>INDEX(DriversGams!$A$5:$AN$23,MATCH(Drivers!$A49,DriversGams!$A$5:$A$23,0),MATCH(Drivers!Y$3,DriversGams!$A$5:$AN$5,0))</f>
        <v>7.108191617692289</v>
      </c>
      <c r="Z49" s="10">
        <f>INDEX(DriversGams!$A$5:$AN$23,MATCH(Drivers!$A49,DriversGams!$A$5:$A$23,0),MATCH(Drivers!Z$3,DriversGams!$A$5:$AN$5,0))</f>
        <v>7.3082862837125253</v>
      </c>
      <c r="AA49" s="10">
        <f>INDEX(DriversGams!$A$5:$AN$23,MATCH(Drivers!$A49,DriversGams!$A$5:$A$23,0),MATCH(Drivers!AA$3,DriversGams!$A$5:$AN$5,0))</f>
        <v>7.5201073311617437</v>
      </c>
      <c r="AB49" s="10">
        <f>INDEX(DriversGams!$A$5:$AN$23,MATCH(Drivers!$A49,DriversGams!$A$5:$A$23,0),MATCH(Drivers!AB$3,DriversGams!$A$5:$AN$5,0))</f>
        <v>7.7704589245779072</v>
      </c>
      <c r="AC49" s="10">
        <f>INDEX(DriversGams!$A$5:$AN$23,MATCH(Drivers!$A49,DriversGams!$A$5:$A$23,0),MATCH(Drivers!AC$3,DriversGams!$A$5:$AN$5,0))</f>
        <v>7.9841345246685025</v>
      </c>
      <c r="AD49" s="10">
        <f>INDEX(DriversGams!$A$5:$AN$23,MATCH(Drivers!$A49,DriversGams!$A$5:$A$23,0),MATCH(Drivers!AD$3,DriversGams!$A$5:$AN$5,0))</f>
        <v>8.1879083493404021</v>
      </c>
      <c r="AE49" s="10">
        <f>INDEX(DriversGams!$A$5:$AN$23,MATCH(Drivers!$A49,DriversGams!$A$5:$A$23,0),MATCH(Drivers!AE$3,DriversGams!$A$5:$AN$5,0))</f>
        <v>8.386120030827275</v>
      </c>
      <c r="AF49" s="10">
        <f>INDEX(DriversGams!$A$5:$AN$23,MATCH(Drivers!$A49,DriversGams!$A$5:$A$23,0),MATCH(Drivers!AF$3,DriversGams!$A$5:$AN$5,0))</f>
        <v>9.3311428385870769</v>
      </c>
      <c r="AG49" s="10">
        <f>INDEX(DriversGams!$A$5:$AN$23,MATCH(Drivers!$A49,DriversGams!$A$5:$A$23,0),MATCH(Drivers!AG$3,DriversGams!$A$5:$AN$5,0))</f>
        <v>10.39909166963351</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14.465554559201374</v>
      </c>
      <c r="E50" s="10">
        <f>INDEX(DriversGams!$A$5:$AN$23,MATCH(Drivers!$A50,DriversGams!$A$5:$A$23,0),MATCH(Drivers!E$3,DriversGams!$A$5:$AN$5,0))</f>
        <v>14.721756292444272</v>
      </c>
      <c r="F50" s="10">
        <f>INDEX(DriversGams!$A$5:$AN$23,MATCH(Drivers!$A50,DriversGams!$A$5:$A$23,0),MATCH(Drivers!F$3,DriversGams!$A$5:$AN$5,0))</f>
        <v>14.889162410128264</v>
      </c>
      <c r="G50" s="10">
        <f>INDEX(DriversGams!$A$5:$AN$23,MATCH(Drivers!$A50,DriversGams!$A$5:$A$23,0),MATCH(Drivers!G$3,DriversGams!$A$5:$AN$5,0))</f>
        <v>15.071926987513514</v>
      </c>
      <c r="H50" s="10">
        <f>INDEX(DriversGams!$A$5:$AN$23,MATCH(Drivers!$A50,DriversGams!$A$5:$A$23,0),MATCH(Drivers!H$3,DriversGams!$A$5:$AN$5,0))</f>
        <v>15.253284078013172</v>
      </c>
      <c r="I50" s="10">
        <f>INDEX(DriversGams!$A$5:$AN$23,MATCH(Drivers!$A50,DriversGams!$A$5:$A$23,0),MATCH(Drivers!I$3,DriversGams!$A$5:$AN$5,0))</f>
        <v>15.427258827852611</v>
      </c>
      <c r="J50" s="10">
        <f>INDEX(DriversGams!$A$5:$AN$23,MATCH(Drivers!$A50,DriversGams!$A$5:$A$23,0),MATCH(Drivers!J$3,DriversGams!$A$5:$AN$5,0))</f>
        <v>15.365246284835777</v>
      </c>
      <c r="K50" s="10">
        <f>INDEX(DriversGams!$A$5:$AN$23,MATCH(Drivers!$A50,DriversGams!$A$5:$A$23,0),MATCH(Drivers!K$3,DriversGams!$A$5:$AN$5,0))</f>
        <v>14.131659343497507</v>
      </c>
      <c r="L50" s="10">
        <f>INDEX(DriversGams!$A$5:$AN$23,MATCH(Drivers!$A50,DriversGams!$A$5:$A$23,0),MATCH(Drivers!L$3,DriversGams!$A$5:$AN$5,0))</f>
        <v>14.666017865943152</v>
      </c>
      <c r="M50" s="10">
        <f>INDEX(DriversGams!$A$5:$AN$23,MATCH(Drivers!$A50,DriversGams!$A$5:$A$23,0),MATCH(Drivers!M$3,DriversGams!$A$5:$AN$5,0))</f>
        <v>15.06783230151712</v>
      </c>
      <c r="N50" s="10">
        <f>INDEX(DriversGams!$A$5:$AN$23,MATCH(Drivers!$A50,DriversGams!$A$5:$A$23,0),MATCH(Drivers!N$3,DriversGams!$A$5:$AN$5,0))</f>
        <v>15.494767106525979</v>
      </c>
      <c r="O50" s="10">
        <f>INDEX(DriversGams!$A$5:$AN$23,MATCH(Drivers!$A50,DriversGams!$A$5:$A$23,0),MATCH(Drivers!O$3,DriversGams!$A$5:$AN$5,0))</f>
        <v>15.927249510453938</v>
      </c>
      <c r="P50" s="10">
        <f>INDEX(DriversGams!$A$5:$AN$23,MATCH(Drivers!$A50,DriversGams!$A$5:$A$23,0),MATCH(Drivers!P$3,DriversGams!$A$5:$AN$5,0))</f>
        <v>16.51388253291978</v>
      </c>
      <c r="Q50" s="10">
        <f>INDEX(DriversGams!$A$5:$AN$23,MATCH(Drivers!$A50,DriversGams!$A$5:$A$23,0),MATCH(Drivers!Q$3,DriversGams!$A$5:$AN$5,0))</f>
        <v>17.112532969545846</v>
      </c>
      <c r="R50" s="10">
        <f>INDEX(DriversGams!$A$5:$AN$23,MATCH(Drivers!$A50,DriversGams!$A$5:$A$23,0),MATCH(Drivers!R$3,DriversGams!$A$5:$AN$5,0))</f>
        <v>17.760559008343559</v>
      </c>
      <c r="S50" s="10">
        <f>INDEX(DriversGams!$A$5:$AN$23,MATCH(Drivers!$A50,DriversGams!$A$5:$A$23,0),MATCH(Drivers!S$3,DriversGams!$A$5:$AN$5,0))</f>
        <v>18.3953727271514</v>
      </c>
      <c r="T50" s="10">
        <f>INDEX(DriversGams!$A$5:$AN$23,MATCH(Drivers!$A50,DriversGams!$A$5:$A$23,0),MATCH(Drivers!T$3,DriversGams!$A$5:$AN$5,0))</f>
        <v>19.19684863633432</v>
      </c>
      <c r="U50" s="10">
        <f>INDEX(DriversGams!$A$5:$AN$23,MATCH(Drivers!$A50,DriversGams!$A$5:$A$23,0),MATCH(Drivers!U$3,DriversGams!$A$5:$AN$5,0))</f>
        <v>20.048687562278449</v>
      </c>
      <c r="V50" s="10">
        <f>INDEX(DriversGams!$A$5:$AN$23,MATCH(Drivers!$A50,DriversGams!$A$5:$A$23,0),MATCH(Drivers!V$3,DriversGams!$A$5:$AN$5,0))</f>
        <v>20.822974745191125</v>
      </c>
      <c r="W50" s="10">
        <f>INDEX(DriversGams!$A$5:$AN$23,MATCH(Drivers!$A50,DriversGams!$A$5:$A$23,0),MATCH(Drivers!W$3,DriversGams!$A$5:$AN$5,0))</f>
        <v>21.579398840468038</v>
      </c>
      <c r="X50" s="10">
        <f>INDEX(DriversGams!$A$5:$AN$23,MATCH(Drivers!$A50,DriversGams!$A$5:$A$23,0),MATCH(Drivers!X$3,DriversGams!$A$5:$AN$5,0))</f>
        <v>22.333544937427874</v>
      </c>
      <c r="Y50" s="10">
        <f>INDEX(DriversGams!$A$5:$AN$23,MATCH(Drivers!$A50,DriversGams!$A$5:$A$23,0),MATCH(Drivers!Y$3,DriversGams!$A$5:$AN$5,0))</f>
        <v>23.165260541177179</v>
      </c>
      <c r="Z50" s="10">
        <f>INDEX(DriversGams!$A$5:$AN$23,MATCH(Drivers!$A50,DriversGams!$A$5:$A$23,0),MATCH(Drivers!Z$3,DriversGams!$A$5:$AN$5,0))</f>
        <v>23.88986862880148</v>
      </c>
      <c r="AA50" s="10">
        <f>INDEX(DriversGams!$A$5:$AN$23,MATCH(Drivers!$A50,DriversGams!$A$5:$A$23,0),MATCH(Drivers!AA$3,DriversGams!$A$5:$AN$5,0))</f>
        <v>24.66823535383234</v>
      </c>
      <c r="AB50" s="10">
        <f>INDEX(DriversGams!$A$5:$AN$23,MATCH(Drivers!$A50,DriversGams!$A$5:$A$23,0),MATCH(Drivers!AB$3,DriversGams!$A$5:$AN$5,0))</f>
        <v>25.445184447077661</v>
      </c>
      <c r="AC50" s="10">
        <f>INDEX(DriversGams!$A$5:$AN$23,MATCH(Drivers!$A50,DriversGams!$A$5:$A$23,0),MATCH(Drivers!AC$3,DriversGams!$A$5:$AN$5,0))</f>
        <v>26.167316220945175</v>
      </c>
      <c r="AD50" s="10">
        <f>INDEX(DriversGams!$A$5:$AN$23,MATCH(Drivers!$A50,DriversGams!$A$5:$A$23,0),MATCH(Drivers!AD$3,DriversGams!$A$5:$AN$5,0))</f>
        <v>26.860840030082358</v>
      </c>
      <c r="AE50" s="10">
        <f>INDEX(DriversGams!$A$5:$AN$23,MATCH(Drivers!$A50,DriversGams!$A$5:$A$23,0),MATCH(Drivers!AE$3,DriversGams!$A$5:$AN$5,0))</f>
        <v>27.552186417687725</v>
      </c>
      <c r="AF50" s="10">
        <f>INDEX(DriversGams!$A$5:$AN$23,MATCH(Drivers!$A50,DriversGams!$A$5:$A$23,0),MATCH(Drivers!AF$3,DriversGams!$A$5:$AN$5,0))</f>
        <v>31.685501693132395</v>
      </c>
      <c r="AG50" s="10">
        <f>INDEX(DriversGams!$A$5:$AN$23,MATCH(Drivers!$A50,DriversGams!$A$5:$A$23,0),MATCH(Drivers!AG$3,DriversGams!$A$5:$AN$5,0))</f>
        <v>37.027494430315613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241.44656677007413</v>
      </c>
      <c r="E51" s="10">
        <f>INDEX(DriversGams!$A$5:$AN$23,MATCH(Drivers!$A51,DriversGams!$A$5:$A$23,0),MATCH(Drivers!E$3,DriversGams!$A$5:$AN$5,0))</f>
        <v>245.92177698282541</v>
      </c>
      <c r="F51" s="10">
        <f>INDEX(DriversGams!$A$5:$AN$23,MATCH(Drivers!$A51,DriversGams!$A$5:$A$23,0),MATCH(Drivers!F$3,DriversGams!$A$5:$AN$5,0))</f>
        <v>248.22525040600254</v>
      </c>
      <c r="G51" s="10">
        <f>INDEX(DriversGams!$A$5:$AN$23,MATCH(Drivers!$A51,DriversGams!$A$5:$A$23,0),MATCH(Drivers!G$3,DriversGams!$A$5:$AN$5,0))</f>
        <v>250.87970540573249</v>
      </c>
      <c r="H51" s="10">
        <f>INDEX(DriversGams!$A$5:$AN$23,MATCH(Drivers!$A51,DriversGams!$A$5:$A$23,0),MATCH(Drivers!H$3,DriversGams!$A$5:$AN$5,0))</f>
        <v>252.94112896355097</v>
      </c>
      <c r="I51" s="10">
        <f>INDEX(DriversGams!$A$5:$AN$23,MATCH(Drivers!$A51,DriversGams!$A$5:$A$23,0),MATCH(Drivers!I$3,DriversGams!$A$5:$AN$5,0))</f>
        <v>255.4748673105849</v>
      </c>
      <c r="J51" s="10">
        <f>INDEX(DriversGams!$A$5:$AN$23,MATCH(Drivers!$A51,DriversGams!$A$5:$A$23,0),MATCH(Drivers!J$3,DriversGams!$A$5:$AN$5,0))</f>
        <v>253.98847472665074</v>
      </c>
      <c r="K51" s="10">
        <f>INDEX(DriversGams!$A$5:$AN$23,MATCH(Drivers!$A51,DriversGams!$A$5:$A$23,0),MATCH(Drivers!K$3,DriversGams!$A$5:$AN$5,0))</f>
        <v>230.67730413416479</v>
      </c>
      <c r="L51" s="10">
        <f>INDEX(DriversGams!$A$5:$AN$23,MATCH(Drivers!$A51,DriversGams!$A$5:$A$23,0),MATCH(Drivers!L$3,DriversGams!$A$5:$AN$5,0))</f>
        <v>239.75445812948391</v>
      </c>
      <c r="M51" s="10">
        <f>INDEX(DriversGams!$A$5:$AN$23,MATCH(Drivers!$A51,DriversGams!$A$5:$A$23,0),MATCH(Drivers!M$3,DriversGams!$A$5:$AN$5,0))</f>
        <v>246.52459629219328</v>
      </c>
      <c r="N51" s="10">
        <f>INDEX(DriversGams!$A$5:$AN$23,MATCH(Drivers!$A51,DriversGams!$A$5:$A$23,0),MATCH(Drivers!N$3,DriversGams!$A$5:$AN$5,0))</f>
        <v>253.71380604206928</v>
      </c>
      <c r="O51" s="10">
        <f>INDEX(DriversGams!$A$5:$AN$23,MATCH(Drivers!$A51,DriversGams!$A$5:$A$23,0),MATCH(Drivers!O$3,DriversGams!$A$5:$AN$5,0))</f>
        <v>260.8604202891334</v>
      </c>
      <c r="P51" s="10">
        <f>INDEX(DriversGams!$A$5:$AN$23,MATCH(Drivers!$A51,DriversGams!$A$5:$A$23,0),MATCH(Drivers!P$3,DriversGams!$A$5:$AN$5,0))</f>
        <v>270.5313021208641</v>
      </c>
      <c r="Q51" s="10">
        <f>INDEX(DriversGams!$A$5:$AN$23,MATCH(Drivers!$A51,DriversGams!$A$5:$A$23,0),MATCH(Drivers!Q$3,DriversGams!$A$5:$AN$5,0))</f>
        <v>280.49610774766802</v>
      </c>
      <c r="R51" s="10">
        <f>INDEX(DriversGams!$A$5:$AN$23,MATCH(Drivers!$A51,DriversGams!$A$5:$A$23,0),MATCH(Drivers!R$3,DriversGams!$A$5:$AN$5,0))</f>
        <v>291.1940546189241</v>
      </c>
      <c r="S51" s="10">
        <f>INDEX(DriversGams!$A$5:$AN$23,MATCH(Drivers!$A51,DriversGams!$A$5:$A$23,0),MATCH(Drivers!S$3,DriversGams!$A$5:$AN$5,0))</f>
        <v>301.58326527063491</v>
      </c>
      <c r="T51" s="10">
        <f>INDEX(DriversGams!$A$5:$AN$23,MATCH(Drivers!$A51,DriversGams!$A$5:$A$23,0),MATCH(Drivers!T$3,DriversGams!$A$5:$AN$5,0))</f>
        <v>314.90979236946464</v>
      </c>
      <c r="U51" s="10">
        <f>INDEX(DriversGams!$A$5:$AN$23,MATCH(Drivers!$A51,DriversGams!$A$5:$A$23,0),MATCH(Drivers!U$3,DriversGams!$A$5:$AN$5,0))</f>
        <v>329.00681974440454</v>
      </c>
      <c r="V51" s="10">
        <f>INDEX(DriversGams!$A$5:$AN$23,MATCH(Drivers!$A51,DriversGams!$A$5:$A$23,0),MATCH(Drivers!V$3,DriversGams!$A$5:$AN$5,0))</f>
        <v>342.30164298283376</v>
      </c>
      <c r="W51" s="10">
        <f>INDEX(DriversGams!$A$5:$AN$23,MATCH(Drivers!$A51,DriversGams!$A$5:$A$23,0),MATCH(Drivers!W$3,DriversGams!$A$5:$AN$5,0))</f>
        <v>354.82743698146987</v>
      </c>
      <c r="X51" s="10">
        <f>INDEX(DriversGams!$A$5:$AN$23,MATCH(Drivers!$A51,DriversGams!$A$5:$A$23,0),MATCH(Drivers!X$3,DriversGams!$A$5:$AN$5,0))</f>
        <v>367.37605476621235</v>
      </c>
      <c r="Y51" s="10">
        <f>INDEX(DriversGams!$A$5:$AN$23,MATCH(Drivers!$A51,DriversGams!$A$5:$A$23,0),MATCH(Drivers!Y$3,DriversGams!$A$5:$AN$5,0))</f>
        <v>381.19596826889295</v>
      </c>
      <c r="Z51" s="10">
        <f>INDEX(DriversGams!$A$5:$AN$23,MATCH(Drivers!$A51,DriversGams!$A$5:$A$23,0),MATCH(Drivers!Z$3,DriversGams!$A$5:$AN$5,0))</f>
        <v>393.2396296249305</v>
      </c>
      <c r="AA51" s="10">
        <f>INDEX(DriversGams!$A$5:$AN$23,MATCH(Drivers!$A51,DriversGams!$A$5:$A$23,0),MATCH(Drivers!AA$3,DriversGams!$A$5:$AN$5,0))</f>
        <v>406.18563988109656</v>
      </c>
      <c r="AB51" s="10">
        <f>INDEX(DriversGams!$A$5:$AN$23,MATCH(Drivers!$A51,DriversGams!$A$5:$A$23,0),MATCH(Drivers!AB$3,DriversGams!$A$5:$AN$5,0))</f>
        <v>419.80601285911069</v>
      </c>
      <c r="AC51" s="10">
        <f>INDEX(DriversGams!$A$5:$AN$23,MATCH(Drivers!$A51,DriversGams!$A$5:$A$23,0),MATCH(Drivers!AC$3,DriversGams!$A$5:$AN$5,0))</f>
        <v>432.50580972209497</v>
      </c>
      <c r="AD51" s="10">
        <f>INDEX(DriversGams!$A$5:$AN$23,MATCH(Drivers!$A51,DriversGams!$A$5:$A$23,0),MATCH(Drivers!AD$3,DriversGams!$A$5:$AN$5,0))</f>
        <v>445.14842047615889</v>
      </c>
      <c r="AE51" s="10">
        <f>INDEX(DriversGams!$A$5:$AN$23,MATCH(Drivers!$A51,DriversGams!$A$5:$A$23,0),MATCH(Drivers!AE$3,DriversGams!$A$5:$AN$5,0))</f>
        <v>458.1103730278175</v>
      </c>
      <c r="AF51" s="10">
        <f>INDEX(DriversGams!$A$5:$AN$23,MATCH(Drivers!$A51,DriversGams!$A$5:$A$23,0),MATCH(Drivers!AF$3,DriversGams!$A$5:$AN$5,0))</f>
        <v>528.97334869799113</v>
      </c>
      <c r="AG51" s="10">
        <f>INDEX(DriversGams!$A$5:$AN$23,MATCH(Drivers!$A51,DriversGams!$A$5:$A$23,0),MATCH(Drivers!AG$3,DriversGams!$A$5:$AN$5,0))</f>
        <v>618.90096235061117</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26.896410308267996</v>
      </c>
      <c r="E52" s="10">
        <f>INDEX(DriversGams!$A$5:$AN$23,MATCH(Drivers!$A52,DriversGams!$A$5:$A$23,0),MATCH(Drivers!E$3,DriversGams!$A$5:$AN$5,0))</f>
        <v>26.276512391804427</v>
      </c>
      <c r="F52" s="10">
        <f>INDEX(DriversGams!$A$5:$AN$23,MATCH(Drivers!$A52,DriversGams!$A$5:$A$23,0),MATCH(Drivers!F$3,DriversGams!$A$5:$AN$5,0))</f>
        <v>25.656614475340859</v>
      </c>
      <c r="G52" s="10">
        <f>INDEX(DriversGams!$A$5:$AN$23,MATCH(Drivers!$A52,DriversGams!$A$5:$A$23,0),MATCH(Drivers!G$3,DriversGams!$A$5:$AN$5,0))</f>
        <v>25.625275805352736</v>
      </c>
      <c r="H52" s="10">
        <f>INDEX(DriversGams!$A$5:$AN$23,MATCH(Drivers!$A52,DriversGams!$A$5:$A$23,0),MATCH(Drivers!H$3,DriversGams!$A$5:$AN$5,0))</f>
        <v>25.61611343903138</v>
      </c>
      <c r="I52" s="10">
        <f>INDEX(DriversGams!$A$5:$AN$23,MATCH(Drivers!$A52,DriversGams!$A$5:$A$23,0),MATCH(Drivers!I$3,DriversGams!$A$5:$AN$5,0))</f>
        <v>25.607300987789952</v>
      </c>
      <c r="J52" s="10">
        <f>INDEX(DriversGams!$A$5:$AN$23,MATCH(Drivers!$A52,DriversGams!$A$5:$A$23,0),MATCH(Drivers!J$3,DriversGams!$A$5:$AN$5,0))</f>
        <v>25.609576688381907</v>
      </c>
      <c r="K52" s="10">
        <f>INDEX(DriversGams!$A$5:$AN$23,MATCH(Drivers!$A52,DriversGams!$A$5:$A$23,0),MATCH(Drivers!K$3,DriversGams!$A$5:$AN$5,0))</f>
        <v>25.540577647365946</v>
      </c>
      <c r="L52" s="10">
        <f>INDEX(DriversGams!$A$5:$AN$23,MATCH(Drivers!$A52,DriversGams!$A$5:$A$23,0),MATCH(Drivers!L$3,DriversGams!$A$5:$AN$5,0))</f>
        <v>25.520327129211196</v>
      </c>
      <c r="M52" s="10">
        <f>INDEX(DriversGams!$A$5:$AN$23,MATCH(Drivers!$A52,DriversGams!$A$5:$A$23,0),MATCH(Drivers!M$3,DriversGams!$A$5:$AN$5,0))</f>
        <v>25.500076611056461</v>
      </c>
      <c r="N52" s="10">
        <f>INDEX(DriversGams!$A$5:$AN$23,MATCH(Drivers!$A52,DriversGams!$A$5:$A$23,0),MATCH(Drivers!N$3,DriversGams!$A$5:$AN$5,0))</f>
        <v>25.503900999517338</v>
      </c>
      <c r="O52" s="10">
        <f>INDEX(DriversGams!$A$5:$AN$23,MATCH(Drivers!$A52,DriversGams!$A$5:$A$23,0),MATCH(Drivers!O$3,DriversGams!$A$5:$AN$5,0))</f>
        <v>25.739539959014248</v>
      </c>
      <c r="P52" s="10">
        <f>INDEX(DriversGams!$A$5:$AN$23,MATCH(Drivers!$A52,DriversGams!$A$5:$A$23,0),MATCH(Drivers!P$3,DriversGams!$A$5:$AN$5,0))</f>
        <v>26.672289226040771</v>
      </c>
      <c r="Q52" s="10">
        <f>INDEX(DriversGams!$A$5:$AN$23,MATCH(Drivers!$A52,DriversGams!$A$5:$A$23,0),MATCH(Drivers!Q$3,DriversGams!$A$5:$AN$5,0))</f>
        <v>26.634553326297674</v>
      </c>
      <c r="R52" s="10">
        <f>INDEX(DriversGams!$A$5:$AN$23,MATCH(Drivers!$A52,DriversGams!$A$5:$A$23,0),MATCH(Drivers!R$3,DriversGams!$A$5:$AN$5,0))</f>
        <v>26.614328534576977</v>
      </c>
      <c r="S52" s="10">
        <f>INDEX(DriversGams!$A$5:$AN$23,MATCH(Drivers!$A52,DriversGams!$A$5:$A$23,0),MATCH(Drivers!S$3,DriversGams!$A$5:$AN$5,0))</f>
        <v>27.403869083631484</v>
      </c>
      <c r="T52" s="10">
        <f>INDEX(DriversGams!$A$5:$AN$23,MATCH(Drivers!$A52,DriversGams!$A$5:$A$23,0),MATCH(Drivers!T$3,DriversGams!$A$5:$AN$5,0))</f>
        <v>26.617488328216712</v>
      </c>
      <c r="U52" s="10">
        <f>INDEX(DriversGams!$A$5:$AN$23,MATCH(Drivers!$A52,DriversGams!$A$5:$A$23,0),MATCH(Drivers!U$3,DriversGams!$A$5:$AN$5,0))</f>
        <v>25.986502383160676</v>
      </c>
      <c r="V52" s="10">
        <f>INDEX(DriversGams!$A$5:$AN$23,MATCH(Drivers!$A52,DriversGams!$A$5:$A$23,0),MATCH(Drivers!V$3,DriversGams!$A$5:$AN$5,0))</f>
        <v>22.276284758137173</v>
      </c>
      <c r="W52" s="10">
        <f>INDEX(DriversGams!$A$5:$AN$23,MATCH(Drivers!$A52,DriversGams!$A$5:$A$23,0),MATCH(Drivers!W$3,DriversGams!$A$5:$AN$5,0))</f>
        <v>22.060762190502246</v>
      </c>
      <c r="X52" s="10">
        <f>INDEX(DriversGams!$A$5:$AN$23,MATCH(Drivers!$A52,DriversGams!$A$5:$A$23,0),MATCH(Drivers!X$3,DriversGams!$A$5:$AN$5,0))</f>
        <v>21.771101004622704</v>
      </c>
      <c r="Y52" s="10">
        <f>INDEX(DriversGams!$A$5:$AN$23,MATCH(Drivers!$A52,DriversGams!$A$5:$A$23,0),MATCH(Drivers!Y$3,DriversGams!$A$5:$AN$5,0))</f>
        <v>21.52756578156967</v>
      </c>
      <c r="Z52" s="10">
        <f>INDEX(DriversGams!$A$5:$AN$23,MATCH(Drivers!$A52,DriversGams!$A$5:$A$23,0),MATCH(Drivers!Z$3,DriversGams!$A$5:$AN$5,0))</f>
        <v>21.251905386978482</v>
      </c>
      <c r="AA52" s="10">
        <f>INDEX(DriversGams!$A$5:$AN$23,MATCH(Drivers!$A52,DriversGams!$A$5:$A$23,0),MATCH(Drivers!AA$3,DriversGams!$A$5:$AN$5,0))</f>
        <v>20.695187645212293</v>
      </c>
      <c r="AB52" s="10">
        <f>INDEX(DriversGams!$A$5:$AN$23,MATCH(Drivers!$A52,DriversGams!$A$5:$A$23,0),MATCH(Drivers!AB$3,DriversGams!$A$5:$AN$5,0))</f>
        <v>16.979018708430399</v>
      </c>
      <c r="AC52" s="10">
        <f>INDEX(DriversGams!$A$5:$AN$23,MATCH(Drivers!$A52,DriversGams!$A$5:$A$23,0),MATCH(Drivers!AC$3,DriversGams!$A$5:$AN$5,0))</f>
        <v>14.037807381627474</v>
      </c>
      <c r="AD52" s="10">
        <f>INDEX(DriversGams!$A$5:$AN$23,MATCH(Drivers!$A52,DriversGams!$A$5:$A$23,0),MATCH(Drivers!AD$3,DriversGams!$A$5:$AN$5,0))</f>
        <v>11.096596054824554</v>
      </c>
      <c r="AE52" s="10">
        <f>INDEX(DriversGams!$A$5:$AN$23,MATCH(Drivers!$A52,DriversGams!$A$5:$A$23,0),MATCH(Drivers!AE$3,DriversGams!$A$5:$AN$5,0))</f>
        <v>8.1553847280216321</v>
      </c>
      <c r="AF52" s="10">
        <f>INDEX(DriversGams!$A$5:$AN$23,MATCH(Drivers!$A52,DriversGams!$A$5:$A$23,0),MATCH(Drivers!AF$3,DriversGams!$A$5:$AN$5,0))</f>
        <v>5.5241247773020392</v>
      </c>
      <c r="AG52" s="10">
        <f>INDEX(DriversGams!$A$5:$AN$23,MATCH(Drivers!$A52,DriversGams!$A$5:$A$23,0),MATCH(Drivers!AG$3,DriversGams!$A$5:$AN$5,0))</f>
        <v>5.5241247773020392</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18.198000582399136</v>
      </c>
      <c r="E53" s="10">
        <f>INDEX(DriversGams!$A$5:$AN$23,MATCH(Drivers!$A53,DriversGams!$A$5:$A$23,0),MATCH(Drivers!E$3,DriversGams!$A$5:$AN$5,0))</f>
        <v>18.600259168462919</v>
      </c>
      <c r="F53" s="10">
        <f>INDEX(DriversGams!$A$5:$AN$23,MATCH(Drivers!$A53,DriversGams!$A$5:$A$23,0),MATCH(Drivers!F$3,DriversGams!$A$5:$AN$5,0))</f>
        <v>18.745413721839341</v>
      </c>
      <c r="G53" s="10">
        <f>INDEX(DriversGams!$A$5:$AN$23,MATCH(Drivers!$A53,DriversGams!$A$5:$A$23,0),MATCH(Drivers!G$3,DriversGams!$A$5:$AN$5,0))</f>
        <v>19.077385175415163</v>
      </c>
      <c r="H53" s="10">
        <f>INDEX(DriversGams!$A$5:$AN$23,MATCH(Drivers!$A53,DriversGams!$A$5:$A$23,0),MATCH(Drivers!H$3,DriversGams!$A$5:$AN$5,0))</f>
        <v>19.163044406811458</v>
      </c>
      <c r="I53" s="10">
        <f>INDEX(DriversGams!$A$5:$AN$23,MATCH(Drivers!$A53,DriversGams!$A$5:$A$23,0),MATCH(Drivers!I$3,DriversGams!$A$5:$AN$5,0))</f>
        <v>19.56043686165355</v>
      </c>
      <c r="J53" s="10">
        <f>INDEX(DriversGams!$A$5:$AN$23,MATCH(Drivers!$A53,DriversGams!$A$5:$A$23,0),MATCH(Drivers!J$3,DriversGams!$A$5:$AN$5,0))</f>
        <v>19.47441235440337</v>
      </c>
      <c r="K53" s="10">
        <f>INDEX(DriversGams!$A$5:$AN$23,MATCH(Drivers!$A53,DriversGams!$A$5:$A$23,0),MATCH(Drivers!K$3,DriversGams!$A$5:$AN$5,0))</f>
        <v>18.145378477403156</v>
      </c>
      <c r="L53" s="10">
        <f>INDEX(DriversGams!$A$5:$AN$23,MATCH(Drivers!$A53,DriversGams!$A$5:$A$23,0),MATCH(Drivers!L$3,DriversGams!$A$5:$AN$5,0))</f>
        <v>18.845378403254518</v>
      </c>
      <c r="M53" s="10">
        <f>INDEX(DriversGams!$A$5:$AN$23,MATCH(Drivers!$A53,DriversGams!$A$5:$A$23,0),MATCH(Drivers!M$3,DriversGams!$A$5:$AN$5,0))</f>
        <v>19.354651466445738</v>
      </c>
      <c r="N53" s="10">
        <f>INDEX(DriversGams!$A$5:$AN$23,MATCH(Drivers!$A53,DriversGams!$A$5:$A$23,0),MATCH(Drivers!N$3,DriversGams!$A$5:$AN$5,0))</f>
        <v>19.899010042626177</v>
      </c>
      <c r="O53" s="10">
        <f>INDEX(DriversGams!$A$5:$AN$23,MATCH(Drivers!$A53,DriversGams!$A$5:$A$23,0),MATCH(Drivers!O$3,DriversGams!$A$5:$AN$5,0))</f>
        <v>20.430563388882756</v>
      </c>
      <c r="P53" s="10">
        <f>INDEX(DriversGams!$A$5:$AN$23,MATCH(Drivers!$A53,DriversGams!$A$5:$A$23,0),MATCH(Drivers!P$3,DriversGams!$A$5:$AN$5,0))</f>
        <v>21.140825127755249</v>
      </c>
      <c r="Q53" s="10">
        <f>INDEX(DriversGams!$A$5:$AN$23,MATCH(Drivers!$A53,DriversGams!$A$5:$A$23,0),MATCH(Drivers!Q$3,DriversGams!$A$5:$AN$5,0))</f>
        <v>21.863416997095843</v>
      </c>
      <c r="R53" s="10">
        <f>INDEX(DriversGams!$A$5:$AN$23,MATCH(Drivers!$A53,DriversGams!$A$5:$A$23,0),MATCH(Drivers!R$3,DriversGams!$A$5:$AN$5,0))</f>
        <v>22.644685789077663</v>
      </c>
      <c r="S53" s="10">
        <f>INDEX(DriversGams!$A$5:$AN$23,MATCH(Drivers!$A53,DriversGams!$A$5:$A$23,0),MATCH(Drivers!S$3,DriversGams!$A$5:$AN$5,0))</f>
        <v>23.423225696195001</v>
      </c>
      <c r="T53" s="10">
        <f>INDEX(DriversGams!$A$5:$AN$23,MATCH(Drivers!$A53,DriversGams!$A$5:$A$23,0),MATCH(Drivers!T$3,DriversGams!$A$5:$AN$5,0))</f>
        <v>24.460999239292626</v>
      </c>
      <c r="U53" s="10">
        <f>INDEX(DriversGams!$A$5:$AN$23,MATCH(Drivers!$A53,DriversGams!$A$5:$A$23,0),MATCH(Drivers!U$3,DriversGams!$A$5:$AN$5,0))</f>
        <v>25.527061891247673</v>
      </c>
      <c r="V53" s="10">
        <f>INDEX(DriversGams!$A$5:$AN$23,MATCH(Drivers!$A53,DriversGams!$A$5:$A$23,0),MATCH(Drivers!V$3,DriversGams!$A$5:$AN$5,0))</f>
        <v>26.540663871047151</v>
      </c>
      <c r="W53" s="10">
        <f>INDEX(DriversGams!$A$5:$AN$23,MATCH(Drivers!$A53,DriversGams!$A$5:$A$23,0),MATCH(Drivers!W$3,DriversGams!$A$5:$AN$5,0))</f>
        <v>27.487019424239328</v>
      </c>
      <c r="X53" s="10">
        <f>INDEX(DriversGams!$A$5:$AN$23,MATCH(Drivers!$A53,DriversGams!$A$5:$A$23,0),MATCH(Drivers!X$3,DriversGams!$A$5:$AN$5,0))</f>
        <v>28.431784189753884</v>
      </c>
      <c r="Y53" s="10">
        <f>INDEX(DriversGams!$A$5:$AN$23,MATCH(Drivers!$A53,DriversGams!$A$5:$A$23,0),MATCH(Drivers!Y$3,DriversGams!$A$5:$AN$5,0))</f>
        <v>29.457254915494683</v>
      </c>
      <c r="Z53" s="10">
        <f>INDEX(DriversGams!$A$5:$AN$23,MATCH(Drivers!$A53,DriversGams!$A$5:$A$23,0),MATCH(Drivers!Z$3,DriversGams!$A$5:$AN$5,0))</f>
        <v>30.227747584745423</v>
      </c>
      <c r="AA53" s="10">
        <f>INDEX(DriversGams!$A$5:$AN$23,MATCH(Drivers!$A53,DriversGams!$A$5:$A$23,0),MATCH(Drivers!AA$3,DriversGams!$A$5:$AN$5,0))</f>
        <v>31.153978146598899</v>
      </c>
      <c r="AB53" s="10">
        <f>INDEX(DriversGams!$A$5:$AN$23,MATCH(Drivers!$A53,DriversGams!$A$5:$A$23,0),MATCH(Drivers!AB$3,DriversGams!$A$5:$AN$5,0))</f>
        <v>32.05438030223582</v>
      </c>
      <c r="AC53" s="10">
        <f>INDEX(DriversGams!$A$5:$AN$23,MATCH(Drivers!$A53,DriversGams!$A$5:$A$23,0),MATCH(Drivers!AC$3,DriversGams!$A$5:$AN$5,0))</f>
        <v>32.872719243491851</v>
      </c>
      <c r="AD53" s="10">
        <f>INDEX(DriversGams!$A$5:$AN$23,MATCH(Drivers!$A53,DriversGams!$A$5:$A$23,0),MATCH(Drivers!AD$3,DriversGams!$A$5:$AN$5,0))</f>
        <v>33.674106075254208</v>
      </c>
      <c r="AE53" s="10">
        <f>INDEX(DriversGams!$A$5:$AN$23,MATCH(Drivers!$A53,DriversGams!$A$5:$A$23,0),MATCH(Drivers!AE$3,DriversGams!$A$5:$AN$5,0))</f>
        <v>34.481242783050178</v>
      </c>
      <c r="AF53" s="10">
        <f>INDEX(DriversGams!$A$5:$AN$23,MATCH(Drivers!$A53,DriversGams!$A$5:$A$23,0),MATCH(Drivers!AF$3,DriversGams!$A$5:$AN$5,0))</f>
        <v>39.336249921226255</v>
      </c>
      <c r="AG53" s="10">
        <f>INDEX(DriversGams!$A$5:$AN$23,MATCH(Drivers!$A53,DriversGams!$A$5:$A$23,0),MATCH(Drivers!AG$3,DriversGams!$A$5:$AN$5,0))</f>
        <v>45.626882309399711</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11.582295118729485</v>
      </c>
      <c r="E54" s="10">
        <f>INDEX(DriversGams!$A$5:$AN$23,MATCH(Drivers!$A54,DriversGams!$A$5:$A$23,0),MATCH(Drivers!E$3,DriversGams!$A$5:$AN$5,0))</f>
        <v>11.974192993819974</v>
      </c>
      <c r="F54" s="10">
        <f>INDEX(DriversGams!$A$5:$AN$23,MATCH(Drivers!$A54,DriversGams!$A$5:$A$23,0),MATCH(Drivers!F$3,DriversGams!$A$5:$AN$5,0))</f>
        <v>12.183206459021505</v>
      </c>
      <c r="G54" s="10">
        <f>INDEX(DriversGams!$A$5:$AN$23,MATCH(Drivers!$A54,DriversGams!$A$5:$A$23,0),MATCH(Drivers!G$3,DriversGams!$A$5:$AN$5,0))</f>
        <v>12.302460105621455</v>
      </c>
      <c r="H54" s="10">
        <f>INDEX(DriversGams!$A$5:$AN$23,MATCH(Drivers!$A54,DriversGams!$A$5:$A$23,0),MATCH(Drivers!H$3,DriversGams!$A$5:$AN$5,0))</f>
        <v>12.517678619012523</v>
      </c>
      <c r="I54" s="10">
        <f>INDEX(DriversGams!$A$5:$AN$23,MATCH(Drivers!$A54,DriversGams!$A$5:$A$23,0),MATCH(Drivers!I$3,DriversGams!$A$5:$AN$5,0))</f>
        <v>12.810244968233272</v>
      </c>
      <c r="J54" s="10">
        <f>INDEX(DriversGams!$A$5:$AN$23,MATCH(Drivers!$A54,DriversGams!$A$5:$A$23,0),MATCH(Drivers!J$3,DriversGams!$A$5:$AN$5,0))</f>
        <v>12.882490962579478</v>
      </c>
      <c r="K54" s="10">
        <f>INDEX(DriversGams!$A$5:$AN$23,MATCH(Drivers!$A54,DriversGams!$A$5:$A$23,0),MATCH(Drivers!K$3,DriversGams!$A$5:$AN$5,0))</f>
        <v>12.149167656752287</v>
      </c>
      <c r="L54" s="10">
        <f>INDEX(DriversGams!$A$5:$AN$23,MATCH(Drivers!$A54,DriversGams!$A$5:$A$23,0),MATCH(Drivers!L$3,DriversGams!$A$5:$AN$5,0))</f>
        <v>12.624713567256036</v>
      </c>
      <c r="M54" s="10">
        <f>INDEX(DriversGams!$A$5:$AN$23,MATCH(Drivers!$A54,DriversGams!$A$5:$A$23,0),MATCH(Drivers!M$3,DriversGams!$A$5:$AN$5,0))</f>
        <v>12.928797312770522</v>
      </c>
      <c r="N54" s="10">
        <f>INDEX(DriversGams!$A$5:$AN$23,MATCH(Drivers!$A54,DriversGams!$A$5:$A$23,0),MATCH(Drivers!N$3,DriversGams!$A$5:$AN$5,0))</f>
        <v>13.235655819111038</v>
      </c>
      <c r="O54" s="10">
        <f>INDEX(DriversGams!$A$5:$AN$23,MATCH(Drivers!$A54,DriversGams!$A$5:$A$23,0),MATCH(Drivers!O$3,DriversGams!$A$5:$AN$5,0))</f>
        <v>13.547968600610329</v>
      </c>
      <c r="P54" s="10">
        <f>INDEX(DriversGams!$A$5:$AN$23,MATCH(Drivers!$A54,DriversGams!$A$5:$A$23,0),MATCH(Drivers!P$3,DriversGams!$A$5:$AN$5,0))</f>
        <v>13.991910146816556</v>
      </c>
      <c r="Q54" s="10">
        <f>INDEX(DriversGams!$A$5:$AN$23,MATCH(Drivers!$A54,DriversGams!$A$5:$A$23,0),MATCH(Drivers!Q$3,DriversGams!$A$5:$AN$5,0))</f>
        <v>14.421918057471579</v>
      </c>
      <c r="R54" s="10">
        <f>INDEX(DriversGams!$A$5:$AN$23,MATCH(Drivers!$A54,DriversGams!$A$5:$A$23,0),MATCH(Drivers!R$3,DriversGams!$A$5:$AN$5,0))</f>
        <v>14.867859801272678</v>
      </c>
      <c r="S54" s="10">
        <f>INDEX(DriversGams!$A$5:$AN$23,MATCH(Drivers!$A54,DriversGams!$A$5:$A$23,0),MATCH(Drivers!S$3,DriversGams!$A$5:$AN$5,0))</f>
        <v>15.353467465681502</v>
      </c>
      <c r="T54" s="10">
        <f>INDEX(DriversGams!$A$5:$AN$23,MATCH(Drivers!$A54,DriversGams!$A$5:$A$23,0),MATCH(Drivers!T$3,DriversGams!$A$5:$AN$5,0))</f>
        <v>15.925740948331198</v>
      </c>
      <c r="U54" s="10">
        <f>INDEX(DriversGams!$A$5:$AN$23,MATCH(Drivers!$A54,DriversGams!$A$5:$A$23,0),MATCH(Drivers!U$3,DriversGams!$A$5:$AN$5,0))</f>
        <v>16.533159961408426</v>
      </c>
      <c r="V54" s="10">
        <f>INDEX(DriversGams!$A$5:$AN$23,MATCH(Drivers!$A54,DriversGams!$A$5:$A$23,0),MATCH(Drivers!V$3,DriversGams!$A$5:$AN$5,0))</f>
        <v>16.990208877227619</v>
      </c>
      <c r="W54" s="10">
        <f>INDEX(DriversGams!$A$5:$AN$23,MATCH(Drivers!$A54,DriversGams!$A$5:$A$23,0),MATCH(Drivers!W$3,DriversGams!$A$5:$AN$5,0))</f>
        <v>17.509753224050787</v>
      </c>
      <c r="X54" s="10">
        <f>INDEX(DriversGams!$A$5:$AN$23,MATCH(Drivers!$A54,DriversGams!$A$5:$A$23,0),MATCH(Drivers!X$3,DriversGams!$A$5:$AN$5,0))</f>
        <v>17.98212253808418</v>
      </c>
      <c r="Y54" s="10">
        <f>INDEX(DriversGams!$A$5:$AN$23,MATCH(Drivers!$A54,DriversGams!$A$5:$A$23,0),MATCH(Drivers!Y$3,DriversGams!$A$5:$AN$5,0))</f>
        <v>18.515637352691833</v>
      </c>
      <c r="Z54" s="10">
        <f>INDEX(DriversGams!$A$5:$AN$23,MATCH(Drivers!$A54,DriversGams!$A$5:$A$23,0),MATCH(Drivers!Z$3,DriversGams!$A$5:$AN$5,0))</f>
        <v>18.960300190890802</v>
      </c>
      <c r="AA54" s="10">
        <f>INDEX(DriversGams!$A$5:$AN$23,MATCH(Drivers!$A54,DriversGams!$A$5:$A$23,0),MATCH(Drivers!AA$3,DriversGams!$A$5:$AN$5,0))</f>
        <v>19.403423627686141</v>
      </c>
      <c r="AB54" s="10">
        <f>INDEX(DriversGams!$A$5:$AN$23,MATCH(Drivers!$A54,DriversGams!$A$5:$A$23,0),MATCH(Drivers!AB$3,DriversGams!$A$5:$AN$5,0))</f>
        <v>19.856353806168183</v>
      </c>
      <c r="AC54" s="10">
        <f>INDEX(DriversGams!$A$5:$AN$23,MATCH(Drivers!$A54,DriversGams!$A$5:$A$23,0),MATCH(Drivers!AC$3,DriversGams!$A$5:$AN$5,0))</f>
        <v>20.295641234410425</v>
      </c>
      <c r="AD54" s="10">
        <f>INDEX(DriversGams!$A$5:$AN$23,MATCH(Drivers!$A54,DriversGams!$A$5:$A$23,0),MATCH(Drivers!AD$3,DriversGams!$A$5:$AN$5,0))</f>
        <v>20.718351443854004</v>
      </c>
      <c r="AE54" s="10">
        <f>INDEX(DriversGams!$A$5:$AN$23,MATCH(Drivers!$A54,DriversGams!$A$5:$A$23,0),MATCH(Drivers!AE$3,DriversGams!$A$5:$AN$5,0))</f>
        <v>21.162567163757664</v>
      </c>
      <c r="AF54" s="10">
        <f>INDEX(DriversGams!$A$5:$AN$23,MATCH(Drivers!$A54,DriversGams!$A$5:$A$23,0),MATCH(Drivers!AF$3,DriversGams!$A$5:$AN$5,0))</f>
        <v>23.540631585920345</v>
      </c>
      <c r="AG54" s="10">
        <f>INDEX(DriversGams!$A$5:$AN$23,MATCH(Drivers!$A54,DriversGams!$A$5:$A$23,0),MATCH(Drivers!AG$3,DriversGams!$A$5:$AN$5,0))</f>
        <v>26.595961930616404</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139.7056004723909</v>
      </c>
      <c r="E55" s="10">
        <f>INDEX(DriversGams!$A$5:$AN$23,MATCH(Drivers!$A55,DriversGams!$A$5:$A$23,0),MATCH(Drivers!E$3,DriversGams!$A$5:$AN$5,0))</f>
        <v>142.95589092928034</v>
      </c>
      <c r="F55" s="10">
        <f>INDEX(DriversGams!$A$5:$AN$23,MATCH(Drivers!$A55,DriversGams!$A$5:$A$23,0),MATCH(Drivers!F$3,DriversGams!$A$5:$AN$5,0))</f>
        <v>144.10893158775872</v>
      </c>
      <c r="G55" s="10">
        <f>INDEX(DriversGams!$A$5:$AN$23,MATCH(Drivers!$A55,DriversGams!$A$5:$A$23,0),MATCH(Drivers!G$3,DriversGams!$A$5:$AN$5,0))</f>
        <v>145.3041602144863</v>
      </c>
      <c r="H55" s="10">
        <f>INDEX(DriversGams!$A$5:$AN$23,MATCH(Drivers!$A55,DriversGams!$A$5:$A$23,0),MATCH(Drivers!H$3,DriversGams!$A$5:$AN$5,0))</f>
        <v>147.53298015392031</v>
      </c>
      <c r="I55" s="10">
        <f>INDEX(DriversGams!$A$5:$AN$23,MATCH(Drivers!$A55,DriversGams!$A$5:$A$23,0),MATCH(Drivers!I$3,DriversGams!$A$5:$AN$5,0))</f>
        <v>149.31183914927081</v>
      </c>
      <c r="J55" s="10">
        <f>INDEX(DriversGams!$A$5:$AN$23,MATCH(Drivers!$A55,DriversGams!$A$5:$A$23,0),MATCH(Drivers!J$3,DriversGams!$A$5:$AN$5,0))</f>
        <v>148.98049258481484</v>
      </c>
      <c r="K55" s="10">
        <f>INDEX(DriversGams!$A$5:$AN$23,MATCH(Drivers!$A55,DriversGams!$A$5:$A$23,0),MATCH(Drivers!K$3,DriversGams!$A$5:$AN$5,0))</f>
        <v>138.55813694826628</v>
      </c>
      <c r="L55" s="10">
        <f>INDEX(DriversGams!$A$5:$AN$23,MATCH(Drivers!$A55,DriversGams!$A$5:$A$23,0),MATCH(Drivers!L$3,DriversGams!$A$5:$AN$5,0))</f>
        <v>143.24916077819432</v>
      </c>
      <c r="M55" s="10">
        <f>INDEX(DriversGams!$A$5:$AN$23,MATCH(Drivers!$A55,DriversGams!$A$5:$A$23,0),MATCH(Drivers!M$3,DriversGams!$A$5:$AN$5,0))</f>
        <v>146.644267909885</v>
      </c>
      <c r="N55" s="10">
        <f>INDEX(DriversGams!$A$5:$AN$23,MATCH(Drivers!$A55,DriversGams!$A$5:$A$23,0),MATCH(Drivers!N$3,DriversGams!$A$5:$AN$5,0))</f>
        <v>150.29269724557759</v>
      </c>
      <c r="O55" s="10">
        <f>INDEX(DriversGams!$A$5:$AN$23,MATCH(Drivers!$A55,DriversGams!$A$5:$A$23,0),MATCH(Drivers!O$3,DriversGams!$A$5:$AN$5,0))</f>
        <v>154.0580782054638</v>
      </c>
      <c r="P55" s="10">
        <f>INDEX(DriversGams!$A$5:$AN$23,MATCH(Drivers!$A55,DriversGams!$A$5:$A$23,0),MATCH(Drivers!P$3,DriversGams!$A$5:$AN$5,0))</f>
        <v>159.58441231449876</v>
      </c>
      <c r="Q55" s="10">
        <f>INDEX(DriversGams!$A$5:$AN$23,MATCH(Drivers!$A55,DriversGams!$A$5:$A$23,0),MATCH(Drivers!Q$3,DriversGams!$A$5:$AN$5,0))</f>
        <v>164.91806876845061</v>
      </c>
      <c r="R55" s="10">
        <f>INDEX(DriversGams!$A$5:$AN$23,MATCH(Drivers!$A55,DriversGams!$A$5:$A$23,0),MATCH(Drivers!R$3,DriversGams!$A$5:$AN$5,0))</f>
        <v>170.5799795394181</v>
      </c>
      <c r="S55" s="10">
        <f>INDEX(DriversGams!$A$5:$AN$23,MATCH(Drivers!$A55,DriversGams!$A$5:$A$23,0),MATCH(Drivers!S$3,DriversGams!$A$5:$AN$5,0))</f>
        <v>176.57855172473342</v>
      </c>
      <c r="T55" s="10">
        <f>INDEX(DriversGams!$A$5:$AN$23,MATCH(Drivers!$A55,DriversGams!$A$5:$A$23,0),MATCH(Drivers!T$3,DriversGams!$A$5:$AN$5,0))</f>
        <v>184.04141333574023</v>
      </c>
      <c r="U55" s="10">
        <f>INDEX(DriversGams!$A$5:$AN$23,MATCH(Drivers!$A55,DriversGams!$A$5:$A$23,0),MATCH(Drivers!U$3,DriversGams!$A$5:$AN$5,0))</f>
        <v>191.77610751941256</v>
      </c>
      <c r="V55" s="10">
        <f>INDEX(DriversGams!$A$5:$AN$23,MATCH(Drivers!$A55,DriversGams!$A$5:$A$23,0),MATCH(Drivers!V$3,DriversGams!$A$5:$AN$5,0))</f>
        <v>198.3662517120938</v>
      </c>
      <c r="W55" s="10">
        <f>INDEX(DriversGams!$A$5:$AN$23,MATCH(Drivers!$A55,DriversGams!$A$5:$A$23,0),MATCH(Drivers!W$3,DriversGams!$A$5:$AN$5,0))</f>
        <v>205.42264975904772</v>
      </c>
      <c r="X55" s="10">
        <f>INDEX(DriversGams!$A$5:$AN$23,MATCH(Drivers!$A55,DriversGams!$A$5:$A$23,0),MATCH(Drivers!X$3,DriversGams!$A$5:$AN$5,0))</f>
        <v>212.51444648831864</v>
      </c>
      <c r="Y55" s="10">
        <f>INDEX(DriversGams!$A$5:$AN$23,MATCH(Drivers!$A55,DriversGams!$A$5:$A$23,0),MATCH(Drivers!Y$3,DriversGams!$A$5:$AN$5,0))</f>
        <v>220.40584591915467</v>
      </c>
      <c r="Z55" s="10">
        <f>INDEX(DriversGams!$A$5:$AN$23,MATCH(Drivers!$A55,DriversGams!$A$5:$A$23,0),MATCH(Drivers!Z$3,DriversGams!$A$5:$AN$5,0))</f>
        <v>227.13847154237044</v>
      </c>
      <c r="AA55" s="10">
        <f>INDEX(DriversGams!$A$5:$AN$23,MATCH(Drivers!$A55,DriversGams!$A$5:$A$23,0),MATCH(Drivers!AA$3,DriversGams!$A$5:$AN$5,0))</f>
        <v>234.30500204082887</v>
      </c>
      <c r="AB55" s="10">
        <f>INDEX(DriversGams!$A$5:$AN$23,MATCH(Drivers!$A55,DriversGams!$A$5:$A$23,0),MATCH(Drivers!AB$3,DriversGams!$A$5:$AN$5,0))</f>
        <v>241.27288036636543</v>
      </c>
      <c r="AC55" s="10">
        <f>INDEX(DriversGams!$A$5:$AN$23,MATCH(Drivers!$A55,DriversGams!$A$5:$A$23,0),MATCH(Drivers!AC$3,DriversGams!$A$5:$AN$5,0))</f>
        <v>247.78314796740219</v>
      </c>
      <c r="AD55" s="10">
        <f>INDEX(DriversGams!$A$5:$AN$23,MATCH(Drivers!$A55,DriversGams!$A$5:$A$23,0),MATCH(Drivers!AD$3,DriversGams!$A$5:$AN$5,0))</f>
        <v>254.37019064361672</v>
      </c>
      <c r="AE55" s="10">
        <f>INDEX(DriversGams!$A$5:$AN$23,MATCH(Drivers!$A55,DriversGams!$A$5:$A$23,0),MATCH(Drivers!AE$3,DriversGams!$A$5:$AN$5,0))</f>
        <v>261.31363526561324</v>
      </c>
      <c r="AF55" s="10">
        <f>INDEX(DriversGams!$A$5:$AN$23,MATCH(Drivers!$A55,DriversGams!$A$5:$A$23,0),MATCH(Drivers!AF$3,DriversGams!$A$5:$AN$5,0))</f>
        <v>300.55095369033847</v>
      </c>
      <c r="AG55" s="10">
        <f>INDEX(DriversGams!$A$5:$AN$23,MATCH(Drivers!$A55,DriversGams!$A$5:$A$23,0),MATCH(Drivers!AG$3,DriversGams!$A$5:$AN$5,0))</f>
        <v>351.35948740517836</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22.416867436590707</v>
      </c>
      <c r="E56" s="10">
        <f>INDEX(DriversGams!$A$5:$AN$23,MATCH(Drivers!$A56,DriversGams!$A$5:$A$23,0),MATCH(Drivers!E$3,DriversGams!$A$5:$AN$5,0))</f>
        <v>24.094524175888168</v>
      </c>
      <c r="F56" s="10">
        <f>INDEX(DriversGams!$A$5:$AN$23,MATCH(Drivers!$A56,DriversGams!$A$5:$A$23,0),MATCH(Drivers!F$3,DriversGams!$A$5:$AN$5,0))</f>
        <v>25.147301121606972</v>
      </c>
      <c r="G56" s="10">
        <f>INDEX(DriversGams!$A$5:$AN$23,MATCH(Drivers!$A56,DriversGams!$A$5:$A$23,0),MATCH(Drivers!G$3,DriversGams!$A$5:$AN$5,0))</f>
        <v>26.037190378432562</v>
      </c>
      <c r="H56" s="10">
        <f>INDEX(DriversGams!$A$5:$AN$23,MATCH(Drivers!$A56,DriversGams!$A$5:$A$23,0),MATCH(Drivers!H$3,DriversGams!$A$5:$AN$5,0))</f>
        <v>28.057275132824842</v>
      </c>
      <c r="I56" s="10">
        <f>INDEX(DriversGams!$A$5:$AN$23,MATCH(Drivers!$A56,DriversGams!$A$5:$A$23,0),MATCH(Drivers!I$3,DriversGams!$A$5:$AN$5,0))</f>
        <v>30.123200335030401</v>
      </c>
      <c r="J56" s="10">
        <f>INDEX(DriversGams!$A$5:$AN$23,MATCH(Drivers!$A56,DriversGams!$A$5:$A$23,0),MATCH(Drivers!J$3,DriversGams!$A$5:$AN$5,0))</f>
        <v>31.290174772235272</v>
      </c>
      <c r="K56" s="10">
        <f>INDEX(DriversGams!$A$5:$AN$23,MATCH(Drivers!$A56,DriversGams!$A$5:$A$23,0),MATCH(Drivers!K$3,DriversGams!$A$5:$AN$5,0))</f>
        <v>30.219329036976941</v>
      </c>
      <c r="L56" s="10">
        <f>INDEX(DriversGams!$A$5:$AN$23,MATCH(Drivers!$A56,DriversGams!$A$5:$A$23,0),MATCH(Drivers!L$3,DriversGams!$A$5:$AN$5,0))</f>
        <v>31.71540419860176</v>
      </c>
      <c r="M56" s="10">
        <f>INDEX(DriversGams!$A$5:$AN$23,MATCH(Drivers!$A56,DriversGams!$A$5:$A$23,0),MATCH(Drivers!M$3,DriversGams!$A$5:$AN$5,0))</f>
        <v>33.07315162980661</v>
      </c>
      <c r="N56" s="10">
        <f>INDEX(DriversGams!$A$5:$AN$23,MATCH(Drivers!$A56,DriversGams!$A$5:$A$23,0),MATCH(Drivers!N$3,DriversGams!$A$5:$AN$5,0))</f>
        <v>34.70274787027391</v>
      </c>
      <c r="O56" s="10">
        <f>INDEX(DriversGams!$A$5:$AN$23,MATCH(Drivers!$A56,DriversGams!$A$5:$A$23,0),MATCH(Drivers!O$3,DriversGams!$A$5:$AN$5,0))</f>
        <v>36.479715552904793</v>
      </c>
      <c r="P56" s="10">
        <f>INDEX(DriversGams!$A$5:$AN$23,MATCH(Drivers!$A56,DriversGams!$A$5:$A$23,0),MATCH(Drivers!P$3,DriversGams!$A$5:$AN$5,0))</f>
        <v>38.869608323929882</v>
      </c>
      <c r="Q56" s="10">
        <f>INDEX(DriversGams!$A$5:$AN$23,MATCH(Drivers!$A56,DriversGams!$A$5:$A$23,0),MATCH(Drivers!Q$3,DriversGams!$A$5:$AN$5,0))</f>
        <v>41.407084631522629</v>
      </c>
      <c r="R56" s="10">
        <f>INDEX(DriversGams!$A$5:$AN$23,MATCH(Drivers!$A56,DriversGams!$A$5:$A$23,0),MATCH(Drivers!R$3,DriversGams!$A$5:$AN$5,0))</f>
        <v>44.301176439670989</v>
      </c>
      <c r="S56" s="10">
        <f>INDEX(DriversGams!$A$5:$AN$23,MATCH(Drivers!$A56,DriversGams!$A$5:$A$23,0),MATCH(Drivers!S$3,DriversGams!$A$5:$AN$5,0))</f>
        <v>47.419527952667693</v>
      </c>
      <c r="T56" s="10">
        <f>INDEX(DriversGams!$A$5:$AN$23,MATCH(Drivers!$A56,DriversGams!$A$5:$A$23,0),MATCH(Drivers!T$3,DriversGams!$A$5:$AN$5,0))</f>
        <v>51.749221705567322</v>
      </c>
      <c r="U56" s="10">
        <f>INDEX(DriversGams!$A$5:$AN$23,MATCH(Drivers!$A56,DriversGams!$A$5:$A$23,0),MATCH(Drivers!U$3,DriversGams!$A$5:$AN$5,0))</f>
        <v>56.616940326392019</v>
      </c>
      <c r="V56" s="10">
        <f>INDEX(DriversGams!$A$5:$AN$23,MATCH(Drivers!$A56,DriversGams!$A$5:$A$23,0),MATCH(Drivers!V$3,DriversGams!$A$5:$AN$5,0))</f>
        <v>62.086206223090187</v>
      </c>
      <c r="W56" s="10">
        <f>INDEX(DriversGams!$A$5:$AN$23,MATCH(Drivers!$A56,DriversGams!$A$5:$A$23,0),MATCH(Drivers!W$3,DriversGams!$A$5:$AN$5,0))</f>
        <v>67.88536883398497</v>
      </c>
      <c r="X56" s="10">
        <f>INDEX(DriversGams!$A$5:$AN$23,MATCH(Drivers!$A56,DriversGams!$A$5:$A$23,0),MATCH(Drivers!X$3,DriversGams!$A$5:$AN$5,0))</f>
        <v>74.034187684393487</v>
      </c>
      <c r="Y56" s="10">
        <f>INDEX(DriversGams!$A$5:$AN$23,MATCH(Drivers!$A56,DriversGams!$A$5:$A$23,0),MATCH(Drivers!Y$3,DriversGams!$A$5:$AN$5,0))</f>
        <v>81.150136913906181</v>
      </c>
      <c r="Z56" s="10">
        <f>INDEX(DriversGams!$A$5:$AN$23,MATCH(Drivers!$A56,DriversGams!$A$5:$A$23,0),MATCH(Drivers!Z$3,DriversGams!$A$5:$AN$5,0))</f>
        <v>87.928549394789982</v>
      </c>
      <c r="AA56" s="10">
        <f>INDEX(DriversGams!$A$5:$AN$23,MATCH(Drivers!$A56,DriversGams!$A$5:$A$23,0),MATCH(Drivers!AA$3,DriversGams!$A$5:$AN$5,0))</f>
        <v>95.418100511778178</v>
      </c>
      <c r="AB56" s="10">
        <f>INDEX(DriversGams!$A$5:$AN$23,MATCH(Drivers!$A56,DriversGams!$A$5:$A$23,0),MATCH(Drivers!AB$3,DriversGams!$A$5:$AN$5,0))</f>
        <v>103.83593760730092</v>
      </c>
      <c r="AC56" s="10">
        <f>INDEX(DriversGams!$A$5:$AN$23,MATCH(Drivers!$A56,DriversGams!$A$5:$A$23,0),MATCH(Drivers!AC$3,DriversGams!$A$5:$AN$5,0))</f>
        <v>112.41811451108121</v>
      </c>
      <c r="AD56" s="10">
        <f>INDEX(DriversGams!$A$5:$AN$23,MATCH(Drivers!$A56,DriversGams!$A$5:$A$23,0),MATCH(Drivers!AD$3,DriversGams!$A$5:$AN$5,0))</f>
        <v>121.70587927211146</v>
      </c>
      <c r="AE56" s="10">
        <f>INDEX(DriversGams!$A$5:$AN$23,MATCH(Drivers!$A56,DriversGams!$A$5:$A$23,0),MATCH(Drivers!AE$3,DriversGams!$A$5:$AN$5,0))</f>
        <v>131.98882671401483</v>
      </c>
      <c r="AF56" s="10">
        <f>INDEX(DriversGams!$A$5:$AN$23,MATCH(Drivers!$A56,DriversGams!$A$5:$A$23,0),MATCH(Drivers!AF$3,DriversGams!$A$5:$AN$5,0))</f>
        <v>189.64395360670773</v>
      </c>
      <c r="AG56" s="10">
        <f>INDEX(DriversGams!$A$5:$AN$23,MATCH(Drivers!$A56,DriversGams!$A$5:$A$23,0),MATCH(Drivers!AG$3,DriversGams!$A$5:$AN$5,0))</f>
        <v>261.16257311392036</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1.1508383646758014</v>
      </c>
      <c r="E57" s="10">
        <f>INDEX(DriversGams!$A$5:$AN$23,MATCH(Drivers!$A57,DriversGams!$A$5:$A$23,0),MATCH(Drivers!E$3,DriversGams!$A$5:$AN$5,0))</f>
        <v>1.133207770083315</v>
      </c>
      <c r="F57" s="10">
        <f>INDEX(DriversGams!$A$5:$AN$23,MATCH(Drivers!$A57,DriversGams!$A$5:$A$23,0),MATCH(Drivers!F$3,DriversGams!$A$5:$AN$5,0))</f>
        <v>1.1165570345827316</v>
      </c>
      <c r="G57" s="10">
        <f>INDEX(DriversGams!$A$5:$AN$23,MATCH(Drivers!$A57,DriversGams!$A$5:$A$23,0),MATCH(Drivers!G$3,DriversGams!$A$5:$AN$5,0))</f>
        <v>1.1256720750496614</v>
      </c>
      <c r="H57" s="10">
        <f>INDEX(DriversGams!$A$5:$AN$23,MATCH(Drivers!$A57,DriversGams!$A$5:$A$23,0),MATCH(Drivers!H$3,DriversGams!$A$5:$AN$5,0))</f>
        <v>1.1302297249125846</v>
      </c>
      <c r="I57" s="10">
        <f>INDEX(DriversGams!$A$5:$AN$23,MATCH(Drivers!$A57,DriversGams!$A$5:$A$23,0),MATCH(Drivers!I$3,DriversGams!$A$5:$AN$5,0))</f>
        <v>1.0992532917778912</v>
      </c>
      <c r="J57" s="10">
        <f>INDEX(DriversGams!$A$5:$AN$23,MATCH(Drivers!$A57,DriversGams!$A$5:$A$23,0),MATCH(Drivers!J$3,DriversGams!$A$5:$AN$5,0))</f>
        <v>1.0733197486330424</v>
      </c>
      <c r="K57" s="10">
        <f>INDEX(DriversGams!$A$5:$AN$23,MATCH(Drivers!$A57,DriversGams!$A$5:$A$23,0),MATCH(Drivers!K$3,DriversGams!$A$5:$AN$5,0))</f>
        <v>0.97031286033449937</v>
      </c>
      <c r="L57" s="10">
        <f>INDEX(DriversGams!$A$5:$AN$23,MATCH(Drivers!$A57,DriversGams!$A$5:$A$23,0),MATCH(Drivers!L$3,DriversGams!$A$5:$AN$5,0))</f>
        <v>0.97974887883129447</v>
      </c>
      <c r="M57" s="10">
        <f>INDEX(DriversGams!$A$5:$AN$23,MATCH(Drivers!$A57,DriversGams!$A$5:$A$23,0),MATCH(Drivers!M$3,DriversGams!$A$5:$AN$5,0))</f>
        <v>0.99994288551705435</v>
      </c>
      <c r="N57" s="10">
        <f>INDEX(DriversGams!$A$5:$AN$23,MATCH(Drivers!$A57,DriversGams!$A$5:$A$23,0),MATCH(Drivers!N$3,DriversGams!$A$5:$AN$5,0))</f>
        <v>1.025013878589502</v>
      </c>
      <c r="O57" s="10">
        <f>INDEX(DriversGams!$A$5:$AN$23,MATCH(Drivers!$A57,DriversGams!$A$5:$A$23,0),MATCH(Drivers!O$3,DriversGams!$A$5:$AN$5,0))</f>
        <v>1.0511784817962413</v>
      </c>
      <c r="P57" s="10">
        <f>INDEX(DriversGams!$A$5:$AN$23,MATCH(Drivers!$A57,DriversGams!$A$5:$A$23,0),MATCH(Drivers!P$3,DriversGams!$A$5:$AN$5,0))</f>
        <v>1.0906814321867278</v>
      </c>
      <c r="Q57" s="10">
        <f>INDEX(DriversGams!$A$5:$AN$23,MATCH(Drivers!$A57,DriversGams!$A$5:$A$23,0),MATCH(Drivers!Q$3,DriversGams!$A$5:$AN$5,0))</f>
        <v>1.1281578011595625</v>
      </c>
      <c r="R57" s="10">
        <f>INDEX(DriversGams!$A$5:$AN$23,MATCH(Drivers!$A57,DriversGams!$A$5:$A$23,0),MATCH(Drivers!R$3,DriversGams!$A$5:$AN$5,0))</f>
        <v>1.1720584664795592</v>
      </c>
      <c r="S57" s="10">
        <f>INDEX(DriversGams!$A$5:$AN$23,MATCH(Drivers!$A57,DriversGams!$A$5:$A$23,0),MATCH(Drivers!S$3,DriversGams!$A$5:$AN$5,0))</f>
        <v>1.2209290491690921</v>
      </c>
      <c r="T57" s="10">
        <f>INDEX(DriversGams!$A$5:$AN$23,MATCH(Drivers!$A57,DriversGams!$A$5:$A$23,0),MATCH(Drivers!T$3,DriversGams!$A$5:$AN$5,0))</f>
        <v>1.2887316856861046</v>
      </c>
      <c r="U57" s="10">
        <f>INDEX(DriversGams!$A$5:$AN$23,MATCH(Drivers!$A57,DriversGams!$A$5:$A$23,0),MATCH(Drivers!U$3,DriversGams!$A$5:$AN$5,0))</f>
        <v>1.355357767705468</v>
      </c>
      <c r="V57" s="10">
        <f>INDEX(DriversGams!$A$5:$AN$23,MATCH(Drivers!$A57,DriversGams!$A$5:$A$23,0),MATCH(Drivers!V$3,DriversGams!$A$5:$AN$5,0))</f>
        <v>1.4251890381604666</v>
      </c>
      <c r="W57" s="10">
        <f>INDEX(DriversGams!$A$5:$AN$23,MATCH(Drivers!$A57,DriversGams!$A$5:$A$23,0),MATCH(Drivers!W$3,DriversGams!$A$5:$AN$5,0))</f>
        <v>1.4961303260167285</v>
      </c>
      <c r="X57" s="10">
        <f>INDEX(DriversGams!$A$5:$AN$23,MATCH(Drivers!$A57,DriversGams!$A$5:$A$23,0),MATCH(Drivers!X$3,DriversGams!$A$5:$AN$5,0))</f>
        <v>1.5801572152206613</v>
      </c>
      <c r="Y57" s="10">
        <f>INDEX(DriversGams!$A$5:$AN$23,MATCH(Drivers!$A57,DriversGams!$A$5:$A$23,0),MATCH(Drivers!Y$3,DriversGams!$A$5:$AN$5,0))</f>
        <v>1.6700519807539564</v>
      </c>
      <c r="Z57" s="10">
        <f>INDEX(DriversGams!$A$5:$AN$23,MATCH(Drivers!$A57,DriversGams!$A$5:$A$23,0),MATCH(Drivers!Z$3,DriversGams!$A$5:$AN$5,0))</f>
        <v>1.7507034847473741</v>
      </c>
      <c r="AA57" s="10">
        <f>INDEX(DriversGams!$A$5:$AN$23,MATCH(Drivers!$A57,DriversGams!$A$5:$A$23,0),MATCH(Drivers!AA$3,DriversGams!$A$5:$AN$5,0))</f>
        <v>1.8440481956295165</v>
      </c>
      <c r="AB57" s="10">
        <f>INDEX(DriversGams!$A$5:$AN$23,MATCH(Drivers!$A57,DriversGams!$A$5:$A$23,0),MATCH(Drivers!AB$3,DriversGams!$A$5:$AN$5,0))</f>
        <v>1.927111426279585</v>
      </c>
      <c r="AC57" s="10">
        <f>INDEX(DriversGams!$A$5:$AN$23,MATCH(Drivers!$A57,DriversGams!$A$5:$A$23,0),MATCH(Drivers!AC$3,DriversGams!$A$5:$AN$5,0))</f>
        <v>2.0001217376760456</v>
      </c>
      <c r="AD57" s="10">
        <f>INDEX(DriversGams!$A$5:$AN$23,MATCH(Drivers!$A57,DriversGams!$A$5:$A$23,0),MATCH(Drivers!AD$3,DriversGams!$A$5:$AN$5,0))</f>
        <v>2.0795629974864593</v>
      </c>
      <c r="AE57" s="10">
        <f>INDEX(DriversGams!$A$5:$AN$23,MATCH(Drivers!$A57,DriversGams!$A$5:$A$23,0),MATCH(Drivers!AE$3,DriversGams!$A$5:$AN$5,0))</f>
        <v>2.1626318377258351</v>
      </c>
      <c r="AF57" s="10">
        <f>INDEX(DriversGams!$A$5:$AN$23,MATCH(Drivers!$A57,DriversGams!$A$5:$A$23,0),MATCH(Drivers!AF$3,DriversGams!$A$5:$AN$5,0))</f>
        <v>2.6989831693684194</v>
      </c>
      <c r="AG57" s="10">
        <f>INDEX(DriversGams!$A$5:$AN$23,MATCH(Drivers!$A57,DriversGams!$A$5:$A$23,0),MATCH(Drivers!AG$3,DriversGams!$A$5:$AN$5,0))</f>
        <v>3.3727305201143012</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67.452165035283414</v>
      </c>
      <c r="E58" s="10">
        <f>INDEX(DriversGams!$A$5:$AN$23,MATCH(Drivers!$A58,DriversGams!$A$5:$A$23,0),MATCH(Drivers!E$3,DriversGams!$A$5:$AN$5,0))</f>
        <v>64.456671227377569</v>
      </c>
      <c r="F58" s="10">
        <f>INDEX(DriversGams!$A$5:$AN$23,MATCH(Drivers!$A58,DriversGams!$A$5:$A$23,0),MATCH(Drivers!F$3,DriversGams!$A$5:$AN$5,0))</f>
        <v>61.461177419471689</v>
      </c>
      <c r="G58" s="10">
        <f>INDEX(DriversGams!$A$5:$AN$23,MATCH(Drivers!$A58,DriversGams!$A$5:$A$23,0),MATCH(Drivers!G$3,DriversGams!$A$5:$AN$5,0))</f>
        <v>61.238842484647698</v>
      </c>
      <c r="H58" s="10">
        <f>INDEX(DriversGams!$A$5:$AN$23,MATCH(Drivers!$A58,DriversGams!$A$5:$A$23,0),MATCH(Drivers!H$3,DriversGams!$A$5:$AN$5,0))</f>
        <v>61.14856543741967</v>
      </c>
      <c r="I58" s="10">
        <f>INDEX(DriversGams!$A$5:$AN$23,MATCH(Drivers!$A58,DriversGams!$A$5:$A$23,0),MATCH(Drivers!I$3,DriversGams!$A$5:$AN$5,0))</f>
        <v>61.298291547678474</v>
      </c>
      <c r="J58" s="10">
        <f>INDEX(DriversGams!$A$5:$AN$23,MATCH(Drivers!$A58,DriversGams!$A$5:$A$23,0),MATCH(Drivers!J$3,DriversGams!$A$5:$AN$5,0))</f>
        <v>60.680259880420515</v>
      </c>
      <c r="K58" s="10">
        <f>INDEX(DriversGams!$A$5:$AN$23,MATCH(Drivers!$A58,DriversGams!$A$5:$A$23,0),MATCH(Drivers!K$3,DriversGams!$A$5:$AN$5,0))</f>
        <v>58.795925119788166</v>
      </c>
      <c r="L58" s="10">
        <f>INDEX(DriversGams!$A$5:$AN$23,MATCH(Drivers!$A58,DriversGams!$A$5:$A$23,0),MATCH(Drivers!L$3,DriversGams!$A$5:$AN$5,0))</f>
        <v>59.143010526814756</v>
      </c>
      <c r="M58" s="10">
        <f>INDEX(DriversGams!$A$5:$AN$23,MATCH(Drivers!$A58,DriversGams!$A$5:$A$23,0),MATCH(Drivers!M$3,DriversGams!$A$5:$AN$5,0))</f>
        <v>59.072960975810972</v>
      </c>
      <c r="N58" s="10">
        <f>INDEX(DriversGams!$A$5:$AN$23,MATCH(Drivers!$A58,DriversGams!$A$5:$A$23,0),MATCH(Drivers!N$3,DriversGams!$A$5:$AN$5,0))</f>
        <v>59.007151607639273</v>
      </c>
      <c r="O58" s="10">
        <f>INDEX(DriversGams!$A$5:$AN$23,MATCH(Drivers!$A58,DriversGams!$A$5:$A$23,0),MATCH(Drivers!O$3,DriversGams!$A$5:$AN$5,0))</f>
        <v>59.192693681476598</v>
      </c>
      <c r="P58" s="10">
        <f>INDEX(DriversGams!$A$5:$AN$23,MATCH(Drivers!$A58,DriversGams!$A$5:$A$23,0),MATCH(Drivers!P$3,DriversGams!$A$5:$AN$5,0))</f>
        <v>59.506590367019776</v>
      </c>
      <c r="Q58" s="10">
        <f>INDEX(DriversGams!$A$5:$AN$23,MATCH(Drivers!$A58,DriversGams!$A$5:$A$23,0),MATCH(Drivers!Q$3,DriversGams!$A$5:$AN$5,0))</f>
        <v>59.370651888537211</v>
      </c>
      <c r="R58" s="10">
        <f>INDEX(DriversGams!$A$5:$AN$23,MATCH(Drivers!$A58,DriversGams!$A$5:$A$23,0),MATCH(Drivers!R$3,DriversGams!$A$5:$AN$5,0))</f>
        <v>58.740617681449542</v>
      </c>
      <c r="S58" s="10">
        <f>INDEX(DriversGams!$A$5:$AN$23,MATCH(Drivers!$A58,DriversGams!$A$5:$A$23,0),MATCH(Drivers!S$3,DriversGams!$A$5:$AN$5,0))</f>
        <v>58.564657068874652</v>
      </c>
      <c r="T58" s="10">
        <f>INDEX(DriversGams!$A$5:$AN$23,MATCH(Drivers!$A58,DriversGams!$A$5:$A$23,0),MATCH(Drivers!T$3,DriversGams!$A$5:$AN$5,0))</f>
        <v>58.083559939659068</v>
      </c>
      <c r="U58" s="10">
        <f>INDEX(DriversGams!$A$5:$AN$23,MATCH(Drivers!$A58,DriversGams!$A$5:$A$23,0),MATCH(Drivers!U$3,DriversGams!$A$5:$AN$5,0))</f>
        <v>57.683612762497681</v>
      </c>
      <c r="V58" s="10">
        <f>INDEX(DriversGams!$A$5:$AN$23,MATCH(Drivers!$A58,DriversGams!$A$5:$A$23,0),MATCH(Drivers!V$3,DriversGams!$A$5:$AN$5,0))</f>
        <v>57.565067898919743</v>
      </c>
      <c r="W58" s="10">
        <f>INDEX(DriversGams!$A$5:$AN$23,MATCH(Drivers!$A58,DriversGams!$A$5:$A$23,0),MATCH(Drivers!W$3,DriversGams!$A$5:$AN$5,0))</f>
        <v>57.641064167026961</v>
      </c>
      <c r="X58" s="10">
        <f>INDEX(DriversGams!$A$5:$AN$23,MATCH(Drivers!$A58,DriversGams!$A$5:$A$23,0),MATCH(Drivers!X$3,DriversGams!$A$5:$AN$5,0))</f>
        <v>57.589553788636785</v>
      </c>
      <c r="Y58" s="10">
        <f>INDEX(DriversGams!$A$5:$AN$23,MATCH(Drivers!$A58,DriversGams!$A$5:$A$23,0),MATCH(Drivers!Y$3,DriversGams!$A$5:$AN$5,0))</f>
        <v>57.654349238973012</v>
      </c>
      <c r="Z58" s="10">
        <f>INDEX(DriversGams!$A$5:$AN$23,MATCH(Drivers!$A58,DriversGams!$A$5:$A$23,0),MATCH(Drivers!Z$3,DriversGams!$A$5:$AN$5,0))</f>
        <v>57.316019361503571</v>
      </c>
      <c r="AA58" s="10">
        <f>INDEX(DriversGams!$A$5:$AN$23,MATCH(Drivers!$A58,DriversGams!$A$5:$A$23,0),MATCH(Drivers!AA$3,DriversGams!$A$5:$AN$5,0))</f>
        <v>57.166602897750685</v>
      </c>
      <c r="AB58" s="10">
        <f>INDEX(DriversGams!$A$5:$AN$23,MATCH(Drivers!$A58,DriversGams!$A$5:$A$23,0),MATCH(Drivers!AB$3,DriversGams!$A$5:$AN$5,0))</f>
        <v>56.831592916869909</v>
      </c>
      <c r="AC58" s="10">
        <f>INDEX(DriversGams!$A$5:$AN$23,MATCH(Drivers!$A58,DriversGams!$A$5:$A$23,0),MATCH(Drivers!AC$3,DriversGams!$A$5:$AN$5,0))</f>
        <v>56.344502223947543</v>
      </c>
      <c r="AD58" s="10">
        <f>INDEX(DriversGams!$A$5:$AN$23,MATCH(Drivers!$A58,DriversGams!$A$5:$A$23,0),MATCH(Drivers!AD$3,DriversGams!$A$5:$AN$5,0))</f>
        <v>55.857411531025171</v>
      </c>
      <c r="AE58" s="10">
        <f>INDEX(DriversGams!$A$5:$AN$23,MATCH(Drivers!$A58,DriversGams!$A$5:$A$23,0),MATCH(Drivers!AE$3,DriversGams!$A$5:$AN$5,0))</f>
        <v>55.370320838102792</v>
      </c>
      <c r="AF58" s="10">
        <f>INDEX(DriversGams!$A$5:$AN$23,MATCH(Drivers!$A58,DriversGams!$A$5:$A$23,0),MATCH(Drivers!AF$3,DriversGams!$A$5:$AN$5,0))</f>
        <v>53.364806723875091</v>
      </c>
      <c r="AG58" s="10">
        <f>INDEX(DriversGams!$A$5:$AN$23,MATCH(Drivers!$A58,DriversGams!$A$5:$A$23,0),MATCH(Drivers!AG$3,DriversGams!$A$5:$AN$5,0))</f>
        <v>52.416724802424987</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82.367860890052782</v>
      </c>
      <c r="E59" s="10">
        <f>INDEX(DriversGams!$A$5:$AN$23,MATCH(Drivers!$A59,DriversGams!$A$5:$A$23,0),MATCH(Drivers!E$3,DriversGams!$A$5:$AN$5,0))</f>
        <v>79.453134857001032</v>
      </c>
      <c r="F59" s="10">
        <f>INDEX(DriversGams!$A$5:$AN$23,MATCH(Drivers!$A59,DriversGams!$A$5:$A$23,0),MATCH(Drivers!F$3,DriversGams!$A$5:$AN$5,0))</f>
        <v>76.626635348463026</v>
      </c>
      <c r="G59" s="10">
        <f>INDEX(DriversGams!$A$5:$AN$23,MATCH(Drivers!$A59,DriversGams!$A$5:$A$23,0),MATCH(Drivers!G$3,DriversGams!$A$5:$AN$5,0))</f>
        <v>75.124667322482139</v>
      </c>
      <c r="H59" s="10">
        <f>INDEX(DriversGams!$A$5:$AN$23,MATCH(Drivers!$A59,DriversGams!$A$5:$A$23,0),MATCH(Drivers!H$3,DriversGams!$A$5:$AN$5,0))</f>
        <v>74.395666995026062</v>
      </c>
      <c r="I59" s="10">
        <f>INDEX(DriversGams!$A$5:$AN$23,MATCH(Drivers!$A59,DriversGams!$A$5:$A$23,0),MATCH(Drivers!I$3,DriversGams!$A$5:$AN$5,0))</f>
        <v>74.126576896151448</v>
      </c>
      <c r="J59" s="10">
        <f>INDEX(DriversGams!$A$5:$AN$23,MATCH(Drivers!$A59,DriversGams!$A$5:$A$23,0),MATCH(Drivers!J$3,DriversGams!$A$5:$AN$5,0))</f>
        <v>74.056649143845732</v>
      </c>
      <c r="K59" s="10">
        <f>INDEX(DriversGams!$A$5:$AN$23,MATCH(Drivers!$A59,DriversGams!$A$5:$A$23,0),MATCH(Drivers!K$3,DriversGams!$A$5:$AN$5,0))</f>
        <v>70.731260812571875</v>
      </c>
      <c r="L59" s="10">
        <f>INDEX(DriversGams!$A$5:$AN$23,MATCH(Drivers!$A59,DriversGams!$A$5:$A$23,0),MATCH(Drivers!L$3,DriversGams!$A$5:$AN$5,0))</f>
        <v>75.787332133937454</v>
      </c>
      <c r="M59" s="10">
        <f>INDEX(DriversGams!$A$5:$AN$23,MATCH(Drivers!$A59,DriversGams!$A$5:$A$23,0),MATCH(Drivers!M$3,DriversGams!$A$5:$AN$5,0))</f>
        <v>75.720453609594699</v>
      </c>
      <c r="N59" s="10">
        <f>INDEX(DriversGams!$A$5:$AN$23,MATCH(Drivers!$A59,DriversGams!$A$5:$A$23,0),MATCH(Drivers!N$3,DriversGams!$A$5:$AN$5,0))</f>
        <v>77.014290349974104</v>
      </c>
      <c r="O59" s="10">
        <f>INDEX(DriversGams!$A$5:$AN$23,MATCH(Drivers!$A59,DriversGams!$A$5:$A$23,0),MATCH(Drivers!O$3,DriversGams!$A$5:$AN$5,0))</f>
        <v>78.321247605512823</v>
      </c>
      <c r="P59" s="10">
        <f>INDEX(DriversGams!$A$5:$AN$23,MATCH(Drivers!$A59,DriversGams!$A$5:$A$23,0),MATCH(Drivers!P$3,DriversGams!$A$5:$AN$5,0))</f>
        <v>79.720749167559745</v>
      </c>
      <c r="Q59" s="10">
        <f>INDEX(DriversGams!$A$5:$AN$23,MATCH(Drivers!$A59,DriversGams!$A$5:$A$23,0),MATCH(Drivers!Q$3,DriversGams!$A$5:$AN$5,0))</f>
        <v>81.680335060253611</v>
      </c>
      <c r="R59" s="10">
        <f>INDEX(DriversGams!$A$5:$AN$23,MATCH(Drivers!$A59,DriversGams!$A$5:$A$23,0),MATCH(Drivers!R$3,DriversGams!$A$5:$AN$5,0))</f>
        <v>82.760827298407975</v>
      </c>
      <c r="S59" s="10">
        <f>INDEX(DriversGams!$A$5:$AN$23,MATCH(Drivers!$A59,DriversGams!$A$5:$A$23,0),MATCH(Drivers!S$3,DriversGams!$A$5:$AN$5,0))</f>
        <v>84.196373558094493</v>
      </c>
      <c r="T59" s="10">
        <f>INDEX(DriversGams!$A$5:$AN$23,MATCH(Drivers!$A59,DriversGams!$A$5:$A$23,0),MATCH(Drivers!T$3,DriversGams!$A$5:$AN$5,0))</f>
        <v>85.656426262421633</v>
      </c>
      <c r="U59" s="10">
        <f>INDEX(DriversGams!$A$5:$AN$23,MATCH(Drivers!$A59,DriversGams!$A$5:$A$23,0),MATCH(Drivers!U$3,DriversGams!$A$5:$AN$5,0))</f>
        <v>87.073769530121297</v>
      </c>
      <c r="V59" s="10">
        <f>INDEX(DriversGams!$A$5:$AN$23,MATCH(Drivers!$A59,DriversGams!$A$5:$A$23,0),MATCH(Drivers!V$3,DriversGams!$A$5:$AN$5,0))</f>
        <v>88.952879352673236</v>
      </c>
      <c r="W59" s="10">
        <f>INDEX(DriversGams!$A$5:$AN$23,MATCH(Drivers!$A59,DriversGams!$A$5:$A$23,0),MATCH(Drivers!W$3,DriversGams!$A$5:$AN$5,0))</f>
        <v>91.018273033574886</v>
      </c>
      <c r="X59" s="10">
        <f>INDEX(DriversGams!$A$5:$AN$23,MATCH(Drivers!$A59,DriversGams!$A$5:$A$23,0),MATCH(Drivers!X$3,DriversGams!$A$5:$AN$5,0))</f>
        <v>92.617044532375743</v>
      </c>
      <c r="Y59" s="10">
        <f>INDEX(DriversGams!$A$5:$AN$23,MATCH(Drivers!$A59,DriversGams!$A$5:$A$23,0),MATCH(Drivers!Y$3,DriversGams!$A$5:$AN$5,0))</f>
        <v>94.36729275923345</v>
      </c>
      <c r="Z59" s="10">
        <f>INDEX(DriversGams!$A$5:$AN$23,MATCH(Drivers!$A59,DriversGams!$A$5:$A$23,0),MATCH(Drivers!Z$3,DriversGams!$A$5:$AN$5,0))</f>
        <v>96.142021699777274</v>
      </c>
      <c r="AA59" s="10">
        <f>INDEX(DriversGams!$A$5:$AN$23,MATCH(Drivers!$A59,DriversGams!$A$5:$A$23,0),MATCH(Drivers!AA$3,DriversGams!$A$5:$AN$5,0))</f>
        <v>98.134046786533062</v>
      </c>
      <c r="AB59" s="10">
        <f>INDEX(DriversGams!$A$5:$AN$23,MATCH(Drivers!$A59,DriversGams!$A$5:$A$23,0),MATCH(Drivers!AB$3,DriversGams!$A$5:$AN$5,0))</f>
        <v>101.41265799070619</v>
      </c>
      <c r="AC59" s="10">
        <f>INDEX(DriversGams!$A$5:$AN$23,MATCH(Drivers!$A59,DriversGams!$A$5:$A$23,0),MATCH(Drivers!AC$3,DriversGams!$A$5:$AN$5,0))</f>
        <v>104.46068795477052</v>
      </c>
      <c r="AD59" s="10">
        <f>INDEX(DriversGams!$A$5:$AN$23,MATCH(Drivers!$A59,DriversGams!$A$5:$A$23,0),MATCH(Drivers!AD$3,DriversGams!$A$5:$AN$5,0))</f>
        <v>107.50720551355666</v>
      </c>
      <c r="AE59" s="10">
        <f>INDEX(DriversGams!$A$5:$AN$23,MATCH(Drivers!$A59,DriversGams!$A$5:$A$23,0),MATCH(Drivers!AE$3,DriversGams!$A$5:$AN$5,0))</f>
        <v>110.49653195539247</v>
      </c>
      <c r="AF59" s="10">
        <f>INDEX(DriversGams!$A$5:$AN$23,MATCH(Drivers!$A59,DriversGams!$A$5:$A$23,0),MATCH(Drivers!AF$3,DriversGams!$A$5:$AN$5,0))</f>
        <v>119.53230513373015</v>
      </c>
      <c r="AG59" s="10">
        <f>INDEX(DriversGams!$A$5:$AN$23,MATCH(Drivers!$A59,DriversGams!$A$5:$A$23,0),MATCH(Drivers!AG$3,DriversGams!$A$5:$AN$5,0))</f>
        <v>129.8240151867183</v>
      </c>
      <c r="AH59" s="126"/>
      <c r="AI59" s="126"/>
      <c r="AJ59" s="126"/>
      <c r="AK59" s="126"/>
      <c r="AL59" s="126"/>
      <c r="AM59" s="126"/>
    </row>
    <row r="60" spans="1:41" s="338" customFormat="1">
      <c r="A60" s="5" t="s">
        <v>5</v>
      </c>
      <c r="B60" s="338">
        <f t="shared" si="85"/>
        <v>19</v>
      </c>
      <c r="C60" s="339">
        <v>2893.5650000000564</v>
      </c>
      <c r="D60" s="127">
        <f t="shared" ref="D60:K60" si="87">SUM(D42:D59)</f>
        <v>2963.359933609469</v>
      </c>
      <c r="E60" s="127">
        <f t="shared" si="87"/>
        <v>3020.9863506282909</v>
      </c>
      <c r="F60" s="127">
        <f t="shared" si="87"/>
        <v>3051.5808889486134</v>
      </c>
      <c r="G60" s="127">
        <f t="shared" si="87"/>
        <v>3078.8776344704256</v>
      </c>
      <c r="H60" s="127">
        <f t="shared" si="87"/>
        <v>3125.2761011602706</v>
      </c>
      <c r="I60" s="127">
        <f t="shared" si="87"/>
        <v>3163.4008085782511</v>
      </c>
      <c r="J60" s="127">
        <f t="shared" si="87"/>
        <v>3174.9653528955309</v>
      </c>
      <c r="K60" s="127">
        <f t="shared" si="87"/>
        <v>2950.8318377902601</v>
      </c>
      <c r="L60" s="127">
        <f t="shared" ref="L60:AG60" si="88">SUM(L42:L59)</f>
        <v>3055.2396159991395</v>
      </c>
      <c r="M60" s="127">
        <f t="shared" si="88"/>
        <v>3129.6780011993292</v>
      </c>
      <c r="N60" s="127">
        <f t="shared" si="88"/>
        <v>3210.2216733924656</v>
      </c>
      <c r="O60" s="127">
        <f t="shared" si="88"/>
        <v>3292.2094794989262</v>
      </c>
      <c r="P60" s="127">
        <f t="shared" si="88"/>
        <v>3405.2077534350115</v>
      </c>
      <c r="Q60" s="127">
        <f t="shared" si="88"/>
        <v>3520.1385461047003</v>
      </c>
      <c r="R60" s="127">
        <f t="shared" si="88"/>
        <v>3643.2086054890669</v>
      </c>
      <c r="S60" s="127">
        <f t="shared" si="88"/>
        <v>3770.7651584294545</v>
      </c>
      <c r="T60" s="127">
        <f t="shared" si="88"/>
        <v>3931.6265619669666</v>
      </c>
      <c r="U60" s="127">
        <f t="shared" si="88"/>
        <v>4101.9963740388876</v>
      </c>
      <c r="V60" s="127">
        <f t="shared" si="88"/>
        <v>4260.1192636976602</v>
      </c>
      <c r="W60" s="127">
        <f t="shared" si="88"/>
        <v>4418.6718862327534</v>
      </c>
      <c r="X60" s="127">
        <f t="shared" si="88"/>
        <v>4577.5435213841974</v>
      </c>
      <c r="Y60" s="127">
        <f t="shared" si="88"/>
        <v>4752.3988829770115</v>
      </c>
      <c r="Z60" s="127">
        <f t="shared" si="88"/>
        <v>4905.8677725542329</v>
      </c>
      <c r="AA60" s="127">
        <f t="shared" si="88"/>
        <v>5068.6441120603577</v>
      </c>
      <c r="AB60" s="127">
        <f t="shared" si="88"/>
        <v>5239.3288572268384</v>
      </c>
      <c r="AC60" s="127">
        <f t="shared" si="88"/>
        <v>5403.2344910736065</v>
      </c>
      <c r="AD60" s="127">
        <f t="shared" si="88"/>
        <v>5570.1092312081737</v>
      </c>
      <c r="AE60" s="127">
        <f t="shared" si="88"/>
        <v>5746.4445122360403</v>
      </c>
      <c r="AF60" s="127">
        <f t="shared" si="88"/>
        <v>6690.3067505184299</v>
      </c>
      <c r="AG60" s="127">
        <f t="shared" si="88"/>
        <v>7858.4235684793439</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3.5382490073397443E-2</v>
      </c>
      <c r="M61" s="249">
        <f t="shared" ref="M61" si="90">M60/L60-1</f>
        <v>2.436417255471035E-2</v>
      </c>
      <c r="N61" s="249">
        <f t="shared" ref="N61" si="91">N60/M60-1</f>
        <v>2.5735450152466477E-2</v>
      </c>
      <c r="O61" s="249">
        <f t="shared" ref="O61" si="92">O60/N60-1</f>
        <v>2.5539608926700152E-2</v>
      </c>
      <c r="P61" s="249">
        <f t="shared" ref="P61" si="93">P60/O60-1</f>
        <v>3.4322929521873435E-2</v>
      </c>
      <c r="Q61" s="249">
        <f t="shared" ref="Q61" si="94">Q60/P60-1</f>
        <v>3.3751477440327138E-2</v>
      </c>
      <c r="R61" s="249">
        <f t="shared" ref="R61" si="95">R60/Q60-1</f>
        <v>3.4961708970390637E-2</v>
      </c>
      <c r="S61" s="249">
        <f t="shared" ref="S61" si="96">S60/R60-1</f>
        <v>3.5012146366860009E-2</v>
      </c>
      <c r="T61" s="249">
        <f t="shared" ref="T61" si="97">T60/S60-1</f>
        <v>4.2660149009256187E-2</v>
      </c>
      <c r="U61" s="249">
        <f t="shared" ref="U61" si="98">U60/T60-1</f>
        <v>4.3333162340496001E-2</v>
      </c>
      <c r="V61" s="249">
        <f t="shared" ref="V61" si="99">V60/U60-1</f>
        <v>3.8547788744894174E-2</v>
      </c>
      <c r="W61" s="249">
        <f t="shared" ref="W61" si="100">W60/V60-1</f>
        <v>3.7217883519409689E-2</v>
      </c>
      <c r="X61" s="249">
        <f t="shared" ref="X61" si="101">X60/W60-1</f>
        <v>3.5954612436021716E-2</v>
      </c>
      <c r="Y61" s="249">
        <f t="shared" ref="Y61" si="102">Y60/X60-1</f>
        <v>3.8198514285220808E-2</v>
      </c>
      <c r="Z61" s="249">
        <f t="shared" ref="Z61" si="103">Z60/Y60-1</f>
        <v>3.229293107675435E-2</v>
      </c>
      <c r="AA61" s="249">
        <f t="shared" ref="AA61" si="104">AA60/Z60-1</f>
        <v>3.3179928007186277E-2</v>
      </c>
      <c r="AB61" s="249">
        <f t="shared" ref="AB61" si="105">AB60/AA60-1</f>
        <v>3.3674635936729702E-2</v>
      </c>
      <c r="AC61" s="249">
        <f t="shared" ref="AC61" si="106">AC60/AB60-1</f>
        <v>3.1283707954442574E-2</v>
      </c>
      <c r="AD61" s="249">
        <f t="shared" ref="AD61" si="107">AD60/AC60-1</f>
        <v>3.0884230623388964E-2</v>
      </c>
      <c r="AE61" s="249">
        <f t="shared" ref="AE61" si="108">AE60/AD60-1</f>
        <v>3.165741885992035E-2</v>
      </c>
      <c r="AF61" s="249">
        <f>(AF60/AE60)^(1/5)-1</f>
        <v>3.0882963843388511E-2</v>
      </c>
      <c r="AG61" s="249">
        <f>(AG60/AF60)^(1/5)-1</f>
        <v>3.2708806667345325E-2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85"/>
        <v>22</v>
      </c>
      <c r="C63" s="334">
        <v>0.5</v>
      </c>
      <c r="D63" s="24">
        <f>INDEX(DriversGams!$B61:$AN61,1,MATCH(Drivers!D$3,DriversGams!$B$60:$AN$60,0))</f>
        <v>0.49547382716337751</v>
      </c>
      <c r="E63" s="24">
        <f>INDEX(DriversGams!$B61:$AN61,1,MATCH(Drivers!E$3,DriversGams!$B$60:$AN$60,0))</f>
        <v>0.48612492492088055</v>
      </c>
      <c r="F63" s="24">
        <f>INDEX(DriversGams!$B61:$AN61,1,MATCH(Drivers!F$3,DriversGams!$B$60:$AN$60,0))</f>
        <v>0.48088317376415191</v>
      </c>
      <c r="G63" s="24">
        <f>INDEX(DriversGams!$B61:$AN61,1,MATCH(Drivers!G$3,DriversGams!$B$60:$AN$60,0))</f>
        <v>0.47936644848295201</v>
      </c>
      <c r="H63" s="24">
        <f>INDEX(DriversGams!$B61:$AN61,1,MATCH(Drivers!H$3,DriversGams!$B$60:$AN$60,0))</f>
        <v>0.47423307591679847</v>
      </c>
      <c r="I63" s="24">
        <f>INDEX(DriversGams!$B61:$AN61,1,MATCH(Drivers!I$3,DriversGams!$B$60:$AN$60,0))</f>
        <v>0.4699817611288466</v>
      </c>
      <c r="J63" s="24">
        <f>INDEX(DriversGams!$B61:$AN61,1,MATCH(Drivers!J$3,DriversGams!$B$60:$AN$60,0))</f>
        <v>0.47236066095128326</v>
      </c>
      <c r="K63" s="24">
        <f>INDEX(DriversGams!$B61:$AN61,1,MATCH(Drivers!K$3,DriversGams!$B$60:$AN$60,0))</f>
        <v>0.48845027968529514</v>
      </c>
      <c r="L63" s="24">
        <f>INDEX(DriversGams!$B61:$AN61,1,MATCH(Drivers!L$3,DriversGams!$B$60:$AN$60,0))</f>
        <v>0.50117915934849588</v>
      </c>
      <c r="M63" s="24">
        <f>INDEX(DriversGams!$B61:$AN61,1,MATCH(Drivers!M$3,DriversGams!$B$60:$AN$60,0))</f>
        <v>0.49404015227590486</v>
      </c>
      <c r="N63" s="24">
        <f>INDEX(DriversGams!$B61:$AN61,1,MATCH(Drivers!N$3,DriversGams!$B$60:$AN$60,0))</f>
        <v>0.48763824352670154</v>
      </c>
      <c r="O63" s="24">
        <f>INDEX(DriversGams!$B61:$AN61,1,MATCH(Drivers!O$3,DriversGams!$B$60:$AN$60,0))</f>
        <v>0.47989436979115896</v>
      </c>
      <c r="P63" s="24">
        <f>INDEX(DriversGams!$B61:$AN61,1,MATCH(Drivers!P$3,DriversGams!$B$60:$AN$60,0))</f>
        <v>0.46853933972204209</v>
      </c>
      <c r="Q63" s="24">
        <f>INDEX(DriversGams!$B61:$AN61,1,MATCH(Drivers!Q$3,DriversGams!$B$60:$AN$60,0))</f>
        <v>0.45580350142228943</v>
      </c>
      <c r="R63" s="24">
        <f>INDEX(DriversGams!$B61:$AN61,1,MATCH(Drivers!R$3,DriversGams!$B$60:$AN$60,0))</f>
        <v>0.44334839896849204</v>
      </c>
      <c r="S63" s="24">
        <f>INDEX(DriversGams!$B61:$AN61,1,MATCH(Drivers!S$3,DriversGams!$B$60:$AN$60,0))</f>
        <v>0.43158001970725118</v>
      </c>
      <c r="T63" s="24">
        <f>INDEX(DriversGams!$B61:$AN61,1,MATCH(Drivers!T$3,DriversGams!$B$60:$AN$60,0))</f>
        <v>0.41899220788671099</v>
      </c>
      <c r="U63" s="24">
        <f>INDEX(DriversGams!$B61:$AN61,1,MATCH(Drivers!U$3,DriversGams!$B$60:$AN$60,0))</f>
        <v>0.4053732602394326</v>
      </c>
      <c r="V63" s="24">
        <f>INDEX(DriversGams!$B61:$AN61,1,MATCH(Drivers!V$3,DriversGams!$B$60:$AN$60,0))</f>
        <v>0.39346080243948367</v>
      </c>
      <c r="W63" s="24">
        <f>INDEX(DriversGams!$B61:$AN61,1,MATCH(Drivers!W$3,DriversGams!$B$60:$AN$60,0))</f>
        <v>0.38229905776411288</v>
      </c>
      <c r="X63" s="24">
        <f>INDEX(DriversGams!$B61:$AN61,1,MATCH(Drivers!X$3,DriversGams!$B$60:$AN$60,0))</f>
        <v>0.3718047247613474</v>
      </c>
      <c r="Y63" s="24">
        <f>INDEX(DriversGams!$B61:$AN61,1,MATCH(Drivers!Y$3,DriversGams!$B$60:$AN$60,0))</f>
        <v>0.36110395151100017</v>
      </c>
      <c r="Z63" s="24">
        <f>INDEX(DriversGams!$B61:$AN61,1,MATCH(Drivers!Z$3,DriversGams!$B$60:$AN$60,0))</f>
        <v>0.35169408880476627</v>
      </c>
      <c r="AA63" s="24">
        <f>INDEX(DriversGams!$B61:$AN61,1,MATCH(Drivers!AA$3,DriversGams!$B$60:$AN$60,0))</f>
        <v>0.34290583171979594</v>
      </c>
      <c r="AB63" s="24">
        <f>INDEX(DriversGams!$B61:$AN61,1,MATCH(Drivers!AB$3,DriversGams!$B$60:$AN$60,0))</f>
        <v>0.33396657637003146</v>
      </c>
      <c r="AC63" s="24">
        <f>INDEX(DriversGams!$B61:$AN61,1,MATCH(Drivers!AC$3,DriversGams!$B$60:$AN$60,0))</f>
        <v>0.32531944530339874</v>
      </c>
      <c r="AD63" s="24">
        <f>INDEX(DriversGams!$B61:$AN61,1,MATCH(Drivers!AD$3,DriversGams!$B$60:$AN$60,0))</f>
        <v>0.31736803937928348</v>
      </c>
      <c r="AE63" s="24">
        <f>INDEX(DriversGams!$B61:$AN61,1,MATCH(Drivers!AE$3,DriversGams!$B$60:$AN$60,0))</f>
        <v>0.30961039058778217</v>
      </c>
      <c r="AF63" s="24">
        <f>INDEX(DriversGams!$B61:$AN61,1,MATCH(Drivers!AF$3,DriversGams!$B$60:$AN$60,0))</f>
        <v>0.27175950202634513</v>
      </c>
      <c r="AG63" s="24">
        <f>INDEX(DriversGams!$B61:$AN61,1,MATCH(Drivers!AG$3,DriversGams!$B$60:$AN$60,0))</f>
        <v>0.23454226148881102</v>
      </c>
      <c r="AH63" s="126"/>
      <c r="AI63" s="126"/>
      <c r="AJ63" s="126"/>
      <c r="AK63" s="126"/>
      <c r="AL63" s="126"/>
      <c r="AM63" s="126"/>
    </row>
    <row r="64" spans="1:41" s="338" customFormat="1">
      <c r="A64" s="338" t="s">
        <v>397</v>
      </c>
      <c r="B64" s="338">
        <f t="shared" si="85"/>
        <v>23</v>
      </c>
      <c r="C64" s="334">
        <v>0.3</v>
      </c>
      <c r="D64" s="24">
        <f>INDEX(DriversGams!$B62:$AN62,1,MATCH(Drivers!D$3,DriversGams!$B$60:$AN$60,0))</f>
        <v>0.2957925360124109</v>
      </c>
      <c r="E64" s="24">
        <f>INDEX(DriversGams!$B62:$AN62,1,MATCH(Drivers!E$3,DriversGams!$B$60:$AN$60,0))</f>
        <v>0.29941391785633592</v>
      </c>
      <c r="F64" s="24">
        <f>INDEX(DriversGams!$B62:$AN62,1,MATCH(Drivers!F$3,DriversGams!$B$60:$AN$60,0))</f>
        <v>0.30304459472094358</v>
      </c>
      <c r="G64" s="24">
        <f>INDEX(DriversGams!$B62:$AN62,1,MATCH(Drivers!G$3,DriversGams!$B$60:$AN$60,0))</f>
        <v>0.30447351518495952</v>
      </c>
      <c r="H64" s="24">
        <f>INDEX(DriversGams!$B62:$AN62,1,MATCH(Drivers!H$3,DriversGams!$B$60:$AN$60,0))</f>
        <v>0.30482844842974682</v>
      </c>
      <c r="I64" s="24">
        <f>INDEX(DriversGams!$B62:$AN62,1,MATCH(Drivers!I$3,DriversGams!$B$60:$AN$60,0))</f>
        <v>0.30784369357530672</v>
      </c>
      <c r="J64" s="24">
        <f>INDEX(DriversGams!$B62:$AN62,1,MATCH(Drivers!J$3,DriversGams!$B$60:$AN$60,0))</f>
        <v>0.31065431724367459</v>
      </c>
      <c r="K64" s="24">
        <f>INDEX(DriversGams!$B62:$AN62,1,MATCH(Drivers!K$3,DriversGams!$B$60:$AN$60,0))</f>
        <v>0.3115497203147049</v>
      </c>
      <c r="L64" s="24">
        <f>INDEX(DriversGams!$B62:$AN62,1,MATCH(Drivers!L$3,DriversGams!$B$60:$AN$60,0))</f>
        <v>0.2988208406515041</v>
      </c>
      <c r="M64" s="24">
        <f>INDEX(DriversGams!$B62:$AN62,1,MATCH(Drivers!M$3,DriversGams!$B$60:$AN$60,0))</f>
        <v>0.30576100370378911</v>
      </c>
      <c r="N64" s="24">
        <f>INDEX(DriversGams!$B62:$AN62,1,MATCH(Drivers!N$3,DriversGams!$B$60:$AN$60,0))</f>
        <v>0.30703568292235661</v>
      </c>
      <c r="O64" s="24">
        <f>INDEX(DriversGams!$B62:$AN62,1,MATCH(Drivers!O$3,DriversGams!$B$60:$AN$60,0))</f>
        <v>0.30906751980641417</v>
      </c>
      <c r="P64" s="24">
        <f>INDEX(DriversGams!$B62:$AN62,1,MATCH(Drivers!P$3,DriversGams!$B$60:$AN$60,0))</f>
        <v>0.31022467542385979</v>
      </c>
      <c r="Q64" s="24">
        <f>INDEX(DriversGams!$B62:$AN62,1,MATCH(Drivers!Q$3,DriversGams!$B$60:$AN$60,0))</f>
        <v>0.31354703560008401</v>
      </c>
      <c r="R64" s="24">
        <f>INDEX(DriversGams!$B62:$AN62,1,MATCH(Drivers!R$3,DriversGams!$B$60:$AN$60,0))</f>
        <v>0.3165915569546392</v>
      </c>
      <c r="S64" s="24">
        <f>INDEX(DriversGams!$B62:$AN62,1,MATCH(Drivers!S$3,DriversGams!$B$60:$AN$60,0))</f>
        <v>0.31995568362478533</v>
      </c>
      <c r="T64" s="24">
        <f>INDEX(DriversGams!$B62:$AN62,1,MATCH(Drivers!T$3,DriversGams!$B$60:$AN$60,0))</f>
        <v>0.32216480622705851</v>
      </c>
      <c r="U64" s="24">
        <f>INDEX(DriversGams!$B62:$AN62,1,MATCH(Drivers!U$3,DriversGams!$B$60:$AN$60,0))</f>
        <v>0.32544844560017144</v>
      </c>
      <c r="V64" s="24">
        <f>INDEX(DriversGams!$B62:$AN62,1,MATCH(Drivers!V$3,DriversGams!$B$60:$AN$60,0))</f>
        <v>0.32918313127460225</v>
      </c>
      <c r="W64" s="24">
        <f>INDEX(DriversGams!$B62:$AN62,1,MATCH(Drivers!W$3,DriversGams!$B$60:$AN$60,0))</f>
        <v>0.33180797491374675</v>
      </c>
      <c r="X64" s="24">
        <f>INDEX(DriversGams!$B62:$AN62,1,MATCH(Drivers!X$3,DriversGams!$B$60:$AN$60,0))</f>
        <v>0.3343431007797838</v>
      </c>
      <c r="Y64" s="24">
        <f>INDEX(DriversGams!$B62:$AN62,1,MATCH(Drivers!Y$3,DriversGams!$B$60:$AN$60,0))</f>
        <v>0.3363668594781371</v>
      </c>
      <c r="Z64" s="24">
        <f>INDEX(DriversGams!$B62:$AN62,1,MATCH(Drivers!Z$3,DriversGams!$B$60:$AN$60,0))</f>
        <v>0.33921163081082834</v>
      </c>
      <c r="AA64" s="24">
        <f>INDEX(DriversGams!$B62:$AN62,1,MATCH(Drivers!AA$3,DriversGams!$B$60:$AN$60,0))</f>
        <v>0.34086082657346867</v>
      </c>
      <c r="AB64" s="24">
        <f>INDEX(DriversGams!$B62:$AN62,1,MATCH(Drivers!AB$3,DriversGams!$B$60:$AN$60,0))</f>
        <v>0.34269047861079643</v>
      </c>
      <c r="AC64" s="24">
        <f>INDEX(DriversGams!$B62:$AN62,1,MATCH(Drivers!AC$3,DriversGams!$B$60:$AN$60,0))</f>
        <v>0.34502076656868991</v>
      </c>
      <c r="AD64" s="24">
        <f>INDEX(DriversGams!$B62:$AN62,1,MATCH(Drivers!AD$3,DriversGams!$B$60:$AN$60,0))</f>
        <v>0.34700136353393252</v>
      </c>
      <c r="AE64" s="24">
        <f>INDEX(DriversGams!$B62:$AN62,1,MATCH(Drivers!AE$3,DriversGams!$B$60:$AN$60,0))</f>
        <v>0.34878439661464011</v>
      </c>
      <c r="AF64" s="24">
        <f>INDEX(DriversGams!$B62:$AN62,1,MATCH(Drivers!AF$3,DriversGams!$B$60:$AN$60,0))</f>
        <v>0.35689392291383898</v>
      </c>
      <c r="AG64" s="24">
        <f>INDEX(DriversGams!$B62:$AN62,1,MATCH(Drivers!AG$3,DriversGams!$B$60:$AN$60,0))</f>
        <v>0.36354670203984235</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0.20873363682421153</v>
      </c>
      <c r="E65" s="24">
        <f>INDEX(DriversGams!$B63:$AN63,1,MATCH(Drivers!E$3,DriversGams!$B$60:$AN$60,0))</f>
        <v>0.21446115722278358</v>
      </c>
      <c r="F65" s="24">
        <f>INDEX(DriversGams!$B63:$AN63,1,MATCH(Drivers!F$3,DriversGams!$B$60:$AN$60,0))</f>
        <v>0.2160722315149044</v>
      </c>
      <c r="G65" s="24">
        <f>INDEX(DriversGams!$B63:$AN63,1,MATCH(Drivers!G$3,DriversGams!$B$60:$AN$60,0))</f>
        <v>0.21616003633208841</v>
      </c>
      <c r="H65" s="24">
        <f>INDEX(DriversGams!$B63:$AN63,1,MATCH(Drivers!H$3,DriversGams!$B$60:$AN$60,0))</f>
        <v>0.22093847565345465</v>
      </c>
      <c r="I65" s="24">
        <f>INDEX(DriversGams!$B63:$AN63,1,MATCH(Drivers!I$3,DriversGams!$B$60:$AN$60,0))</f>
        <v>0.22217454529584668</v>
      </c>
      <c r="J65" s="24">
        <f>INDEX(DriversGams!$B63:$AN63,1,MATCH(Drivers!J$3,DriversGams!$B$60:$AN$60,0))</f>
        <v>0.21698502180504223</v>
      </c>
      <c r="K65" s="24">
        <f>INDEX(DriversGams!$B63:$AN63,1,MATCH(Drivers!K$3,DriversGams!$B$60:$AN$60,0))</f>
        <v>0.2</v>
      </c>
      <c r="L65" s="24">
        <f>INDEX(DriversGams!$B63:$AN63,1,MATCH(Drivers!L$3,DriversGams!$B$60:$AN$60,0))</f>
        <v>0.2</v>
      </c>
      <c r="M65" s="24">
        <f>INDEX(DriversGams!$B63:$AN63,1,MATCH(Drivers!M$3,DriversGams!$B$60:$AN$60,0))</f>
        <v>0.20019884402030588</v>
      </c>
      <c r="N65" s="24">
        <f>INDEX(DriversGams!$B63:$AN63,1,MATCH(Drivers!N$3,DriversGams!$B$60:$AN$60,0))</f>
        <v>0.20532607355094187</v>
      </c>
      <c r="O65" s="24">
        <f>INDEX(DriversGams!$B63:$AN63,1,MATCH(Drivers!O$3,DriversGams!$B$60:$AN$60,0))</f>
        <v>0.21103811040242687</v>
      </c>
      <c r="P65" s="24">
        <f>INDEX(DriversGams!$B63:$AN63,1,MATCH(Drivers!P$3,DriversGams!$B$60:$AN$60,0))</f>
        <v>0.22123598485409804</v>
      </c>
      <c r="Q65" s="24">
        <f>INDEX(DriversGams!$B63:$AN63,1,MATCH(Drivers!Q$3,DriversGams!$B$60:$AN$60,0))</f>
        <v>0.23064946297762665</v>
      </c>
      <c r="R65" s="24">
        <f>INDEX(DriversGams!$B63:$AN63,1,MATCH(Drivers!R$3,DriversGams!$B$60:$AN$60,0))</f>
        <v>0.24006004407686876</v>
      </c>
      <c r="S65" s="24">
        <f>INDEX(DriversGams!$B63:$AN63,1,MATCH(Drivers!S$3,DriversGams!$B$60:$AN$60,0))</f>
        <v>0.24846429666796349</v>
      </c>
      <c r="T65" s="24">
        <f>INDEX(DriversGams!$B63:$AN63,1,MATCH(Drivers!T$3,DriversGams!$B$60:$AN$60,0))</f>
        <v>0.25884298588623045</v>
      </c>
      <c r="U65" s="24">
        <f>INDEX(DriversGams!$B63:$AN63,1,MATCH(Drivers!U$3,DriversGams!$B$60:$AN$60,0))</f>
        <v>0.2691782941603959</v>
      </c>
      <c r="V65" s="24">
        <f>INDEX(DriversGams!$B63:$AN63,1,MATCH(Drivers!V$3,DriversGams!$B$60:$AN$60,0))</f>
        <v>0.27735606628591414</v>
      </c>
      <c r="W65" s="24">
        <f>INDEX(DriversGams!$B63:$AN63,1,MATCH(Drivers!W$3,DriversGams!$B$60:$AN$60,0))</f>
        <v>0.28589296732214031</v>
      </c>
      <c r="X65" s="24">
        <f>INDEX(DriversGams!$B63:$AN63,1,MATCH(Drivers!X$3,DriversGams!$B$60:$AN$60,0))</f>
        <v>0.29385217445886869</v>
      </c>
      <c r="Y65" s="24">
        <f>INDEX(DriversGams!$B63:$AN63,1,MATCH(Drivers!Y$3,DriversGams!$B$60:$AN$60,0))</f>
        <v>0.30252918901086268</v>
      </c>
      <c r="Z65" s="24">
        <f>INDEX(DriversGams!$B63:$AN63,1,MATCH(Drivers!Z$3,DriversGams!$B$60:$AN$60,0))</f>
        <v>0.30909428038440528</v>
      </c>
      <c r="AA65" s="24">
        <f>INDEX(DriversGams!$B63:$AN63,1,MATCH(Drivers!AA$3,DriversGams!$B$60:$AN$60,0))</f>
        <v>0.31623334170673534</v>
      </c>
      <c r="AB65" s="24">
        <f>INDEX(DriversGams!$B63:$AN63,1,MATCH(Drivers!AB$3,DriversGams!$B$60:$AN$60,0))</f>
        <v>0.32334294501917216</v>
      </c>
      <c r="AC65" s="24">
        <f>INDEX(DriversGams!$B63:$AN63,1,MATCH(Drivers!AC$3,DriversGams!$B$60:$AN$60,0))</f>
        <v>0.32965978812791147</v>
      </c>
      <c r="AD65" s="24">
        <f>INDEX(DriversGams!$B63:$AN63,1,MATCH(Drivers!AD$3,DriversGams!$B$60:$AN$60,0))</f>
        <v>0.335630597086784</v>
      </c>
      <c r="AE65" s="24">
        <f>INDEX(DriversGams!$B63:$AN63,1,MATCH(Drivers!AE$3,DriversGams!$B$60:$AN$60,0))</f>
        <v>0.34160521279757772</v>
      </c>
      <c r="AF65" s="24">
        <f>INDEX(DriversGams!$B63:$AN63,1,MATCH(Drivers!AF$3,DriversGams!$B$60:$AN$60,0))</f>
        <v>0.37134657505981583</v>
      </c>
      <c r="AG65" s="24">
        <f>INDEX(DriversGams!$B63:$AN63,1,MATCH(Drivers!AG$3,DriversGams!$B$60:$AN$60,0))</f>
        <v>0.40191103647134663</v>
      </c>
      <c r="AH65" s="126"/>
      <c r="AI65" s="126"/>
      <c r="AJ65" s="126"/>
      <c r="AK65" s="126"/>
      <c r="AL65" s="126"/>
      <c r="AM65" s="126"/>
    </row>
    <row r="66" spans="1:39" s="338" customFormat="1">
      <c r="A66" s="338" t="s">
        <v>399</v>
      </c>
      <c r="B66" s="338">
        <f t="shared" si="85"/>
        <v>25</v>
      </c>
      <c r="C66" s="331">
        <v>26.162716441035041</v>
      </c>
      <c r="D66" s="10">
        <f t="shared" ref="D66:K66" si="109">D63*D$27</f>
        <v>26.311833597718053</v>
      </c>
      <c r="E66" s="10">
        <f t="shared" si="109"/>
        <v>26.208144724053113</v>
      </c>
      <c r="F66" s="10">
        <f t="shared" si="109"/>
        <v>26.328590097143664</v>
      </c>
      <c r="G66" s="10">
        <f t="shared" si="109"/>
        <v>26.66233332785314</v>
      </c>
      <c r="H66" s="10">
        <f t="shared" si="109"/>
        <v>26.804577276600241</v>
      </c>
      <c r="I66" s="10">
        <f t="shared" si="109"/>
        <v>26.993872722316013</v>
      </c>
      <c r="J66" s="10">
        <f t="shared" si="109"/>
        <v>27.569251999983173</v>
      </c>
      <c r="K66" s="10">
        <f t="shared" si="109"/>
        <v>28.96934621826847</v>
      </c>
      <c r="L66" s="10">
        <f t="shared" ref="L66:L68" si="110">L63*L$27</f>
        <v>30.066529857519853</v>
      </c>
      <c r="M66" s="10">
        <f t="shared" ref="M66:AG66" si="111">M63*M$27</f>
        <v>29.97950943911124</v>
      </c>
      <c r="N66" s="10">
        <f t="shared" si="111"/>
        <v>29.931742841860217</v>
      </c>
      <c r="O66" s="10">
        <f t="shared" si="111"/>
        <v>29.79558204734688</v>
      </c>
      <c r="P66" s="10">
        <f t="shared" si="111"/>
        <v>29.425527157053391</v>
      </c>
      <c r="Q66" s="10">
        <f t="shared" si="111"/>
        <v>28.90754364681775</v>
      </c>
      <c r="R66" s="10">
        <f t="shared" si="111"/>
        <v>28.394486539821244</v>
      </c>
      <c r="S66" s="10">
        <f t="shared" si="111"/>
        <v>27.912937810987369</v>
      </c>
      <c r="T66" s="10">
        <f t="shared" si="111"/>
        <v>27.365633485817142</v>
      </c>
      <c r="U66" s="10">
        <f t="shared" si="111"/>
        <v>26.736835235945438</v>
      </c>
      <c r="V66" s="10">
        <f t="shared" si="111"/>
        <v>26.172610142901679</v>
      </c>
      <c r="W66" s="10">
        <f t="shared" si="111"/>
        <v>25.647170046586485</v>
      </c>
      <c r="X66" s="10">
        <f t="shared" si="111"/>
        <v>25.156011745292094</v>
      </c>
      <c r="Y66" s="10">
        <f t="shared" si="111"/>
        <v>24.640515320580274</v>
      </c>
      <c r="Z66" s="10">
        <f t="shared" si="111"/>
        <v>24.203227056797079</v>
      </c>
      <c r="AA66" s="10">
        <f t="shared" si="111"/>
        <v>23.771195988015858</v>
      </c>
      <c r="AB66" s="10">
        <f t="shared" si="111"/>
        <v>23.320997449149448</v>
      </c>
      <c r="AC66" s="10">
        <f t="shared" si="111"/>
        <v>22.88348132362076</v>
      </c>
      <c r="AD66" s="10">
        <f t="shared" si="111"/>
        <v>22.487605646402731</v>
      </c>
      <c r="AE66" s="10">
        <f t="shared" si="111"/>
        <v>22.098536368982472</v>
      </c>
      <c r="AF66" s="10">
        <f t="shared" si="111"/>
        <v>20.006811160365601</v>
      </c>
      <c r="AG66" s="10">
        <f t="shared" si="111"/>
        <v>17.712141159766233</v>
      </c>
      <c r="AH66" s="10"/>
      <c r="AI66" s="10"/>
      <c r="AJ66" s="10"/>
      <c r="AK66" s="10"/>
      <c r="AL66" s="10"/>
      <c r="AM66" s="10"/>
    </row>
    <row r="67" spans="1:39" s="338" customFormat="1">
      <c r="A67" s="338" t="s">
        <v>400</v>
      </c>
      <c r="B67" s="338">
        <f t="shared" si="85"/>
        <v>26</v>
      </c>
      <c r="C67" s="331">
        <v>15.697629864621025</v>
      </c>
      <c r="D67" s="10">
        <f t="shared" ref="D67:K67" si="112">D64*D$27</f>
        <v>15.707881143920172</v>
      </c>
      <c r="E67" s="10">
        <f t="shared" si="112"/>
        <v>16.142112632574346</v>
      </c>
      <c r="F67" s="10">
        <f t="shared" si="112"/>
        <v>16.59184049445636</v>
      </c>
      <c r="G67" s="10">
        <f t="shared" si="112"/>
        <v>16.934798789225752</v>
      </c>
      <c r="H67" s="10">
        <f t="shared" si="112"/>
        <v>17.229497723762357</v>
      </c>
      <c r="I67" s="10">
        <f t="shared" si="112"/>
        <v>17.681310574223122</v>
      </c>
      <c r="J67" s="10">
        <f t="shared" si="112"/>
        <v>18.131287943677595</v>
      </c>
      <c r="K67" s="10">
        <f t="shared" si="112"/>
        <v>18.477605781731537</v>
      </c>
      <c r="L67" s="10">
        <f t="shared" si="110"/>
        <v>17.926734501843555</v>
      </c>
      <c r="M67" s="10">
        <f t="shared" ref="M67:AG67" si="113">M64*M$27</f>
        <v>18.554291294790659</v>
      </c>
      <c r="N67" s="10">
        <f t="shared" si="113"/>
        <v>18.846169730335536</v>
      </c>
      <c r="O67" s="10">
        <f t="shared" si="113"/>
        <v>19.189320034259907</v>
      </c>
      <c r="P67" s="10">
        <f t="shared" si="113"/>
        <v>19.48294163919789</v>
      </c>
      <c r="Q67" s="10">
        <f t="shared" si="113"/>
        <v>19.88548703258494</v>
      </c>
      <c r="R67" s="10">
        <f t="shared" si="113"/>
        <v>20.276276453201802</v>
      </c>
      <c r="S67" s="10">
        <f t="shared" si="113"/>
        <v>20.693504544878103</v>
      </c>
      <c r="T67" s="10">
        <f t="shared" si="113"/>
        <v>21.041546461462499</v>
      </c>
      <c r="U67" s="10">
        <f t="shared" si="113"/>
        <v>21.465306968365013</v>
      </c>
      <c r="V67" s="10">
        <f t="shared" si="113"/>
        <v>21.896925200814412</v>
      </c>
      <c r="W67" s="10">
        <f t="shared" si="113"/>
        <v>22.259891523659437</v>
      </c>
      <c r="X67" s="10">
        <f t="shared" si="113"/>
        <v>22.621388083683641</v>
      </c>
      <c r="Y67" s="10">
        <f t="shared" si="113"/>
        <v>22.952539620863238</v>
      </c>
      <c r="Z67" s="10">
        <f t="shared" si="113"/>
        <v>23.344197079691259</v>
      </c>
      <c r="AA67" s="10">
        <f t="shared" si="113"/>
        <v>23.629430483807198</v>
      </c>
      <c r="AB67" s="10">
        <f t="shared" si="113"/>
        <v>23.930190453176561</v>
      </c>
      <c r="AC67" s="10">
        <f t="shared" si="113"/>
        <v>24.269303240304794</v>
      </c>
      <c r="AD67" s="10">
        <f t="shared" si="113"/>
        <v>24.587320882017181</v>
      </c>
      <c r="AE67" s="10">
        <f t="shared" si="113"/>
        <v>24.8945930363953</v>
      </c>
      <c r="AF67" s="10">
        <f t="shared" si="113"/>
        <v>26.274368575075812</v>
      </c>
      <c r="AG67" s="10">
        <f t="shared" si="113"/>
        <v>27.454286761894924</v>
      </c>
      <c r="AH67" s="10"/>
      <c r="AI67" s="10"/>
      <c r="AJ67" s="10"/>
      <c r="AK67" s="10"/>
      <c r="AL67" s="10"/>
      <c r="AM67" s="10"/>
    </row>
    <row r="68" spans="1:39" s="338" customFormat="1">
      <c r="A68" s="338" t="s">
        <v>401</v>
      </c>
      <c r="B68" s="338">
        <f t="shared" si="85"/>
        <v>27</v>
      </c>
      <c r="C68" s="331">
        <v>10.465086576414015</v>
      </c>
      <c r="D68" s="10">
        <f t="shared" ref="D68:K68" si="114">D65*D$27</f>
        <v>11.084671716785115</v>
      </c>
      <c r="E68" s="10">
        <f t="shared" si="114"/>
        <v>11.562108334801817</v>
      </c>
      <c r="F68" s="10">
        <f t="shared" si="114"/>
        <v>11.830060865721082</v>
      </c>
      <c r="G68" s="10">
        <f t="shared" si="114"/>
        <v>12.02280835274593</v>
      </c>
      <c r="H68" s="10">
        <f t="shared" si="114"/>
        <v>12.487873041285496</v>
      </c>
      <c r="I68" s="10">
        <f t="shared" si="114"/>
        <v>12.76081732076052</v>
      </c>
      <c r="J68" s="10">
        <f t="shared" si="114"/>
        <v>12.664294978158683</v>
      </c>
      <c r="K68" s="10">
        <f t="shared" si="114"/>
        <v>11.861738000000003</v>
      </c>
      <c r="L68" s="10">
        <f t="shared" si="110"/>
        <v>11.998316089840854</v>
      </c>
      <c r="M68" s="10">
        <f t="shared" ref="M68:AG68" si="115">M65*M$27</f>
        <v>12.148533082497472</v>
      </c>
      <c r="N68" s="10">
        <f t="shared" si="115"/>
        <v>12.603128064378621</v>
      </c>
      <c r="O68" s="10">
        <f t="shared" si="115"/>
        <v>13.102890405546912</v>
      </c>
      <c r="P68" s="10">
        <f t="shared" si="115"/>
        <v>13.894213203748741</v>
      </c>
      <c r="Q68" s="10">
        <f t="shared" si="115"/>
        <v>14.628034662602456</v>
      </c>
      <c r="R68" s="10">
        <f t="shared" si="115"/>
        <v>15.374774570402751</v>
      </c>
      <c r="S68" s="10">
        <f t="shared" si="115"/>
        <v>16.06971626223098</v>
      </c>
      <c r="T68" s="10">
        <f t="shared" si="115"/>
        <v>16.905809102904282</v>
      </c>
      <c r="U68" s="10">
        <f t="shared" si="115"/>
        <v>17.753947795689548</v>
      </c>
      <c r="V68" s="10">
        <f t="shared" si="115"/>
        <v>18.449441846971578</v>
      </c>
      <c r="W68" s="10">
        <f t="shared" si="115"/>
        <v>19.179606643337184</v>
      </c>
      <c r="X68" s="10">
        <f t="shared" si="115"/>
        <v>19.881804236919709</v>
      </c>
      <c r="Y68" s="10">
        <f t="shared" si="115"/>
        <v>20.643571153271647</v>
      </c>
      <c r="Z68" s="10">
        <f t="shared" si="115"/>
        <v>21.271551863511661</v>
      </c>
      <c r="AA68" s="10">
        <f t="shared" si="115"/>
        <v>21.922184017560483</v>
      </c>
      <c r="AB68" s="10">
        <f t="shared" si="115"/>
        <v>22.579145727558046</v>
      </c>
      <c r="AC68" s="10">
        <f t="shared" si="115"/>
        <v>23.188787862767899</v>
      </c>
      <c r="AD68" s="10">
        <f t="shared" si="115"/>
        <v>23.781627554292907</v>
      </c>
      <c r="AE68" s="10">
        <f t="shared" si="115"/>
        <v>24.382176594622223</v>
      </c>
      <c r="AF68" s="10">
        <f t="shared" si="115"/>
        <v>27.338366264558555</v>
      </c>
      <c r="AG68" s="10">
        <f t="shared" si="115"/>
        <v>30.351481078338832</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0.30755582465802156</v>
      </c>
      <c r="E69" s="338">
        <f>INDEX(DriversGams!$A71:$AN71,1,MATCH(Drivers!E$3,DriversGams!$A$70:$AN$70,0))</f>
        <v>0.31007023087598107</v>
      </c>
      <c r="F69" s="338">
        <f>INDEX(DriversGams!$A71:$AN71,1,MATCH(Drivers!F$3,DriversGams!$A$70:$AN$70,0))</f>
        <v>0.30962647962101847</v>
      </c>
      <c r="G69" s="338">
        <f>INDEX(DriversGams!$A71:$AN71,1,MATCH(Drivers!G$3,DriversGams!$A$70:$AN$70,0))</f>
        <v>0.3089125795914448</v>
      </c>
      <c r="H69" s="338">
        <f>INDEX(DriversGams!$A71:$AN71,1,MATCH(Drivers!H$3,DriversGams!$A$70:$AN$70,0))</f>
        <v>0.31141297842922355</v>
      </c>
      <c r="I69" s="338">
        <f>INDEX(DriversGams!$A71:$AN71,1,MATCH(Drivers!I$3,DriversGams!$A$70:$AN$70,0))</f>
        <v>0.31105050404441442</v>
      </c>
      <c r="J69" s="338">
        <f>INDEX(DriversGams!$A71:$AN71,1,MATCH(Drivers!J$3,DriversGams!$A$70:$AN$70,0))</f>
        <v>0.30542235885968294</v>
      </c>
      <c r="K69" s="338">
        <f>INDEX(DriversGams!$A71:$AN71,1,MATCH(Drivers!K$3,DriversGams!$A$70:$AN$70,0))</f>
        <v>0.24069078954087583</v>
      </c>
      <c r="L69" s="338">
        <f>INDEX(DriversGams!$A71:$AN71,1,MATCH(Drivers!L$3,DriversGams!$A$70:$AN$70,0))</f>
        <v>0.24854500968421514</v>
      </c>
      <c r="M69" s="338">
        <f>INDEX(DriversGams!$A71:$AN71,1,MATCH(Drivers!M$3,DriversGams!$A$70:$AN$70,0))</f>
        <v>0.29005302087174806</v>
      </c>
      <c r="N69" s="338">
        <f>INDEX(DriversGams!$A71:$AN71,1,MATCH(Drivers!N$3,DriversGams!$A$70:$AN$70,0))</f>
        <v>0.29416592065987662</v>
      </c>
      <c r="O69" s="338">
        <f>INDEX(DriversGams!$A71:$AN71,1,MATCH(Drivers!O$3,DriversGams!$A$70:$AN$70,0))</f>
        <v>0.29860131439118714</v>
      </c>
      <c r="P69" s="338">
        <f>INDEX(DriversGams!$A71:$AN71,1,MATCH(Drivers!P$3,DriversGams!$A$70:$AN$70,0))</f>
        <v>0.30707849417673394</v>
      </c>
      <c r="Q69" s="338">
        <f>INDEX(DriversGams!$A71:$AN71,1,MATCH(Drivers!Q$3,DriversGams!$A$70:$AN$70,0))</f>
        <v>0.31501458438511321</v>
      </c>
      <c r="R69" s="338">
        <f>INDEX(DriversGams!$A71:$AN71,1,MATCH(Drivers!R$3,DriversGams!$A$70:$AN$70,0))</f>
        <v>0.32336753901883064</v>
      </c>
      <c r="S69" s="338">
        <f>INDEX(DriversGams!$A71:$AN71,1,MATCH(Drivers!S$3,DriversGams!$A$70:$AN$70,0))</f>
        <v>0.33098763595545239</v>
      </c>
      <c r="T69" s="338">
        <f>INDEX(DriversGams!$A71:$AN71,1,MATCH(Drivers!T$3,DriversGams!$A$70:$AN$70,0))</f>
        <v>0.3414157124924026</v>
      </c>
      <c r="U69" s="338">
        <f>INDEX(DriversGams!$A71:$AN71,1,MATCH(Drivers!U$3,DriversGams!$A$70:$AN$70,0))</f>
        <v>0.35211640713839404</v>
      </c>
      <c r="V69" s="338">
        <f>INDEX(DriversGams!$A71:$AN71,1,MATCH(Drivers!V$3,DriversGams!$A$70:$AN$70,0))</f>
        <v>0.36119614074078876</v>
      </c>
      <c r="W69" s="338">
        <f>INDEX(DriversGams!$A71:$AN71,1,MATCH(Drivers!W$3,DriversGams!$A$70:$AN$70,0))</f>
        <v>0.37093050506084874</v>
      </c>
      <c r="X69" s="338">
        <f>INDEX(DriversGams!$A71:$AN71,1,MATCH(Drivers!X$3,DriversGams!$A$70:$AN$70,0))</f>
        <v>0.3804316642482144</v>
      </c>
      <c r="Y69" s="338">
        <f>INDEX(DriversGams!$A71:$AN71,1,MATCH(Drivers!Y$3,DriversGams!$A$70:$AN$70,0))</f>
        <v>0.42708094446058048</v>
      </c>
      <c r="Z69" s="338">
        <f>INDEX(DriversGams!$A71:$AN71,1,MATCH(Drivers!Z$3,DriversGams!$A$70:$AN$70,0))</f>
        <v>0.43629339947703855</v>
      </c>
      <c r="AA69" s="338">
        <f>INDEX(DriversGams!$A71:$AN71,1,MATCH(Drivers!AA$3,DriversGams!$A$70:$AN$70,0))</f>
        <v>0.44730614781454414</v>
      </c>
      <c r="AB69" s="338">
        <f>INDEX(DriversGams!$A71:$AN71,1,MATCH(Drivers!AB$3,DriversGams!$A$70:$AN$70,0))</f>
        <v>0.45930185079505881</v>
      </c>
      <c r="AC69" s="338">
        <f>INDEX(DriversGams!$A71:$AN71,1,MATCH(Drivers!AC$3,DriversGams!$A$70:$AN$70,0))</f>
        <v>0.47024750530705872</v>
      </c>
      <c r="AD69" s="338">
        <f>INDEX(DriversGams!$A71:$AN71,1,MATCH(Drivers!AD$3,DriversGams!$A$70:$AN$70,0))</f>
        <v>0.48128247223122345</v>
      </c>
      <c r="AE69" s="338">
        <f>INDEX(DriversGams!$A71:$AN71,1,MATCH(Drivers!AE$3,DriversGams!$A$70:$AN$70,0))</f>
        <v>0.49309154582582049</v>
      </c>
      <c r="AF69" s="338">
        <f>INDEX(DriversGams!$A71:$AN71,1,MATCH(Drivers!AF$3,DriversGams!$A$70:$AN$70,0))</f>
        <v>0.55688332964795684</v>
      </c>
      <c r="AG69" s="338">
        <f>INDEX(DriversGams!$A71:$AN71,1,MATCH(Drivers!AG$3,DriversGams!$A$70:$AN$70,0))</f>
        <v>0.68346252078526049</v>
      </c>
      <c r="AH69" s="126"/>
      <c r="AI69" s="126"/>
      <c r="AJ69" s="126"/>
      <c r="AK69" s="126"/>
      <c r="AL69" s="126"/>
      <c r="AM69" s="126"/>
    </row>
    <row r="70" spans="1:39" s="338" customFormat="1">
      <c r="A70" s="338" t="s">
        <v>279</v>
      </c>
      <c r="C70" s="109"/>
      <c r="D70" s="109">
        <f t="shared" ref="D70" si="116">(D69/C69)^(1/(D$5-C$5))-1</f>
        <v>1.9613240055560643E-2</v>
      </c>
      <c r="E70" s="109">
        <f t="shared" ref="E70" si="117">(E69/D69)^(1/(E$5-D$5))-1</f>
        <v>8.1754465900794049E-3</v>
      </c>
      <c r="F70" s="109">
        <f t="shared" ref="F70" si="118">(F69/E69)^(1/(F$5-E$5))-1</f>
        <v>-1.4311314366070027E-3</v>
      </c>
      <c r="G70" s="109">
        <f t="shared" ref="G70" si="119">(G69/F69)^(1/(G$5-F$5))-1</f>
        <v>-2.3056814470373554E-3</v>
      </c>
      <c r="H70" s="109">
        <f t="shared" ref="H70" si="120">(H69/G69)^(1/(H$5-G$5))-1</f>
        <v>8.0941955846720592E-3</v>
      </c>
      <c r="I70" s="109">
        <f t="shared" ref="I70" si="121">(I69/H69)^(1/(I$5-H$5))-1</f>
        <v>-1.1639668540388559E-3</v>
      </c>
      <c r="J70" s="109">
        <f t="shared" ref="J70" si="122">(J69/I69)^(1/(J$5-I$5))-1</f>
        <v>-1.8093991527266096E-2</v>
      </c>
      <c r="K70" s="109">
        <f t="shared" ref="K70" si="123">(K69/J69)^(1/(K$5-J$5))-1</f>
        <v>-0.21194116095654303</v>
      </c>
      <c r="L70" s="109">
        <f t="shared" ref="L70" si="124">(L69/K69)^(1/(L$5-K$5))-1</f>
        <v>3.2631992933013443E-2</v>
      </c>
      <c r="M70" s="109">
        <f t="shared" ref="M70" si="125">(M69/L69)^(1/(M$5-L$5))-1</f>
        <v>0.16700400157005868</v>
      </c>
      <c r="N70" s="109">
        <f t="shared" ref="N70" si="126">(N69/M69)^(1/(N$5-M$5))-1</f>
        <v>1.4179820557521872E-2</v>
      </c>
      <c r="O70" s="109">
        <f t="shared" ref="O70" si="127">(O69/N69)^(1/(O$5-N$5))-1</f>
        <v>1.5077863952972503E-2</v>
      </c>
      <c r="P70" s="109">
        <f t="shared" ref="P70" si="128">(P69/O69)^(1/(P$5-O$5))-1</f>
        <v>2.838962649186838E-2</v>
      </c>
      <c r="Q70" s="109">
        <f t="shared" ref="Q70" si="129">(Q69/P69)^(1/(Q$5-P$5))-1</f>
        <v>2.5843848914446577E-2</v>
      </c>
      <c r="R70" s="109">
        <f t="shared" ref="R70" si="130">(R69/Q69)^(1/(R$5-Q$5))-1</f>
        <v>2.6516088612283939E-2</v>
      </c>
      <c r="S70" s="109">
        <f t="shared" ref="S70" si="131">(S69/R69)^(1/(S$5-R$5))-1</f>
        <v>2.3564817172876396E-2</v>
      </c>
      <c r="T70" s="109">
        <f t="shared" ref="T70" si="132">(T69/S69)^(1/(T$5-S$5))-1</f>
        <v>3.1505939812065176E-2</v>
      </c>
      <c r="U70" s="109">
        <f t="shared" ref="U70" si="133">(U69/T69)^(1/(U$5-T$5))-1</f>
        <v>3.1342127073983317E-2</v>
      </c>
      <c r="V70" s="109">
        <f t="shared" ref="V70" si="134">(V69/U69)^(1/(V$5-U$5))-1</f>
        <v>2.5786170193500935E-2</v>
      </c>
      <c r="W70" s="109">
        <f t="shared" ref="W70" si="135">(W69/V69)^(1/(W$5-V$5))-1</f>
        <v>2.6950355283684502E-2</v>
      </c>
      <c r="X70" s="109">
        <f t="shared" ref="X70" si="136">(X69/W69)^(1/(X$5-W$5))-1</f>
        <v>2.5614391530853098E-2</v>
      </c>
      <c r="Y70" s="109">
        <f t="shared" ref="Y70" si="137">(Y69/X69)^(1/(Y$5-X$5))-1</f>
        <v>0.12262197024149279</v>
      </c>
      <c r="Z70" s="109">
        <f t="shared" ref="Z70" si="138">(Z69/Y69)^(1/(Z$5-Y$5))-1</f>
        <v>2.1570747035070337E-2</v>
      </c>
      <c r="AA70" s="109">
        <f t="shared" ref="AA70" si="139">(AA69/Z69)^(1/(AA$5-Z$5))-1</f>
        <v>2.5241611151362697E-2</v>
      </c>
      <c r="AB70" s="109">
        <f t="shared" ref="AB70" si="140">(AB69/AA69)^(1/(AB$5-AA$5))-1</f>
        <v>2.6817657300538977E-2</v>
      </c>
      <c r="AC70" s="109">
        <f t="shared" ref="AC70" si="141">(AC69/AB69)^(1/(AC$5-AB$5))-1</f>
        <v>2.383106990109618E-2</v>
      </c>
      <c r="AD70" s="109">
        <f t="shared" ref="AD70" si="142">(AD69/AC69)^(1/(AD$5-AC$5))-1</f>
        <v>2.3466295513804303E-2</v>
      </c>
      <c r="AE70" s="109">
        <f t="shared" ref="AE70" si="143">(AE69/AD69)^(1/(AE$5-AD$5))-1</f>
        <v>2.4536679135332307E-2</v>
      </c>
      <c r="AF70" s="109">
        <f t="shared" ref="AF70" si="144">(AF69/AE69)^(1/(AF$5-AE$5))-1</f>
        <v>2.4630624769156118E-2</v>
      </c>
      <c r="AG70" s="109">
        <f t="shared" ref="AG70" si="145">(AG69/AF69)^(1/(AG$5-AF$5))-1</f>
        <v>4.1813779522170913E-2</v>
      </c>
      <c r="AH70" s="109"/>
      <c r="AI70" s="109"/>
      <c r="AJ70" s="109"/>
      <c r="AK70" s="109"/>
      <c r="AL70" s="109"/>
      <c r="AM70" s="109"/>
    </row>
    <row r="72" spans="1:39">
      <c r="A72" s="338" t="s">
        <v>657</v>
      </c>
      <c r="L72">
        <f>L63/K63</f>
        <v>1.026059724382596</v>
      </c>
      <c r="M72" s="338">
        <f t="shared" ref="M72:AG74" si="146">M63/L63</f>
        <v>0.98575557873980368</v>
      </c>
      <c r="N72" s="338">
        <f t="shared" si="146"/>
        <v>0.98704172379570465</v>
      </c>
      <c r="O72" s="338">
        <f t="shared" si="146"/>
        <v>0.98411963409691317</v>
      </c>
      <c r="P72" s="338">
        <f t="shared" si="146"/>
        <v>0.97633848033253989</v>
      </c>
      <c r="Q72" s="338">
        <f t="shared" si="146"/>
        <v>0.97281799580093287</v>
      </c>
      <c r="R72" s="338">
        <f t="shared" si="146"/>
        <v>0.97267440373991754</v>
      </c>
      <c r="S72" s="338">
        <f t="shared" si="146"/>
        <v>0.97345568566702501</v>
      </c>
      <c r="T72" s="338">
        <f t="shared" si="146"/>
        <v>0.97083319142281255</v>
      </c>
      <c r="U72" s="338">
        <f t="shared" si="146"/>
        <v>0.967495940518873</v>
      </c>
      <c r="V72" s="338">
        <f t="shared" si="146"/>
        <v>0.97061360733830138</v>
      </c>
      <c r="W72" s="338">
        <f t="shared" si="146"/>
        <v>0.97163187639996862</v>
      </c>
      <c r="X72" s="338">
        <f t="shared" si="146"/>
        <v>0.97254941441880116</v>
      </c>
      <c r="Y72" s="338">
        <f t="shared" si="146"/>
        <v>0.97121937259615032</v>
      </c>
      <c r="Z72" s="338">
        <f t="shared" si="146"/>
        <v>0.97394140200665391</v>
      </c>
      <c r="AA72" s="338">
        <f t="shared" si="146"/>
        <v>0.97501164402609874</v>
      </c>
      <c r="AB72" s="338">
        <f t="shared" si="146"/>
        <v>0.97393087395180511</v>
      </c>
      <c r="AC72" s="338">
        <f t="shared" si="146"/>
        <v>0.97410779497571098</v>
      </c>
      <c r="AD72" s="338">
        <f t="shared" si="146"/>
        <v>0.9755581597137557</v>
      </c>
      <c r="AE72" s="338">
        <f t="shared" si="146"/>
        <v>0.97555630111124636</v>
      </c>
      <c r="AF72" s="338">
        <f t="shared" si="146"/>
        <v>0.87774671098867607</v>
      </c>
      <c r="AG72" s="338">
        <f t="shared" si="146"/>
        <v>0.86305082155351398</v>
      </c>
    </row>
    <row r="73" spans="1:39">
      <c r="A73" s="338" t="s">
        <v>658</v>
      </c>
      <c r="L73" s="338">
        <f t="shared" ref="L73:AA74" si="147">L64/K64</f>
        <v>0.95914334427794379</v>
      </c>
      <c r="M73" s="338">
        <f t="shared" si="147"/>
        <v>1.0232251640720698</v>
      </c>
      <c r="N73" s="338">
        <f t="shared" si="147"/>
        <v>1.0041688743925055</v>
      </c>
      <c r="O73" s="338">
        <f t="shared" si="147"/>
        <v>1.0066175920164022</v>
      </c>
      <c r="P73" s="338">
        <f t="shared" si="147"/>
        <v>1.003744022077022</v>
      </c>
      <c r="Q73" s="338">
        <f t="shared" si="147"/>
        <v>1.0107095290588504</v>
      </c>
      <c r="R73" s="338">
        <f t="shared" si="147"/>
        <v>1.0097099350619865</v>
      </c>
      <c r="S73" s="338">
        <f t="shared" si="147"/>
        <v>1.0106260782899783</v>
      </c>
      <c r="T73" s="338">
        <f t="shared" si="147"/>
        <v>1.0069044643222023</v>
      </c>
      <c r="U73" s="338">
        <f t="shared" si="147"/>
        <v>1.0101924211138031</v>
      </c>
      <c r="V73" s="338">
        <f t="shared" si="147"/>
        <v>1.01147550625889</v>
      </c>
      <c r="W73" s="338">
        <f t="shared" si="147"/>
        <v>1.0079738096815019</v>
      </c>
      <c r="X73" s="338">
        <f t="shared" si="147"/>
        <v>1.0076403403706498</v>
      </c>
      <c r="Y73" s="338">
        <f t="shared" si="147"/>
        <v>1.0060529399100304</v>
      </c>
      <c r="Z73" s="338">
        <f t="shared" si="147"/>
        <v>1.0084573472461134</v>
      </c>
      <c r="AA73" s="338">
        <f t="shared" si="147"/>
        <v>1.0048618491019845</v>
      </c>
      <c r="AB73" s="338">
        <f t="shared" si="146"/>
        <v>1.0053677392492428</v>
      </c>
      <c r="AC73" s="338">
        <f t="shared" si="146"/>
        <v>1.0067999787077249</v>
      </c>
      <c r="AD73" s="338">
        <f t="shared" si="146"/>
        <v>1.0057405152302572</v>
      </c>
      <c r="AE73" s="338">
        <f t="shared" si="146"/>
        <v>1.0051384036723914</v>
      </c>
      <c r="AF73" s="338">
        <f t="shared" si="146"/>
        <v>1.023250828815484</v>
      </c>
      <c r="AG73" s="338">
        <f t="shared" si="146"/>
        <v>1.0186407744679067</v>
      </c>
    </row>
    <row r="74" spans="1:39">
      <c r="A74" s="338" t="s">
        <v>659</v>
      </c>
      <c r="L74" s="338">
        <f t="shared" si="147"/>
        <v>1</v>
      </c>
      <c r="M74" s="338">
        <f t="shared" si="146"/>
        <v>1.0009942201015294</v>
      </c>
      <c r="N74" s="338">
        <f t="shared" si="146"/>
        <v>1.0256106849953437</v>
      </c>
      <c r="O74" s="338">
        <f t="shared" si="146"/>
        <v>1.0278193448727682</v>
      </c>
      <c r="P74" s="338">
        <f t="shared" si="146"/>
        <v>1.0483224306369352</v>
      </c>
      <c r="Q74" s="338">
        <f t="shared" si="146"/>
        <v>1.0425494890884801</v>
      </c>
      <c r="R74" s="338">
        <f t="shared" si="146"/>
        <v>1.0408003598957218</v>
      </c>
      <c r="S74" s="338">
        <f t="shared" si="146"/>
        <v>1.0350089604599242</v>
      </c>
      <c r="T74" s="338">
        <f t="shared" si="146"/>
        <v>1.0417713504815405</v>
      </c>
      <c r="U74" s="338">
        <f t="shared" si="146"/>
        <v>1.0399288713147057</v>
      </c>
      <c r="V74" s="338">
        <f t="shared" si="146"/>
        <v>1.030380503565586</v>
      </c>
      <c r="W74" s="338">
        <f t="shared" si="146"/>
        <v>1.0307795720877648</v>
      </c>
      <c r="X74" s="338">
        <f t="shared" si="146"/>
        <v>1.0278398143587772</v>
      </c>
      <c r="Y74" s="338">
        <f t="shared" si="146"/>
        <v>1.0295285021047498</v>
      </c>
      <c r="Z74" s="338">
        <f t="shared" si="146"/>
        <v>1.0217006874444332</v>
      </c>
      <c r="AA74" s="338">
        <f t="shared" si="146"/>
        <v>1.0230967111829166</v>
      </c>
      <c r="AB74" s="338">
        <f t="shared" si="146"/>
        <v>1.0224821433251337</v>
      </c>
      <c r="AC74" s="338">
        <f t="shared" si="146"/>
        <v>1.0195360474259452</v>
      </c>
      <c r="AD74" s="338">
        <f t="shared" si="146"/>
        <v>1.0181120329924978</v>
      </c>
      <c r="AE74" s="338">
        <f t="shared" si="146"/>
        <v>1.017801165217511</v>
      </c>
      <c r="AF74" s="338">
        <f t="shared" si="146"/>
        <v>1.0870635492317904</v>
      </c>
      <c r="AG74" s="338">
        <f t="shared" si="146"/>
        <v>1.0823071046410151</v>
      </c>
    </row>
    <row r="75" spans="1:39">
      <c r="A75" s="338" t="s">
        <v>396</v>
      </c>
      <c r="K75" s="24">
        <f>K63</f>
        <v>0.48845027968529514</v>
      </c>
      <c r="L75">
        <f>K75*L72</f>
        <v>0.50117915934849588</v>
      </c>
      <c r="M75" s="338">
        <f t="shared" ref="M75:AG77" si="148">L75*M72</f>
        <v>0.49404015227590486</v>
      </c>
      <c r="N75" s="338">
        <f t="shared" si="148"/>
        <v>0.48763824352670154</v>
      </c>
      <c r="O75" s="338">
        <f t="shared" si="148"/>
        <v>0.47989436979115896</v>
      </c>
      <c r="P75" s="338">
        <f t="shared" si="148"/>
        <v>0.46853933972204209</v>
      </c>
      <c r="Q75" s="338">
        <f t="shared" si="148"/>
        <v>0.45580350142228943</v>
      </c>
      <c r="R75" s="338">
        <f t="shared" si="148"/>
        <v>0.44334839896849204</v>
      </c>
      <c r="S75" s="338">
        <f t="shared" si="148"/>
        <v>0.43158001970725118</v>
      </c>
      <c r="T75" s="338">
        <f t="shared" si="148"/>
        <v>0.41899220788671099</v>
      </c>
      <c r="U75" s="338">
        <f t="shared" si="148"/>
        <v>0.4053732602394326</v>
      </c>
      <c r="V75" s="338">
        <f t="shared" si="148"/>
        <v>0.39346080243948367</v>
      </c>
      <c r="W75" s="338">
        <f t="shared" si="148"/>
        <v>0.38229905776411288</v>
      </c>
      <c r="X75" s="338">
        <f t="shared" si="148"/>
        <v>0.3718047247613474</v>
      </c>
      <c r="Y75" s="338">
        <f t="shared" si="148"/>
        <v>0.36110395151100017</v>
      </c>
      <c r="Z75" s="338">
        <f t="shared" si="148"/>
        <v>0.35169408880476627</v>
      </c>
      <c r="AA75" s="338">
        <f t="shared" si="148"/>
        <v>0.34290583171979594</v>
      </c>
      <c r="AB75" s="338">
        <f t="shared" si="148"/>
        <v>0.33396657637003146</v>
      </c>
      <c r="AC75" s="338">
        <f t="shared" si="148"/>
        <v>0.32531944530339874</v>
      </c>
      <c r="AD75" s="338">
        <f t="shared" si="148"/>
        <v>0.31736803937928348</v>
      </c>
      <c r="AE75" s="338">
        <f t="shared" si="148"/>
        <v>0.30961039058778217</v>
      </c>
      <c r="AF75" s="338">
        <f t="shared" si="148"/>
        <v>0.27175950202634513</v>
      </c>
      <c r="AG75" s="338">
        <f t="shared" si="148"/>
        <v>0.23454226148881102</v>
      </c>
    </row>
    <row r="76" spans="1:39">
      <c r="A76" s="338" t="s">
        <v>397</v>
      </c>
      <c r="K76" s="24">
        <f t="shared" ref="K76:K77" si="149">K64</f>
        <v>0.3115497203147049</v>
      </c>
      <c r="L76" s="338">
        <f t="shared" ref="L76:AA77" si="150">K76*L73</f>
        <v>0.2988208406515041</v>
      </c>
      <c r="M76" s="338">
        <f t="shared" si="150"/>
        <v>0.30576100370378911</v>
      </c>
      <c r="N76" s="338">
        <f t="shared" si="150"/>
        <v>0.30703568292235661</v>
      </c>
      <c r="O76" s="338">
        <f t="shared" si="150"/>
        <v>0.30906751980641423</v>
      </c>
      <c r="P76" s="338">
        <f t="shared" si="150"/>
        <v>0.31022467542385984</v>
      </c>
      <c r="Q76" s="338">
        <f t="shared" si="150"/>
        <v>0.31354703560008407</v>
      </c>
      <c r="R76" s="338">
        <f t="shared" si="150"/>
        <v>0.31659155695463925</v>
      </c>
      <c r="S76" s="338">
        <f t="shared" si="150"/>
        <v>0.31995568362478538</v>
      </c>
      <c r="T76" s="338">
        <f t="shared" si="150"/>
        <v>0.32216480622705856</v>
      </c>
      <c r="U76" s="338">
        <f t="shared" si="150"/>
        <v>0.32544844560017155</v>
      </c>
      <c r="V76" s="338">
        <f t="shared" si="150"/>
        <v>0.32918313127460236</v>
      </c>
      <c r="W76" s="338">
        <f t="shared" si="150"/>
        <v>0.33180797491374686</v>
      </c>
      <c r="X76" s="338">
        <f t="shared" si="150"/>
        <v>0.33434310077978391</v>
      </c>
      <c r="Y76" s="338">
        <f t="shared" si="150"/>
        <v>0.33636685947813716</v>
      </c>
      <c r="Z76" s="338">
        <f t="shared" si="150"/>
        <v>0.33921163081082839</v>
      </c>
      <c r="AA76" s="338">
        <f t="shared" si="150"/>
        <v>0.34086082657346872</v>
      </c>
      <c r="AB76" s="338">
        <f t="shared" si="148"/>
        <v>0.34269047861079649</v>
      </c>
      <c r="AC76" s="338">
        <f t="shared" si="148"/>
        <v>0.34502076656868996</v>
      </c>
      <c r="AD76" s="338">
        <f t="shared" si="148"/>
        <v>0.34700136353393252</v>
      </c>
      <c r="AE76" s="338">
        <f t="shared" si="148"/>
        <v>0.34878439661464011</v>
      </c>
      <c r="AF76" s="338">
        <f t="shared" si="148"/>
        <v>0.35689392291383898</v>
      </c>
      <c r="AG76" s="338">
        <f t="shared" si="148"/>
        <v>0.36354670203984235</v>
      </c>
    </row>
    <row r="77" spans="1:39">
      <c r="A77" s="338" t="s">
        <v>398</v>
      </c>
      <c r="K77" s="24">
        <f t="shared" si="149"/>
        <v>0.2</v>
      </c>
      <c r="L77" s="338">
        <f t="shared" si="150"/>
        <v>0.2</v>
      </c>
      <c r="M77" s="338">
        <f t="shared" si="148"/>
        <v>0.20019884402030588</v>
      </c>
      <c r="N77" s="338">
        <f t="shared" si="148"/>
        <v>0.20532607355094187</v>
      </c>
      <c r="O77" s="338">
        <f t="shared" si="148"/>
        <v>0.2110381104024269</v>
      </c>
      <c r="P77" s="338">
        <f t="shared" si="148"/>
        <v>0.22123598485409804</v>
      </c>
      <c r="Q77" s="338">
        <f t="shared" si="148"/>
        <v>0.23064946297762665</v>
      </c>
      <c r="R77" s="338">
        <f t="shared" si="148"/>
        <v>0.24006004407686879</v>
      </c>
      <c r="S77" s="338">
        <f t="shared" si="148"/>
        <v>0.24846429666796355</v>
      </c>
      <c r="T77" s="338">
        <f t="shared" si="148"/>
        <v>0.2588429858862305</v>
      </c>
      <c r="U77" s="338">
        <f t="shared" si="148"/>
        <v>0.26917829416039596</v>
      </c>
      <c r="V77" s="338">
        <f t="shared" si="148"/>
        <v>0.27735606628591419</v>
      </c>
      <c r="W77" s="338">
        <f t="shared" si="148"/>
        <v>0.28589296732214037</v>
      </c>
      <c r="X77" s="338">
        <f t="shared" si="148"/>
        <v>0.29385217445886874</v>
      </c>
      <c r="Y77" s="338">
        <f t="shared" si="148"/>
        <v>0.30252918901086273</v>
      </c>
      <c r="Z77" s="338">
        <f t="shared" si="148"/>
        <v>0.30909428038440534</v>
      </c>
      <c r="AA77" s="338">
        <f t="shared" si="148"/>
        <v>0.31623334170673539</v>
      </c>
      <c r="AB77" s="338">
        <f t="shared" si="148"/>
        <v>0.32334294501917216</v>
      </c>
      <c r="AC77" s="338">
        <f t="shared" si="148"/>
        <v>0.32965978812791147</v>
      </c>
      <c r="AD77" s="338">
        <f t="shared" si="148"/>
        <v>0.335630597086784</v>
      </c>
      <c r="AE77" s="338">
        <f t="shared" si="148"/>
        <v>0.34160521279757772</v>
      </c>
      <c r="AF77" s="338">
        <f t="shared" si="148"/>
        <v>0.37134657505981583</v>
      </c>
      <c r="AG77" s="338">
        <f t="shared" si="148"/>
        <v>0.40191103647134668</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2.7964692682762715</v>
      </c>
      <c r="R5" s="126">
        <f ca="1">OFFSET(AGR!U$21,$E5,0)</f>
        <v>2.8754533333677204</v>
      </c>
      <c r="S5" s="126">
        <f ca="1">OFFSET(AGR!V$21,$E5,0)</f>
        <v>2.9458078437988218</v>
      </c>
      <c r="T5" s="203">
        <f ca="1">OFFSET(AGR!W$21,$E5,0)</f>
        <v>3.0139447253648828</v>
      </c>
      <c r="U5" s="126">
        <f ca="1">OFFSET(AGR!X$21,$E5,0)</f>
        <v>3.11343717159169</v>
      </c>
      <c r="V5" s="126">
        <f ca="1">OFFSET(AGR!Y$21,$E5,0)</f>
        <v>3.2076126628180797</v>
      </c>
      <c r="W5" s="126">
        <f ca="1">OFFSET(AGR!Z$21,$E5,0)</f>
        <v>3.3051177099019848</v>
      </c>
      <c r="X5" s="126">
        <f ca="1">OFFSET(AGR!AA$21,$E5,0)</f>
        <v>3.3964204415326544</v>
      </c>
      <c r="Y5" s="205">
        <f ca="1">OFFSET(AGR!AB$21,$E5,0)</f>
        <v>3.5258058400041805</v>
      </c>
      <c r="Z5" s="126">
        <f ca="1">OFFSET(AGR!AC$21,$E5,0)</f>
        <v>3.6523010856746301</v>
      </c>
      <c r="AA5" s="126">
        <f ca="1">OFFSET(AGR!AD$21,$E5,0)</f>
        <v>3.7691051295643669</v>
      </c>
      <c r="AB5" s="126">
        <f ca="1">OFFSET(AGR!AE$21,$E5,0)</f>
        <v>3.8700118082285901</v>
      </c>
      <c r="AC5" s="126">
        <f ca="1">OFFSET(AGR!AF$21,$E5,0)</f>
        <v>3.9709902405234101</v>
      </c>
      <c r="AD5" s="126">
        <f ca="1">OFFSET(AGR!AG$21,$E5,0)</f>
        <v>4.0868773344502358</v>
      </c>
      <c r="AE5" s="126">
        <f ca="1">OFFSET(AGR!AH$21,$E5,0)</f>
        <v>4.1718697968688963</v>
      </c>
      <c r="AF5" s="126">
        <f ca="1">OFFSET(AGR!AI$21,$E5,0)</f>
        <v>4.2672683621366598</v>
      </c>
      <c r="AG5" s="126">
        <f ca="1">OFFSET(AGR!AJ$21,$E5,0)</f>
        <v>4.3804143087814413</v>
      </c>
      <c r="AH5" s="126">
        <f ca="1">OFFSET(AGR!AK$21,$E5,0)</f>
        <v>4.4843652184239904</v>
      </c>
      <c r="AI5" s="126">
        <f ca="1">OFFSET(AGR!AL$21,$E5,0)</f>
        <v>4.5936422055493376</v>
      </c>
      <c r="AJ5" s="126">
        <f ca="1">OFFSET(AGR!AM$21,$E5,0)</f>
        <v>4.7120801928461482</v>
      </c>
      <c r="AK5" s="126">
        <f ca="1">OFFSET(AGR!AN$21,$E5,0)</f>
        <v>5.3135276356515799</v>
      </c>
      <c r="AL5" s="126">
        <f ca="1">OFFSET(AGR!AO$21,$E5,0)</f>
        <v>6.0464894202161883</v>
      </c>
      <c r="AM5" s="126">
        <f ca="1">OFFSET(AGR!AP$21,$E5,0)</f>
        <v>6.0464894202161883</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5.6057954078235763</v>
      </c>
      <c r="R6" s="126">
        <f ca="1">OFFSET(AGR!U$21,$E6,0)</f>
        <v>5.7641266701777667</v>
      </c>
      <c r="S6" s="126">
        <f ca="1">OFFSET(AGR!V$21,$E6,0)</f>
        <v>5.9051591485133663</v>
      </c>
      <c r="T6" s="203">
        <f ca="1">OFFSET(AGR!W$21,$E6,0)</f>
        <v>6.0417461734878559</v>
      </c>
      <c r="U6" s="126">
        <f ca="1">OFFSET(AGR!X$21,$E6,0)</f>
        <v>6.241188486156342</v>
      </c>
      <c r="V6" s="126">
        <f ca="1">OFFSET(AGR!Y$21,$E6,0)</f>
        <v>6.4299724439260038</v>
      </c>
      <c r="W6" s="126">
        <f ca="1">OFFSET(AGR!Z$21,$E6,0)</f>
        <v>6.6254308211673507</v>
      </c>
      <c r="X6" s="126">
        <f ca="1">OFFSET(AGR!AA$21,$E6,0)</f>
        <v>6.8084560521266893</v>
      </c>
      <c r="Y6" s="205">
        <f ca="1">OFFSET(AGR!AB$21,$E6,0)</f>
        <v>7.0678217032422408</v>
      </c>
      <c r="Z6" s="126">
        <f ca="1">OFFSET(AGR!AC$21,$E6,0)</f>
        <v>7.3213937611708486</v>
      </c>
      <c r="AA6" s="126">
        <f ca="1">OFFSET(AGR!AD$21,$E6,0)</f>
        <v>7.5555388598780882</v>
      </c>
      <c r="AB6" s="126">
        <f ca="1">OFFSET(AGR!AE$21,$E6,0)</f>
        <v>7.7578161394075362</v>
      </c>
      <c r="AC6" s="126">
        <f ca="1">OFFSET(AGR!AF$21,$E6,0)</f>
        <v>7.9602372560881589</v>
      </c>
      <c r="AD6" s="126">
        <f ca="1">OFFSET(AGR!AG$21,$E6,0)</f>
        <v>8.1925442391580834</v>
      </c>
      <c r="AE6" s="126">
        <f ca="1">OFFSET(AGR!AH$21,$E6,0)</f>
        <v>8.3629199199964521</v>
      </c>
      <c r="AF6" s="126">
        <f ca="1">OFFSET(AGR!AI$21,$E6,0)</f>
        <v>8.5541556489771686</v>
      </c>
      <c r="AG6" s="126">
        <f ca="1">OFFSET(AGR!AJ$21,$E6,0)</f>
        <v>8.7809677349566186</v>
      </c>
      <c r="AH6" s="126">
        <f ca="1">OFFSET(AGR!AK$21,$E6,0)</f>
        <v>8.9893474724076494</v>
      </c>
      <c r="AI6" s="126">
        <f ca="1">OFFSET(AGR!AL$21,$E6,0)</f>
        <v>9.208403851663217</v>
      </c>
      <c r="AJ6" s="126">
        <f ca="1">OFFSET(AGR!AM$21,$E6,0)</f>
        <v>9.4458243493000733</v>
      </c>
      <c r="AK6" s="126">
        <f ca="1">OFFSET(AGR!AN$21,$E6,0)</f>
        <v>10.651484411856082</v>
      </c>
      <c r="AL6" s="126">
        <f ca="1">OFFSET(AGR!AO$21,$E6,0)</f>
        <v>12.120777799998736</v>
      </c>
      <c r="AM6" s="126">
        <f ca="1">OFFSET(AGR!AP$21,$E6,0)</f>
        <v>12.120777799998736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9.4143205311970117</v>
      </c>
      <c r="R7" s="126">
        <f ca="1">OFFSET(AGR!U$21,$E7,0)</f>
        <v>9.6802205766804956</v>
      </c>
      <c r="S7" s="126">
        <f ca="1">OFFSET(AGR!V$21,$E7,0)</f>
        <v>9.9170692056025267</v>
      </c>
      <c r="T7" s="203">
        <f ca="1">OFFSET(AGR!W$21,$E7,0)</f>
        <v>10.146452181605872</v>
      </c>
      <c r="U7" s="126">
        <f ca="1">OFFSET(AGR!X$21,$E7,0)</f>
        <v>10.481393741607134</v>
      </c>
      <c r="V7" s="126">
        <f ca="1">OFFSET(AGR!Y$21,$E7,0)</f>
        <v>10.798435759785526</v>
      </c>
      <c r="W7" s="126">
        <f ca="1">OFFSET(AGR!Z$21,$E7,0)</f>
        <v>11.126686735782538</v>
      </c>
      <c r="X7" s="126">
        <f ca="1">OFFSET(AGR!AA$21,$E7,0)</f>
        <v>11.434057601858534</v>
      </c>
      <c r="Y7" s="205">
        <f ca="1">OFFSET(AGR!AB$21,$E7,0)</f>
        <v>11.869633857634236</v>
      </c>
      <c r="Z7" s="126">
        <f ca="1">OFFSET(AGR!AC$21,$E7,0)</f>
        <v>12.29548040703979</v>
      </c>
      <c r="AA7" s="126">
        <f ca="1">OFFSET(AGR!AD$21,$E7,0)</f>
        <v>12.68870150229459</v>
      </c>
      <c r="AB7" s="126">
        <f ca="1">OFFSET(AGR!AE$21,$E7,0)</f>
        <v>13.028404079204741</v>
      </c>
      <c r="AC7" s="126">
        <f ca="1">OFFSET(AGR!AF$21,$E7,0)</f>
        <v>13.368348214885224</v>
      </c>
      <c r="AD7" s="126">
        <f ca="1">OFFSET(AGR!AG$21,$E7,0)</f>
        <v>13.758482395880016</v>
      </c>
      <c r="AE7" s="126">
        <f ca="1">OFFSET(AGR!AH$21,$E7,0)</f>
        <v>14.044609725445913</v>
      </c>
      <c r="AF7" s="126">
        <f ca="1">OFFSET(AGR!AI$21,$E7,0)</f>
        <v>14.365769225332222</v>
      </c>
      <c r="AG7" s="126">
        <f ca="1">OFFSET(AGR!AJ$21,$E7,0)</f>
        <v>14.746675327395796</v>
      </c>
      <c r="AH7" s="126">
        <f ca="1">OFFSET(AGR!AK$21,$E7,0)</f>
        <v>15.096626315231136</v>
      </c>
      <c r="AI7" s="126">
        <f ca="1">OFFSET(AGR!AL$21,$E7,0)</f>
        <v>15.464507555748266</v>
      </c>
      <c r="AJ7" s="126">
        <f ca="1">OFFSET(AGR!AM$21,$E7,0)</f>
        <v>15.863229325420816</v>
      </c>
      <c r="AK7" s="126">
        <f ca="1">OFFSET(AGR!AN$21,$E7,0)</f>
        <v>17.888003591125255</v>
      </c>
      <c r="AL7" s="126">
        <f ca="1">OFFSET(AGR!AO$21,$E7,0)</f>
        <v>20.355521205314062</v>
      </c>
      <c r="AM7" s="126">
        <f ca="1">OFFSET(AGR!AP$21,$E7,0)</f>
        <v>20.355521205314062</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4.2822168293743319</v>
      </c>
      <c r="R8" s="126">
        <f ca="1">OFFSET(AGR!U$21,$E8,0)</f>
        <v>4.4031646604926333</v>
      </c>
      <c r="S8" s="126">
        <f ca="1">OFFSET(AGR!V$21,$E8,0)</f>
        <v>4.5108981056651443</v>
      </c>
      <c r="T8" s="203">
        <f ca="1">OFFSET(AGR!W$21,$E8,0)</f>
        <v>4.6152357088897711</v>
      </c>
      <c r="U8" s="126">
        <f ca="1">OFFSET(AGR!X$21,$E8,0)</f>
        <v>4.767587902586742</v>
      </c>
      <c r="V8" s="126">
        <f ca="1">OFFSET(AGR!Y$21,$E8,0)</f>
        <v>4.9117982745794295</v>
      </c>
      <c r="W8" s="126">
        <f ca="1">OFFSET(AGR!Z$21,$E8,0)</f>
        <v>5.0611071757385693</v>
      </c>
      <c r="X8" s="126">
        <f ca="1">OFFSET(AGR!AA$21,$E8,0)</f>
        <v>5.2009185079752713</v>
      </c>
      <c r="Y8" s="205">
        <f ca="1">OFFSET(AGR!AB$21,$E8,0)</f>
        <v>5.3990456024137492</v>
      </c>
      <c r="Z8" s="126">
        <f ca="1">OFFSET(AGR!AC$21,$E8,0)</f>
        <v>5.5927470229838843</v>
      </c>
      <c r="AA8" s="126">
        <f ca="1">OFFSET(AGR!AD$21,$E8,0)</f>
        <v>5.7716083636600564</v>
      </c>
      <c r="AB8" s="126">
        <f ca="1">OFFSET(AGR!AE$21,$E8,0)</f>
        <v>5.9261261631131328</v>
      </c>
      <c r="AC8" s="126">
        <f ca="1">OFFSET(AGR!AF$21,$E8,0)</f>
        <v>6.0807538384758058</v>
      </c>
      <c r="AD8" s="126">
        <f ca="1">OFFSET(AGR!AG$21,$E8,0)</f>
        <v>6.258211059104096</v>
      </c>
      <c r="AE8" s="126">
        <f ca="1">OFFSET(AGR!AH$21,$E8,0)</f>
        <v>6.3883595134668703</v>
      </c>
      <c r="AF8" s="126">
        <f ca="1">OFFSET(AGR!AI$21,$E8,0)</f>
        <v>6.5344427714958737</v>
      </c>
      <c r="AG8" s="126">
        <f ca="1">OFFSET(AGR!AJ$21,$E8,0)</f>
        <v>6.7077024895246815</v>
      </c>
      <c r="AH8" s="126">
        <f ca="1">OFFSET(AGR!AK$21,$E8,0)</f>
        <v>6.8668819018464466</v>
      </c>
      <c r="AI8" s="126">
        <f ca="1">OFFSET(AGR!AL$21,$E8,0)</f>
        <v>7.0342171050757401</v>
      </c>
      <c r="AJ8" s="126">
        <f ca="1">OFFSET(AGR!AM$21,$E8,0)</f>
        <v>7.2155804936146914</v>
      </c>
      <c r="AK8" s="126">
        <f ca="1">OFFSET(AGR!AN$21,$E8,0)</f>
        <v>8.1365734009149442</v>
      </c>
      <c r="AL8" s="126">
        <f ca="1">OFFSET(AGR!AO$21,$E8,0)</f>
        <v>9.2589534409021113</v>
      </c>
      <c r="AM8" s="126">
        <f ca="1">OFFSET(AGR!AP$21,$E8,0)</f>
        <v>9.2589534409021113</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16.269644378490483</v>
      </c>
      <c r="R9" s="126">
        <f ca="1">OFFSET(AGR!U$21,$E9,0)</f>
        <v>16.729167629892959</v>
      </c>
      <c r="S9" s="126">
        <f ca="1">OFFSET(AGR!V$21,$E9,0)</f>
        <v>17.138484792116724</v>
      </c>
      <c r="T9" s="203">
        <f ca="1">OFFSET(AGR!W$21,$E9,0)</f>
        <v>17.534899959168587</v>
      </c>
      <c r="U9" s="126">
        <f ca="1">OFFSET(AGR!X$21,$E9,0)</f>
        <v>18.113739403899551</v>
      </c>
      <c r="V9" s="126">
        <f ca="1">OFFSET(AGR!Y$21,$E9,0)</f>
        <v>18.661645210984442</v>
      </c>
      <c r="W9" s="126">
        <f ca="1">OFFSET(AGR!Z$21,$E9,0)</f>
        <v>19.228922119463018</v>
      </c>
      <c r="X9" s="126">
        <f ca="1">OFFSET(AGR!AA$21,$E9,0)</f>
        <v>19.760114430877682</v>
      </c>
      <c r="Y9" s="205">
        <f ca="1">OFFSET(AGR!AB$21,$E9,0)</f>
        <v>20.512868786085939</v>
      </c>
      <c r="Z9" s="126">
        <f ca="1">OFFSET(AGR!AC$21,$E9,0)</f>
        <v>21.248808453285129</v>
      </c>
      <c r="AA9" s="126">
        <f ca="1">OFFSET(AGR!AD$21,$E9,0)</f>
        <v>21.928365449535253</v>
      </c>
      <c r="AB9" s="126">
        <f ca="1">OFFSET(AGR!AE$21,$E9,0)</f>
        <v>22.515432790451705</v>
      </c>
      <c r="AC9" s="126">
        <f ca="1">OFFSET(AGR!AF$21,$E9,0)</f>
        <v>23.102917588504525</v>
      </c>
      <c r="AD9" s="126">
        <f ca="1">OFFSET(AGR!AG$21,$E9,0)</f>
        <v>23.777139839982492</v>
      </c>
      <c r="AE9" s="126">
        <f ca="1">OFFSET(AGR!AH$21,$E9,0)</f>
        <v>24.271619487619091</v>
      </c>
      <c r="AF9" s="126">
        <f ca="1">OFFSET(AGR!AI$21,$E9,0)</f>
        <v>24.8266410459577</v>
      </c>
      <c r="AG9" s="126">
        <f ca="1">OFFSET(AGR!AJ$21,$E9,0)</f>
        <v>25.484915512143033</v>
      </c>
      <c r="AH9" s="126">
        <f ca="1">OFFSET(AGR!AK$21,$E9,0)</f>
        <v>26.089693956122623</v>
      </c>
      <c r="AI9" s="126">
        <f ca="1">OFFSET(AGR!AL$21,$E9,0)</f>
        <v>26.725459111653251</v>
      </c>
      <c r="AJ9" s="126">
        <f ca="1">OFFSET(AGR!AM$21,$E9,0)</f>
        <v>27.41452226571074</v>
      </c>
      <c r="AK9" s="126">
        <f ca="1">OFFSET(AGR!AN$21,$E9,0)</f>
        <v>30.913697499926169</v>
      </c>
      <c r="AL9" s="126">
        <f ca="1">OFFSET(AGR!AO$21,$E9,0)</f>
        <v>35.178013118613606</v>
      </c>
      <c r="AM9" s="126">
        <f ca="1">OFFSET(AGR!AP$21,$E9,0)</f>
        <v>35.178013118613606</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0.30828932872890502</v>
      </c>
      <c r="Q10" s="126">
        <f ca="1">OFFSET(IND!T$25,$E10,0)</f>
        <v>0.3124081703209452</v>
      </c>
      <c r="R10" s="126">
        <f ca="1">OFFSET(IND!U$25,$E10,0)</f>
        <v>0.31662407272757215</v>
      </c>
      <c r="S10" s="126">
        <f ca="1">OFFSET(IND!V$25,$E10,0)</f>
        <v>0.32057877578144556</v>
      </c>
      <c r="T10" s="203">
        <f ca="1">OFFSET(IND!W$25,$E10,0)</f>
        <v>0.32731269042874767</v>
      </c>
      <c r="U10" s="126">
        <f ca="1">OFFSET(IND!X$25,$E10,0)</f>
        <v>0.33850402375912619</v>
      </c>
      <c r="V10" s="126">
        <f ca="1">OFFSET(IND!Y$25,$E10,0)</f>
        <v>0.35041001041404779</v>
      </c>
      <c r="W10" s="126">
        <f ca="1">OFFSET(IND!Z$25,$E10,0)</f>
        <v>0.36297881747723171</v>
      </c>
      <c r="X10" s="126">
        <f ca="1">OFFSET(IND!AA$25,$E10,0)</f>
        <v>0.37973576047250701</v>
      </c>
      <c r="Y10" s="205">
        <f ca="1">OFFSET(IND!AB$25,$E10,0)</f>
        <v>0.39697732008337228</v>
      </c>
      <c r="Z10" s="126">
        <f ca="1">OFFSET(IND!AC$25,$E10,0)</f>
        <v>0.41375459165213346</v>
      </c>
      <c r="AA10" s="126">
        <f ca="1">OFFSET(IND!AD$25,$E10,0)</f>
        <v>0.42935067194016813</v>
      </c>
      <c r="AB10" s="126">
        <f ca="1">OFFSET(IND!AE$25,$E10,0)</f>
        <v>0.44508103314756303</v>
      </c>
      <c r="AC10" s="126">
        <f ca="1">OFFSET(IND!AF$25,$E10,0)</f>
        <v>0.46218428354792207</v>
      </c>
      <c r="AD10" s="126">
        <f ca="1">OFFSET(IND!AG$25,$E10,0)</f>
        <v>0.47697600293267345</v>
      </c>
      <c r="AE10" s="126">
        <f ca="1">OFFSET(IND!AH$25,$E10,0)</f>
        <v>0.49261462491703528</v>
      </c>
      <c r="AF10" s="126">
        <f ca="1">OFFSET(IND!AI$25,$E10,0)</f>
        <v>0.50866347171546689</v>
      </c>
      <c r="AG10" s="126">
        <f ca="1">OFFSET(IND!AJ$25,$E10,0)</f>
        <v>0.52324250522188354</v>
      </c>
      <c r="AH10" s="126">
        <f ca="1">OFFSET(IND!AK$25,$E10,0)</f>
        <v>0.53771131905069347</v>
      </c>
      <c r="AI10" s="126">
        <f ca="1">OFFSET(IND!AL$25,$E10,0)</f>
        <v>0.55255382492718674</v>
      </c>
      <c r="AJ10" s="126">
        <f ca="1">OFFSET(IND!AM$25,$E10,0)</f>
        <v>0.63268069243357705</v>
      </c>
      <c r="AK10" s="126">
        <f ca="1">OFFSET(IND!AN$25,$E10,0)</f>
        <v>0.73231655823811337</v>
      </c>
      <c r="AL10" s="126">
        <f ca="1">OFFSET(IND!AO$25,$E10,0)</f>
        <v>0.90882779183268569</v>
      </c>
      <c r="AM10" s="126">
        <f ca="1">OFFSET(IND!AP$25,$E10,0)</f>
        <v>1.0885905251436088</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4.1105243830520672</v>
      </c>
      <c r="Q11" s="126">
        <f ca="1">OFFSET(IND!T$25,$E11,0)</f>
        <v>4.1654422709459364</v>
      </c>
      <c r="R11" s="126">
        <f ca="1">OFFSET(IND!U$25,$E11,0)</f>
        <v>4.2216543030342963</v>
      </c>
      <c r="S11" s="126">
        <f ca="1">OFFSET(IND!V$25,$E11,0)</f>
        <v>4.2743836770859422</v>
      </c>
      <c r="T11" s="203">
        <f ca="1">OFFSET(IND!W$25,$E11,0)</f>
        <v>4.364169205716637</v>
      </c>
      <c r="U11" s="126">
        <f ca="1">OFFSET(IND!X$25,$E11,0)</f>
        <v>4.5133869834550175</v>
      </c>
      <c r="V11" s="126">
        <f ca="1">OFFSET(IND!Y$25,$E11,0)</f>
        <v>4.6721334721873058</v>
      </c>
      <c r="W11" s="126">
        <f ca="1">OFFSET(IND!Z$25,$E11,0)</f>
        <v>4.8397175663630918</v>
      </c>
      <c r="X11" s="126">
        <f ca="1">OFFSET(IND!AA$25,$E11,0)</f>
        <v>5.0631434729667628</v>
      </c>
      <c r="Y11" s="205">
        <f ca="1">OFFSET(IND!AB$25,$E11,0)</f>
        <v>5.2930309344449666</v>
      </c>
      <c r="Z11" s="126">
        <f ca="1">OFFSET(IND!AC$25,$E11,0)</f>
        <v>5.5167278886951161</v>
      </c>
      <c r="AA11" s="126">
        <f ca="1">OFFSET(IND!AD$25,$E11,0)</f>
        <v>5.7246756258689118</v>
      </c>
      <c r="AB11" s="126">
        <f ca="1">OFFSET(IND!AE$25,$E11,0)</f>
        <v>5.9344137753008441</v>
      </c>
      <c r="AC11" s="126">
        <f ca="1">OFFSET(IND!AF$25,$E11,0)</f>
        <v>6.1624571139722981</v>
      </c>
      <c r="AD11" s="126">
        <f ca="1">OFFSET(IND!AG$25,$E11,0)</f>
        <v>6.3596800391023161</v>
      </c>
      <c r="AE11" s="126">
        <f ca="1">OFFSET(IND!AH$25,$E11,0)</f>
        <v>6.5681949988938069</v>
      </c>
      <c r="AF11" s="126">
        <f ca="1">OFFSET(IND!AI$25,$E11,0)</f>
        <v>6.7821796228728948</v>
      </c>
      <c r="AG11" s="126">
        <f ca="1">OFFSET(IND!AJ$25,$E11,0)</f>
        <v>6.976566736291784</v>
      </c>
      <c r="AH11" s="126">
        <f ca="1">OFFSET(IND!AK$25,$E11,0)</f>
        <v>7.1694842540092498</v>
      </c>
      <c r="AI11" s="126">
        <f ca="1">OFFSET(IND!AL$25,$E11,0)</f>
        <v>7.3673843323624935</v>
      </c>
      <c r="AJ11" s="126">
        <f ca="1">OFFSET(IND!AM$25,$E11,0)</f>
        <v>8.4357425657810321</v>
      </c>
      <c r="AK11" s="126">
        <f ca="1">OFFSET(IND!AN$25,$E11,0)</f>
        <v>9.7642207765081839</v>
      </c>
      <c r="AL11" s="126">
        <f ca="1">OFFSET(IND!AO$25,$E11,0)</f>
        <v>12.117703891102483</v>
      </c>
      <c r="AM11" s="126">
        <f ca="1">OFFSET(IND!AP$25,$E11,0)</f>
        <v>14.514540335248125</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2.4991988248956569</v>
      </c>
      <c r="Q12" s="126">
        <f ca="1">OFFSET(IND!T$25,$E12,0)</f>
        <v>2.5325889007351292</v>
      </c>
      <c r="R12" s="126">
        <f ca="1">OFFSET(IND!U$25,$E12,0)</f>
        <v>2.5667658162448519</v>
      </c>
      <c r="S12" s="126">
        <f ca="1">OFFSET(IND!V$25,$E12,0)</f>
        <v>2.5988252756682524</v>
      </c>
      <c r="T12" s="203">
        <f ca="1">OFFSET(IND!W$25,$E12,0)</f>
        <v>2.6534148770757149</v>
      </c>
      <c r="U12" s="126">
        <f ca="1">OFFSET(IND!X$25,$E12,0)</f>
        <v>2.7441392859406499</v>
      </c>
      <c r="V12" s="126">
        <f ca="1">OFFSET(IND!Y$25,$E12,0)</f>
        <v>2.8406571510898808</v>
      </c>
      <c r="W12" s="126">
        <f ca="1">OFFSET(IND!Z$25,$E12,0)</f>
        <v>2.9425482803487584</v>
      </c>
      <c r="X12" s="126">
        <f ca="1">OFFSET(IND!AA$25,$E12,0)</f>
        <v>3.0783912315637902</v>
      </c>
      <c r="Y12" s="205">
        <f ca="1">OFFSET(IND!AB$25,$E12,0)</f>
        <v>3.2181628081425382</v>
      </c>
      <c r="Z12" s="126">
        <f ca="1">OFFSET(IND!AC$25,$E12,0)</f>
        <v>3.3541705563266291</v>
      </c>
      <c r="AA12" s="126">
        <f ca="1">OFFSET(IND!AD$25,$E12,0)</f>
        <v>3.4806027805282969</v>
      </c>
      <c r="AB12" s="126">
        <f ca="1">OFFSET(IND!AE$25,$E12,0)</f>
        <v>3.6081235753829115</v>
      </c>
      <c r="AC12" s="126">
        <f ca="1">OFFSET(IND!AF$25,$E12,0)</f>
        <v>3.7467739252951553</v>
      </c>
      <c r="AD12" s="126">
        <f ca="1">OFFSET(IND!AG$25,$E12,0)</f>
        <v>3.8666854637742065</v>
      </c>
      <c r="AE12" s="126">
        <f ca="1">OFFSET(IND!AH$25,$E12,0)</f>
        <v>3.9934625593274329</v>
      </c>
      <c r="AF12" s="126">
        <f ca="1">OFFSET(IND!AI$25,$E12,0)</f>
        <v>4.123565210706718</v>
      </c>
      <c r="AG12" s="126">
        <f ca="1">OFFSET(IND!AJ$25,$E12,0)</f>
        <v>4.2417525756654024</v>
      </c>
      <c r="AH12" s="126">
        <f ca="1">OFFSET(IND!AK$25,$E12,0)</f>
        <v>4.3590464264376214</v>
      </c>
      <c r="AI12" s="126">
        <f ca="1">OFFSET(IND!AL$25,$E12,0)</f>
        <v>4.4793696740763931</v>
      </c>
      <c r="AJ12" s="126">
        <f ca="1">OFFSET(IND!AM$25,$E12,0)</f>
        <v>5.128931479994864</v>
      </c>
      <c r="AK12" s="126">
        <f ca="1">OFFSET(IND!AN$25,$E12,0)</f>
        <v>5.9366462321169715</v>
      </c>
      <c r="AL12" s="126">
        <f ca="1">OFFSET(IND!AO$25,$E12,0)</f>
        <v>7.3675639657903043</v>
      </c>
      <c r="AM12" s="126">
        <f ca="1">OFFSET(IND!AP$25,$E12,0)</f>
        <v>8.8248405238308525</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2.6307356051533231</v>
      </c>
      <c r="Q13" s="126">
        <f ca="1">OFFSET(IND!T$25,$E13,0)</f>
        <v>2.6658830534053992</v>
      </c>
      <c r="R13" s="126">
        <f ca="1">OFFSET(IND!U$25,$E13,0)</f>
        <v>2.7018587539419494</v>
      </c>
      <c r="S13" s="126">
        <f ca="1">OFFSET(IND!V$25,$E13,0)</f>
        <v>2.7356055533350028</v>
      </c>
      <c r="T13" s="203">
        <f ca="1">OFFSET(IND!W$25,$E13,0)</f>
        <v>2.7930682916586473</v>
      </c>
      <c r="U13" s="126">
        <f ca="1">OFFSET(IND!X$25,$E13,0)</f>
        <v>2.8885676694112106</v>
      </c>
      <c r="V13" s="126">
        <f ca="1">OFFSET(IND!Y$25,$E13,0)</f>
        <v>2.9901654221998748</v>
      </c>
      <c r="W13" s="126">
        <f ca="1">OFFSET(IND!Z$25,$E13,0)</f>
        <v>3.0974192424723777</v>
      </c>
      <c r="X13" s="126">
        <f ca="1">OFFSET(IND!AA$25,$E13,0)</f>
        <v>3.2404118226987269</v>
      </c>
      <c r="Y13" s="205">
        <f ca="1">OFFSET(IND!AB$25,$E13,0)</f>
        <v>3.3875397980447772</v>
      </c>
      <c r="Z13" s="126">
        <f ca="1">OFFSET(IND!AC$25,$E13,0)</f>
        <v>3.5307058487648728</v>
      </c>
      <c r="AA13" s="126">
        <f ca="1">OFFSET(IND!AD$25,$E13,0)</f>
        <v>3.663792400556102</v>
      </c>
      <c r="AB13" s="126">
        <f ca="1">OFFSET(IND!AE$25,$E13,0)</f>
        <v>3.7980248161925383</v>
      </c>
      <c r="AC13" s="126">
        <f ca="1">OFFSET(IND!AF$25,$E13,0)</f>
        <v>3.9439725529422689</v>
      </c>
      <c r="AD13" s="126">
        <f ca="1">OFFSET(IND!AG$25,$E13,0)</f>
        <v>4.0701952250254809</v>
      </c>
      <c r="AE13" s="126">
        <f ca="1">OFFSET(IND!AH$25,$E13,0)</f>
        <v>4.2036447992920349</v>
      </c>
      <c r="AF13" s="126">
        <f ca="1">OFFSET(IND!AI$25,$E13,0)</f>
        <v>4.3405949586386514</v>
      </c>
      <c r="AG13" s="126">
        <f ca="1">OFFSET(IND!AJ$25,$E13,0)</f>
        <v>4.4650027112267408</v>
      </c>
      <c r="AH13" s="126">
        <f ca="1">OFFSET(IND!AK$25,$E13,0)</f>
        <v>4.5884699225659187</v>
      </c>
      <c r="AI13" s="126">
        <f ca="1">OFFSET(IND!AL$25,$E13,0)</f>
        <v>4.7151259727119941</v>
      </c>
      <c r="AJ13" s="126">
        <f ca="1">OFFSET(IND!AM$25,$E13,0)</f>
        <v>5.3988752420998578</v>
      </c>
      <c r="AK13" s="126">
        <f ca="1">OFFSET(IND!AN$25,$E13,0)</f>
        <v>6.2491012969652342</v>
      </c>
      <c r="AL13" s="126">
        <f ca="1">OFFSET(IND!AO$25,$E13,0)</f>
        <v>7.7553304903055844</v>
      </c>
      <c r="AM13" s="126">
        <f ca="1">OFFSET(IND!AP$25,$E13,0)</f>
        <v>9.2893058145587943</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0.73989438894937198</v>
      </c>
      <c r="Q14" s="126">
        <f ca="1">OFFSET(IND!T$25,$E14,0)</f>
        <v>0.74977960877026839</v>
      </c>
      <c r="R14" s="126">
        <f ca="1">OFFSET(IND!U$25,$E14,0)</f>
        <v>0.75989777454617313</v>
      </c>
      <c r="S14" s="126">
        <f ca="1">OFFSET(IND!V$25,$E14,0)</f>
        <v>0.7693890618754694</v>
      </c>
      <c r="T14" s="203">
        <f ca="1">OFFSET(IND!W$25,$E14,0)</f>
        <v>0.7855504570289944</v>
      </c>
      <c r="U14" s="126">
        <f ca="1">OFFSET(IND!X$25,$E14,0)</f>
        <v>0.81240965702190282</v>
      </c>
      <c r="V14" s="126">
        <f ca="1">OFFSET(IND!Y$25,$E14,0)</f>
        <v>0.84098402499371461</v>
      </c>
      <c r="W14" s="126">
        <f ca="1">OFFSET(IND!Z$25,$E14,0)</f>
        <v>0.87114916194535597</v>
      </c>
      <c r="X14" s="126">
        <f ca="1">OFFSET(IND!AA$25,$E14,0)</f>
        <v>0.91136582513401665</v>
      </c>
      <c r="Y14" s="205">
        <f ca="1">OFFSET(IND!AB$25,$E14,0)</f>
        <v>0.95274556820009326</v>
      </c>
      <c r="Z14" s="126">
        <f ca="1">OFFSET(IND!AC$25,$E14,0)</f>
        <v>0.99301101996512009</v>
      </c>
      <c r="AA14" s="126">
        <f ca="1">OFFSET(IND!AD$25,$E14,0)</f>
        <v>1.0304416126564033</v>
      </c>
      <c r="AB14" s="126">
        <f ca="1">OFFSET(IND!AE$25,$E14,0)</f>
        <v>1.0681944795541511</v>
      </c>
      <c r="AC14" s="126">
        <f ca="1">OFFSET(IND!AF$25,$E14,0)</f>
        <v>1.1092422805150128</v>
      </c>
      <c r="AD14" s="126">
        <f ca="1">OFFSET(IND!AG$25,$E14,0)</f>
        <v>1.144742407038416</v>
      </c>
      <c r="AE14" s="126">
        <f ca="1">OFFSET(IND!AH$25,$E14,0)</f>
        <v>1.1822750998008844</v>
      </c>
      <c r="AF14" s="126">
        <f ca="1">OFFSET(IND!AI$25,$E14,0)</f>
        <v>1.2207923321171201</v>
      </c>
      <c r="AG14" s="126">
        <f ca="1">OFFSET(IND!AJ$25,$E14,0)</f>
        <v>1.2557820125325201</v>
      </c>
      <c r="AH14" s="126">
        <f ca="1">OFFSET(IND!AK$25,$E14,0)</f>
        <v>1.290507165721664</v>
      </c>
      <c r="AI14" s="126">
        <f ca="1">OFFSET(IND!AL$25,$E14,0)</f>
        <v>1.3261291798252477</v>
      </c>
      <c r="AJ14" s="126">
        <f ca="1">OFFSET(IND!AM$25,$E14,0)</f>
        <v>1.5184336618405845</v>
      </c>
      <c r="AK14" s="126">
        <f ca="1">OFFSET(IND!AN$25,$E14,0)</f>
        <v>1.7575597397714715</v>
      </c>
      <c r="AL14" s="126">
        <f ca="1">OFFSET(IND!AO$25,$E14,0)</f>
        <v>2.1811867003984449</v>
      </c>
      <c r="AM14" s="126">
        <f ca="1">OFFSET(IND!AP$25,$E14,0)</f>
        <v>2.6126172603446598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0.82210487661041332</v>
      </c>
      <c r="Q15" s="126">
        <f ca="1">OFFSET(IND!T$25,$E15,0)</f>
        <v>0.83308845418918709</v>
      </c>
      <c r="R15" s="126">
        <f ca="1">OFFSET(IND!U$25,$E15,0)</f>
        <v>0.84433086060685902</v>
      </c>
      <c r="S15" s="126">
        <f ca="1">OFFSET(IND!V$25,$E15,0)</f>
        <v>0.85487673541718812</v>
      </c>
      <c r="T15" s="203">
        <f ca="1">OFFSET(IND!W$25,$E15,0)</f>
        <v>0.87283384114332707</v>
      </c>
      <c r="U15" s="126">
        <f ca="1">OFFSET(IND!X$25,$E15,0)</f>
        <v>0.90267739669100311</v>
      </c>
      <c r="V15" s="126">
        <f ca="1">OFFSET(IND!Y$25,$E15,0)</f>
        <v>0.93442669443746063</v>
      </c>
      <c r="W15" s="126">
        <f ca="1">OFFSET(IND!Z$25,$E15,0)</f>
        <v>0.96794351327261774</v>
      </c>
      <c r="X15" s="126">
        <f ca="1">OFFSET(IND!AA$25,$E15,0)</f>
        <v>1.0126286945933518</v>
      </c>
      <c r="Y15" s="205">
        <f ca="1">OFFSET(IND!AB$25,$E15,0)</f>
        <v>1.0586061868889924</v>
      </c>
      <c r="Z15" s="126">
        <f ca="1">OFFSET(IND!AC$25,$E15,0)</f>
        <v>1.1033455777390222</v>
      </c>
      <c r="AA15" s="126">
        <f ca="1">OFFSET(IND!AD$25,$E15,0)</f>
        <v>1.1449351251737812</v>
      </c>
      <c r="AB15" s="126">
        <f ca="1">OFFSET(IND!AE$25,$E15,0)</f>
        <v>1.1868827550601675</v>
      </c>
      <c r="AC15" s="126">
        <f ca="1">OFFSET(IND!AF$25,$E15,0)</f>
        <v>1.2324914227944583</v>
      </c>
      <c r="AD15" s="126">
        <f ca="1">OFFSET(IND!AG$25,$E15,0)</f>
        <v>1.271936007820462</v>
      </c>
      <c r="AE15" s="126">
        <f ca="1">OFFSET(IND!AH$25,$E15,0)</f>
        <v>1.3136389997787601</v>
      </c>
      <c r="AF15" s="126">
        <f ca="1">OFFSET(IND!AI$25,$E15,0)</f>
        <v>1.3564359245745776</v>
      </c>
      <c r="AG15" s="126">
        <f ca="1">OFFSET(IND!AJ$25,$E15,0)</f>
        <v>1.3953133472583554</v>
      </c>
      <c r="AH15" s="126">
        <f ca="1">OFFSET(IND!AK$25,$E15,0)</f>
        <v>1.4338968508018486</v>
      </c>
      <c r="AI15" s="126">
        <f ca="1">OFFSET(IND!AL$25,$E15,0)</f>
        <v>1.4734768664724973</v>
      </c>
      <c r="AJ15" s="126">
        <f ca="1">OFFSET(IND!AM$25,$E15,0)</f>
        <v>1.6871485131562047</v>
      </c>
      <c r="AK15" s="126">
        <f ca="1">OFFSET(IND!AN$25,$E15,0)</f>
        <v>1.9528441553016347</v>
      </c>
      <c r="AL15" s="126">
        <f ca="1">OFFSET(IND!AO$25,$E15,0)</f>
        <v>2.4235407782204939</v>
      </c>
      <c r="AM15" s="126">
        <f ca="1">OFFSET(IND!AP$25,$E15,0)</f>
        <v>2.9029080670496215</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0.49326292596624799</v>
      </c>
      <c r="Q16" s="126">
        <f ca="1">OFFSET(IND!T$25,$E16,0)</f>
        <v>0.49985307251351224</v>
      </c>
      <c r="R16" s="126">
        <f ca="1">OFFSET(IND!U$25,$E16,0)</f>
        <v>0.50659851636411535</v>
      </c>
      <c r="S16" s="126">
        <f ca="1">OFFSET(IND!V$25,$E16,0)</f>
        <v>0.51292604125031283</v>
      </c>
      <c r="T16" s="203">
        <f ca="1">OFFSET(IND!W$25,$E16,0)</f>
        <v>0.52370030468599615</v>
      </c>
      <c r="U16" s="126">
        <f ca="1">OFFSET(IND!X$25,$E16,0)</f>
        <v>0.54160643801460173</v>
      </c>
      <c r="V16" s="126">
        <f ca="1">OFFSET(IND!Y$25,$E16,0)</f>
        <v>0.56065601666247622</v>
      </c>
      <c r="W16" s="126">
        <f ca="1">OFFSET(IND!Z$25,$E16,0)</f>
        <v>0.58076610796357053</v>
      </c>
      <c r="X16" s="126">
        <f ca="1">OFFSET(IND!AA$25,$E16,0)</f>
        <v>0.60757721675601095</v>
      </c>
      <c r="Y16" s="205">
        <f ca="1">OFFSET(IND!AB$25,$E16,0)</f>
        <v>0.6351637121333954</v>
      </c>
      <c r="Z16" s="126">
        <f ca="1">OFFSET(IND!AC$25,$E16,0)</f>
        <v>0.66200734664341332</v>
      </c>
      <c r="AA16" s="126">
        <f ca="1">OFFSET(IND!AD$25,$E16,0)</f>
        <v>0.68696107510426874</v>
      </c>
      <c r="AB16" s="126">
        <f ca="1">OFFSET(IND!AE$25,$E16,0)</f>
        <v>0.71212965303610054</v>
      </c>
      <c r="AC16" s="126">
        <f ca="1">OFFSET(IND!AF$25,$E16,0)</f>
        <v>0.739494853676675</v>
      </c>
      <c r="AD16" s="126">
        <f ca="1">OFFSET(IND!AG$25,$E16,0)</f>
        <v>0.76316160469227712</v>
      </c>
      <c r="AE16" s="126">
        <f ca="1">OFFSET(IND!AH$25,$E16,0)</f>
        <v>0.78818339986725605</v>
      </c>
      <c r="AF16" s="126">
        <f ca="1">OFFSET(IND!AI$25,$E16,0)</f>
        <v>0.81386155474474653</v>
      </c>
      <c r="AG16" s="126">
        <f ca="1">OFFSET(IND!AJ$25,$E16,0)</f>
        <v>0.83718800835501317</v>
      </c>
      <c r="AH16" s="126">
        <f ca="1">OFFSET(IND!AK$25,$E16,0)</f>
        <v>0.86033811048110909</v>
      </c>
      <c r="AI16" s="126">
        <f ca="1">OFFSET(IND!AL$25,$E16,0)</f>
        <v>0.88408611988349828</v>
      </c>
      <c r="AJ16" s="126">
        <f ca="1">OFFSET(IND!AM$25,$E16,0)</f>
        <v>1.0122891078937226</v>
      </c>
      <c r="AK16" s="126">
        <f ca="1">OFFSET(IND!AN$25,$E16,0)</f>
        <v>1.1717064931809806</v>
      </c>
      <c r="AL16" s="126">
        <f ca="1">OFFSET(IND!AO$25,$E16,0)</f>
        <v>1.4541244669322961</v>
      </c>
      <c r="AM16" s="126">
        <f ca="1">OFFSET(IND!AP$25,$E16,0)</f>
        <v>1.7417448402297728</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6.5768390128833065</v>
      </c>
      <c r="Q17" s="126">
        <f ca="1">OFFSET(IND!T$25,$E17,0)</f>
        <v>6.6647076335134967</v>
      </c>
      <c r="R17" s="126">
        <f ca="1">OFFSET(IND!U$25,$E17,0)</f>
        <v>6.7546468848548722</v>
      </c>
      <c r="S17" s="126">
        <f ca="1">OFFSET(IND!V$25,$E17,0)</f>
        <v>6.8390138833375049</v>
      </c>
      <c r="T17" s="203">
        <f ca="1">OFFSET(IND!W$25,$E17,0)</f>
        <v>6.9826707291466166</v>
      </c>
      <c r="U17" s="126">
        <f ca="1">OFFSET(IND!X$25,$E17,0)</f>
        <v>7.2214191735280249</v>
      </c>
      <c r="V17" s="126">
        <f ca="1">OFFSET(IND!Y$25,$E17,0)</f>
        <v>7.475413555499685</v>
      </c>
      <c r="W17" s="126">
        <f ca="1">OFFSET(IND!Z$25,$E17,0)</f>
        <v>7.7435481061809419</v>
      </c>
      <c r="X17" s="126">
        <f ca="1">OFFSET(IND!AA$25,$E17,0)</f>
        <v>8.1010295567468145</v>
      </c>
      <c r="Y17" s="205">
        <f ca="1">OFFSET(IND!AB$25,$E17,0)</f>
        <v>8.4688494951119395</v>
      </c>
      <c r="Z17" s="126">
        <f ca="1">OFFSET(IND!AC$25,$E17,0)</f>
        <v>8.8267646219121776</v>
      </c>
      <c r="AA17" s="126">
        <f ca="1">OFFSET(IND!AD$25,$E17,0)</f>
        <v>9.1594810013902492</v>
      </c>
      <c r="AB17" s="126">
        <f ca="1">OFFSET(IND!AE$25,$E17,0)</f>
        <v>9.4950620404813399</v>
      </c>
      <c r="AC17" s="126">
        <f ca="1">OFFSET(IND!AF$25,$E17,0)</f>
        <v>9.8599313823556667</v>
      </c>
      <c r="AD17" s="126">
        <f ca="1">OFFSET(IND!AG$25,$E17,0)</f>
        <v>10.175488062563696</v>
      </c>
      <c r="AE17" s="126">
        <f ca="1">OFFSET(IND!AH$25,$E17,0)</f>
        <v>10.509111998230081</v>
      </c>
      <c r="AF17" s="126">
        <f ca="1">OFFSET(IND!AI$25,$E17,0)</f>
        <v>10.851487396596621</v>
      </c>
      <c r="AG17" s="126">
        <f ca="1">OFFSET(IND!AJ$25,$E17,0)</f>
        <v>11.162506778066843</v>
      </c>
      <c r="AH17" s="126">
        <f ca="1">OFFSET(IND!AK$25,$E17,0)</f>
        <v>11.471174806414789</v>
      </c>
      <c r="AI17" s="126">
        <f ca="1">OFFSET(IND!AL$25,$E17,0)</f>
        <v>11.787814931779979</v>
      </c>
      <c r="AJ17" s="126">
        <f ca="1">OFFSET(IND!AM$25,$E17,0)</f>
        <v>13.497188105249638</v>
      </c>
      <c r="AK17" s="126">
        <f ca="1">OFFSET(IND!AN$25,$E17,0)</f>
        <v>15.622753242413078</v>
      </c>
      <c r="AL17" s="126">
        <f ca="1">OFFSET(IND!AO$25,$E17,0)</f>
        <v>19.388326225763951</v>
      </c>
      <c r="AM17" s="126">
        <f ca="1">OFFSET(IND!AP$25,$E17,0)</f>
        <v>23.223264536396972</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11.509468272545787</v>
      </c>
      <c r="Q18" s="126">
        <f ca="1">OFFSET(IND!T$25,$E18,0)</f>
        <v>11.66323835864862</v>
      </c>
      <c r="R18" s="126">
        <f ca="1">OFFSET(IND!U$25,$E18,0)</f>
        <v>11.820632048496027</v>
      </c>
      <c r="S18" s="126">
        <f ca="1">OFFSET(IND!V$25,$E18,0)</f>
        <v>11.968274295840635</v>
      </c>
      <c r="T18" s="203">
        <f ca="1">OFFSET(IND!W$25,$E18,0)</f>
        <v>12.21967377600658</v>
      </c>
      <c r="U18" s="126">
        <f ca="1">OFFSET(IND!X$25,$E18,0)</f>
        <v>12.637483553674045</v>
      </c>
      <c r="V18" s="126">
        <f ca="1">OFFSET(IND!Y$25,$E18,0)</f>
        <v>13.081973722124451</v>
      </c>
      <c r="W18" s="126">
        <f ca="1">OFFSET(IND!Z$25,$E18,0)</f>
        <v>13.551209185816651</v>
      </c>
      <c r="X18" s="126">
        <f ca="1">OFFSET(IND!AA$25,$E18,0)</f>
        <v>14.176801724306928</v>
      </c>
      <c r="Y18" s="205">
        <f ca="1">OFFSET(IND!AB$25,$E18,0)</f>
        <v>14.820486616445898</v>
      </c>
      <c r="Z18" s="126">
        <f ca="1">OFFSET(IND!AC$25,$E18,0)</f>
        <v>15.446838088346315</v>
      </c>
      <c r="AA18" s="126">
        <f ca="1">OFFSET(IND!AD$25,$E18,0)</f>
        <v>16.02909175243294</v>
      </c>
      <c r="AB18" s="126">
        <f ca="1">OFFSET(IND!AE$25,$E18,0)</f>
        <v>16.616358570842348</v>
      </c>
      <c r="AC18" s="126">
        <f ca="1">OFFSET(IND!AF$25,$E18,0)</f>
        <v>17.25487991912242</v>
      </c>
      <c r="AD18" s="126">
        <f ca="1">OFFSET(IND!AG$25,$E18,0)</f>
        <v>17.80710410948647</v>
      </c>
      <c r="AE18" s="126">
        <f ca="1">OFFSET(IND!AH$25,$E18,0)</f>
        <v>18.390945996902644</v>
      </c>
      <c r="AF18" s="126">
        <f ca="1">OFFSET(IND!AI$25,$E18,0)</f>
        <v>18.990102944044089</v>
      </c>
      <c r="AG18" s="126">
        <f ca="1">OFFSET(IND!AJ$25,$E18,0)</f>
        <v>19.53438686161698</v>
      </c>
      <c r="AH18" s="126">
        <f ca="1">OFFSET(IND!AK$25,$E18,0)</f>
        <v>20.074555911225882</v>
      </c>
      <c r="AI18" s="126">
        <f ca="1">OFFSET(IND!AL$25,$E18,0)</f>
        <v>20.628676130614963</v>
      </c>
      <c r="AJ18" s="126">
        <f ca="1">OFFSET(IND!AM$25,$E18,0)</f>
        <v>23.620079184186867</v>
      </c>
      <c r="AK18" s="126">
        <f ca="1">OFFSET(IND!AN$25,$E18,0)</f>
        <v>27.339818174222888</v>
      </c>
      <c r="AL18" s="126">
        <f ca="1">OFFSET(IND!AO$25,$E18,0)</f>
        <v>33.929570895086918</v>
      </c>
      <c r="AM18" s="126">
        <f ca="1">OFFSET(IND!AP$25,$E18,0)</f>
        <v>40.640712938694712</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16.916321534145588</v>
      </c>
      <c r="Q19" s="126">
        <f ca="1">OFFSET(IND!T$25,$E19,0)</f>
        <v>17.142328866304766</v>
      </c>
      <c r="R19" s="126">
        <f ca="1">OFFSET(IND!U$25,$E19,0)</f>
        <v>17.373662078392016</v>
      </c>
      <c r="S19" s="126">
        <f ca="1">OFFSET(IND!V$25,$E19,0)</f>
        <v>17.59066287017167</v>
      </c>
      <c r="T19" s="203">
        <f ca="1">OFFSET(IND!W$25,$E19,0)</f>
        <v>17.960163383948533</v>
      </c>
      <c r="U19" s="126">
        <f ca="1">OFFSET(IND!X$25,$E19,0)</f>
        <v>18.574249488689961</v>
      </c>
      <c r="V19" s="126">
        <f ca="1">OFFSET(IND!Y$25,$E19,0)</f>
        <v>19.227549748112843</v>
      </c>
      <c r="W19" s="126">
        <f ca="1">OFFSET(IND!Z$25,$E19,0)</f>
        <v>19.917220008378081</v>
      </c>
      <c r="X19" s="126">
        <f ca="1">OFFSET(IND!AA$25,$E19,0)</f>
        <v>20.836699890494572</v>
      </c>
      <c r="Y19" s="205">
        <f ca="1">OFFSET(IND!AB$25,$E19,0)</f>
        <v>21.782771450383077</v>
      </c>
      <c r="Z19" s="126">
        <f ca="1">OFFSET(IND!AC$25,$E19,0)</f>
        <v>22.703366793377942</v>
      </c>
      <c r="AA19" s="126">
        <f ca="1">OFFSET(IND!AD$25,$E19,0)</f>
        <v>23.559148308464838</v>
      </c>
      <c r="AB19" s="126">
        <f ca="1">OFFSET(IND!AE$25,$E19,0)</f>
        <v>24.422298029312095</v>
      </c>
      <c r="AC19" s="126">
        <f ca="1">OFFSET(IND!AF$25,$E19,0)</f>
        <v>25.36078034475382</v>
      </c>
      <c r="AD19" s="126">
        <f ca="1">OFFSET(IND!AG$25,$E19,0)</f>
        <v>26.172425308875628</v>
      </c>
      <c r="AE19" s="126">
        <f ca="1">OFFSET(IND!AH$25,$E19,0)</f>
        <v>27.030541153913692</v>
      </c>
      <c r="AF19" s="126">
        <f ca="1">OFFSET(IND!AI$25,$E19,0)</f>
        <v>27.911166681283941</v>
      </c>
      <c r="AG19" s="126">
        <f ca="1">OFFSET(IND!AJ$25,$E19,0)</f>
        <v>28.711141235928665</v>
      </c>
      <c r="AH19" s="126">
        <f ca="1">OFFSET(IND!AK$25,$E19,0)</f>
        <v>29.505067863084385</v>
      </c>
      <c r="AI19" s="126">
        <f ca="1">OFFSET(IND!AL$25,$E19,0)</f>
        <v>30.319499562080988</v>
      </c>
      <c r="AJ19" s="126">
        <f ca="1">OFFSET(IND!AM$25,$E19,0)</f>
        <v>34.716187114811369</v>
      </c>
      <c r="AK19" s="126">
        <f ca="1">OFFSET(IND!AN$25,$E19,0)</f>
        <v>40.18336416317635</v>
      </c>
      <c r="AL19" s="126">
        <f ca="1">OFFSET(IND!AO$25,$E19,0)</f>
        <v>49.868813848332792</v>
      </c>
      <c r="AM19" s="126">
        <f ca="1">OFFSET(IND!AP$25,$E19,0)</f>
        <v>59.732678449427958</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29.097461215208277</v>
      </c>
      <c r="Q20" s="126">
        <f ca="1">OFFSET(IND!T$25,$E20,0)</f>
        <v>29.486212372992803</v>
      </c>
      <c r="R20" s="126">
        <f ca="1">OFFSET(IND!U$25,$E20,0)</f>
        <v>29.884124481302603</v>
      </c>
      <c r="S20" s="126">
        <f ca="1">OFFSET(IND!V$25,$E20,0)</f>
        <v>30.257383650545325</v>
      </c>
      <c r="T20" s="203">
        <f ca="1">OFFSET(IND!W$25,$E20,0)</f>
        <v>30.892954855958976</v>
      </c>
      <c r="U20" s="126">
        <f ca="1">OFFSET(IND!X$25,$E20,0)</f>
        <v>31.949233348859742</v>
      </c>
      <c r="V20" s="126">
        <f ca="1">OFFSET(IND!Y$25,$E20,0)</f>
        <v>33.072963405779767</v>
      </c>
      <c r="W20" s="126">
        <f ca="1">OFFSET(IND!Z$25,$E20,0)</f>
        <v>34.259252848720642</v>
      </c>
      <c r="X20" s="126">
        <f ca="1">OFFSET(IND!AA$25,$E20,0)</f>
        <v>35.840833699737509</v>
      </c>
      <c r="Y20" s="205">
        <f ca="1">OFFSET(IND!AB$25,$E20,0)</f>
        <v>37.468154418671674</v>
      </c>
      <c r="Z20" s="126">
        <f ca="1">OFFSET(IND!AC$25,$E20,0)</f>
        <v>39.051653953935585</v>
      </c>
      <c r="AA20" s="126">
        <f ca="1">OFFSET(IND!AD$25,$E20,0)</f>
        <v>40.523668386486435</v>
      </c>
      <c r="AB20" s="126">
        <f ca="1">OFFSET(IND!AE$25,$E20,0)</f>
        <v>42.008356737590148</v>
      </c>
      <c r="AC20" s="126">
        <f ca="1">OFFSET(IND!AF$25,$E20,0)</f>
        <v>43.622623333292076</v>
      </c>
      <c r="AD20" s="126">
        <f ca="1">OFFSET(IND!AG$25,$E20,0)</f>
        <v>45.018719276277253</v>
      </c>
      <c r="AE20" s="126">
        <f ca="1">OFFSET(IND!AH$25,$E20,0)</f>
        <v>46.49474894790243</v>
      </c>
      <c r="AF20" s="126">
        <f ca="1">OFFSET(IND!AI$25,$E20,0)</f>
        <v>48.009497120314272</v>
      </c>
      <c r="AG20" s="126">
        <f ca="1">OFFSET(IND!AJ$25,$E20,0)</f>
        <v>49.385519001309099</v>
      </c>
      <c r="AH20" s="126">
        <f ca="1">OFFSET(IND!AK$25,$E20,0)</f>
        <v>50.751137950721642</v>
      </c>
      <c r="AI20" s="126">
        <f ca="1">OFFSET(IND!AL$25,$E20,0)</f>
        <v>52.152027306374741</v>
      </c>
      <c r="AJ20" s="126">
        <f ca="1">OFFSET(IND!AM$25,$E20,0)</f>
        <v>59.714690695263961</v>
      </c>
      <c r="AK20" s="126">
        <f ca="1">OFFSET(IND!AN$25,$E20,0)</f>
        <v>69.118683862476587</v>
      </c>
      <c r="AL20" s="126">
        <f ca="1">OFFSET(IND!AO$25,$E20,0)</f>
        <v>85.77845212219151</v>
      </c>
      <c r="AM20" s="126">
        <f ca="1">OFFSET(IND!AP$25,$E20,0)</f>
        <v>102.74510867829302</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3.0697616381014592E-2</v>
      </c>
      <c r="Q21" s="126">
        <f ca="1">OFFSET(IND!T$25,$E21,0)</f>
        <v>3.1444763131618293E-2</v>
      </c>
      <c r="R21" s="126">
        <f ca="1">OFFSET(IND!U$25,$E21,0)</f>
        <v>3.2136964650854749E-2</v>
      </c>
      <c r="S21" s="126">
        <f ca="1">OFFSET(IND!V$25,$E21,0)</f>
        <v>3.2787100549133669E-2</v>
      </c>
      <c r="T21" s="203">
        <f ca="1">OFFSET(IND!W$25,$E21,0)</f>
        <v>3.3680513553976131E-2</v>
      </c>
      <c r="U21" s="126">
        <f ca="1">OFFSET(IND!X$25,$E21,0)</f>
        <v>3.4750845104659714E-2</v>
      </c>
      <c r="V21" s="126">
        <f ca="1">OFFSET(IND!Y$25,$E21,0)</f>
        <v>3.5891695213363099E-2</v>
      </c>
      <c r="W21" s="126">
        <f ca="1">OFFSET(IND!Z$25,$E21,0)</f>
        <v>3.6951271689382545E-2</v>
      </c>
      <c r="X21" s="126">
        <f ca="1">OFFSET(IND!AA$25,$E21,0)</f>
        <v>3.8430552139394551E-2</v>
      </c>
      <c r="Y21" s="205">
        <f ca="1">OFFSET(IND!AB$25,$E21,0)</f>
        <v>3.9932176937403328E-2</v>
      </c>
      <c r="Z21" s="126">
        <f ca="1">OFFSET(IND!AC$25,$E21,0)</f>
        <v>4.1435349430621736E-2</v>
      </c>
      <c r="AA21" s="126">
        <f ca="1">OFFSET(IND!AD$25,$E21,0)</f>
        <v>4.2728467011546263E-2</v>
      </c>
      <c r="AB21" s="126">
        <f ca="1">OFFSET(IND!AE$25,$E21,0)</f>
        <v>4.4004304376651766E-2</v>
      </c>
      <c r="AC21" s="126">
        <f ca="1">OFFSET(IND!AF$25,$E21,0)</f>
        <v>4.5399729609506653E-2</v>
      </c>
      <c r="AD21" s="126">
        <f ca="1">OFFSET(IND!AG$25,$E21,0)</f>
        <v>4.6531570333007671E-2</v>
      </c>
      <c r="AE21" s="126">
        <f ca="1">OFFSET(IND!AH$25,$E21,0)</f>
        <v>4.7748998329730653E-2</v>
      </c>
      <c r="AF21" s="126">
        <f ca="1">OFFSET(IND!AI$25,$E21,0)</f>
        <v>4.9128010576169681E-2</v>
      </c>
      <c r="AG21" s="126">
        <f ca="1">OFFSET(IND!AJ$25,$E21,0)</f>
        <v>5.0385487541205372E-2</v>
      </c>
      <c r="AH21" s="126">
        <f ca="1">OFFSET(IND!AK$25,$E21,0)</f>
        <v>5.1692317850530703E-2</v>
      </c>
      <c r="AI21" s="126">
        <f ca="1">OFFSET(IND!AL$25,$E21,0)</f>
        <v>5.3049968512939104E-2</v>
      </c>
      <c r="AJ21" s="126">
        <f ca="1">OFFSET(IND!AM$25,$E21,0)</f>
        <v>5.9596295928494976E-2</v>
      </c>
      <c r="AK21" s="126">
        <f ca="1">OFFSET(IND!AN$25,$E21,0)</f>
        <v>6.7819911941692318E-2</v>
      </c>
      <c r="AL21" s="126">
        <f ca="1">OFFSET(IND!AO$25,$E21,0)</f>
        <v>8.2310307270838129E-2</v>
      </c>
      <c r="AM21" s="126">
        <f ca="1">OFFSET(IND!AP$25,$E21,0)</f>
        <v>9.7080250699591489E-2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7.0604517676333565</v>
      </c>
      <c r="Q22" s="126">
        <f ca="1">OFFSET(IND!T$25,$E22,0)</f>
        <v>7.2322955202722072</v>
      </c>
      <c r="R22" s="126">
        <f ca="1">OFFSET(IND!U$25,$E22,0)</f>
        <v>7.391501869696592</v>
      </c>
      <c r="S22" s="126">
        <f ca="1">OFFSET(IND!V$25,$E22,0)</f>
        <v>7.5410331263007437</v>
      </c>
      <c r="T22" s="203">
        <f ca="1">OFFSET(IND!W$25,$E22,0)</f>
        <v>7.7465181174145092</v>
      </c>
      <c r="U22" s="126">
        <f ca="1">OFFSET(IND!X$25,$E22,0)</f>
        <v>7.9926943740717338</v>
      </c>
      <c r="V22" s="126">
        <f ca="1">OFFSET(IND!Y$25,$E22,0)</f>
        <v>8.2550898990735124</v>
      </c>
      <c r="W22" s="126">
        <f ca="1">OFFSET(IND!Z$25,$E22,0)</f>
        <v>8.4987924885579851</v>
      </c>
      <c r="X22" s="126">
        <f ca="1">OFFSET(IND!AA$25,$E22,0)</f>
        <v>8.8390269920607469</v>
      </c>
      <c r="Y22" s="205">
        <f ca="1">OFFSET(IND!AB$25,$E22,0)</f>
        <v>9.1844006956027666</v>
      </c>
      <c r="Z22" s="126">
        <f ca="1">OFFSET(IND!AC$25,$E22,0)</f>
        <v>9.5301303690430004</v>
      </c>
      <c r="AA22" s="126">
        <f ca="1">OFFSET(IND!AD$25,$E22,0)</f>
        <v>9.8275474126556421</v>
      </c>
      <c r="AB22" s="126">
        <f ca="1">OFFSET(IND!AE$25,$E22,0)</f>
        <v>10.120990006629908</v>
      </c>
      <c r="AC22" s="126">
        <f ca="1">OFFSET(IND!AF$25,$E22,0)</f>
        <v>10.441937810186532</v>
      </c>
      <c r="AD22" s="126">
        <f ca="1">OFFSET(IND!AG$25,$E22,0)</f>
        <v>10.702261176591767</v>
      </c>
      <c r="AE22" s="126">
        <f ca="1">OFFSET(IND!AH$25,$E22,0)</f>
        <v>10.982269615838053</v>
      </c>
      <c r="AF22" s="126">
        <f ca="1">OFFSET(IND!AI$25,$E22,0)</f>
        <v>11.299442432519029</v>
      </c>
      <c r="AG22" s="126">
        <f ca="1">OFFSET(IND!AJ$25,$E22,0)</f>
        <v>11.588662134477239</v>
      </c>
      <c r="AH22" s="126">
        <f ca="1">OFFSET(IND!AK$25,$E22,0)</f>
        <v>11.889233105622065</v>
      </c>
      <c r="AI22" s="126">
        <f ca="1">OFFSET(IND!AL$25,$E22,0)</f>
        <v>12.201492757975997</v>
      </c>
      <c r="AJ22" s="126">
        <f ca="1">OFFSET(IND!AM$25,$E22,0)</f>
        <v>13.707148063553849</v>
      </c>
      <c r="AK22" s="126">
        <f ca="1">OFFSET(IND!AN$25,$E22,0)</f>
        <v>15.598579746589238</v>
      </c>
      <c r="AL22" s="126">
        <f ca="1">OFFSET(IND!AO$25,$E22,0)</f>
        <v>18.931370672292775</v>
      </c>
      <c r="AM22" s="126">
        <f ca="1">OFFSET(IND!AP$25,$E22,0)</f>
        <v>22.32845766090605</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0.49116186209623347</v>
      </c>
      <c r="Q24" s="126">
        <f ca="1">OFFSET(IND!T$25,$E24,0)</f>
        <v>0.50311621010589269</v>
      </c>
      <c r="R24" s="126">
        <f ca="1">OFFSET(IND!U$25,$E24,0)</f>
        <v>0.51419143441367599</v>
      </c>
      <c r="S24" s="126">
        <f ca="1">OFFSET(IND!V$25,$E24,0)</f>
        <v>0.5245936087861387</v>
      </c>
      <c r="T24" s="203">
        <f ca="1">OFFSET(IND!W$25,$E24,0)</f>
        <v>0.5388882168636181</v>
      </c>
      <c r="U24" s="126">
        <f ca="1">OFFSET(IND!X$25,$E24,0)</f>
        <v>0.55601352167455542</v>
      </c>
      <c r="V24" s="126">
        <f ca="1">OFFSET(IND!Y$25,$E24,0)</f>
        <v>0.57426712341380959</v>
      </c>
      <c r="W24" s="126">
        <f ca="1">OFFSET(IND!Z$25,$E24,0)</f>
        <v>0.59122034703012072</v>
      </c>
      <c r="X24" s="126">
        <f ca="1">OFFSET(IND!AA$25,$E24,0)</f>
        <v>0.61488883423031282</v>
      </c>
      <c r="Y24" s="205">
        <f ca="1">OFFSET(IND!AB$25,$E24,0)</f>
        <v>0.63891483099845325</v>
      </c>
      <c r="Z24" s="126">
        <f ca="1">OFFSET(IND!AC$25,$E24,0)</f>
        <v>0.66296559088994778</v>
      </c>
      <c r="AA24" s="126">
        <f ca="1">OFFSET(IND!AD$25,$E24,0)</f>
        <v>0.68365547218474021</v>
      </c>
      <c r="AB24" s="126">
        <f ca="1">OFFSET(IND!AE$25,$E24,0)</f>
        <v>0.70406887002642826</v>
      </c>
      <c r="AC24" s="126">
        <f ca="1">OFFSET(IND!AF$25,$E24,0)</f>
        <v>0.72639567375210645</v>
      </c>
      <c r="AD24" s="126">
        <f ca="1">OFFSET(IND!AG$25,$E24,0)</f>
        <v>0.74450512532812274</v>
      </c>
      <c r="AE24" s="126">
        <f ca="1">OFFSET(IND!AH$25,$E24,0)</f>
        <v>0.76398397327569045</v>
      </c>
      <c r="AF24" s="126">
        <f ca="1">OFFSET(IND!AI$25,$E24,0)</f>
        <v>0.7860481692187149</v>
      </c>
      <c r="AG24" s="126">
        <f ca="1">OFFSET(IND!AJ$25,$E24,0)</f>
        <v>0.80616780065928595</v>
      </c>
      <c r="AH24" s="126">
        <f ca="1">OFFSET(IND!AK$25,$E24,0)</f>
        <v>0.82707708560849125</v>
      </c>
      <c r="AI24" s="126">
        <f ca="1">OFFSET(IND!AL$25,$E24,0)</f>
        <v>0.84879949620702566</v>
      </c>
      <c r="AJ24" s="126">
        <f ca="1">OFFSET(IND!AM$25,$E24,0)</f>
        <v>0.95354073485591961</v>
      </c>
      <c r="AK24" s="126">
        <f ca="1">OFFSET(IND!AN$25,$E24,0)</f>
        <v>1.0851185910670771</v>
      </c>
      <c r="AL24" s="126">
        <f ca="1">OFFSET(IND!AO$25,$E24,0)</f>
        <v>1.3169649163334101</v>
      </c>
      <c r="AM24" s="126">
        <f ca="1">OFFSET(IND!AP$25,$E24,0)</f>
        <v>1.5532840111934638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0.82883564228739393</v>
      </c>
      <c r="Q25" s="126">
        <f ca="1">OFFSET(IND!T$25,$E25,0)</f>
        <v>0.84900860455369387</v>
      </c>
      <c r="R25" s="126">
        <f ca="1">OFFSET(IND!U$25,$E25,0)</f>
        <v>0.86769804557307817</v>
      </c>
      <c r="S25" s="126">
        <f ca="1">OFFSET(IND!V$25,$E25,0)</f>
        <v>0.88525171482660903</v>
      </c>
      <c r="T25" s="203">
        <f ca="1">OFFSET(IND!W$25,$E25,0)</f>
        <v>0.90937386595735548</v>
      </c>
      <c r="U25" s="126">
        <f ca="1">OFFSET(IND!X$25,$E25,0)</f>
        <v>0.93827281782581229</v>
      </c>
      <c r="V25" s="126">
        <f ca="1">OFFSET(IND!Y$25,$E25,0)</f>
        <v>0.96907577076080376</v>
      </c>
      <c r="W25" s="126">
        <f ca="1">OFFSET(IND!Z$25,$E25,0)</f>
        <v>0.99768433561332881</v>
      </c>
      <c r="X25" s="126">
        <f ca="1">OFFSET(IND!AA$25,$E25,0)</f>
        <v>1.037624907763653</v>
      </c>
      <c r="Y25" s="205">
        <f ca="1">OFFSET(IND!AB$25,$E25,0)</f>
        <v>1.07816877730989</v>
      </c>
      <c r="Z25" s="126">
        <f ca="1">OFFSET(IND!AC$25,$E25,0)</f>
        <v>1.118754434626787</v>
      </c>
      <c r="AA25" s="126">
        <f ca="1">OFFSET(IND!AD$25,$E25,0)</f>
        <v>1.1536686093117492</v>
      </c>
      <c r="AB25" s="126">
        <f ca="1">OFFSET(IND!AE$25,$E25,0)</f>
        <v>1.1881162181695977</v>
      </c>
      <c r="AC25" s="126">
        <f ca="1">OFFSET(IND!AF$25,$E25,0)</f>
        <v>1.2257926994566795</v>
      </c>
      <c r="AD25" s="126">
        <f ca="1">OFFSET(IND!AG$25,$E25,0)</f>
        <v>1.2563523989912071</v>
      </c>
      <c r="AE25" s="126">
        <f ca="1">OFFSET(IND!AH$25,$E25,0)</f>
        <v>1.2892229549027276</v>
      </c>
      <c r="AF25" s="126">
        <f ca="1">OFFSET(IND!AI$25,$E25,0)</f>
        <v>1.3264562855565816</v>
      </c>
      <c r="AG25" s="126">
        <f ca="1">OFFSET(IND!AJ$25,$E25,0)</f>
        <v>1.3604081636125451</v>
      </c>
      <c r="AH25" s="126">
        <f ca="1">OFFSET(IND!AK$25,$E25,0)</f>
        <v>1.3956925819643291</v>
      </c>
      <c r="AI25" s="126">
        <f ca="1">OFFSET(IND!AL$25,$E25,0)</f>
        <v>1.4323491498493559</v>
      </c>
      <c r="AJ25" s="126">
        <f ca="1">OFFSET(IND!AM$25,$E25,0)</f>
        <v>1.6090999900693645</v>
      </c>
      <c r="AK25" s="126">
        <f ca="1">OFFSET(IND!AN$25,$E25,0)</f>
        <v>1.8311376224256928</v>
      </c>
      <c r="AL25" s="126">
        <f ca="1">OFFSET(IND!AO$25,$E25,0)</f>
        <v>2.2223782963126295</v>
      </c>
      <c r="AM25" s="126">
        <f ca="1">OFFSET(IND!AP$25,$E25,0)</f>
        <v>2.6211667688889704</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1.0744165733355109</v>
      </c>
      <c r="Q26" s="126">
        <f ca="1">OFFSET(IND!T$25,$E26,0)</f>
        <v>1.1005667096066405</v>
      </c>
      <c r="R26" s="126">
        <f ca="1">OFFSET(IND!U$25,$E26,0)</f>
        <v>1.1247937627799165</v>
      </c>
      <c r="S26" s="126">
        <f ca="1">OFFSET(IND!V$25,$E26,0)</f>
        <v>1.1475485192196788</v>
      </c>
      <c r="T26" s="203">
        <f ca="1">OFFSET(IND!W$25,$E26,0)</f>
        <v>1.1788179743891649</v>
      </c>
      <c r="U26" s="126">
        <f ca="1">OFFSET(IND!X$25,$E26,0)</f>
        <v>1.2162795786630904</v>
      </c>
      <c r="V26" s="126">
        <f ca="1">OFFSET(IND!Y$25,$E26,0)</f>
        <v>1.2562093324677091</v>
      </c>
      <c r="W26" s="126">
        <f ca="1">OFFSET(IND!Z$25,$E26,0)</f>
        <v>1.2932945091283898</v>
      </c>
      <c r="X26" s="126">
        <f ca="1">OFFSET(IND!AA$25,$E26,0)</f>
        <v>1.3450693248788101</v>
      </c>
      <c r="Y26" s="205">
        <f ca="1">OFFSET(IND!AB$25,$E26,0)</f>
        <v>1.3976261928091174</v>
      </c>
      <c r="Z26" s="126">
        <f ca="1">OFFSET(IND!AC$25,$E26,0)</f>
        <v>1.4502372300717616</v>
      </c>
      <c r="AA26" s="126">
        <f ca="1">OFFSET(IND!AD$25,$E26,0)</f>
        <v>1.4954963454041201</v>
      </c>
      <c r="AB26" s="126">
        <f ca="1">OFFSET(IND!AE$25,$E26,0)</f>
        <v>1.5401506531828126</v>
      </c>
      <c r="AC26" s="126">
        <f ca="1">OFFSET(IND!AF$25,$E26,0)</f>
        <v>1.5889905363327337</v>
      </c>
      <c r="AD26" s="126">
        <f ca="1">OFFSET(IND!AG$25,$E26,0)</f>
        <v>1.6286049616552694</v>
      </c>
      <c r="AE26" s="126">
        <f ca="1">OFFSET(IND!AH$25,$E26,0)</f>
        <v>1.6712149415405737</v>
      </c>
      <c r="AF26" s="126">
        <f ca="1">OFFSET(IND!AI$25,$E26,0)</f>
        <v>1.7194803701659398</v>
      </c>
      <c r="AG26" s="126">
        <f ca="1">OFFSET(IND!AJ$25,$E26,0)</f>
        <v>1.7634920639421889</v>
      </c>
      <c r="AH26" s="126">
        <f ca="1">OFFSET(IND!AK$25,$E26,0)</f>
        <v>1.8092311247685755</v>
      </c>
      <c r="AI26" s="126">
        <f ca="1">OFFSET(IND!AL$25,$E26,0)</f>
        <v>1.8567488979528695</v>
      </c>
      <c r="AJ26" s="126">
        <f ca="1">OFFSET(IND!AM$25,$E26,0)</f>
        <v>2.085870357497325</v>
      </c>
      <c r="AK26" s="126">
        <f ca="1">OFFSET(IND!AN$25,$E26,0)</f>
        <v>2.373696917959232</v>
      </c>
      <c r="AL26" s="126">
        <f ca="1">OFFSET(IND!AO$25,$E26,0)</f>
        <v>2.8808607544793357</v>
      </c>
      <c r="AM26" s="126">
        <f ca="1">OFFSET(IND!AP$25,$E26,0)</f>
        <v>3.3978087744857035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0.23023212285760944</v>
      </c>
      <c r="Q27" s="126">
        <f ca="1">OFFSET(IND!T$25,$E27,0)</f>
        <v>0.23583572348713719</v>
      </c>
      <c r="R27" s="126">
        <f ca="1">OFFSET(IND!U$25,$E27,0)</f>
        <v>0.24102723488141059</v>
      </c>
      <c r="S27" s="126">
        <f ca="1">OFFSET(IND!V$25,$E27,0)</f>
        <v>0.2459032541185025</v>
      </c>
      <c r="T27" s="203">
        <f ca="1">OFFSET(IND!W$25,$E27,0)</f>
        <v>0.25260385165482097</v>
      </c>
      <c r="U27" s="126">
        <f ca="1">OFFSET(IND!X$25,$E27,0)</f>
        <v>0.26063133828494783</v>
      </c>
      <c r="V27" s="126">
        <f ca="1">OFFSET(IND!Y$25,$E27,0)</f>
        <v>0.26918771410022324</v>
      </c>
      <c r="W27" s="126">
        <f ca="1">OFFSET(IND!Z$25,$E27,0)</f>
        <v>0.27713453767036911</v>
      </c>
      <c r="X27" s="126">
        <f ca="1">OFFSET(IND!AA$25,$E27,0)</f>
        <v>0.28822914104545916</v>
      </c>
      <c r="Y27" s="205">
        <f ca="1">OFFSET(IND!AB$25,$E27,0)</f>
        <v>0.299491327030525</v>
      </c>
      <c r="Z27" s="126">
        <f ca="1">OFFSET(IND!AC$25,$E27,0)</f>
        <v>0.31076512072966306</v>
      </c>
      <c r="AA27" s="126">
        <f ca="1">OFFSET(IND!AD$25,$E27,0)</f>
        <v>0.320463502586597</v>
      </c>
      <c r="AB27" s="126">
        <f ca="1">OFFSET(IND!AE$25,$E27,0)</f>
        <v>0.33003228282488828</v>
      </c>
      <c r="AC27" s="126">
        <f ca="1">OFFSET(IND!AF$25,$E27,0)</f>
        <v>0.34049797207129989</v>
      </c>
      <c r="AD27" s="126">
        <f ca="1">OFFSET(IND!AG$25,$E27,0)</f>
        <v>0.34898677749755758</v>
      </c>
      <c r="AE27" s="126">
        <f ca="1">OFFSET(IND!AH$25,$E27,0)</f>
        <v>0.35811748747297995</v>
      </c>
      <c r="AF27" s="126">
        <f ca="1">OFFSET(IND!AI$25,$E27,0)</f>
        <v>0.36846007932127267</v>
      </c>
      <c r="AG27" s="126">
        <f ca="1">OFFSET(IND!AJ$25,$E27,0)</f>
        <v>0.37789115655904038</v>
      </c>
      <c r="AH27" s="126">
        <f ca="1">OFFSET(IND!AK$25,$E27,0)</f>
        <v>0.38769238387898036</v>
      </c>
      <c r="AI27" s="126">
        <f ca="1">OFFSET(IND!AL$25,$E27,0)</f>
        <v>0.39787476384704334</v>
      </c>
      <c r="AJ27" s="126">
        <f ca="1">OFFSET(IND!AM$25,$E27,0)</f>
        <v>0.44697221946371241</v>
      </c>
      <c r="AK27" s="126">
        <f ca="1">OFFSET(IND!AN$25,$E27,0)</f>
        <v>0.50864933956269243</v>
      </c>
      <c r="AL27" s="126">
        <f ca="1">OFFSET(IND!AO$25,$E27,0)</f>
        <v>0.61732730453128604</v>
      </c>
      <c r="AM27" s="126">
        <f ca="1">OFFSET(IND!AP$25,$E27,0)</f>
        <v>0.72810188024693623</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2.5785997760052264</v>
      </c>
      <c r="Q28" s="126">
        <f ca="1">OFFSET(IND!T$25,$E28,0)</f>
        <v>2.6413601030559373</v>
      </c>
      <c r="R28" s="126">
        <f ca="1">OFFSET(IND!U$25,$E28,0)</f>
        <v>2.6995050306717996</v>
      </c>
      <c r="S28" s="126">
        <f ca="1">OFFSET(IND!V$25,$E28,0)</f>
        <v>2.7541164461272292</v>
      </c>
      <c r="T28" s="203">
        <f ca="1">OFFSET(IND!W$25,$E28,0)</f>
        <v>2.8291631385339957</v>
      </c>
      <c r="U28" s="126">
        <f ca="1">OFFSET(IND!X$25,$E28,0)</f>
        <v>2.9190709887914168</v>
      </c>
      <c r="V28" s="126">
        <f ca="1">OFFSET(IND!Y$25,$E28,0)</f>
        <v>3.0149023979225014</v>
      </c>
      <c r="W28" s="126">
        <f ca="1">OFFSET(IND!Z$25,$E28,0)</f>
        <v>3.1039068219081352</v>
      </c>
      <c r="X28" s="126">
        <f ca="1">OFFSET(IND!AA$25,$E28,0)</f>
        <v>3.228166379709144</v>
      </c>
      <c r="Y28" s="205">
        <f ca="1">OFFSET(IND!AB$25,$E28,0)</f>
        <v>3.3543028627418816</v>
      </c>
      <c r="Z28" s="126">
        <f ca="1">OFFSET(IND!AC$25,$E28,0)</f>
        <v>3.4805693521722278</v>
      </c>
      <c r="AA28" s="126">
        <f ca="1">OFFSET(IND!AD$25,$E28,0)</f>
        <v>3.589191228969888</v>
      </c>
      <c r="AB28" s="126">
        <f ca="1">OFFSET(IND!AE$25,$E28,0)</f>
        <v>3.6963615676387502</v>
      </c>
      <c r="AC28" s="126">
        <f ca="1">OFFSET(IND!AF$25,$E28,0)</f>
        <v>3.8135772871985605</v>
      </c>
      <c r="AD28" s="126">
        <f ca="1">OFFSET(IND!AG$25,$E28,0)</f>
        <v>3.9086519079726463</v>
      </c>
      <c r="AE28" s="126">
        <f ca="1">OFFSET(IND!AH$25,$E28,0)</f>
        <v>4.0109158596973771</v>
      </c>
      <c r="AF28" s="126">
        <f ca="1">OFFSET(IND!AI$25,$E28,0)</f>
        <v>4.126752888398256</v>
      </c>
      <c r="AG28" s="126">
        <f ca="1">OFFSET(IND!AJ$25,$E28,0)</f>
        <v>4.232380953461254</v>
      </c>
      <c r="AH28" s="126">
        <f ca="1">OFFSET(IND!AK$25,$E28,0)</f>
        <v>4.3421546994445821</v>
      </c>
      <c r="AI28" s="126">
        <f ca="1">OFFSET(IND!AL$25,$E28,0)</f>
        <v>4.4561973550868883</v>
      </c>
      <c r="AJ28" s="126">
        <f ca="1">OFFSET(IND!AM$25,$E28,0)</f>
        <v>5.0060888579935821</v>
      </c>
      <c r="AK28" s="126">
        <f ca="1">OFFSET(IND!AN$25,$E28,0)</f>
        <v>5.6968726031021593</v>
      </c>
      <c r="AL28" s="126">
        <f ca="1">OFFSET(IND!AO$25,$E28,0)</f>
        <v>6.914065810750408</v>
      </c>
      <c r="AM28" s="126">
        <f ca="1">OFFSET(IND!AP$25,$E28,0)</f>
        <v>8.1547410587656906</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3.4381330346736343</v>
      </c>
      <c r="Q29" s="126">
        <f ca="1">OFFSET(IND!T$25,$E29,0)</f>
        <v>3.5218134707412485</v>
      </c>
      <c r="R29" s="126">
        <f ca="1">OFFSET(IND!U$25,$E29,0)</f>
        <v>3.5993400408957315</v>
      </c>
      <c r="S29" s="126">
        <f ca="1">OFFSET(IND!V$25,$E29,0)</f>
        <v>3.6721552615029709</v>
      </c>
      <c r="T29" s="203">
        <f ca="1">OFFSET(IND!W$25,$E29,0)</f>
        <v>3.7722175180453266</v>
      </c>
      <c r="U29" s="126">
        <f ca="1">OFFSET(IND!X$25,$E29,0)</f>
        <v>3.8920946517218882</v>
      </c>
      <c r="V29" s="126">
        <f ca="1">OFFSET(IND!Y$25,$E29,0)</f>
        <v>4.019869863896667</v>
      </c>
      <c r="W29" s="126">
        <f ca="1">OFFSET(IND!Z$25,$E29,0)</f>
        <v>4.1385424292108448</v>
      </c>
      <c r="X29" s="126">
        <f ca="1">OFFSET(IND!AA$25,$E29,0)</f>
        <v>4.3042218396121896</v>
      </c>
      <c r="Y29" s="205">
        <f ca="1">OFFSET(IND!AB$25,$E29,0)</f>
        <v>4.4724038169891731</v>
      </c>
      <c r="Z29" s="126">
        <f ca="1">OFFSET(IND!AC$25,$E29,0)</f>
        <v>4.6407591362296348</v>
      </c>
      <c r="AA29" s="126">
        <f ca="1">OFFSET(IND!AD$25,$E29,0)</f>
        <v>4.7855883052931816</v>
      </c>
      <c r="AB29" s="126">
        <f ca="1">OFFSET(IND!AE$25,$E29,0)</f>
        <v>4.9284820901849979</v>
      </c>
      <c r="AC29" s="126">
        <f ca="1">OFFSET(IND!AF$25,$E29,0)</f>
        <v>5.0847697162647449</v>
      </c>
      <c r="AD29" s="126">
        <f ca="1">OFFSET(IND!AG$25,$E29,0)</f>
        <v>5.2115358772968596</v>
      </c>
      <c r="AE29" s="126">
        <f ca="1">OFFSET(IND!AH$25,$E29,0)</f>
        <v>5.3478878129298337</v>
      </c>
      <c r="AF29" s="126">
        <f ca="1">OFFSET(IND!AI$25,$E29,0)</f>
        <v>5.5023371845310054</v>
      </c>
      <c r="AG29" s="126">
        <f ca="1">OFFSET(IND!AJ$25,$E29,0)</f>
        <v>5.6431746046150026</v>
      </c>
      <c r="AH29" s="126">
        <f ca="1">OFFSET(IND!AK$25,$E29,0)</f>
        <v>5.7895395992594398</v>
      </c>
      <c r="AI29" s="126">
        <f ca="1">OFFSET(IND!AL$25,$E29,0)</f>
        <v>5.9415964734491808</v>
      </c>
      <c r="AJ29" s="126">
        <f ca="1">OFFSET(IND!AM$25,$E29,0)</f>
        <v>6.6747851439914392</v>
      </c>
      <c r="AK29" s="126">
        <f ca="1">OFFSET(IND!AN$25,$E29,0)</f>
        <v>7.5958301374695418</v>
      </c>
      <c r="AL29" s="126">
        <f ca="1">OFFSET(IND!AO$25,$E29,0)</f>
        <v>9.2187544143338727</v>
      </c>
      <c r="AM29" s="126">
        <f ca="1">OFFSET(IND!AP$25,$E29,0)</f>
        <v>10.872988078354249</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7.0751419485275129</v>
      </c>
      <c r="Q30" s="126">
        <f ca="1">OFFSET(IND!T$25,$E30,0)</f>
        <v>7.2473432442662782</v>
      </c>
      <c r="R30" s="126">
        <f ca="1">OFFSET(IND!U$25,$E30,0)</f>
        <v>7.4068808430426181</v>
      </c>
      <c r="S30" s="126">
        <f ca="1">OFFSET(IND!V$25,$E30,0)</f>
        <v>7.5567232187197613</v>
      </c>
      <c r="T30" s="203">
        <f ca="1">OFFSET(IND!W$25,$E30,0)</f>
        <v>7.7626357478707293</v>
      </c>
      <c r="U30" s="126">
        <f ca="1">OFFSET(IND!X$25,$E30,0)</f>
        <v>8.0093242059934067</v>
      </c>
      <c r="V30" s="126">
        <f ca="1">OFFSET(IND!Y$25,$E30,0)</f>
        <v>8.2722656787411584</v>
      </c>
      <c r="W30" s="126">
        <f ca="1">OFFSET(IND!Z$25,$E30,0)</f>
        <v>8.5164753229073611</v>
      </c>
      <c r="X30" s="126">
        <f ca="1">OFFSET(IND!AA$25,$E30,0)</f>
        <v>8.8574177281942266</v>
      </c>
      <c r="Y30" s="205">
        <f ca="1">OFFSET(IND!AB$25,$E30,0)</f>
        <v>9.2035100262891287</v>
      </c>
      <c r="Z30" s="126">
        <f ca="1">OFFSET(IND!AC$25,$E30,0)</f>
        <v>9.5499590349235479</v>
      </c>
      <c r="AA30" s="126">
        <f ca="1">OFFSET(IND!AD$25,$E30,0)</f>
        <v>9.847994893070366</v>
      </c>
      <c r="AB30" s="126">
        <f ca="1">OFFSET(IND!AE$25,$E30,0)</f>
        <v>10.142048032223524</v>
      </c>
      <c r="AC30" s="126">
        <f ca="1">OFFSET(IND!AF$25,$E30,0)</f>
        <v>10.463663609096502</v>
      </c>
      <c r="AD30" s="126">
        <f ca="1">OFFSET(IND!AG$25,$E30,0)</f>
        <v>10.724528611854385</v>
      </c>
      <c r="AE30" s="126">
        <f ca="1">OFFSET(IND!AH$25,$E30,0)</f>
        <v>11.005119644787278</v>
      </c>
      <c r="AF30" s="126">
        <f ca="1">OFFSET(IND!AI$25,$E30,0)</f>
        <v>11.322952380437338</v>
      </c>
      <c r="AG30" s="126">
        <f ca="1">OFFSET(IND!AJ$25,$E30,0)</f>
        <v>11.612773841302731</v>
      </c>
      <c r="AH30" s="126">
        <f ca="1">OFFSET(IND!AK$25,$E30,0)</f>
        <v>11.913970189134909</v>
      </c>
      <c r="AI30" s="126">
        <f ca="1">OFFSET(IND!AL$25,$E30,0)</f>
        <v>12.226879537985608</v>
      </c>
      <c r="AJ30" s="126">
        <f ca="1">OFFSET(IND!AM$25,$E30,0)</f>
        <v>13.735667553697473</v>
      </c>
      <c r="AK30" s="126">
        <f ca="1">OFFSET(IND!AN$25,$E30,0)</f>
        <v>15.631034604395891</v>
      </c>
      <c r="AL30" s="126">
        <f ca="1">OFFSET(IND!AO$25,$E30,0)</f>
        <v>18.970759831641637</v>
      </c>
      <c r="AM30" s="126">
        <f ca="1">OFFSET(IND!AP$25,$E30,0)</f>
        <v>22.374914898051955</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1.0144029070938765</v>
      </c>
      <c r="Q31" s="126">
        <f ca="1">OFFSET(IND!T$25,$E31,0)</f>
        <v>1.0256820066689409</v>
      </c>
      <c r="R31" s="126">
        <f ca="1">OFFSET(IND!U$25,$E31,0)</f>
        <v>1.0386057917295157</v>
      </c>
      <c r="S31" s="126">
        <f ca="1">OFFSET(IND!V$25,$E31,0)</f>
        <v>1.0509255468296119</v>
      </c>
      <c r="T31" s="203">
        <f ca="1">OFFSET(IND!W$25,$E31,0)</f>
        <v>1.0634612806522084</v>
      </c>
      <c r="U31" s="126">
        <f ca="1">OFFSET(IND!X$25,$E31,0)</f>
        <v>1.082999180061436</v>
      </c>
      <c r="V31" s="126">
        <f ca="1">OFFSET(IND!Y$25,$E31,0)</f>
        <v>1.1048906126919458</v>
      </c>
      <c r="W31" s="126">
        <f ca="1">OFFSET(IND!Z$25,$E31,0)</f>
        <v>1.1264605668458192</v>
      </c>
      <c r="X31" s="126">
        <f ca="1">OFFSET(IND!AA$25,$E31,0)</f>
        <v>1.1596482463504345</v>
      </c>
      <c r="Y31" s="205">
        <f ca="1">OFFSET(IND!AB$25,$E31,0)</f>
        <v>1.1927830100662944</v>
      </c>
      <c r="Z31" s="126">
        <f ca="1">OFFSET(IND!AC$25,$E31,0)</f>
        <v>1.2349152058580688</v>
      </c>
      <c r="AA31" s="126">
        <f ca="1">OFFSET(IND!AD$25,$E31,0)</f>
        <v>1.2725114126459862</v>
      </c>
      <c r="AB31" s="126">
        <f ca="1">OFFSET(IND!AE$25,$E31,0)</f>
        <v>1.3099763235727382</v>
      </c>
      <c r="AC31" s="126">
        <f ca="1">OFFSET(IND!AF$25,$E31,0)</f>
        <v>1.351286979018818</v>
      </c>
      <c r="AD31" s="126">
        <f ca="1">OFFSET(IND!AG$25,$E31,0)</f>
        <v>1.3898086875662705</v>
      </c>
      <c r="AE31" s="126">
        <f ca="1">OFFSET(IND!AH$25,$E31,0)</f>
        <v>1.4279095732598177</v>
      </c>
      <c r="AF31" s="126">
        <f ca="1">OFFSET(IND!AI$25,$E31,0)</f>
        <v>1.4688514473476835</v>
      </c>
      <c r="AG31" s="126">
        <f ca="1">OFFSET(IND!AJ$25,$E31,0)</f>
        <v>1.5062053428606523</v>
      </c>
      <c r="AH31" s="126">
        <f ca="1">OFFSET(IND!AK$25,$E31,0)</f>
        <v>1.5437736592125086</v>
      </c>
      <c r="AI31" s="126">
        <f ca="1">OFFSET(IND!AL$25,$E31,0)</f>
        <v>1.5825328860489529</v>
      </c>
      <c r="AJ31" s="126">
        <f ca="1">OFFSET(IND!AM$25,$E31,0)</f>
        <v>1.7897704252625539</v>
      </c>
      <c r="AK31" s="126">
        <f ca="1">OFFSET(IND!AN$25,$E31,0)</f>
        <v>2.0247122002002782</v>
      </c>
      <c r="AL31" s="126">
        <f ca="1">OFFSET(IND!AO$25,$E31,0)</f>
        <v>2.4622741417309104</v>
      </c>
      <c r="AM31" s="126">
        <f ca="1">OFFSET(IND!AP$25,$E31,0)</f>
        <v>2.9044534558822366</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17.724045052663229</v>
      </c>
      <c r="Q32" s="126">
        <f ca="1">OFFSET(IND!T$25,$E32,0)</f>
        <v>17.921117899777435</v>
      </c>
      <c r="R32" s="126">
        <f ca="1">OFFSET(IND!U$25,$E32,0)</f>
        <v>18.146927336109588</v>
      </c>
      <c r="S32" s="126">
        <f ca="1">OFFSET(IND!V$25,$E32,0)</f>
        <v>18.36218292430328</v>
      </c>
      <c r="T32" s="203">
        <f ca="1">OFFSET(IND!W$25,$E32,0)</f>
        <v>18.581212177360548</v>
      </c>
      <c r="U32" s="126">
        <f ca="1">OFFSET(IND!X$25,$E32,0)</f>
        <v>18.922586011112294</v>
      </c>
      <c r="V32" s="126">
        <f ca="1">OFFSET(IND!Y$25,$E32,0)</f>
        <v>19.305081699459716</v>
      </c>
      <c r="W32" s="126">
        <f ca="1">OFFSET(IND!Z$25,$E32,0)</f>
        <v>19.681960389902738</v>
      </c>
      <c r="X32" s="126">
        <f ca="1">OFFSET(IND!AA$25,$E32,0)</f>
        <v>20.261828529691808</v>
      </c>
      <c r="Y32" s="205">
        <f ca="1">OFFSET(IND!AB$25,$E32,0)</f>
        <v>20.840772104086458</v>
      </c>
      <c r="Z32" s="126">
        <f ca="1">OFFSET(IND!AC$25,$E32,0)</f>
        <v>21.576922337054917</v>
      </c>
      <c r="AA32" s="126">
        <f ca="1">OFFSET(IND!AD$25,$E32,0)</f>
        <v>22.233817992872101</v>
      </c>
      <c r="AB32" s="126">
        <f ca="1">OFFSET(IND!AE$25,$E32,0)</f>
        <v>22.888419595959103</v>
      </c>
      <c r="AC32" s="126">
        <f ca="1">OFFSET(IND!AF$25,$E32,0)</f>
        <v>23.610215554114422</v>
      </c>
      <c r="AD32" s="126">
        <f ca="1">OFFSET(IND!AG$25,$E32,0)</f>
        <v>24.283281939301176</v>
      </c>
      <c r="AE32" s="126">
        <f ca="1">OFFSET(IND!AH$25,$E32,0)</f>
        <v>24.948995542699109</v>
      </c>
      <c r="AF32" s="126">
        <f ca="1">OFFSET(IND!AI$25,$E32,0)</f>
        <v>25.664348008469045</v>
      </c>
      <c r="AG32" s="126">
        <f ca="1">OFFSET(IND!AJ$25,$E32,0)</f>
        <v>26.317009906748744</v>
      </c>
      <c r="AH32" s="126">
        <f ca="1">OFFSET(IND!AK$25,$E32,0)</f>
        <v>26.973418249939133</v>
      </c>
      <c r="AI32" s="126">
        <f ca="1">OFFSET(IND!AL$25,$E32,0)</f>
        <v>27.650634647734766</v>
      </c>
      <c r="AJ32" s="126">
        <f ca="1">OFFSET(IND!AM$25,$E32,0)</f>
        <v>31.271570131987087</v>
      </c>
      <c r="AK32" s="126">
        <f ca="1">OFFSET(IND!AN$25,$E32,0)</f>
        <v>35.37656487779131</v>
      </c>
      <c r="AL32" s="126">
        <f ca="1">OFFSET(IND!AO$25,$E32,0)</f>
        <v>43.02181856425576</v>
      </c>
      <c r="AM32" s="126">
        <f ca="1">OFFSET(IND!AP$25,$E32,0)</f>
        <v>50.747748794312315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0.19082181908994295</v>
      </c>
      <c r="Q33" s="126">
        <f ca="1">OFFSET(IND!T$25,$E33,0)</f>
        <v>0.19294355817759645</v>
      </c>
      <c r="R33" s="126">
        <f ca="1">OFFSET(IND!U$25,$E33,0)</f>
        <v>0.19537468308619069</v>
      </c>
      <c r="S33" s="126">
        <f ca="1">OFFSET(IND!V$25,$E33,0)</f>
        <v>0.19769218243728964</v>
      </c>
      <c r="T33" s="203">
        <f ca="1">OFFSET(IND!W$25,$E33,0)</f>
        <v>0.20005031007565396</v>
      </c>
      <c r="U33" s="126">
        <f ca="1">OFFSET(IND!X$25,$E33,0)</f>
        <v>0.20372563225818405</v>
      </c>
      <c r="V33" s="126">
        <f ca="1">OFFSET(IND!Y$25,$E33,0)</f>
        <v>0.20784368334796885</v>
      </c>
      <c r="W33" s="126">
        <f ca="1">OFFSET(IND!Z$25,$E33,0)</f>
        <v>0.21190126033295661</v>
      </c>
      <c r="X33" s="126">
        <f ca="1">OFFSET(IND!AA$25,$E33,0)</f>
        <v>0.21814427613087825</v>
      </c>
      <c r="Y33" s="205">
        <f ca="1">OFFSET(IND!AB$25,$E33,0)</f>
        <v>0.22437733780997959</v>
      </c>
      <c r="Z33" s="126">
        <f ca="1">OFFSET(IND!AC$25,$E33,0)</f>
        <v>0.23230292850674997</v>
      </c>
      <c r="AA33" s="126">
        <f ca="1">OFFSET(IND!AD$25,$E33,0)</f>
        <v>0.23937524318564327</v>
      </c>
      <c r="AB33" s="126">
        <f ca="1">OFFSET(IND!AE$25,$E33,0)</f>
        <v>0.24642285947803613</v>
      </c>
      <c r="AC33" s="126">
        <f ca="1">OFFSET(IND!AF$25,$E33,0)</f>
        <v>0.25419390820521537</v>
      </c>
      <c r="AD33" s="126">
        <f ca="1">OFFSET(IND!AG$25,$E33,0)</f>
        <v>0.26144032129026507</v>
      </c>
      <c r="AE33" s="126">
        <f ca="1">OFFSET(IND!AH$25,$E33,0)</f>
        <v>0.26860757235602706</v>
      </c>
      <c r="AF33" s="126">
        <f ca="1">OFFSET(IND!AI$25,$E33,0)</f>
        <v>0.27630924871732609</v>
      </c>
      <c r="AG33" s="126">
        <f ca="1">OFFSET(IND!AJ$25,$E33,0)</f>
        <v>0.28333598162792167</v>
      </c>
      <c r="AH33" s="126">
        <f ca="1">OFFSET(IND!AK$25,$E33,0)</f>
        <v>0.29040304976847486</v>
      </c>
      <c r="AI33" s="126">
        <f ca="1">OFFSET(IND!AL$25,$E33,0)</f>
        <v>0.29769414300147717</v>
      </c>
      <c r="AJ33" s="126">
        <f ca="1">OFFSET(IND!AM$25,$E33,0)</f>
        <v>0.33667810483746496</v>
      </c>
      <c r="AK33" s="126">
        <f ca="1">OFFSET(IND!AN$25,$E33,0)</f>
        <v>0.38087357841144559</v>
      </c>
      <c r="AL33" s="126">
        <f ca="1">OFFSET(IND!AO$25,$E33,0)</f>
        <v>0.46318442853174735</v>
      </c>
      <c r="AM33" s="126">
        <f ca="1">OFFSET(IND!AP$25,$E33,0)</f>
        <v>0.54636386394171588</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6.0147407486557007</v>
      </c>
      <c r="Q34" s="126">
        <f ca="1">OFFSET(IND!T$25,$E34,0)</f>
        <v>6.0816183762214973</v>
      </c>
      <c r="R34" s="126">
        <f ca="1">OFFSET(IND!U$25,$E34,0)</f>
        <v>6.1582479048704268</v>
      </c>
      <c r="S34" s="126">
        <f ca="1">OFFSET(IND!V$25,$E34,0)</f>
        <v>6.2312959339088039</v>
      </c>
      <c r="T34" s="203">
        <f ca="1">OFFSET(IND!W$25,$E34,0)</f>
        <v>6.3056245744418646</v>
      </c>
      <c r="U34" s="126">
        <f ca="1">OFFSET(IND!X$25,$E34,0)</f>
        <v>6.4214714424841528</v>
      </c>
      <c r="V34" s="126">
        <f ca="1">OFFSET(IND!Y$25,$E34,0)</f>
        <v>6.5512732115528145</v>
      </c>
      <c r="W34" s="126">
        <f ca="1">OFFSET(IND!Z$25,$E34,0)</f>
        <v>6.6791688251089889</v>
      </c>
      <c r="X34" s="126">
        <f ca="1">OFFSET(IND!AA$25,$E34,0)</f>
        <v>6.875949893926709</v>
      </c>
      <c r="Y34" s="205">
        <f ca="1">OFFSET(IND!AB$25,$E34,0)</f>
        <v>7.0724172069885567</v>
      </c>
      <c r="Z34" s="126">
        <f ca="1">OFFSET(IND!AC$25,$E34,0)</f>
        <v>7.3222333629626393</v>
      </c>
      <c r="AA34" s="126">
        <f ca="1">OFFSET(IND!AD$25,$E34,0)</f>
        <v>7.545154093355662</v>
      </c>
      <c r="AB34" s="126">
        <f ca="1">OFFSET(IND!AE$25,$E34,0)</f>
        <v>7.7672963258158036</v>
      </c>
      <c r="AC34" s="126">
        <f ca="1">OFFSET(IND!AF$25,$E34,0)</f>
        <v>8.0122412889341099</v>
      </c>
      <c r="AD34" s="126">
        <f ca="1">OFFSET(IND!AG$25,$E34,0)</f>
        <v>8.2406496348565241</v>
      </c>
      <c r="AE34" s="126">
        <f ca="1">OFFSET(IND!AH$25,$E34,0)</f>
        <v>8.4665627785770834</v>
      </c>
      <c r="AF34" s="126">
        <f ca="1">OFFSET(IND!AI$25,$E34,0)</f>
        <v>8.7093211112676929</v>
      </c>
      <c r="AG34" s="126">
        <f ca="1">OFFSET(IND!AJ$25,$E34,0)</f>
        <v>8.9308050954831373</v>
      </c>
      <c r="AH34" s="126">
        <f ca="1">OFFSET(IND!AK$25,$E34,0)</f>
        <v>9.1535604539700852</v>
      </c>
      <c r="AI34" s="126">
        <f ca="1">OFFSET(IND!AL$25,$E34,0)</f>
        <v>9.3833771268219266</v>
      </c>
      <c r="AJ34" s="126">
        <f ca="1">OFFSET(IND!AM$25,$E34,0)</f>
        <v>10.612159165045941</v>
      </c>
      <c r="AK34" s="126">
        <f ca="1">OFFSET(IND!AN$25,$E34,0)</f>
        <v>12.005209064052838</v>
      </c>
      <c r="AL34" s="126">
        <f ca="1">OFFSET(IND!AO$25,$E34,0)</f>
        <v>14.599663024486567</v>
      </c>
      <c r="AM34" s="126">
        <f ca="1">OFFSET(IND!AP$25,$E34,0)</f>
        <v>17.221494961717482</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7.8599376284187041</v>
      </c>
      <c r="Q35" s="126">
        <f ca="1">OFFSET(IND!T$25,$E35,0)</f>
        <v>7.9473319157820059</v>
      </c>
      <c r="R35" s="126">
        <f ca="1">OFFSET(IND!U$25,$E35,0)</f>
        <v>8.0474697838705556</v>
      </c>
      <c r="S35" s="126">
        <f ca="1">OFFSET(IND!V$25,$E35,0)</f>
        <v>8.1429274230462561</v>
      </c>
      <c r="T35" s="203">
        <f ca="1">OFFSET(IND!W$25,$E35,0)</f>
        <v>8.2400585385852896</v>
      </c>
      <c r="U35" s="126">
        <f ca="1">OFFSET(IND!X$25,$E35,0)</f>
        <v>8.3914448069732561</v>
      </c>
      <c r="V35" s="126">
        <f ca="1">OFFSET(IND!Y$25,$E35,0)</f>
        <v>8.5610670486577565</v>
      </c>
      <c r="W35" s="126">
        <f ca="1">OFFSET(IND!Z$25,$E35,0)</f>
        <v>8.7281983661172067</v>
      </c>
      <c r="X35" s="126">
        <f ca="1">OFFSET(IND!AA$25,$E35,0)</f>
        <v>8.9853477582512795</v>
      </c>
      <c r="Y35" s="205">
        <f ca="1">OFFSET(IND!AB$25,$E35,0)</f>
        <v>9.2420871409144922</v>
      </c>
      <c r="Z35" s="126">
        <f ca="1">OFFSET(IND!AC$25,$E35,0)</f>
        <v>9.5685416776235694</v>
      </c>
      <c r="AA35" s="126">
        <f ca="1">OFFSET(IND!AD$25,$E35,0)</f>
        <v>9.8598498337335911</v>
      </c>
      <c r="AB35" s="126">
        <f ca="1">OFFSET(IND!AE$25,$E35,0)</f>
        <v>10.150140664999201</v>
      </c>
      <c r="AC35" s="126">
        <f ca="1">OFFSET(IND!AF$25,$E35,0)</f>
        <v>10.47022962859011</v>
      </c>
      <c r="AD35" s="126">
        <f ca="1">OFFSET(IND!AG$25,$E35,0)</f>
        <v>10.768708886097876</v>
      </c>
      <c r="AE35" s="126">
        <f ca="1">OFFSET(IND!AH$25,$E35,0)</f>
        <v>11.063927465465648</v>
      </c>
      <c r="AF35" s="126">
        <f ca="1">OFFSET(IND!AI$25,$E35,0)</f>
        <v>11.381158986068355</v>
      </c>
      <c r="AG35" s="126">
        <f ca="1">OFFSET(IND!AJ$25,$E35,0)</f>
        <v>11.670589632271376</v>
      </c>
      <c r="AH35" s="126">
        <f ca="1">OFFSET(IND!AK$25,$E35,0)</f>
        <v>11.961681683827344</v>
      </c>
      <c r="AI35" s="126">
        <f ca="1">OFFSET(IND!AL$25,$E35,0)</f>
        <v>12.262001313561992</v>
      </c>
      <c r="AJ35" s="126">
        <f ca="1">OFFSET(IND!AM$25,$E35,0)</f>
        <v>13.867748025341809</v>
      </c>
      <c r="AK35" s="126">
        <f ca="1">OFFSET(IND!AN$25,$E35,0)</f>
        <v>15.688156547839867</v>
      </c>
      <c r="AL35" s="126">
        <f ca="1">OFFSET(IND!AO$25,$E35,0)</f>
        <v>19.078534813664653</v>
      </c>
      <c r="AM35" s="126">
        <f ca="1">OFFSET(IND!AP$25,$E35,0)</f>
        <v>22.504690047942532</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2.1833160078940845</v>
      </c>
      <c r="Q36" s="126">
        <f ca="1">OFFSET(IND!T$25,$E36,0)</f>
        <v>2.2075921988283351</v>
      </c>
      <c r="R36" s="126">
        <f ca="1">OFFSET(IND!U$25,$E36,0)</f>
        <v>2.2354082732973768</v>
      </c>
      <c r="S36" s="126">
        <f ca="1">OFFSET(IND!V$25,$E36,0)</f>
        <v>2.261924284179516</v>
      </c>
      <c r="T36" s="203">
        <f ca="1">OFFSET(IND!W$25,$E36,0)</f>
        <v>2.2889051496070256</v>
      </c>
      <c r="U36" s="126">
        <f ca="1">OFFSET(IND!X$25,$E36,0)</f>
        <v>2.3309568908259055</v>
      </c>
      <c r="V36" s="126">
        <f ca="1">OFFSET(IND!Y$25,$E36,0)</f>
        <v>2.3780741801827112</v>
      </c>
      <c r="W36" s="126">
        <f ca="1">OFFSET(IND!Z$25,$E36,0)</f>
        <v>2.4244995461436698</v>
      </c>
      <c r="X36" s="126">
        <f ca="1">OFFSET(IND!AA$25,$E36,0)</f>
        <v>2.495929932847579</v>
      </c>
      <c r="Y36" s="205">
        <f ca="1">OFFSET(IND!AB$25,$E36,0)</f>
        <v>2.567246428031805</v>
      </c>
      <c r="Z36" s="126">
        <f ca="1">OFFSET(IND!AC$25,$E36,0)</f>
        <v>2.6579282437843266</v>
      </c>
      <c r="AA36" s="126">
        <f ca="1">OFFSET(IND!AD$25,$E36,0)</f>
        <v>2.73884717603711</v>
      </c>
      <c r="AB36" s="126">
        <f ca="1">OFFSET(IND!AE$25,$E36,0)</f>
        <v>2.819483518055335</v>
      </c>
      <c r="AC36" s="126">
        <f ca="1">OFFSET(IND!AF$25,$E36,0)</f>
        <v>2.9083971190528093</v>
      </c>
      <c r="AD36" s="126">
        <f ca="1">OFFSET(IND!AG$25,$E36,0)</f>
        <v>2.9913080239160781</v>
      </c>
      <c r="AE36" s="126">
        <f ca="1">OFFSET(IND!AH$25,$E36,0)</f>
        <v>3.0733131848515702</v>
      </c>
      <c r="AF36" s="126">
        <f ca="1">OFFSET(IND!AI$25,$E36,0)</f>
        <v>3.1614330516856555</v>
      </c>
      <c r="AG36" s="126">
        <f ca="1">OFFSET(IND!AJ$25,$E36,0)</f>
        <v>3.241830453408717</v>
      </c>
      <c r="AH36" s="126">
        <f ca="1">OFFSET(IND!AK$25,$E36,0)</f>
        <v>3.3226893566187079</v>
      </c>
      <c r="AI36" s="126">
        <f ca="1">OFFSET(IND!AL$25,$E36,0)</f>
        <v>3.4061114759894435</v>
      </c>
      <c r="AJ36" s="126">
        <f ca="1">OFFSET(IND!AM$25,$E36,0)</f>
        <v>3.8521522292616153</v>
      </c>
      <c r="AK36" s="126">
        <f ca="1">OFFSET(IND!AN$25,$E36,0)</f>
        <v>4.3578212632888542</v>
      </c>
      <c r="AL36" s="126">
        <f ca="1">OFFSET(IND!AO$25,$E36,0)</f>
        <v>5.2995930037957404</v>
      </c>
      <c r="AM36" s="126">
        <f ca="1">OFFSET(IND!AP$25,$E36,0)</f>
        <v>6.251302791095152</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1.4737383053285069</v>
      </c>
      <c r="Q37" s="126">
        <f ca="1">OFFSET(IND!T$25,$E37,0)</f>
        <v>1.4901247342091259</v>
      </c>
      <c r="R37" s="126">
        <f ca="1">OFFSET(IND!U$25,$E37,0)</f>
        <v>1.5089005844757291</v>
      </c>
      <c r="S37" s="126">
        <f ca="1">OFFSET(IND!V$25,$E37,0)</f>
        <v>1.526798891821173</v>
      </c>
      <c r="T37" s="203">
        <f ca="1">OFFSET(IND!W$25,$E37,0)</f>
        <v>1.5450109759847419</v>
      </c>
      <c r="U37" s="126">
        <f ca="1">OFFSET(IND!X$25,$E37,0)</f>
        <v>1.5733959013074859</v>
      </c>
      <c r="V37" s="126">
        <f ca="1">OFFSET(IND!Y$25,$E37,0)</f>
        <v>1.6052000716233297</v>
      </c>
      <c r="W37" s="126">
        <f ca="1">OFFSET(IND!Z$25,$E37,0)</f>
        <v>1.6365371936469768</v>
      </c>
      <c r="X37" s="126">
        <f ca="1">OFFSET(IND!AA$25,$E37,0)</f>
        <v>1.6847527046721154</v>
      </c>
      <c r="Y37" s="205">
        <f ca="1">OFFSET(IND!AB$25,$E37,0)</f>
        <v>1.7328913389214677</v>
      </c>
      <c r="Z37" s="126">
        <f ca="1">OFFSET(IND!AC$25,$E37,0)</f>
        <v>1.7941015645544198</v>
      </c>
      <c r="AA37" s="126">
        <f ca="1">OFFSET(IND!AD$25,$E37,0)</f>
        <v>1.8487218438250488</v>
      </c>
      <c r="AB37" s="126">
        <f ca="1">OFFSET(IND!AE$25,$E37,0)</f>
        <v>1.9031513746873507</v>
      </c>
      <c r="AC37" s="126">
        <f ca="1">OFFSET(IND!AF$25,$E37,0)</f>
        <v>1.9631680553606459</v>
      </c>
      <c r="AD37" s="126">
        <f ca="1">OFFSET(IND!AG$25,$E37,0)</f>
        <v>2.0191329161433522</v>
      </c>
      <c r="AE37" s="126">
        <f ca="1">OFFSET(IND!AH$25,$E37,0)</f>
        <v>2.0744863997748095</v>
      </c>
      <c r="AF37" s="126">
        <f ca="1">OFFSET(IND!AI$25,$E37,0)</f>
        <v>2.1339673098878169</v>
      </c>
      <c r="AG37" s="126">
        <f ca="1">OFFSET(IND!AJ$25,$E37,0)</f>
        <v>2.1882355560508833</v>
      </c>
      <c r="AH37" s="126">
        <f ca="1">OFFSET(IND!AK$25,$E37,0)</f>
        <v>2.2428153157176269</v>
      </c>
      <c r="AI37" s="126">
        <f ca="1">OFFSET(IND!AL$25,$E37,0)</f>
        <v>2.2991252462928737</v>
      </c>
      <c r="AJ37" s="126">
        <f ca="1">OFFSET(IND!AM$25,$E37,0)</f>
        <v>2.6002027547515896</v>
      </c>
      <c r="AK37" s="126">
        <f ca="1">OFFSET(IND!AN$25,$E37,0)</f>
        <v>2.9415293527199755</v>
      </c>
      <c r="AL37" s="126">
        <f ca="1">OFFSET(IND!AO$25,$E37,0)</f>
        <v>3.5772252775621234</v>
      </c>
      <c r="AM37" s="126">
        <f ca="1">OFFSET(IND!AP$25,$E37,0)</f>
        <v>4.2196293839892256</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29.512405930638739</v>
      </c>
      <c r="Q38" s="126">
        <f ca="1">OFFSET(IND!T$25,$E38,0)</f>
        <v>29.840553023735147</v>
      </c>
      <c r="R38" s="126">
        <f ca="1">OFFSET(IND!U$25,$E38,0)</f>
        <v>30.216549571261517</v>
      </c>
      <c r="S38" s="126">
        <f ca="1">OFFSET(IND!V$25,$E38,0)</f>
        <v>30.574972847592338</v>
      </c>
      <c r="T38" s="203">
        <f ca="1">OFFSET(IND!W$25,$E38,0)</f>
        <v>30.939679674262216</v>
      </c>
      <c r="U38" s="126">
        <f ca="1">OFFSET(IND!X$25,$E38,0)</f>
        <v>31.508103142259781</v>
      </c>
      <c r="V38" s="126">
        <f ca="1">OFFSET(IND!Y$25,$E38,0)</f>
        <v>32.144998838907313</v>
      </c>
      <c r="W38" s="126">
        <f ca="1">OFFSET(IND!Z$25,$E38,0)</f>
        <v>32.772541641123937</v>
      </c>
      <c r="X38" s="126">
        <f ca="1">OFFSET(IND!AA$25,$E38,0)</f>
        <v>33.738083303698751</v>
      </c>
      <c r="Y38" s="205">
        <f ca="1">OFFSET(IND!AB$25,$E38,0)</f>
        <v>34.702085467296413</v>
      </c>
      <c r="Z38" s="126">
        <f ca="1">OFFSET(IND!AC$25,$E38,0)</f>
        <v>35.927853311868382</v>
      </c>
      <c r="AA38" s="126">
        <f ca="1">OFFSET(IND!AD$25,$E38,0)</f>
        <v>37.021653919514485</v>
      </c>
      <c r="AB38" s="126">
        <f ca="1">OFFSET(IND!AE$25,$E38,0)</f>
        <v>38.111634687208799</v>
      </c>
      <c r="AC38" s="126">
        <f ca="1">OFFSET(IND!AF$25,$E38,0)</f>
        <v>39.313501149005752</v>
      </c>
      <c r="AD38" s="126">
        <f ca="1">OFFSET(IND!AG$25,$E38,0)</f>
        <v>40.434227728004963</v>
      </c>
      <c r="AE38" s="126">
        <f ca="1">OFFSET(IND!AH$25,$E38,0)</f>
        <v>41.542711149179517</v>
      </c>
      <c r="AF38" s="126">
        <f ca="1">OFFSET(IND!AI$25,$E38,0)</f>
        <v>42.733848515991475</v>
      </c>
      <c r="AG38" s="126">
        <f ca="1">OFFSET(IND!AJ$25,$E38,0)</f>
        <v>43.820599470429919</v>
      </c>
      <c r="AH38" s="126">
        <f ca="1">OFFSET(IND!AK$25,$E38,0)</f>
        <v>44.913588651112569</v>
      </c>
      <c r="AI38" s="126">
        <f ca="1">OFFSET(IND!AL$25,$E38,0)</f>
        <v>46.041225439173338</v>
      </c>
      <c r="AJ38" s="126">
        <f ca="1">OFFSET(IND!AM$25,$E38,0)</f>
        <v>52.070465239816436</v>
      </c>
      <c r="AK38" s="126">
        <f ca="1">OFFSET(IND!AN$25,$E38,0)</f>
        <v>58.905714807358564</v>
      </c>
      <c r="AL38" s="126">
        <f ca="1">OFFSET(IND!AO$25,$E38,0)</f>
        <v>71.635869214393765</v>
      </c>
      <c r="AM38" s="126">
        <f ca="1">OFFSET(IND!AP$25,$E38,0)</f>
        <v>84.500358582578997</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15.621331183389668</v>
      </c>
      <c r="Q39" s="126">
        <f ca="1">OFFSET(IND!T$25,$E39,0)</f>
        <v>15.795024051066166</v>
      </c>
      <c r="R39" s="126">
        <f ca="1">OFFSET(IND!U$25,$E39,0)</f>
        <v>15.994044307378879</v>
      </c>
      <c r="S39" s="126">
        <f ca="1">OFFSET(IND!V$25,$E39,0)</f>
        <v>16.183762784298668</v>
      </c>
      <c r="T39" s="203">
        <f ca="1">OFFSET(IND!W$25,$E39,0)</f>
        <v>16.376807232712771</v>
      </c>
      <c r="U39" s="126">
        <f ca="1">OFFSET(IND!X$25,$E39,0)</f>
        <v>16.67768176211813</v>
      </c>
      <c r="V39" s="126">
        <f ca="1">OFFSET(IND!Y$25,$E39,0)</f>
        <v>17.014799604356735</v>
      </c>
      <c r="W39" s="126">
        <f ca="1">OFFSET(IND!Z$25,$E39,0)</f>
        <v>17.346966828141127</v>
      </c>
      <c r="X39" s="126">
        <f ca="1">OFFSET(IND!AA$25,$E39,0)</f>
        <v>17.858041598456047</v>
      </c>
      <c r="Y39" s="205">
        <f ca="1">OFFSET(IND!AB$25,$E39,0)</f>
        <v>18.368301490328488</v>
      </c>
      <c r="Z39" s="126">
        <f ca="1">OFFSET(IND!AC$25,$E39,0)</f>
        <v>19.017117635613666</v>
      </c>
      <c r="AA39" s="126">
        <f ca="1">OFFSET(IND!AD$25,$E39,0)</f>
        <v>19.596081667918934</v>
      </c>
      <c r="AB39" s="126">
        <f ca="1">OFFSET(IND!AE$25,$E39,0)</f>
        <v>20.173023805259266</v>
      </c>
      <c r="AC39" s="126">
        <f ca="1">OFFSET(IND!AF$25,$E39,0)</f>
        <v>20.809188612766459</v>
      </c>
      <c r="AD39" s="126">
        <f ca="1">OFFSET(IND!AG$25,$E39,0)</f>
        <v>21.402404940087255</v>
      </c>
      <c r="AE39" s="126">
        <f ca="1">OFFSET(IND!AH$25,$E39,0)</f>
        <v>21.98914079192398</v>
      </c>
      <c r="AF39" s="126">
        <f ca="1">OFFSET(IND!AI$25,$E39,0)</f>
        <v>22.619626538684564</v>
      </c>
      <c r="AG39" s="126">
        <f ca="1">OFFSET(IND!AJ$25,$E39,0)</f>
        <v>23.194859090481479</v>
      </c>
      <c r="AH39" s="126">
        <f ca="1">OFFSET(IND!AK$25,$E39,0)</f>
        <v>23.773393623092385</v>
      </c>
      <c r="AI39" s="126">
        <f ca="1">OFFSET(IND!AL$25,$E39,0)</f>
        <v>24.370267621175465</v>
      </c>
      <c r="AJ39" s="126">
        <f ca="1">OFFSET(IND!AM$25,$E39,0)</f>
        <v>27.561628973797035</v>
      </c>
      <c r="AK39" s="126">
        <f ca="1">OFFSET(IND!AN$25,$E39,0)</f>
        <v>31.17962262252378</v>
      </c>
      <c r="AL39" s="126">
        <f ca="1">OFFSET(IND!AO$25,$E39,0)</f>
        <v>37.917872241187801</v>
      </c>
      <c r="AM39" s="126">
        <f ca="1">OFFSET(IND!AP$25,$E39,0)</f>
        <v>44.727227242536124</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45.666912974912336</v>
      </c>
      <c r="Q40" s="126">
        <f ca="1">OFFSET(IND!T$25,$E40,0)</f>
        <v>46.174681293721164</v>
      </c>
      <c r="R40" s="126">
        <f ca="1">OFFSET(IND!U$25,$E40,0)</f>
        <v>46.756490911517467</v>
      </c>
      <c r="S40" s="126">
        <f ca="1">OFFSET(IND!V$25,$E40,0)</f>
        <v>47.311107997188202</v>
      </c>
      <c r="T40" s="203">
        <f ca="1">OFFSET(IND!W$25,$E40,0)</f>
        <v>47.87544812432094</v>
      </c>
      <c r="U40" s="126">
        <f ca="1">OFFSET(IND!X$25,$E40,0)</f>
        <v>48.755015351301708</v>
      </c>
      <c r="V40" s="126">
        <f ca="1">OFFSET(IND!Y$25,$E40,0)</f>
        <v>49.740535150035022</v>
      </c>
      <c r="W40" s="126">
        <f ca="1">OFFSET(IND!Z$25,$E40,0)</f>
        <v>50.711582464991729</v>
      </c>
      <c r="X40" s="126">
        <f ca="1">OFFSET(IND!AA$25,$E40,0)</f>
        <v>52.205642528481171</v>
      </c>
      <c r="Y40" s="205">
        <f ca="1">OFFSET(IND!AB$25,$E40,0)</f>
        <v>53.697320401715444</v>
      </c>
      <c r="Z40" s="126">
        <f ca="1">OFFSET(IND!AC$25,$E40,0)</f>
        <v>55.59404931013021</v>
      </c>
      <c r="AA40" s="126">
        <f ca="1">OFFSET(IND!AD$25,$E40,0)</f>
        <v>57.286574727362421</v>
      </c>
      <c r="AB40" s="126">
        <f ca="1">OFFSET(IND!AE$25,$E40,0)</f>
        <v>58.973189399836436</v>
      </c>
      <c r="AC40" s="126">
        <f ca="1">OFFSET(IND!AF$25,$E40,0)</f>
        <v>60.832933781481955</v>
      </c>
      <c r="AD40" s="126">
        <f ca="1">OFFSET(IND!AG$25,$E40,0)</f>
        <v>62.567123914001613</v>
      </c>
      <c r="AE40" s="126">
        <f ca="1">OFFSET(IND!AH$25,$E40,0)</f>
        <v>64.282369226358824</v>
      </c>
      <c r="AF40" s="126">
        <f ca="1">OFFSET(IND!AI$25,$E40,0)</f>
        <v>66.12551161872122</v>
      </c>
      <c r="AG40" s="126">
        <f ca="1">OFFSET(IND!AJ$25,$E40,0)</f>
        <v>67.807128542071439</v>
      </c>
      <c r="AH40" s="126">
        <f ca="1">OFFSET(IND!AK$25,$E40,0)</f>
        <v>69.498398373276117</v>
      </c>
      <c r="AI40" s="126">
        <f ca="1">OFFSET(IND!AL$25,$E40,0)</f>
        <v>71.243281226565287</v>
      </c>
      <c r="AJ40" s="126">
        <f ca="1">OFFSET(IND!AM$25,$E40,0)</f>
        <v>80.572807593475318</v>
      </c>
      <c r="AK40" s="126">
        <f ca="1">OFFSET(IND!AN$25,$E40,0)</f>
        <v>91.149537525164675</v>
      </c>
      <c r="AL40" s="126">
        <f ca="1">OFFSET(IND!AO$25,$E40,0)</f>
        <v>110.84792656296723</v>
      </c>
      <c r="AM40" s="126">
        <f ca="1">OFFSET(IND!AP$25,$E40,0)</f>
        <v>130.75418286156665</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0.90058134749541174</v>
      </c>
      <c r="Q41" s="126">
        <f ca="1">OFFSET(IND!T$25,$E41,0)</f>
        <v>0.91059487034990261</v>
      </c>
      <c r="R41" s="126">
        <f ca="1">OFFSET(IND!U$25,$E41,0)</f>
        <v>0.92206853597447924</v>
      </c>
      <c r="S41" s="126">
        <f ca="1">OFFSET(IND!V$25,$E41,0)</f>
        <v>0.93300594710694884</v>
      </c>
      <c r="T41" s="203">
        <f ca="1">OFFSET(IND!W$25,$E41,0)</f>
        <v>0.94413510296686298</v>
      </c>
      <c r="U41" s="126">
        <f ca="1">OFFSET(IND!X$25,$E41,0)</f>
        <v>0.96148074310072318</v>
      </c>
      <c r="V41" s="126">
        <f ca="1">OFFSET(IND!Y$25,$E41,0)</f>
        <v>0.98091583714384878</v>
      </c>
      <c r="W41" s="126">
        <f ca="1">OFFSET(IND!Z$25,$E41,0)</f>
        <v>1.000065524355374</v>
      </c>
      <c r="X41" s="126">
        <f ca="1">OFFSET(IND!AA$25,$E41,0)</f>
        <v>1.0295293645312049</v>
      </c>
      <c r="Y41" s="205">
        <f ca="1">OFFSET(IND!AB$25,$E41,0)</f>
        <v>1.0589462263594702</v>
      </c>
      <c r="Z41" s="126">
        <f ca="1">OFFSET(IND!AC$25,$E41,0)</f>
        <v>1.0963509591276359</v>
      </c>
      <c r="AA41" s="126">
        <f ca="1">OFFSET(IND!AD$25,$E41,0)</f>
        <v>1.129728665690779</v>
      </c>
      <c r="AB41" s="126">
        <f ca="1">OFFSET(IND!AE$25,$E41,0)</f>
        <v>1.1629898085071684</v>
      </c>
      <c r="AC41" s="126">
        <f ca="1">OFFSET(IND!AF$25,$E41,0)</f>
        <v>1.1996651822540088</v>
      </c>
      <c r="AD41" s="126">
        <f ca="1">OFFSET(IND!AG$25,$E41,0)</f>
        <v>1.2338645442125404</v>
      </c>
      <c r="AE41" s="126">
        <f ca="1">OFFSET(IND!AH$25,$E41,0)</f>
        <v>1.2676903019452004</v>
      </c>
      <c r="AF41" s="126">
        <f ca="1">OFFSET(IND!AI$25,$E41,0)</f>
        <v>1.3040382736211387</v>
      </c>
      <c r="AG41" s="126">
        <f ca="1">OFFSET(IND!AJ$25,$E41,0)</f>
        <v>1.3372008575609333</v>
      </c>
      <c r="AH41" s="126">
        <f ca="1">OFFSET(IND!AK$25,$E41,0)</f>
        <v>1.3705538031476296</v>
      </c>
      <c r="AI41" s="126">
        <f ca="1">OFFSET(IND!AL$25,$E41,0)</f>
        <v>1.404964032542817</v>
      </c>
      <c r="AJ41" s="126">
        <f ca="1">OFFSET(IND!AM$25,$E41,0)</f>
        <v>1.5889483853196631</v>
      </c>
      <c r="AK41" s="126">
        <f ca="1">OFFSET(IND!AN$25,$E41,0)</f>
        <v>1.7975284069035316</v>
      </c>
      <c r="AL41" s="126">
        <f ca="1">OFFSET(IND!AO$25,$E41,0)</f>
        <v>2.1859935031297368</v>
      </c>
      <c r="AM41" s="126">
        <f ca="1">OFFSET(IND!AP$25,$E41,0)</f>
        <v>2.5785578774904518</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10.077825259198649</v>
      </c>
      <c r="Q44" s="126">
        <f ca="1">OFFSET(IND!T$25,$E44,0)</f>
        <v>9.9107921828449914</v>
      </c>
      <c r="R44" s="126">
        <f ca="1">OFFSET(IND!U$25,$E44,0)</f>
        <v>9.8123640210613718</v>
      </c>
      <c r="S44" s="126">
        <f ca="1">OFFSET(IND!V$25,$E44,0)</f>
        <v>9.7156365748484532</v>
      </c>
      <c r="T44" s="203">
        <f ca="1">OFFSET(IND!W$25,$E44,0)</f>
        <v>9.5929234885180641</v>
      </c>
      <c r="U44" s="126">
        <f ca="1">OFFSET(IND!X$25,$E44,0)</f>
        <v>9.7650130872714946</v>
      </c>
      <c r="V44" s="126">
        <f ca="1">OFFSET(IND!Y$25,$E44,0)</f>
        <v>9.8957522229642478</v>
      </c>
      <c r="W44" s="126">
        <f ca="1">OFFSET(IND!Z$25,$E44,0)</f>
        <v>9.9486786625315169</v>
      </c>
      <c r="X44" s="126">
        <f ca="1">OFFSET(IND!AA$25,$E44,0)</f>
        <v>10.161568219342641</v>
      </c>
      <c r="Y44" s="205">
        <f ca="1">OFFSET(IND!AB$25,$E44,0)</f>
        <v>10.331228244053129</v>
      </c>
      <c r="Z44" s="126">
        <f ca="1">OFFSET(IND!AC$25,$E44,0)</f>
        <v>10.806065373583284</v>
      </c>
      <c r="AA44" s="126">
        <f ca="1">OFFSET(IND!AD$25,$E44,0)</f>
        <v>11.12512838958471</v>
      </c>
      <c r="AB44" s="126">
        <f ca="1">OFFSET(IND!AE$25,$E44,0)</f>
        <v>11.437228388024028</v>
      </c>
      <c r="AC44" s="126">
        <f ca="1">OFFSET(IND!AF$25,$E44,0)</f>
        <v>11.79183226716223</v>
      </c>
      <c r="AD44" s="126">
        <f ca="1">OFFSET(IND!AG$25,$E44,0)</f>
        <v>12.123770805987171</v>
      </c>
      <c r="AE44" s="126">
        <f ca="1">OFFSET(IND!AH$25,$E44,0)</f>
        <v>12.47516232671642</v>
      </c>
      <c r="AF44" s="126">
        <f ca="1">OFFSET(IND!AI$25,$E44,0)</f>
        <v>12.890472458485014</v>
      </c>
      <c r="AG44" s="126">
        <f ca="1">OFFSET(IND!AJ$25,$E44,0)</f>
        <v>13.244940510469176</v>
      </c>
      <c r="AH44" s="126">
        <f ca="1">OFFSET(IND!AK$25,$E44,0)</f>
        <v>13.582982433113527</v>
      </c>
      <c r="AI44" s="126">
        <f ca="1">OFFSET(IND!AL$25,$E44,0)</f>
        <v>13.911797274805176</v>
      </c>
      <c r="AJ44" s="126">
        <f ca="1">OFFSET(IND!AM$25,$E44,0)</f>
        <v>15.479502682466105</v>
      </c>
      <c r="AK44" s="126">
        <f ca="1">OFFSET(IND!AN$25,$E44,0)</f>
        <v>17.251130990046807</v>
      </c>
      <c r="AL44" s="126">
        <f ca="1">OFFSET(IND!AO$25,$E44,0)</f>
        <v>20.556477555301761</v>
      </c>
      <c r="AM44" s="126">
        <f ca="1">OFFSET(IND!AP$25,$E44,0)</f>
        <v>23.895811270543359</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0.13260296393682433</v>
      </c>
      <c r="Q46" s="126">
        <f ca="1">OFFSET(IND!T$25,$E46,0)</f>
        <v>0.13040516030059199</v>
      </c>
      <c r="R46" s="126">
        <f ca="1">OFFSET(IND!U$25,$E46,0)</f>
        <v>0.12911005290870226</v>
      </c>
      <c r="S46" s="126">
        <f ca="1">OFFSET(IND!V$25,$E46,0)</f>
        <v>0.12783732335326911</v>
      </c>
      <c r="T46" s="203">
        <f ca="1">OFFSET(IND!W$25,$E46,0)</f>
        <v>0.12622267748050084</v>
      </c>
      <c r="U46" s="126">
        <f ca="1">OFFSET(IND!X$25,$E46,0)</f>
        <v>0.12848701430620385</v>
      </c>
      <c r="V46" s="126">
        <f ca="1">OFFSET(IND!Y$25,$E46,0)</f>
        <v>0.1302072660916348</v>
      </c>
      <c r="W46" s="126">
        <f ca="1">OFFSET(IND!Z$25,$E46,0)</f>
        <v>0.13090366661225675</v>
      </c>
      <c r="X46" s="126">
        <f ca="1">OFFSET(IND!AA$25,$E46,0)</f>
        <v>0.13370484499135049</v>
      </c>
      <c r="Y46" s="205">
        <f ca="1">OFFSET(IND!AB$25,$E46,0)</f>
        <v>0.13593721373754111</v>
      </c>
      <c r="Z46" s="126">
        <f ca="1">OFFSET(IND!AC$25,$E46,0)</f>
        <v>0.14218507070504313</v>
      </c>
      <c r="AA46" s="126">
        <f ca="1">OFFSET(IND!AD$25,$E46,0)</f>
        <v>0.14638326828400924</v>
      </c>
      <c r="AB46" s="126">
        <f ca="1">OFFSET(IND!AE$25,$E46,0)</f>
        <v>0.15048984721084238</v>
      </c>
      <c r="AC46" s="126">
        <f ca="1">OFFSET(IND!AF$25,$E46,0)</f>
        <v>0.15515568772581873</v>
      </c>
      <c r="AD46" s="126">
        <f ca="1">OFFSET(IND!AG$25,$E46,0)</f>
        <v>0.15952330007877849</v>
      </c>
      <c r="AE46" s="126">
        <f ca="1">OFFSET(IND!AH$25,$E46,0)</f>
        <v>0.16414687271995282</v>
      </c>
      <c r="AF46" s="126">
        <f ca="1">OFFSET(IND!AI$25,$E46,0)</f>
        <v>0.16961147971690799</v>
      </c>
      <c r="AG46" s="126">
        <f ca="1">OFFSET(IND!AJ$25,$E46,0)</f>
        <v>0.17427553303248905</v>
      </c>
      <c r="AH46" s="126">
        <f ca="1">OFFSET(IND!AK$25,$E46,0)</f>
        <v>0.17872345306728313</v>
      </c>
      <c r="AI46" s="126">
        <f ca="1">OFFSET(IND!AL$25,$E46,0)</f>
        <v>0.18304996414217325</v>
      </c>
      <c r="AJ46" s="126">
        <f ca="1">OFFSET(IND!AM$25,$E46,0)</f>
        <v>0.20367766687455388</v>
      </c>
      <c r="AK46" s="126">
        <f ca="1">OFFSET(IND!AN$25,$E46,0)</f>
        <v>0.22698856565851047</v>
      </c>
      <c r="AL46" s="126">
        <f ca="1">OFFSET(IND!AO$25,$E46,0)</f>
        <v>0.27047996783291772</v>
      </c>
      <c r="AM46" s="126">
        <f ca="1">OFFSET(IND!AP$25,$E46,0)</f>
        <v>0.3144185693492545</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0.14733662659647154</v>
      </c>
      <c r="Q47" s="126">
        <f ca="1">OFFSET(IND!T$25,$E47,0)</f>
        <v>0.14489462255621338</v>
      </c>
      <c r="R47" s="126">
        <f ca="1">OFFSET(IND!U$25,$E47,0)</f>
        <v>0.14345561434300258</v>
      </c>
      <c r="S47" s="126">
        <f ca="1">OFFSET(IND!V$25,$E47,0)</f>
        <v>0.14204147039252132</v>
      </c>
      <c r="T47" s="203">
        <f ca="1">OFFSET(IND!W$25,$E47,0)</f>
        <v>0.1402474194227788</v>
      </c>
      <c r="U47" s="126">
        <f ca="1">OFFSET(IND!X$25,$E47,0)</f>
        <v>0.14276334922911549</v>
      </c>
      <c r="V47" s="126">
        <f ca="1">OFFSET(IND!Y$25,$E47,0)</f>
        <v>0.14467474010181655</v>
      </c>
      <c r="W47" s="126">
        <f ca="1">OFFSET(IND!Z$25,$E47,0)</f>
        <v>0.14544851845806317</v>
      </c>
      <c r="X47" s="126">
        <f ca="1">OFFSET(IND!AA$25,$E47,0)</f>
        <v>0.14856093887927843</v>
      </c>
      <c r="Y47" s="205">
        <f ca="1">OFFSET(IND!AB$25,$E47,0)</f>
        <v>0.15104134859726803</v>
      </c>
      <c r="Z47" s="126">
        <f ca="1">OFFSET(IND!AC$25,$E47,0)</f>
        <v>0.15798341189449253</v>
      </c>
      <c r="AA47" s="126">
        <f ca="1">OFFSET(IND!AD$25,$E47,0)</f>
        <v>0.16264807587112157</v>
      </c>
      <c r="AB47" s="126">
        <f ca="1">OFFSET(IND!AE$25,$E47,0)</f>
        <v>0.16721094134538061</v>
      </c>
      <c r="AC47" s="126">
        <f ca="1">OFFSET(IND!AF$25,$E47,0)</f>
        <v>0.1723952085842432</v>
      </c>
      <c r="AD47" s="126">
        <f ca="1">OFFSET(IND!AG$25,$E47,0)</f>
        <v>0.17724811119864295</v>
      </c>
      <c r="AE47" s="126">
        <f ca="1">OFFSET(IND!AH$25,$E47,0)</f>
        <v>0.1823854141332811</v>
      </c>
      <c r="AF47" s="126">
        <f ca="1">OFFSET(IND!AI$25,$E47,0)</f>
        <v>0.18845719968545352</v>
      </c>
      <c r="AG47" s="126">
        <f ca="1">OFFSET(IND!AJ$25,$E47,0)</f>
        <v>0.19363948114721027</v>
      </c>
      <c r="AH47" s="126">
        <f ca="1">OFFSET(IND!AK$25,$E47,0)</f>
        <v>0.1985816145192037</v>
      </c>
      <c r="AI47" s="126">
        <f ca="1">OFFSET(IND!AL$25,$E47,0)</f>
        <v>0.20338884904685939</v>
      </c>
      <c r="AJ47" s="126">
        <f ca="1">OFFSET(IND!AM$25,$E47,0)</f>
        <v>0.22630851874950456</v>
      </c>
      <c r="AK47" s="126">
        <f ca="1">OFFSET(IND!AN$25,$E47,0)</f>
        <v>0.25220951739834524</v>
      </c>
      <c r="AL47" s="126">
        <f ca="1">OFFSET(IND!AO$25,$E47,0)</f>
        <v>0.30053329759213115</v>
      </c>
      <c r="AM47" s="126">
        <f ca="1">OFFSET(IND!AP$25,$E47,0)</f>
        <v>0.34935396594361651</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4.4200987978941446E-2</v>
      </c>
      <c r="Q48" s="126">
        <f ca="1">OFFSET(IND!T$25,$E48,0)</f>
        <v>4.3468386766864001E-2</v>
      </c>
      <c r="R48" s="126">
        <f ca="1">OFFSET(IND!U$25,$E48,0)</f>
        <v>4.3036684302900759E-2</v>
      </c>
      <c r="S48" s="126">
        <f ca="1">OFFSET(IND!V$25,$E48,0)</f>
        <v>4.2612441117756382E-2</v>
      </c>
      <c r="T48" s="203">
        <f ca="1">OFFSET(IND!W$25,$E48,0)</f>
        <v>4.2074225826833622E-2</v>
      </c>
      <c r="U48" s="126">
        <f ca="1">OFFSET(IND!X$25,$E48,0)</f>
        <v>4.2829004768734628E-2</v>
      </c>
      <c r="V48" s="126">
        <f ca="1">OFFSET(IND!Y$25,$E48,0)</f>
        <v>4.3402422030544945E-2</v>
      </c>
      <c r="W48" s="126">
        <f ca="1">OFFSET(IND!Z$25,$E48,0)</f>
        <v>4.3634555537418927E-2</v>
      </c>
      <c r="X48" s="126">
        <f ca="1">OFFSET(IND!AA$25,$E48,0)</f>
        <v>4.4568281663783502E-2</v>
      </c>
      <c r="Y48" s="205">
        <f ca="1">OFFSET(IND!AB$25,$E48,0)</f>
        <v>4.5312404579180378E-2</v>
      </c>
      <c r="Z48" s="126">
        <f ca="1">OFFSET(IND!AC$25,$E48,0)</f>
        <v>4.7395023568347724E-2</v>
      </c>
      <c r="AA48" s="126">
        <f ca="1">OFFSET(IND!AD$25,$E48,0)</f>
        <v>4.8794422761336428E-2</v>
      </c>
      <c r="AB48" s="126">
        <f ca="1">OFFSET(IND!AE$25,$E48,0)</f>
        <v>5.0163282403614139E-2</v>
      </c>
      <c r="AC48" s="126">
        <f ca="1">OFFSET(IND!AF$25,$E48,0)</f>
        <v>5.1718562575272915E-2</v>
      </c>
      <c r="AD48" s="126">
        <f ca="1">OFFSET(IND!AG$25,$E48,0)</f>
        <v>5.3174433359592835E-2</v>
      </c>
      <c r="AE48" s="126">
        <f ca="1">OFFSET(IND!AH$25,$E48,0)</f>
        <v>5.471562423998428E-2</v>
      </c>
      <c r="AF48" s="126">
        <f ca="1">OFFSET(IND!AI$25,$E48,0)</f>
        <v>5.6537159905636007E-2</v>
      </c>
      <c r="AG48" s="126">
        <f ca="1">OFFSET(IND!AJ$25,$E48,0)</f>
        <v>5.8091844344163035E-2</v>
      </c>
      <c r="AH48" s="126">
        <f ca="1">OFFSET(IND!AK$25,$E48,0)</f>
        <v>5.9574484355761063E-2</v>
      </c>
      <c r="AI48" s="126">
        <f ca="1">OFFSET(IND!AL$25,$E48,0)</f>
        <v>6.1016654714057768E-2</v>
      </c>
      <c r="AJ48" s="126">
        <f ca="1">OFFSET(IND!AM$25,$E48,0)</f>
        <v>6.7892555624851317E-2</v>
      </c>
      <c r="AK48" s="126">
        <f ca="1">OFFSET(IND!AN$25,$E48,0)</f>
        <v>7.5662855219503514E-2</v>
      </c>
      <c r="AL48" s="126">
        <f ca="1">OFFSET(IND!AO$25,$E48,0)</f>
        <v>9.0159989277639269E-2</v>
      </c>
      <c r="AM48" s="126">
        <f ca="1">OFFSET(IND!AP$25,$E48,0)</f>
        <v>0.10480618978308485</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0.82508510894024045</v>
      </c>
      <c r="Q49" s="126">
        <f ca="1">OFFSET(IND!T$25,$E49,0)</f>
        <v>0.81140988631479483</v>
      </c>
      <c r="R49" s="126">
        <f ca="1">OFFSET(IND!U$25,$E49,0)</f>
        <v>0.80335144032081429</v>
      </c>
      <c r="S49" s="126">
        <f ca="1">OFFSET(IND!V$25,$E49,0)</f>
        <v>0.79543223419811926</v>
      </c>
      <c r="T49" s="203">
        <f ca="1">OFFSET(IND!W$25,$E49,0)</f>
        <v>0.78538554876756106</v>
      </c>
      <c r="U49" s="126">
        <f ca="1">OFFSET(IND!X$25,$E49,0)</f>
        <v>0.7994747556830466</v>
      </c>
      <c r="V49" s="126">
        <f ca="1">OFFSET(IND!Y$25,$E49,0)</f>
        <v>0.81017854457017258</v>
      </c>
      <c r="W49" s="126">
        <f ca="1">OFFSET(IND!Z$25,$E49,0)</f>
        <v>0.81451170336515366</v>
      </c>
      <c r="X49" s="126">
        <f ca="1">OFFSET(IND!AA$25,$E49,0)</f>
        <v>0.8319412577239591</v>
      </c>
      <c r="Y49" s="205">
        <f ca="1">OFFSET(IND!AB$25,$E49,0)</f>
        <v>0.84583155214470085</v>
      </c>
      <c r="Z49" s="126">
        <f ca="1">OFFSET(IND!AC$25,$E49,0)</f>
        <v>0.88470710660915797</v>
      </c>
      <c r="AA49" s="126">
        <f ca="1">OFFSET(IND!AD$25,$E49,0)</f>
        <v>0.91082922487828055</v>
      </c>
      <c r="AB49" s="126">
        <f ca="1">OFFSET(IND!AE$25,$E49,0)</f>
        <v>0.9363812715341312</v>
      </c>
      <c r="AC49" s="126">
        <f ca="1">OFFSET(IND!AF$25,$E49,0)</f>
        <v>0.9654131680717617</v>
      </c>
      <c r="AD49" s="126">
        <f ca="1">OFFSET(IND!AG$25,$E49,0)</f>
        <v>0.99258942271240025</v>
      </c>
      <c r="AE49" s="126">
        <f ca="1">OFFSET(IND!AH$25,$E49,0)</f>
        <v>1.021358319146374</v>
      </c>
      <c r="AF49" s="126">
        <f ca="1">OFFSET(IND!AI$25,$E49,0)</f>
        <v>1.0553603182385396</v>
      </c>
      <c r="AG49" s="126">
        <f ca="1">OFFSET(IND!AJ$25,$E49,0)</f>
        <v>1.0843810944243775</v>
      </c>
      <c r="AH49" s="126">
        <f ca="1">OFFSET(IND!AK$25,$E49,0)</f>
        <v>1.1120570413075406</v>
      </c>
      <c r="AI49" s="126">
        <f ca="1">OFFSET(IND!AL$25,$E49,0)</f>
        <v>1.1389775546624126</v>
      </c>
      <c r="AJ49" s="126">
        <f ca="1">OFFSET(IND!AM$25,$E49,0)</f>
        <v>1.2673277049972256</v>
      </c>
      <c r="AK49" s="126">
        <f ca="1">OFFSET(IND!AN$25,$E49,0)</f>
        <v>1.4123732974307335</v>
      </c>
      <c r="AL49" s="126">
        <f ca="1">OFFSET(IND!AO$25,$E49,0)</f>
        <v>1.6829864665159344</v>
      </c>
      <c r="AM49" s="126">
        <f ca="1">OFFSET(IND!AP$25,$E49,0)</f>
        <v>1.9563822092842522</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0.57647097667792835</v>
      </c>
      <c r="Q51" s="126">
        <f ca="1">OFFSET(IND!T$25,$E51,0)</f>
        <v>0.56691636363527587</v>
      </c>
      <c r="R51" s="126">
        <f ca="1">OFFSET(IND!U$25,$E51,0)</f>
        <v>0.56128608358013943</v>
      </c>
      <c r="S51" s="126">
        <f ca="1">OFFSET(IND!V$25,$E51,0)</f>
        <v>0.55575308772480581</v>
      </c>
      <c r="T51" s="203">
        <f ca="1">OFFSET(IND!W$25,$E51,0)</f>
        <v>0.54873366330449513</v>
      </c>
      <c r="U51" s="126">
        <f ca="1">OFFSET(IND!X$25,$E51,0)</f>
        <v>0.55857751914819043</v>
      </c>
      <c r="V51" s="126">
        <f ca="1">OFFSET(IND!Y$25,$E51,0)</f>
        <v>0.56605604901990425</v>
      </c>
      <c r="W51" s="126">
        <f ca="1">OFFSET(IND!Z$25,$E51,0)</f>
        <v>0.56908354309969889</v>
      </c>
      <c r="X51" s="126">
        <f ca="1">OFFSET(IND!AA$25,$E51,0)</f>
        <v>0.58126123497101023</v>
      </c>
      <c r="Y51" s="205">
        <f ca="1">OFFSET(IND!AB$25,$E51,0)</f>
        <v>0.59096611450926029</v>
      </c>
      <c r="Z51" s="126">
        <f ca="1">OFFSET(IND!AC$25,$E51,0)</f>
        <v>0.61812771106237996</v>
      </c>
      <c r="AA51" s="126">
        <f ca="1">OFFSET(IND!AD$25,$E51,0)</f>
        <v>0.6363787288886974</v>
      </c>
      <c r="AB51" s="126">
        <f ca="1">OFFSET(IND!AE$25,$E51,0)</f>
        <v>0.65423144872597305</v>
      </c>
      <c r="AC51" s="126">
        <f ca="1">OFFSET(IND!AF$25,$E51,0)</f>
        <v>0.67451547224126429</v>
      </c>
      <c r="AD51" s="126">
        <f ca="1">OFFSET(IND!AG$25,$E51,0)</f>
        <v>0.69350299472274402</v>
      </c>
      <c r="AE51" s="126">
        <f ca="1">OFFSET(IND!AH$25,$E51,0)</f>
        <v>0.71360326516216621</v>
      </c>
      <c r="AF51" s="126">
        <f ca="1">OFFSET(IND!AI$25,$E51,0)</f>
        <v>0.73735980301901705</v>
      </c>
      <c r="AG51" s="126">
        <f ca="1">OFFSET(IND!AJ$25,$E51,0)</f>
        <v>0.7576360569600068</v>
      </c>
      <c r="AH51" s="126">
        <f ca="1">OFFSET(IND!AK$25,$E51,0)</f>
        <v>0.77697270472803615</v>
      </c>
      <c r="AI51" s="126">
        <f ca="1">OFFSET(IND!AL$25,$E51,0)</f>
        <v>0.79578154572904158</v>
      </c>
      <c r="AJ51" s="126">
        <f ca="1">OFFSET(IND!AM$25,$E51,0)</f>
        <v>0.88545730853041271</v>
      </c>
      <c r="AK51" s="126">
        <f ca="1">OFFSET(IND!AN$25,$E51,0)</f>
        <v>0.98679785319297431</v>
      </c>
      <c r="AL51" s="126">
        <f ca="1">OFFSET(IND!AO$25,$E51,0)</f>
        <v>1.175870030346706</v>
      </c>
      <c r="AM51" s="126">
        <f ca="1">OFFSET(IND!AP$25,$E51,0)</f>
        <v>1.3668863378106368</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0.11759623393208626</v>
      </c>
      <c r="Q52" s="126">
        <f ca="1">OFFSET(IND!T$25,$E52,0)</f>
        <v>0.12091689273170093</v>
      </c>
      <c r="R52" s="126">
        <f ca="1">OFFSET(IND!U$25,$E52,0)</f>
        <v>0.12444310032812721</v>
      </c>
      <c r="S52" s="126">
        <f ca="1">OFFSET(IND!V$25,$E52,0)</f>
        <v>0.12794841542164781</v>
      </c>
      <c r="T52" s="203">
        <f ca="1">OFFSET(IND!W$25,$E52,0)</f>
        <v>0.13269184872873388</v>
      </c>
      <c r="U52" s="126">
        <f ca="1">OFFSET(IND!X$25,$E52,0)</f>
        <v>0.13757944757765511</v>
      </c>
      <c r="V52" s="126">
        <f ca="1">OFFSET(IND!Y$25,$E52,0)</f>
        <v>0.14282664203101469</v>
      </c>
      <c r="W52" s="126">
        <f ca="1">OFFSET(IND!Z$25,$E52,0)</f>
        <v>0.14792240565393128</v>
      </c>
      <c r="X52" s="126">
        <f ca="1">OFFSET(IND!AA$25,$E52,0)</f>
        <v>0.15445888222434773</v>
      </c>
      <c r="Y52" s="205">
        <f ca="1">OFFSET(IND!AB$25,$E52,0)</f>
        <v>0.16137327848568922</v>
      </c>
      <c r="Z52" s="126">
        <f ca="1">OFFSET(IND!AC$25,$E52,0)</f>
        <v>0.16789420475262731</v>
      </c>
      <c r="AA52" s="126">
        <f ca="1">OFFSET(IND!AD$25,$E52,0)</f>
        <v>0.17403793285153599</v>
      </c>
      <c r="AB52" s="126">
        <f ca="1">OFFSET(IND!AE$25,$E52,0)</f>
        <v>0.18019285570073679</v>
      </c>
      <c r="AC52" s="126">
        <f ca="1">OFFSET(IND!AF$25,$E52,0)</f>
        <v>0.18697133145406239</v>
      </c>
      <c r="AD52" s="126">
        <f ca="1">OFFSET(IND!AG$25,$E52,0)</f>
        <v>0.19287858018375451</v>
      </c>
      <c r="AE52" s="126">
        <f ca="1">OFFSET(IND!AH$25,$E52,0)</f>
        <v>0.19922841852440004</v>
      </c>
      <c r="AF52" s="126">
        <f ca="1">OFFSET(IND!AI$25,$E52,0)</f>
        <v>0.20590902241998968</v>
      </c>
      <c r="AG52" s="126">
        <f ca="1">OFFSET(IND!AJ$25,$E52,0)</f>
        <v>0.21213809650870968</v>
      </c>
      <c r="AH52" s="126">
        <f ca="1">OFFSET(IND!AK$25,$E52,0)</f>
        <v>0.21833912160474472</v>
      </c>
      <c r="AI52" s="126">
        <f ca="1">OFFSET(IND!AL$25,$E52,0)</f>
        <v>0.22469677942005106</v>
      </c>
      <c r="AJ52" s="126">
        <f ca="1">OFFSET(IND!AM$25,$E52,0)</f>
        <v>0.25945408541155407</v>
      </c>
      <c r="AK52" s="126">
        <f ca="1">OFFSET(IND!AN$25,$E52,0)</f>
        <v>0.30356233171718261</v>
      </c>
      <c r="AL52" s="126">
        <f ca="1">OFFSET(IND!AO$25,$E52,0)</f>
        <v>0.3808693939619589</v>
      </c>
      <c r="AM52" s="126">
        <f ca="1">OFFSET(IND!AP$25,$E52,0)</f>
        <v>0.45973494625909211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2.2120572457856307</v>
      </c>
      <c r="Q53" s="126">
        <f ca="1">OFFSET(IND!T$25,$E53,0)</f>
        <v>2.2745208733428837</v>
      </c>
      <c r="R53" s="126">
        <f ca="1">OFFSET(IND!U$25,$E53,0)</f>
        <v>2.3408509997678832</v>
      </c>
      <c r="S53" s="126">
        <f ca="1">OFFSET(IND!V$25,$E53,0)</f>
        <v>2.4067881254062948</v>
      </c>
      <c r="T53" s="203">
        <f ca="1">OFFSET(IND!W$25,$E53,0)</f>
        <v>2.4960150135981429</v>
      </c>
      <c r="U53" s="126">
        <f ca="1">OFFSET(IND!X$25,$E53,0)</f>
        <v>2.5879537440042002</v>
      </c>
      <c r="V53" s="126">
        <f ca="1">OFFSET(IND!Y$25,$E53,0)</f>
        <v>2.6866566881588869</v>
      </c>
      <c r="W53" s="126">
        <f ca="1">OFFSET(IND!Z$25,$E53,0)</f>
        <v>2.7825111255670891</v>
      </c>
      <c r="X53" s="126">
        <f ca="1">OFFSET(IND!AA$25,$E53,0)</f>
        <v>2.9054662566629377</v>
      </c>
      <c r="Y53" s="205">
        <f ca="1">OFFSET(IND!AB$25,$E53,0)</f>
        <v>3.0355302888067448</v>
      </c>
      <c r="Z53" s="126">
        <f ca="1">OFFSET(IND!AC$25,$E53,0)</f>
        <v>3.1581929091619574</v>
      </c>
      <c r="AA53" s="126">
        <f ca="1">OFFSET(IND!AD$25,$E53,0)</f>
        <v>3.2737602007571653</v>
      </c>
      <c r="AB53" s="126">
        <f ca="1">OFFSET(IND!AE$25,$E53,0)</f>
        <v>3.389538072467658</v>
      </c>
      <c r="AC53" s="126">
        <f ca="1">OFFSET(IND!AF$25,$E53,0)</f>
        <v>3.5170453565375337</v>
      </c>
      <c r="AD53" s="126">
        <f ca="1">OFFSET(IND!AG$25,$E53,0)</f>
        <v>3.6281643262378722</v>
      </c>
      <c r="AE53" s="126">
        <f ca="1">OFFSET(IND!AH$25,$E53,0)</f>
        <v>3.7476086778240316</v>
      </c>
      <c r="AF53" s="126">
        <f ca="1">OFFSET(IND!AI$25,$E53,0)</f>
        <v>3.8732749322552511</v>
      </c>
      <c r="AG53" s="126">
        <f ca="1">OFFSET(IND!AJ$25,$E53,0)</f>
        <v>3.9904476342351991</v>
      </c>
      <c r="AH53" s="126">
        <f ca="1">OFFSET(IND!AK$25,$E53,0)</f>
        <v>4.1070927174689418</v>
      </c>
      <c r="AI53" s="126">
        <f ca="1">OFFSET(IND!AL$25,$E53,0)</f>
        <v>4.2266841581667443</v>
      </c>
      <c r="AJ53" s="126">
        <f ca="1">OFFSET(IND!AM$25,$E53,0)</f>
        <v>4.8804903898092888</v>
      </c>
      <c r="AK53" s="126">
        <f ca="1">OFFSET(IND!AN$25,$E53,0)</f>
        <v>5.71019354080995</v>
      </c>
      <c r="AL53" s="126">
        <f ca="1">OFFSET(IND!AO$25,$E53,0)</f>
        <v>7.1643867702267858</v>
      </c>
      <c r="AM53" s="126">
        <f ca="1">OFFSET(IND!AP$25,$E53,0)</f>
        <v>8.6478961528700236</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0.21292557255348216</v>
      </c>
      <c r="Q54" s="126">
        <f ca="1">OFFSET(IND!T$25,$E54,0)</f>
        <v>0.21893812204185306</v>
      </c>
      <c r="R54" s="126">
        <f ca="1">OFFSET(IND!U$25,$E54,0)</f>
        <v>0.22532284837454425</v>
      </c>
      <c r="S54" s="126">
        <f ca="1">OFFSET(IND!V$25,$E54,0)</f>
        <v>0.23166974570545096</v>
      </c>
      <c r="T54" s="203">
        <f ca="1">OFFSET(IND!W$25,$E54,0)</f>
        <v>0.24025844127000323</v>
      </c>
      <c r="U54" s="126">
        <f ca="1">OFFSET(IND!X$25,$E54,0)</f>
        <v>0.24910817011352482</v>
      </c>
      <c r="V54" s="126">
        <f ca="1">OFFSET(IND!Y$25,$E54,0)</f>
        <v>0.25860900059017322</v>
      </c>
      <c r="W54" s="126">
        <f ca="1">OFFSET(IND!Z$25,$E54,0)</f>
        <v>0.26783564289602579</v>
      </c>
      <c r="X54" s="126">
        <f ca="1">OFFSET(IND!AA$25,$E54,0)</f>
        <v>0.27967091150711176</v>
      </c>
      <c r="Y54" s="205">
        <f ca="1">OFFSET(IND!AB$25,$E54,0)</f>
        <v>0.2921904602509775</v>
      </c>
      <c r="Z54" s="126">
        <f ca="1">OFFSET(IND!AC$25,$E54,0)</f>
        <v>0.3039975727114726</v>
      </c>
      <c r="AA54" s="126">
        <f ca="1">OFFSET(IND!AD$25,$E54,0)</f>
        <v>0.31512171146432183</v>
      </c>
      <c r="AB54" s="126">
        <f ca="1">OFFSET(IND!AE$25,$E54,0)</f>
        <v>0.32626611998717853</v>
      </c>
      <c r="AC54" s="126">
        <f ca="1">OFFSET(IND!AF$25,$E54,0)</f>
        <v>0.33853956431916526</v>
      </c>
      <c r="AD54" s="126">
        <f ca="1">OFFSET(IND!AG$25,$E54,0)</f>
        <v>0.34923552179950368</v>
      </c>
      <c r="AE54" s="126">
        <f ca="1">OFFSET(IND!AH$25,$E54,0)</f>
        <v>0.36073285397669591</v>
      </c>
      <c r="AF54" s="126">
        <f ca="1">OFFSET(IND!AI$25,$E54,0)</f>
        <v>0.37282908666976794</v>
      </c>
      <c r="AG54" s="126">
        <f ca="1">OFFSET(IND!AJ$25,$E54,0)</f>
        <v>0.38410775710393119</v>
      </c>
      <c r="AH54" s="126">
        <f ca="1">OFFSET(IND!AK$25,$E54,0)</f>
        <v>0.39533564064103749</v>
      </c>
      <c r="AI54" s="126">
        <f ca="1">OFFSET(IND!AL$25,$E54,0)</f>
        <v>0.40684713114680499</v>
      </c>
      <c r="AJ54" s="126">
        <f ca="1">OFFSET(IND!AM$25,$E54,0)</f>
        <v>0.46978043293035859</v>
      </c>
      <c r="AK54" s="126">
        <f ca="1">OFFSET(IND!AN$25,$E54,0)</f>
        <v>0.54964501094379969</v>
      </c>
      <c r="AL54" s="126">
        <f ca="1">OFFSET(IND!AO$25,$E54,0)</f>
        <v>0.68962101136914467</v>
      </c>
      <c r="AM54" s="126">
        <f ca="1">OFFSET(IND!AP$25,$E54,0)</f>
        <v>0.83241889116614232</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0.95281998874890783</v>
      </c>
      <c r="Q55" s="126">
        <f ca="1">OFFSET(IND!T$25,$E55,0)</f>
        <v>0.97972552793407475</v>
      </c>
      <c r="R55" s="126">
        <f ca="1">OFFSET(IND!U$25,$E55,0)</f>
        <v>1.008296520133481</v>
      </c>
      <c r="S55" s="126">
        <f ca="1">OFFSET(IND!V$25,$E55,0)</f>
        <v>1.036698231449326</v>
      </c>
      <c r="T55" s="203">
        <f ca="1">OFFSET(IND!W$25,$E55,0)</f>
        <v>1.0751317587755422</v>
      </c>
      <c r="U55" s="126">
        <f ca="1">OFFSET(IND!X$25,$E55,0)</f>
        <v>1.1147333831177624</v>
      </c>
      <c r="V55" s="126">
        <f ca="1">OFFSET(IND!Y$25,$E55,0)</f>
        <v>1.1572486201524854</v>
      </c>
      <c r="W55" s="126">
        <f ca="1">OFFSET(IND!Z$25,$E55,0)</f>
        <v>1.198536893386291</v>
      </c>
      <c r="X55" s="126">
        <f ca="1">OFFSET(IND!AA$25,$E55,0)</f>
        <v>1.2514985004380825</v>
      </c>
      <c r="Y55" s="205">
        <f ca="1">OFFSET(IND!AB$25,$E55,0)</f>
        <v>1.3075221905482748</v>
      </c>
      <c r="Z55" s="126">
        <f ca="1">OFFSET(IND!AC$25,$E55,0)</f>
        <v>1.3603578017285161</v>
      </c>
      <c r="AA55" s="126">
        <f ca="1">OFFSET(IND!AD$25,$E55,0)</f>
        <v>1.410137175968164</v>
      </c>
      <c r="AB55" s="126">
        <f ca="1">OFFSET(IND!AE$25,$E55,0)</f>
        <v>1.4600072553391816</v>
      </c>
      <c r="AC55" s="126">
        <f ca="1">OFFSET(IND!AF$25,$E55,0)</f>
        <v>1.5149296535747274</v>
      </c>
      <c r="AD55" s="126">
        <f ca="1">OFFSET(IND!AG$25,$E55,0)</f>
        <v>1.5627929607569355</v>
      </c>
      <c r="AE55" s="126">
        <f ca="1">OFFSET(IND!AH$25,$E55,0)</f>
        <v>1.6142423371016352</v>
      </c>
      <c r="AF55" s="126">
        <f ca="1">OFFSET(IND!AI$25,$E55,0)</f>
        <v>1.6683717315200632</v>
      </c>
      <c r="AG55" s="126">
        <f ca="1">OFFSET(IND!AJ$25,$E55,0)</f>
        <v>1.7188426191044222</v>
      </c>
      <c r="AH55" s="126">
        <f ca="1">OFFSET(IND!AK$25,$E55,0)</f>
        <v>1.7690862405595791</v>
      </c>
      <c r="AI55" s="126">
        <f ca="1">OFFSET(IND!AL$25,$E55,0)</f>
        <v>1.8205989739652086</v>
      </c>
      <c r="AJ55" s="126">
        <f ca="1">OFFSET(IND!AM$25,$E55,0)</f>
        <v>2.1022190122641571</v>
      </c>
      <c r="AK55" s="126">
        <f ca="1">OFFSET(IND!AN$25,$E55,0)</f>
        <v>2.4596047664111347</v>
      </c>
      <c r="AL55" s="126">
        <f ca="1">OFFSET(IND!AO$25,$E55,0)</f>
        <v>3.0859829395490479</v>
      </c>
      <c r="AM55" s="126">
        <f ca="1">OFFSET(IND!AP$25,$E55,0)</f>
        <v>3.7249887319949875</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1.6441954683898834</v>
      </c>
      <c r="Q56" s="126">
        <f ca="1">OFFSET(IND!T$25,$E56,0)</f>
        <v>1.6906239293008727</v>
      </c>
      <c r="R56" s="126">
        <f ca="1">OFFSET(IND!U$25,$E56,0)</f>
        <v>1.7399263121815556</v>
      </c>
      <c r="S56" s="126">
        <f ca="1">OFFSET(IND!V$25,$E56,0)</f>
        <v>1.7889365823180441</v>
      </c>
      <c r="T56" s="203">
        <f ca="1">OFFSET(IND!W$25,$E56,0)</f>
        <v>1.8552578520334049</v>
      </c>
      <c r="U56" s="126">
        <f ca="1">OFFSET(IND!X$25,$E56,0)</f>
        <v>1.9235948013556505</v>
      </c>
      <c r="V56" s="126">
        <f ca="1">OFFSET(IND!Y$25,$E56,0)</f>
        <v>1.996959509165569</v>
      </c>
      <c r="W56" s="126">
        <f ca="1">OFFSET(IND!Z$25,$E56,0)</f>
        <v>2.0682069562702456</v>
      </c>
      <c r="X56" s="126">
        <f ca="1">OFFSET(IND!AA$25,$E56,0)</f>
        <v>2.1595980220974225</v>
      </c>
      <c r="Y56" s="205">
        <f ca="1">OFFSET(IND!AB$25,$E56,0)</f>
        <v>2.2562730483241569</v>
      </c>
      <c r="Z56" s="126">
        <f ca="1">OFFSET(IND!AC$25,$E56,0)</f>
        <v>2.3474466944461585</v>
      </c>
      <c r="AA56" s="126">
        <f ca="1">OFFSET(IND!AD$25,$E56,0)</f>
        <v>2.4333464682865267</v>
      </c>
      <c r="AB56" s="126">
        <f ca="1">OFFSET(IND!AE$25,$E56,0)</f>
        <v>2.5194027637865144</v>
      </c>
      <c r="AC56" s="126">
        <f ca="1">OFFSET(IND!AF$25,$E56,0)</f>
        <v>2.6141773900100476</v>
      </c>
      <c r="AD56" s="126">
        <f ca="1">OFFSET(IND!AG$25,$E56,0)</f>
        <v>2.69677077984276</v>
      </c>
      <c r="AE56" s="126">
        <f ca="1">OFFSET(IND!AH$25,$E56,0)</f>
        <v>2.7855523256083092</v>
      </c>
      <c r="AF56" s="126">
        <f ca="1">OFFSET(IND!AI$25,$E56,0)</f>
        <v>2.8789585367084016</v>
      </c>
      <c r="AG56" s="126">
        <f ca="1">OFFSET(IND!AJ$25,$E56,0)</f>
        <v>2.966051592722875</v>
      </c>
      <c r="AH56" s="126">
        <f ca="1">OFFSET(IND!AK$25,$E56,0)</f>
        <v>3.0527524760875662</v>
      </c>
      <c r="AI56" s="126">
        <f ca="1">OFFSET(IND!AL$25,$E56,0)</f>
        <v>3.1416433514155733</v>
      </c>
      <c r="AJ56" s="126">
        <f ca="1">OFFSET(IND!AM$25,$E56,0)</f>
        <v>3.6276096370168074</v>
      </c>
      <c r="AK56" s="126">
        <f ca="1">OFFSET(IND!AN$25,$E56,0)</f>
        <v>4.2443179810631158</v>
      </c>
      <c r="AL56" s="126">
        <f ca="1">OFFSET(IND!AO$25,$E56,0)</f>
        <v>5.3252022676364659</v>
      </c>
      <c r="AM56" s="126">
        <f ca="1">OFFSET(IND!AP$25,$E56,0)</f>
        <v>6.4278768972840314</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2.076493426248184</v>
      </c>
      <c r="Q57" s="126">
        <f ca="1">OFFSET(IND!T$25,$E57,0)</f>
        <v>2.1351290299376289</v>
      </c>
      <c r="R57" s="126">
        <f ca="1">OFFSET(IND!U$25,$E57,0)</f>
        <v>2.1973941777976722</v>
      </c>
      <c r="S57" s="126">
        <f ca="1">OFFSET(IND!V$25,$E57,0)</f>
        <v>2.2592904095496831</v>
      </c>
      <c r="T57" s="203">
        <f ca="1">OFFSET(IND!W$25,$E57,0)</f>
        <v>2.3430491129593456</v>
      </c>
      <c r="U57" s="126">
        <f ca="1">OFFSET(IND!X$25,$E57,0)</f>
        <v>2.4293534659183393</v>
      </c>
      <c r="V57" s="126">
        <f ca="1">OFFSET(IND!Y$25,$E57,0)</f>
        <v>2.5220074942347526</v>
      </c>
      <c r="W57" s="126">
        <f ca="1">OFFSET(IND!Z$25,$E57,0)</f>
        <v>2.6119875838251372</v>
      </c>
      <c r="X57" s="126">
        <f ca="1">OFFSET(IND!AA$25,$E57,0)</f>
        <v>2.7274075269258122</v>
      </c>
      <c r="Y57" s="205">
        <f ca="1">OFFSET(IND!AB$25,$E57,0)</f>
        <v>2.8495007088506892</v>
      </c>
      <c r="Z57" s="126">
        <f ca="1">OFFSET(IND!AC$25,$E57,0)</f>
        <v>2.9646460674526152</v>
      </c>
      <c r="AA57" s="126">
        <f ca="1">OFFSET(IND!AD$25,$E57,0)</f>
        <v>3.0731309277535641</v>
      </c>
      <c r="AB57" s="126">
        <f ca="1">OFFSET(IND!AE$25,$E57,0)</f>
        <v>3.1818134629681802</v>
      </c>
      <c r="AC57" s="126">
        <f ca="1">OFFSET(IND!AF$25,$E57,0)</f>
        <v>3.3015065846874703</v>
      </c>
      <c r="AD57" s="126">
        <f ca="1">OFFSET(IND!AG$25,$E57,0)</f>
        <v>3.4058157342602589</v>
      </c>
      <c r="AE57" s="126">
        <f ca="1">OFFSET(IND!AH$25,$E57,0)</f>
        <v>3.5179400526266438</v>
      </c>
      <c r="AF57" s="126">
        <f ca="1">OFFSET(IND!AI$25,$E57,0)</f>
        <v>3.6359049704536153</v>
      </c>
      <c r="AG57" s="126">
        <f ca="1">OFFSET(IND!AJ$25,$E57,0)</f>
        <v>3.7458968550943252</v>
      </c>
      <c r="AH57" s="126">
        <f ca="1">OFFSET(IND!AK$25,$E57,0)</f>
        <v>3.8553934556007081</v>
      </c>
      <c r="AI57" s="126">
        <f ca="1">OFFSET(IND!AL$25,$E57,0)</f>
        <v>3.9676558488627505</v>
      </c>
      <c r="AJ57" s="126">
        <f ca="1">OFFSET(IND!AM$25,$E57,0)</f>
        <v>4.5813941888773959</v>
      </c>
      <c r="AK57" s="126">
        <f ca="1">OFFSET(IND!AN$25,$E57,0)</f>
        <v>5.3602497732311294</v>
      </c>
      <c r="AL57" s="126">
        <f ca="1">OFFSET(IND!AO$25,$E57,0)</f>
        <v>6.7253241568763107</v>
      </c>
      <c r="AM57" s="126">
        <f ca="1">OFFSET(IND!AP$25,$E57,0)</f>
        <v>8.1179180812447189</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0.52095239222247181</v>
      </c>
      <c r="Q58" s="126">
        <f ca="1">OFFSET(IND!T$25,$E58,0)</f>
        <v>0.53566294108590662</v>
      </c>
      <c r="R58" s="126">
        <f ca="1">OFFSET(IND!U$25,$E58,0)</f>
        <v>0.55128407299980964</v>
      </c>
      <c r="S58" s="126">
        <f ca="1">OFFSET(IND!V$25,$E58,0)</f>
        <v>0.56681265093469235</v>
      </c>
      <c r="T58" s="203">
        <f ca="1">OFFSET(IND!W$25,$E58,0)</f>
        <v>0.58782610388337564</v>
      </c>
      <c r="U58" s="126">
        <f ca="1">OFFSET(IND!X$25,$E58,0)</f>
        <v>0.60947821150137804</v>
      </c>
      <c r="V58" s="126">
        <f ca="1">OFFSET(IND!Y$25,$E58,0)</f>
        <v>0.63272333093702948</v>
      </c>
      <c r="W58" s="126">
        <f ca="1">OFFSET(IND!Z$25,$E58,0)</f>
        <v>0.6552976104083581</v>
      </c>
      <c r="X58" s="126">
        <f ca="1">OFFSET(IND!AA$25,$E58,0)</f>
        <v>0.6842542614183823</v>
      </c>
      <c r="Y58" s="205">
        <f ca="1">OFFSET(IND!AB$25,$E58,0)</f>
        <v>0.71488510011684114</v>
      </c>
      <c r="Z58" s="126">
        <f ca="1">OFFSET(IND!AC$25,$E58,0)</f>
        <v>0.74377286314018443</v>
      </c>
      <c r="AA58" s="126">
        <f ca="1">OFFSET(IND!AD$25,$E58,0)</f>
        <v>0.77098963482812199</v>
      </c>
      <c r="AB58" s="126">
        <f ca="1">OFFSET(IND!AE$25,$E58,0)</f>
        <v>0.79825599936227598</v>
      </c>
      <c r="AC58" s="126">
        <f ca="1">OFFSET(IND!AF$25,$E58,0)</f>
        <v>0.82828470896666984</v>
      </c>
      <c r="AD58" s="126">
        <f ca="1">OFFSET(IND!AG$25,$E58,0)</f>
        <v>0.85445387488539737</v>
      </c>
      <c r="AE58" s="126">
        <f ca="1">OFFSET(IND!AH$25,$E58,0)</f>
        <v>0.88258371682995884</v>
      </c>
      <c r="AF58" s="126">
        <f ca="1">OFFSET(IND!AI$25,$E58,0)</f>
        <v>0.91217885320913994</v>
      </c>
      <c r="AG58" s="126">
        <f ca="1">OFFSET(IND!AJ$25,$E58,0)</f>
        <v>0.9397737084127834</v>
      </c>
      <c r="AH58" s="126">
        <f ca="1">OFFSET(IND!AK$25,$E58,0)</f>
        <v>0.96724430632220859</v>
      </c>
      <c r="AI58" s="126">
        <f ca="1">OFFSET(IND!AL$25,$E58,0)</f>
        <v>0.99540878861105886</v>
      </c>
      <c r="AJ58" s="126">
        <f ca="1">OFFSET(IND!AM$25,$E58,0)</f>
        <v>1.1493839721525569</v>
      </c>
      <c r="AK58" s="126">
        <f ca="1">OFFSET(IND!AN$25,$E58,0)</f>
        <v>1.3447839068386076</v>
      </c>
      <c r="AL58" s="126">
        <f ca="1">OFFSET(IND!AO$25,$E58,0)</f>
        <v>1.6872548998753933</v>
      </c>
      <c r="AM58" s="126">
        <f ca="1">OFFSET(IND!AP$25,$E58,0)</f>
        <v>2.0366300181029495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6.3492068012693696</v>
      </c>
      <c r="Q59" s="126">
        <f ca="1">OFFSET(IND!T$25,$E59,0)</f>
        <v>6.5284944257980984</v>
      </c>
      <c r="R59" s="126">
        <f ca="1">OFFSET(IND!U$25,$E59,0)</f>
        <v>6.7188799552092462</v>
      </c>
      <c r="S59" s="126">
        <f ca="1">OFFSET(IND!V$25,$E59,0)</f>
        <v>6.9081374653198715</v>
      </c>
      <c r="T59" s="203">
        <f ca="1">OFFSET(IND!W$25,$E59,0)</f>
        <v>7.1642429374739516</v>
      </c>
      <c r="U59" s="126">
        <f ca="1">OFFSET(IND!X$25,$E59,0)</f>
        <v>7.4281321354168792</v>
      </c>
      <c r="V59" s="126">
        <f ca="1">OFFSET(IND!Y$25,$E59,0)</f>
        <v>7.7114364692112227</v>
      </c>
      <c r="W59" s="126">
        <f ca="1">OFFSET(IND!Z$25,$E59,0)</f>
        <v>7.9865648127852875</v>
      </c>
      <c r="X59" s="126">
        <f ca="1">OFFSET(IND!AA$25,$E59,0)</f>
        <v>8.3394795287547954</v>
      </c>
      <c r="Y59" s="205">
        <f ca="1">OFFSET(IND!AB$25,$E59,0)</f>
        <v>8.7127987270084937</v>
      </c>
      <c r="Z59" s="126">
        <f ca="1">OFFSET(IND!AC$25,$E59,0)</f>
        <v>9.0648738574801904</v>
      </c>
      <c r="AA59" s="126">
        <f ca="1">OFFSET(IND!AD$25,$E59,0)</f>
        <v>9.3965834618308559</v>
      </c>
      <c r="AB59" s="126">
        <f ca="1">OFFSET(IND!AE$25,$E59,0)</f>
        <v>9.7288974884688404</v>
      </c>
      <c r="AC59" s="126">
        <f ca="1">OFFSET(IND!AF$25,$E59,0)</f>
        <v>10.09487812335983</v>
      </c>
      <c r="AD59" s="126">
        <f ca="1">OFFSET(IND!AG$25,$E59,0)</f>
        <v>10.413819832267036</v>
      </c>
      <c r="AE59" s="126">
        <f ca="1">OFFSET(IND!AH$25,$E59,0)</f>
        <v>10.756657654800289</v>
      </c>
      <c r="AF59" s="126">
        <f ca="1">OFFSET(IND!AI$25,$E59,0)</f>
        <v>11.117354033180575</v>
      </c>
      <c r="AG59" s="126">
        <f ca="1">OFFSET(IND!AJ$25,$E59,0)</f>
        <v>11.453671602606757</v>
      </c>
      <c r="AH59" s="126">
        <f ca="1">OFFSET(IND!AK$25,$E59,0)</f>
        <v>11.788474762521943</v>
      </c>
      <c r="AI59" s="126">
        <f ca="1">OFFSET(IND!AL$25,$E59,0)</f>
        <v>12.131734770868796</v>
      </c>
      <c r="AJ59" s="126">
        <f ca="1">OFFSET(IND!AM$25,$E59,0)</f>
        <v>14.008336735201247</v>
      </c>
      <c r="AK59" s="126">
        <f ca="1">OFFSET(IND!AN$25,$E59,0)</f>
        <v>16.389810767758242</v>
      </c>
      <c r="AL59" s="126">
        <f ca="1">OFFSET(IND!AO$25,$E59,0)</f>
        <v>20.563741419943543</v>
      </c>
      <c r="AM59" s="126">
        <f ca="1">OFFSET(IND!AP$25,$E59,0)</f>
        <v>24.821817416833078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2.2378789256975247</v>
      </c>
      <c r="Q60" s="126">
        <f ca="1">OFFSET(IND!T$25,$E60,0)</f>
        <v>2.3010717006581696</v>
      </c>
      <c r="R60" s="126">
        <f ca="1">OFFSET(IND!U$25,$E60,0)</f>
        <v>2.3681761087145889</v>
      </c>
      <c r="S60" s="126">
        <f ca="1">OFFSET(IND!V$25,$E60,0)</f>
        <v>2.4348829284266005</v>
      </c>
      <c r="T60" s="203">
        <f ca="1">OFFSET(IND!W$25,$E60,0)</f>
        <v>2.5251513756245787</v>
      </c>
      <c r="U60" s="126">
        <f ca="1">OFFSET(IND!X$25,$E60,0)</f>
        <v>2.6181633207824579</v>
      </c>
      <c r="V60" s="126">
        <f ca="1">OFFSET(IND!Y$25,$E60,0)</f>
        <v>2.7180184393825302</v>
      </c>
      <c r="W60" s="126">
        <f ca="1">OFFSET(IND!Z$25,$E60,0)</f>
        <v>2.8149918001846026</v>
      </c>
      <c r="X60" s="126">
        <f ca="1">OFFSET(IND!AA$25,$E60,0)</f>
        <v>2.9393822051842937</v>
      </c>
      <c r="Y60" s="205">
        <f ca="1">OFFSET(IND!AB$25,$E60,0)</f>
        <v>3.0709644945126588</v>
      </c>
      <c r="Z60" s="126">
        <f ca="1">OFFSET(IND!AC$25,$E60,0)</f>
        <v>3.1950589742494495</v>
      </c>
      <c r="AA60" s="126">
        <f ca="1">OFFSET(IND!AD$25,$E60,0)</f>
        <v>3.311975300376897</v>
      </c>
      <c r="AB60" s="126">
        <f ca="1">OFFSET(IND!AE$25,$E60,0)</f>
        <v>3.4291046647532708</v>
      </c>
      <c r="AC60" s="126">
        <f ca="1">OFFSET(IND!AF$25,$E60,0)</f>
        <v>3.5581003606994486</v>
      </c>
      <c r="AD60" s="126">
        <f ca="1">OFFSET(IND!AG$25,$E60,0)</f>
        <v>3.6705164389955107</v>
      </c>
      <c r="AE60" s="126">
        <f ca="1">OFFSET(IND!AH$25,$E60,0)</f>
        <v>3.7913550826235318</v>
      </c>
      <c r="AF60" s="126">
        <f ca="1">OFFSET(IND!AI$25,$E60,0)</f>
        <v>3.9184882583127032</v>
      </c>
      <c r="AG60" s="126">
        <f ca="1">OFFSET(IND!AJ$25,$E60,0)</f>
        <v>4.0370287350239344</v>
      </c>
      <c r="AH60" s="126">
        <f ca="1">OFFSET(IND!AK$25,$E60,0)</f>
        <v>4.1550354340152689</v>
      </c>
      <c r="AI60" s="126">
        <f ca="1">OFFSET(IND!AL$25,$E60,0)</f>
        <v>4.2760228837484542</v>
      </c>
      <c r="AJ60" s="126">
        <f ca="1">OFFSET(IND!AM$25,$E60,0)</f>
        <v>4.9374610947486941</v>
      </c>
      <c r="AK60" s="126">
        <f ca="1">OFFSET(IND!AN$25,$E60,0)</f>
        <v>5.7768494965392456</v>
      </c>
      <c r="AL60" s="126">
        <f ca="1">OFFSET(IND!AO$25,$E60,0)</f>
        <v>7.2480177441983002</v>
      </c>
      <c r="AM60" s="126">
        <f ca="1">OFFSET(IND!AP$25,$E60,0)</f>
        <v>8.7488443569891228</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58.593463858097877</v>
      </c>
      <c r="Q61" s="126">
        <f ca="1">OFFSET(IND!T$25,$E61,0)</f>
        <v>60.248014304608461</v>
      </c>
      <c r="R61" s="126">
        <f ca="1">OFFSET(IND!U$25,$E61,0)</f>
        <v>62.004981432285994</v>
      </c>
      <c r="S61" s="126">
        <f ca="1">OFFSET(IND!V$25,$E61,0)</f>
        <v>63.751538667801377</v>
      </c>
      <c r="T61" s="203">
        <f ca="1">OFFSET(IND!W$25,$E61,0)</f>
        <v>66.115000308950172</v>
      </c>
      <c r="U61" s="126">
        <f ca="1">OFFSET(IND!X$25,$E61,0)</f>
        <v>68.550293829255736</v>
      </c>
      <c r="V61" s="126">
        <f ca="1">OFFSET(IND!Y$25,$E61,0)</f>
        <v>71.164759346381857</v>
      </c>
      <c r="W61" s="126">
        <f ca="1">OFFSET(IND!Z$25,$E61,0)</f>
        <v>73.703772983852659</v>
      </c>
      <c r="X61" s="126">
        <f ca="1">OFFSET(IND!AA$25,$E61,0)</f>
        <v>76.960635817650427</v>
      </c>
      <c r="Y61" s="205">
        <f ca="1">OFFSET(IND!AB$25,$E61,0)</f>
        <v>80.405800802044851</v>
      </c>
      <c r="Z61" s="126">
        <f ca="1">OFFSET(IND!AC$25,$E61,0)</f>
        <v>83.654915546347098</v>
      </c>
      <c r="AA61" s="126">
        <f ca="1">OFFSET(IND!AD$25,$E61,0)</f>
        <v>86.716087645831848</v>
      </c>
      <c r="AB61" s="126">
        <f ca="1">OFFSET(IND!AE$25,$E61,0)</f>
        <v>89.782837638202381</v>
      </c>
      <c r="AC61" s="126">
        <f ca="1">OFFSET(IND!AF$25,$E61,0)</f>
        <v>93.160278911490522</v>
      </c>
      <c r="AD61" s="126">
        <f ca="1">OFFSET(IND!AG$25,$E61,0)</f>
        <v>96.103622872181504</v>
      </c>
      <c r="AE61" s="126">
        <f ca="1">OFFSET(IND!AH$25,$E61,0)</f>
        <v>99.267491398211419</v>
      </c>
      <c r="AF61" s="126">
        <f ca="1">OFFSET(IND!AI$25,$E61,0)</f>
        <v>102.59616706934355</v>
      </c>
      <c r="AG61" s="126">
        <f ca="1">OFFSET(IND!AJ$25,$E61,0)</f>
        <v>105.69986363583065</v>
      </c>
      <c r="AH61" s="126">
        <f ca="1">OFFSET(IND!AK$25,$E61,0)</f>
        <v>108.78958451972836</v>
      </c>
      <c r="AI61" s="126">
        <f ca="1">OFFSET(IND!AL$25,$E61,0)</f>
        <v>111.95734917483152</v>
      </c>
      <c r="AJ61" s="126">
        <f ca="1">OFFSET(IND!AM$25,$E61,0)</f>
        <v>129.27551391805042</v>
      </c>
      <c r="AK61" s="126">
        <f ca="1">OFFSET(IND!AN$25,$E61,0)</f>
        <v>151.25287534652514</v>
      </c>
      <c r="AL61" s="126">
        <f ca="1">OFFSET(IND!AO$25,$E61,0)</f>
        <v>189.77186873734232</v>
      </c>
      <c r="AM61" s="126">
        <f ca="1">OFFSET(IND!AP$25,$E61,0)</f>
        <v>229.06739490903678</v>
      </c>
      <c r="AQ61" s="4"/>
    </row>
    <row r="62" spans="1:43">
      <c r="A62" s="35" t="s">
        <v>362</v>
      </c>
      <c r="B62">
        <v>9.3435013244270007</v>
      </c>
      <c r="E62" s="128">
        <f>MATCH(F62,RES!$D$96:$D$134,0)</f>
        <v>28</v>
      </c>
      <c r="F62" s="4" t="str">
        <f t="shared" si="0"/>
        <v>RHEH</v>
      </c>
      <c r="G62" s="126">
        <f ca="1">OFFSET(RES!J$95,$E62,0)</f>
        <v>7.0843020492948998</v>
      </c>
      <c r="H62" s="126">
        <f ca="1">OFFSET(RES!K$95,$E62,0)</f>
        <v>7.2811361919187823</v>
      </c>
      <c r="I62" s="126">
        <f ca="1">OFFSET(RES!L$95,$E62,0)</f>
        <v>7.4779703345426647</v>
      </c>
      <c r="J62" s="126">
        <f ca="1">OFFSET(RES!M$95,$E62,0)</f>
        <v>7.6748044771665462</v>
      </c>
      <c r="K62" s="126">
        <f ca="1">OFFSET(RES!N$95,$E62,0)</f>
        <v>7.8716386197904287</v>
      </c>
      <c r="L62" s="126">
        <f ca="1">OFFSET(RES!O$95,$E62,0)</f>
        <v>8.0684727624143111</v>
      </c>
      <c r="M62" s="126">
        <f ca="1">OFFSET(RES!P$95,$E62,0)</f>
        <v>8.3667416113098714</v>
      </c>
      <c r="N62" s="126">
        <f ca="1">OFFSET(RES!Q$95,$E62,0)</f>
        <v>8.490468849266815</v>
      </c>
      <c r="O62" s="203">
        <f ca="1">OFFSET(RES!R$95,$E62,0)</f>
        <v>7.1723057488817679</v>
      </c>
      <c r="P62" s="126">
        <f ca="1">OFFSET(RES!S$95,$E62,0)</f>
        <v>7.2548889098769633</v>
      </c>
      <c r="Q62" s="126">
        <f ca="1">OFFSET(RES!T$95,$E62,0)</f>
        <v>7.3457189551882669</v>
      </c>
      <c r="R62" s="126">
        <f ca="1">OFFSET(RES!U$95,$E62,0)</f>
        <v>7.6205938682877594</v>
      </c>
      <c r="S62" s="126">
        <f ca="1">OFFSET(RES!V$95,$E62,0)</f>
        <v>7.9227796283033625</v>
      </c>
      <c r="T62" s="203">
        <f ca="1">OFFSET(RES!W$95,$E62,0)</f>
        <v>8.4012600208701347</v>
      </c>
      <c r="U62" s="126">
        <f ca="1">OFFSET(RES!X$95,$E62,0)</f>
        <v>8.8449717153949408</v>
      </c>
      <c r="V62" s="126">
        <f ca="1">OFFSET(RES!Y$95,$E62,0)</f>
        <v>9.2964946653737304</v>
      </c>
      <c r="W62" s="126">
        <f ca="1">OFFSET(RES!Z$95,$E62,0)</f>
        <v>9.7166973617608221</v>
      </c>
      <c r="X62" s="126">
        <f ca="1">OFFSET(RES!AA$95,$E62,0)</f>
        <v>10.222248360085015</v>
      </c>
      <c r="Y62" s="205">
        <f ca="1">OFFSET(RES!AB$95,$E62,0)</f>
        <v>10.735082990399125</v>
      </c>
      <c r="Z62" s="126">
        <f ca="1">OFFSET(RES!AC$95,$E62,0)</f>
        <v>11.155619675859816</v>
      </c>
      <c r="AA62" s="126">
        <f ca="1">OFFSET(RES!AD$95,$E62,0)</f>
        <v>11.597120336775117</v>
      </c>
      <c r="AB62" s="126">
        <f ca="1">OFFSET(RES!AE$95,$E62,0)</f>
        <v>12.021710378917584</v>
      </c>
      <c r="AC62" s="126">
        <f ca="1">OFFSET(RES!AF$95,$E62,0)</f>
        <v>12.482319543734658</v>
      </c>
      <c r="AD62" s="126">
        <f ca="1">OFFSET(RES!AG$95,$E62,0)</f>
        <v>12.862033684971069</v>
      </c>
      <c r="AE62" s="126">
        <f ca="1">OFFSET(RES!AH$95,$E62,0)</f>
        <v>13.255444223872846</v>
      </c>
      <c r="AF62" s="126">
        <f ca="1">OFFSET(RES!AI$95,$E62,0)</f>
        <v>13.65268198527094</v>
      </c>
      <c r="AG62" s="126">
        <f ca="1">OFFSET(RES!AJ$95,$E62,0)</f>
        <v>14.02130754344177</v>
      </c>
      <c r="AH62" s="126">
        <f ca="1">OFFSET(RES!AK$95,$E62,0)</f>
        <v>14.379773354075096</v>
      </c>
      <c r="AI62" s="126">
        <f ca="1">OFFSET(RES!AL$95,$E62,0)</f>
        <v>14.742900691269643</v>
      </c>
      <c r="AJ62" s="126">
        <f ca="1">OFFSET(RES!AM$95,$E62,0)</f>
        <v>16.530387159481069</v>
      </c>
      <c r="AK62" s="126">
        <f ca="1">OFFSET(RES!AN$95,$E62,0)</f>
        <v>18.352293923980259</v>
      </c>
      <c r="AL62" s="126">
        <f ca="1">OFFSET(RES!AO$95,$E62,0)</f>
        <v>18.352293923980259</v>
      </c>
      <c r="AM62" s="126">
        <f ca="1">OFFSET(RES!AP$95,$E62,0)</f>
        <v>18.352293923980259</v>
      </c>
      <c r="AQ62" s="4"/>
    </row>
    <row r="63" spans="1:43">
      <c r="A63" s="35" t="s">
        <v>363</v>
      </c>
      <c r="B63">
        <v>3.5355599850489998</v>
      </c>
      <c r="E63" s="129">
        <f>MATCH(F63,RES!$D$96:$D$134,0)</f>
        <v>27</v>
      </c>
      <c r="F63" s="4" t="str">
        <f t="shared" si="0"/>
        <v>RHEK</v>
      </c>
      <c r="G63" s="126">
        <f ca="1">OFFSET(RES!J$95,$E63,0)</f>
        <v>3.8919384966800701</v>
      </c>
      <c r="H63" s="126">
        <f ca="1">OFFSET(RES!K$95,$E63,0)</f>
        <v>4.2561740110051369</v>
      </c>
      <c r="I63" s="126">
        <f ca="1">OFFSET(RES!L$95,$E63,0)</f>
        <v>4.6204095253302038</v>
      </c>
      <c r="J63" s="126">
        <f ca="1">OFFSET(RES!M$95,$E63,0)</f>
        <v>4.9846450396552715</v>
      </c>
      <c r="K63" s="126">
        <f ca="1">OFFSET(RES!N$95,$E63,0)</f>
        <v>5.3488805539803383</v>
      </c>
      <c r="L63" s="126">
        <f ca="1">OFFSET(RES!O$95,$E63,0)</f>
        <v>5.7131160683054052</v>
      </c>
      <c r="M63" s="126">
        <f ca="1">OFFSET(RES!P$95,$E63,0)</f>
        <v>5.9243139744615982</v>
      </c>
      <c r="N63" s="126">
        <f ca="1">OFFSET(RES!Q$95,$E63,0)</f>
        <v>6.0119226325154109</v>
      </c>
      <c r="O63" s="203">
        <f ca="1">OFFSET(RES!R$95,$E63,0)</f>
        <v>5.0785590318426541</v>
      </c>
      <c r="P63" s="126">
        <f ca="1">OFFSET(RES!S$95,$E63,0)</f>
        <v>5.1370344333152769</v>
      </c>
      <c r="Q63" s="126">
        <f ca="1">OFFSET(RES!T$95,$E63,0)</f>
        <v>5.2013492803294765</v>
      </c>
      <c r="R63" s="126">
        <f ca="1">OFFSET(RES!U$95,$E63,0)</f>
        <v>5.3959824319859075</v>
      </c>
      <c r="S63" s="126">
        <f ca="1">OFFSET(RES!V$95,$E63,0)</f>
        <v>5.6099538206234802</v>
      </c>
      <c r="T63" s="203">
        <f ca="1">OFFSET(RES!W$95,$E63,0)</f>
        <v>5.9487557351414795</v>
      </c>
      <c r="U63" s="126">
        <f ca="1">OFFSET(RES!X$95,$E63,0)</f>
        <v>6.2629386649635235</v>
      </c>
      <c r="V63" s="126">
        <f ca="1">OFFSET(RES!Y$95,$E63,0)</f>
        <v>6.5826525806811489</v>
      </c>
      <c r="W63" s="126">
        <f ca="1">OFFSET(RES!Z$95,$E63,0)</f>
        <v>6.8801892827764295</v>
      </c>
      <c r="X63" s="126">
        <f ca="1">OFFSET(RES!AA$95,$E63,0)</f>
        <v>7.2381593245578593</v>
      </c>
      <c r="Y63" s="205">
        <f ca="1">OFFSET(RES!AB$95,$E63,0)</f>
        <v>7.601286753143774</v>
      </c>
      <c r="Z63" s="126">
        <f ca="1">OFFSET(RES!AC$95,$E63,0)</f>
        <v>7.8990599458859476</v>
      </c>
      <c r="AA63" s="126">
        <f ca="1">OFFSET(RES!AD$95,$E63,0)</f>
        <v>8.2116772892563805</v>
      </c>
      <c r="AB63" s="126">
        <f ca="1">OFFSET(RES!AE$95,$E63,0)</f>
        <v>8.5123205787158795</v>
      </c>
      <c r="AC63" s="126">
        <f ca="1">OFFSET(RES!AF$95,$E63,0)</f>
        <v>8.8384682522859812</v>
      </c>
      <c r="AD63" s="126">
        <f ca="1">OFFSET(RES!AG$95,$E63,0)</f>
        <v>9.1073358590239124</v>
      </c>
      <c r="AE63" s="126">
        <f ca="1">OFFSET(RES!AH$95,$E63,0)</f>
        <v>9.3859015972278659</v>
      </c>
      <c r="AF63" s="126">
        <f ca="1">OFFSET(RES!AI$95,$E63,0)</f>
        <v>9.6671773112828294</v>
      </c>
      <c r="AG63" s="126">
        <f ca="1">OFFSET(RES!AJ$95,$E63,0)</f>
        <v>9.9281933252903745</v>
      </c>
      <c r="AH63" s="126">
        <f ca="1">OFFSET(RES!AK$95,$E63,0)</f>
        <v>10.182015435492874</v>
      </c>
      <c r="AI63" s="126">
        <f ca="1">OFFSET(RES!AL$95,$E63,0)</f>
        <v>10.43913827472848</v>
      </c>
      <c r="AJ63" s="126">
        <f ca="1">OFFSET(RES!AM$95,$E63,0)</f>
        <v>11.704819893062584</v>
      </c>
      <c r="AK63" s="126">
        <f ca="1">OFFSET(RES!AN$95,$E63,0)</f>
        <v>12.994873800129383</v>
      </c>
      <c r="AL63" s="126">
        <f ca="1">OFFSET(RES!AO$95,$E63,0)</f>
        <v>12.994873800129383</v>
      </c>
      <c r="AM63" s="126">
        <f ca="1">OFFSET(RES!AP$95,$E63,0)</f>
        <v>12.994873800129383</v>
      </c>
      <c r="AQ63" s="4"/>
    </row>
    <row r="64" spans="1:43">
      <c r="A64" s="35" t="s">
        <v>364</v>
      </c>
      <c r="B64">
        <v>27.200595464100001</v>
      </c>
      <c r="E64" s="129">
        <f>MATCH(F64,RES!$D$96:$D$134,0)</f>
        <v>26</v>
      </c>
      <c r="F64" s="4" t="str">
        <f t="shared" si="0"/>
        <v>RHEL</v>
      </c>
      <c r="G64" s="126">
        <f ca="1">OFFSET(RES!J$95,$E64,0)</f>
        <v>29.155130644409116</v>
      </c>
      <c r="H64" s="126">
        <f ca="1">OFFSET(RES!K$95,$E64,0)</f>
        <v>30.116623414995651</v>
      </c>
      <c r="I64" s="126">
        <f ca="1">OFFSET(RES!L$95,$E64,0)</f>
        <v>31.078116185582186</v>
      </c>
      <c r="J64" s="126">
        <f ca="1">OFFSET(RES!M$95,$E64,0)</f>
        <v>32.039608956168721</v>
      </c>
      <c r="K64" s="126">
        <f ca="1">OFFSET(RES!N$95,$E64,0)</f>
        <v>33.001101726755252</v>
      </c>
      <c r="L64" s="126">
        <f ca="1">OFFSET(RES!O$95,$E64,0)</f>
        <v>33.96259449734179</v>
      </c>
      <c r="M64" s="126">
        <f ca="1">OFFSET(RES!P$95,$E64,0)</f>
        <v>35.218096531557947</v>
      </c>
      <c r="N64" s="126">
        <f ca="1">OFFSET(RES!Q$95,$E64,0)</f>
        <v>35.738901166430431</v>
      </c>
      <c r="O64" s="203">
        <f ca="1">OFFSET(RES!R$95,$E64,0)</f>
        <v>30.19036178630364</v>
      </c>
      <c r="P64" s="126">
        <f ca="1">OFFSET(RES!S$95,$E64,0)</f>
        <v>30.537978800300877</v>
      </c>
      <c r="Q64" s="126">
        <f ca="1">OFFSET(RES!T$95,$E64,0)</f>
        <v>30.920309395931458</v>
      </c>
      <c r="R64" s="126">
        <f ca="1">OFFSET(RES!U$95,$E64,0)</f>
        <v>32.077339417099516</v>
      </c>
      <c r="S64" s="126">
        <f ca="1">OFFSET(RES!V$95,$E64,0)</f>
        <v>33.34932889174825</v>
      </c>
      <c r="T64" s="203">
        <f ca="1">OFFSET(RES!W$95,$E64,0)</f>
        <v>35.363394753552264</v>
      </c>
      <c r="U64" s="126">
        <f ca="1">OFFSET(RES!X$95,$E64,0)</f>
        <v>37.231108854921452</v>
      </c>
      <c r="V64" s="126">
        <f ca="1">OFFSET(RES!Y$95,$E64,0)</f>
        <v>39.131702846861081</v>
      </c>
      <c r="W64" s="126">
        <f ca="1">OFFSET(RES!Z$95,$E64,0)</f>
        <v>40.900460603665373</v>
      </c>
      <c r="X64" s="126">
        <f ca="1">OFFSET(RES!AA$95,$E64,0)</f>
        <v>43.028474672671557</v>
      </c>
      <c r="Y64" s="205">
        <f ca="1">OFFSET(RES!AB$95,$E64,0)</f>
        <v>45.187147708625467</v>
      </c>
      <c r="Z64" s="126">
        <f ca="1">OFFSET(RES!AC$95,$E64,0)</f>
        <v>46.957311324482298</v>
      </c>
      <c r="AA64" s="126">
        <f ca="1">OFFSET(RES!AD$95,$E64,0)</f>
        <v>48.815718529724933</v>
      </c>
      <c r="AB64" s="126">
        <f ca="1">OFFSET(RES!AE$95,$E64,0)</f>
        <v>50.602943925845501</v>
      </c>
      <c r="AC64" s="126">
        <f ca="1">OFFSET(RES!AF$95,$E64,0)</f>
        <v>52.541784490482989</v>
      </c>
      <c r="AD64" s="126">
        <f ca="1">OFFSET(RES!AG$95,$E64,0)</f>
        <v>54.140113912104503</v>
      </c>
      <c r="AE64" s="126">
        <f ca="1">OFFSET(RES!AH$95,$E64,0)</f>
        <v>55.7960955330555</v>
      </c>
      <c r="AF64" s="126">
        <f ca="1">OFFSET(RES!AI$95,$E64,0)</f>
        <v>57.468187068425358</v>
      </c>
      <c r="AG64" s="126">
        <f ca="1">OFFSET(RES!AJ$95,$E64,0)</f>
        <v>59.019841355694219</v>
      </c>
      <c r="AH64" s="126">
        <f ca="1">OFFSET(RES!AK$95,$E64,0)</f>
        <v>60.528730252786765</v>
      </c>
      <c r="AI64" s="126">
        <f ca="1">OFFSET(RES!AL$95,$E64,0)</f>
        <v>62.057240897513488</v>
      </c>
      <c r="AJ64" s="126">
        <f ca="1">OFFSET(RES!AM$95,$E64,0)</f>
        <v>69.581301506870361</v>
      </c>
      <c r="AK64" s="126">
        <f ca="1">OFFSET(RES!AN$95,$E64,0)</f>
        <v>77.250247350362898</v>
      </c>
      <c r="AL64" s="126">
        <f ca="1">OFFSET(RES!AO$95,$E64,0)</f>
        <v>77.250247350362898</v>
      </c>
      <c r="AM64" s="126">
        <f ca="1">OFFSET(RES!AP$95,$E64,0)</f>
        <v>77.250247350362898</v>
      </c>
      <c r="AQ64" s="4"/>
    </row>
    <row r="65" spans="1:39">
      <c r="A65" s="35" t="s">
        <v>365</v>
      </c>
      <c r="B65">
        <v>11.63227160329</v>
      </c>
      <c r="E65" s="129">
        <f>MATCH(F65,RES!$D$96:$D$134,0)</f>
        <v>32</v>
      </c>
      <c r="F65" s="4" t="str">
        <f t="shared" si="0"/>
        <v>RHEO</v>
      </c>
      <c r="G65" s="126">
        <f ca="1">OFFSET(RES!J$95,$E65,0)</f>
        <v>11.690422995158354</v>
      </c>
      <c r="H65" s="126">
        <f ca="1">OFFSET(RES!K$95,$E65,0)</f>
        <v>12.079356276643546</v>
      </c>
      <c r="I65" s="126">
        <f ca="1">OFFSET(RES!L$95,$E65,0)</f>
        <v>12.468289558128738</v>
      </c>
      <c r="J65" s="126">
        <f ca="1">OFFSET(RES!M$95,$E65,0)</f>
        <v>12.857222839613932</v>
      </c>
      <c r="K65" s="126">
        <f ca="1">OFFSET(RES!N$95,$E65,0)</f>
        <v>13.246156121099125</v>
      </c>
      <c r="L65" s="126">
        <f ca="1">OFFSET(RES!O$95,$E65,0)</f>
        <v>13.635089402584317</v>
      </c>
      <c r="M65" s="126">
        <f ca="1">OFFSET(RES!P$95,$E65,0)</f>
        <v>14.139140483929225</v>
      </c>
      <c r="N65" s="126">
        <f ca="1">OFFSET(RES!Q$95,$E65,0)</f>
        <v>14.348229861901288</v>
      </c>
      <c r="O65" s="203">
        <f ca="1">OFFSET(RES!R$95,$E65,0)</f>
        <v>12.120637075734436</v>
      </c>
      <c r="P65" s="126">
        <f ca="1">OFFSET(RES!S$95,$E65,0)</f>
        <v>12.260196174026609</v>
      </c>
      <c r="Q65" s="126">
        <f ca="1">OFFSET(RES!T$95,$E65,0)</f>
        <v>12.413691863326031</v>
      </c>
      <c r="R65" s="126">
        <f ca="1">OFFSET(RES!U$95,$E65,0)</f>
        <v>12.878209018555008</v>
      </c>
      <c r="S65" s="126">
        <f ca="1">OFFSET(RES!V$95,$E65,0)</f>
        <v>13.388879374064484</v>
      </c>
      <c r="T65" s="203">
        <f ca="1">OFFSET(RES!W$95,$E65,0)</f>
        <v>14.197473902687442</v>
      </c>
      <c r="U65" s="126">
        <f ca="1">OFFSET(RES!X$95,$E65,0)</f>
        <v>14.947312044547584</v>
      </c>
      <c r="V65" s="126">
        <f ca="1">OFFSET(RES!Y$95,$E65,0)</f>
        <v>15.710350598629187</v>
      </c>
      <c r="W65" s="126">
        <f ca="1">OFFSET(RES!Z$95,$E65,0)</f>
        <v>16.420460367994085</v>
      </c>
      <c r="X65" s="126">
        <f ca="1">OFFSET(RES!AA$95,$E65,0)</f>
        <v>17.274802108084867</v>
      </c>
      <c r="Y65" s="205">
        <f ca="1">OFFSET(RES!AB$95,$E65,0)</f>
        <v>18.141452617912183</v>
      </c>
      <c r="Z65" s="126">
        <f ca="1">OFFSET(RES!AC$95,$E65,0)</f>
        <v>18.852126802751002</v>
      </c>
      <c r="AA65" s="126">
        <f ca="1">OFFSET(RES!AD$95,$E65,0)</f>
        <v>19.598228470333364</v>
      </c>
      <c r="AB65" s="126">
        <f ca="1">OFFSET(RES!AE$95,$E65,0)</f>
        <v>20.315752511689521</v>
      </c>
      <c r="AC65" s="126">
        <f ca="1">OFFSET(RES!AF$95,$E65,0)</f>
        <v>21.094146059869662</v>
      </c>
      <c r="AD65" s="126">
        <f ca="1">OFFSET(RES!AG$95,$E65,0)</f>
        <v>21.735833330266392</v>
      </c>
      <c r="AE65" s="126">
        <f ca="1">OFFSET(RES!AH$95,$E65,0)</f>
        <v>22.400666444016597</v>
      </c>
      <c r="AF65" s="126">
        <f ca="1">OFFSET(RES!AI$95,$E65,0)</f>
        <v>23.071967265155482</v>
      </c>
      <c r="AG65" s="126">
        <f ca="1">OFFSET(RES!AJ$95,$E65,0)</f>
        <v>23.694915695390108</v>
      </c>
      <c r="AH65" s="126">
        <f ca="1">OFFSET(RES!AK$95,$E65,0)</f>
        <v>24.300694945030003</v>
      </c>
      <c r="AI65" s="126">
        <f ca="1">OFFSET(RES!AL$95,$E65,0)</f>
        <v>24.914351810829281</v>
      </c>
      <c r="AJ65" s="126">
        <f ca="1">OFFSET(RES!AM$95,$E65,0)</f>
        <v>27.935064468311136</v>
      </c>
      <c r="AK65" s="126">
        <f ca="1">OFFSET(RES!AN$95,$E65,0)</f>
        <v>31.013944740776257</v>
      </c>
      <c r="AL65" s="126">
        <f ca="1">OFFSET(RES!AO$95,$E65,0)</f>
        <v>31.013944740776257</v>
      </c>
      <c r="AM65" s="126">
        <f ca="1">OFFSET(RES!AP$95,$E65,0)</f>
        <v>31.013944740776257</v>
      </c>
    </row>
    <row r="66" spans="1:39">
      <c r="A66" s="35" t="s">
        <v>366</v>
      </c>
      <c r="B66">
        <v>4.337948126733</v>
      </c>
      <c r="E66" s="129">
        <f>MATCH(F66,RES!$D$96:$D$134,0)</f>
        <v>31</v>
      </c>
      <c r="F66" s="4" t="str">
        <f t="shared" si="0"/>
        <v>RHER</v>
      </c>
      <c r="G66" s="126">
        <f ca="1">OFFSET(RES!J$95,$E66,0)</f>
        <v>5.2230494700907748</v>
      </c>
      <c r="H66" s="126">
        <f ca="1">OFFSET(RES!K$95,$E66,0)</f>
        <v>5.3968171575904682</v>
      </c>
      <c r="I66" s="126">
        <f ca="1">OFFSET(RES!L$95,$E66,0)</f>
        <v>5.5705848450901616</v>
      </c>
      <c r="J66" s="126">
        <f ca="1">OFFSET(RES!M$95,$E66,0)</f>
        <v>5.7443525325898541</v>
      </c>
      <c r="K66" s="126">
        <f ca="1">OFFSET(RES!N$95,$E66,0)</f>
        <v>5.9181202200895475</v>
      </c>
      <c r="L66" s="126">
        <f ca="1">OFFSET(RES!O$95,$E66,0)</f>
        <v>6.0918879075892409</v>
      </c>
      <c r="M66" s="126">
        <f ca="1">OFFSET(RES!P$95,$E66,0)</f>
        <v>6.3170879482043274</v>
      </c>
      <c r="N66" s="126">
        <f ca="1">OFFSET(RES!Q$95,$E66,0)</f>
        <v>6.4105049413508448</v>
      </c>
      <c r="O66" s="203">
        <f ca="1">OFFSET(RES!R$95,$E66,0)</f>
        <v>5.4152606010745838</v>
      </c>
      <c r="P66" s="126">
        <f ca="1">OFFSET(RES!S$95,$E66,0)</f>
        <v>5.4776128422794716</v>
      </c>
      <c r="Q66" s="126">
        <f ca="1">OFFSET(RES!T$95,$E66,0)</f>
        <v>5.546191676337795</v>
      </c>
      <c r="R66" s="126">
        <f ca="1">OFFSET(RES!U$95,$E66,0)</f>
        <v>5.7537287417178593</v>
      </c>
      <c r="S66" s="126">
        <f ca="1">OFFSET(RES!V$95,$E66,0)</f>
        <v>5.9818861429376007</v>
      </c>
      <c r="T66" s="203">
        <f ca="1">OFFSET(RES!W$95,$E66,0)</f>
        <v>6.3431501644355013</v>
      </c>
      <c r="U66" s="126">
        <f ca="1">OFFSET(RES!X$95,$E66,0)</f>
        <v>6.6781629959744873</v>
      </c>
      <c r="V66" s="126">
        <f ca="1">OFFSET(RES!Y$95,$E66,0)</f>
        <v>7.0190735102651436</v>
      </c>
      <c r="W66" s="126">
        <f ca="1">OFFSET(RES!Z$95,$E66,0)</f>
        <v>7.3363364917777618</v>
      </c>
      <c r="X66" s="126">
        <f ca="1">OFFSET(RES!AA$95,$E66,0)</f>
        <v>7.718039461354282</v>
      </c>
      <c r="Y66" s="205">
        <f ca="1">OFFSET(RES!AB$95,$E66,0)</f>
        <v>8.1052417454788301</v>
      </c>
      <c r="Z66" s="126">
        <f ca="1">OFFSET(RES!AC$95,$E66,0)</f>
        <v>8.422756896647174</v>
      </c>
      <c r="AA66" s="126">
        <f ca="1">OFFSET(RES!AD$95,$E66,0)</f>
        <v>8.7561003454782238</v>
      </c>
      <c r="AB66" s="126">
        <f ca="1">OFFSET(RES!AE$95,$E66,0)</f>
        <v>9.0766758768798486</v>
      </c>
      <c r="AC66" s="126">
        <f ca="1">OFFSET(RES!AF$95,$E66,0)</f>
        <v>9.4244466984342221</v>
      </c>
      <c r="AD66" s="126">
        <f ca="1">OFFSET(RES!AG$95,$E66,0)</f>
        <v>9.7111398624880536</v>
      </c>
      <c r="AE66" s="126">
        <f ca="1">OFFSET(RES!AH$95,$E66,0)</f>
        <v>10.008174130958061</v>
      </c>
      <c r="AF66" s="126">
        <f ca="1">OFFSET(RES!AI$95,$E66,0)</f>
        <v>10.308098042998974</v>
      </c>
      <c r="AG66" s="126">
        <f ca="1">OFFSET(RES!AJ$95,$E66,0)</f>
        <v>10.586419064383605</v>
      </c>
      <c r="AH66" s="126">
        <f ca="1">OFFSET(RES!AK$95,$E66,0)</f>
        <v>10.857069235907257</v>
      </c>
      <c r="AI66" s="126">
        <f ca="1">OFFSET(RES!AL$95,$E66,0)</f>
        <v>11.131238970317888</v>
      </c>
      <c r="AJ66" s="126">
        <f ca="1">OFFSET(RES!AM$95,$E66,0)</f>
        <v>12.480833561676247</v>
      </c>
      <c r="AK66" s="126">
        <f ca="1">OFFSET(RES!AN$95,$E66,0)</f>
        <v>13.856416291422807</v>
      </c>
      <c r="AL66" s="126">
        <f ca="1">OFFSET(RES!AO$95,$E66,0)</f>
        <v>13.856416291422807</v>
      </c>
      <c r="AM66" s="126">
        <f ca="1">OFFSET(RES!AP$95,$E66,0)</f>
        <v>13.856416291422807</v>
      </c>
    </row>
    <row r="67" spans="1:39">
      <c r="A67" s="35" t="s">
        <v>521</v>
      </c>
      <c r="B67">
        <v>25.581294669590001</v>
      </c>
      <c r="E67" s="129">
        <f>MATCH(F67,RES!$D$96:$D$134,0)</f>
        <v>29</v>
      </c>
      <c r="F67" s="4" t="str">
        <f t="shared" si="0"/>
        <v>RHEWG</v>
      </c>
      <c r="G67" s="126">
        <f ca="1">OFFSET(RES!J$95,$E67,0)</f>
        <v>31.741961474336566</v>
      </c>
      <c r="H67" s="126">
        <f ca="1">OFFSET(RES!K$95,$E67,0)</f>
        <v>32.412182141663237</v>
      </c>
      <c r="I67" s="126">
        <f ca="1">OFFSET(RES!L$95,$E67,0)</f>
        <v>33.082402808989912</v>
      </c>
      <c r="J67" s="126">
        <f ca="1">OFFSET(RES!M$95,$E67,0)</f>
        <v>33.752623476316579</v>
      </c>
      <c r="K67" s="126">
        <f ca="1">OFFSET(RES!N$95,$E67,0)</f>
        <v>34.422844143643246</v>
      </c>
      <c r="L67" s="126">
        <f ca="1">OFFSET(RES!O$95,$E67,0)</f>
        <v>35.093064810969921</v>
      </c>
      <c r="M67" s="126">
        <f ca="1">OFFSET(RES!P$95,$E67,0)</f>
        <v>36.390357167727309</v>
      </c>
      <c r="N67" s="126">
        <f ca="1">OFFSET(RES!Q$95,$E67,0)</f>
        <v>36.9284971736937</v>
      </c>
      <c r="O67" s="203">
        <f ca="1">OFFSET(RES!R$95,$E67,0)</f>
        <v>31.195270517872441</v>
      </c>
      <c r="P67" s="126">
        <f ca="1">OFFSET(RES!S$95,$E67,0)</f>
        <v>31.554458223704387</v>
      </c>
      <c r="Q67" s="126">
        <f ca="1">OFFSET(RES!T$95,$E67,0)</f>
        <v>31.949514978650797</v>
      </c>
      <c r="R67" s="126">
        <f ca="1">OFFSET(RES!U$95,$E67,0)</f>
        <v>33.145057607888575</v>
      </c>
      <c r="S67" s="126">
        <f ca="1">OFFSET(RES!V$95,$E67,0)</f>
        <v>34.459386201842527</v>
      </c>
      <c r="T67" s="203">
        <f ca="1">OFFSET(RES!W$95,$E67,0)</f>
        <v>36.5404917495174</v>
      </c>
      <c r="U67" s="126">
        <f ca="1">OFFSET(RES!X$95,$E67,0)</f>
        <v>38.470374109148118</v>
      </c>
      <c r="V67" s="126">
        <f ca="1">OFFSET(RES!Y$95,$E67,0)</f>
        <v>40.434230791054375</v>
      </c>
      <c r="W67" s="126">
        <f ca="1">OFFSET(RES!Z$95,$E67,0)</f>
        <v>42.261862970312556</v>
      </c>
      <c r="X67" s="126">
        <f ca="1">OFFSET(RES!AA$95,$E67,0)</f>
        <v>44.460709576337749</v>
      </c>
      <c r="Y67" s="205">
        <f ca="1">OFFSET(RES!AB$95,$E67,0)</f>
        <v>46.69123565591488</v>
      </c>
      <c r="Z67" s="126">
        <f ca="1">OFFSET(RES!AC$95,$E67,0)</f>
        <v>48.520320489293752</v>
      </c>
      <c r="AA67" s="126">
        <f ca="1">OFFSET(RES!AD$95,$E67,0)</f>
        <v>50.440586165812014</v>
      </c>
      <c r="AB67" s="126">
        <f ca="1">OFFSET(RES!AE$95,$E67,0)</f>
        <v>52.28730069354868</v>
      </c>
      <c r="AC67" s="126">
        <f ca="1">OFFSET(RES!AF$95,$E67,0)</f>
        <v>54.290677013879161</v>
      </c>
      <c r="AD67" s="126">
        <f ca="1">OFFSET(RES!AG$95,$E67,0)</f>
        <v>55.942208023579667</v>
      </c>
      <c r="AE67" s="126">
        <f ca="1">OFFSET(RES!AH$95,$E67,0)</f>
        <v>57.653310229106296</v>
      </c>
      <c r="AF67" s="126">
        <f ca="1">OFFSET(RES!AI$95,$E67,0)</f>
        <v>59.381058579580561</v>
      </c>
      <c r="AG67" s="126">
        <f ca="1">OFFSET(RES!AJ$95,$E67,0)</f>
        <v>60.984360838234785</v>
      </c>
      <c r="AH67" s="126">
        <f ca="1">OFFSET(RES!AK$95,$E67,0)</f>
        <v>62.543474228772901</v>
      </c>
      <c r="AI67" s="126">
        <f ca="1">OFFSET(RES!AL$95,$E67,0)</f>
        <v>64.122862491464389</v>
      </c>
      <c r="AJ67" s="126">
        <f ca="1">OFFSET(RES!AM$95,$E67,0)</f>
        <v>71.897367075514723</v>
      </c>
      <c r="AK67" s="126">
        <f ca="1">OFFSET(RES!AN$95,$E67,0)</f>
        <v>79.821579506887304</v>
      </c>
      <c r="AL67" s="126">
        <f ca="1">OFFSET(RES!AO$95,$E67,0)</f>
        <v>79.821579506887304</v>
      </c>
      <c r="AM67" s="126">
        <f ca="1">OFFSET(RES!AP$95,$E67,0)</f>
        <v>79.821579506887304</v>
      </c>
    </row>
    <row r="68" spans="1:39">
      <c r="A68" s="35" t="s">
        <v>367</v>
      </c>
      <c r="B68">
        <v>14.738241842140001</v>
      </c>
      <c r="E68" s="129">
        <f>MATCH(F68,RES!$D$96:$D$134,0)</f>
        <v>7</v>
      </c>
      <c r="F68" s="4" t="str">
        <f t="shared" si="0"/>
        <v>RLEH</v>
      </c>
      <c r="G68" s="126">
        <f ca="1">OFFSET(RES!J$95,$E68,0)</f>
        <v>14.6766565883431</v>
      </c>
      <c r="H68" s="126">
        <f ca="1">OFFSET(RES!K$95,$E68,0)</f>
        <v>14.038532183064717</v>
      </c>
      <c r="I68" s="126">
        <f ca="1">OFFSET(RES!L$95,$E68,0)</f>
        <v>13.400407777786334</v>
      </c>
      <c r="J68" s="126">
        <f ca="1">OFFSET(RES!M$95,$E68,0)</f>
        <v>12.762283372507952</v>
      </c>
      <c r="K68" s="126">
        <f ca="1">OFFSET(RES!N$95,$E68,0)</f>
        <v>12.124158967229569</v>
      </c>
      <c r="L68" s="126">
        <f ca="1">OFFSET(RES!O$95,$E68,0)</f>
        <v>11.486034561951186</v>
      </c>
      <c r="M68" s="126">
        <f ca="1">OFFSET(RES!P$95,$E68,0)</f>
        <v>11.464038521763634</v>
      </c>
      <c r="N68" s="126">
        <f ca="1">OFFSET(RES!Q$95,$E68,0)</f>
        <v>11.571369490789206</v>
      </c>
      <c r="O68" s="203">
        <f ca="1">OFFSET(RES!R$95,$E68,0)</f>
        <v>12.040328278626388</v>
      </c>
      <c r="P68" s="126">
        <f ca="1">OFFSET(RES!S$95,$E68,0)</f>
        <v>13.408672048990871</v>
      </c>
      <c r="Q68" s="126">
        <f ca="1">OFFSET(RES!T$95,$E68,0)</f>
        <v>13.369863837416858</v>
      </c>
      <c r="R68" s="126">
        <f ca="1">OFFSET(RES!U$95,$E68,0)</f>
        <v>13.348561524164534</v>
      </c>
      <c r="S68" s="126">
        <f ca="1">OFFSET(RES!V$95,$E68,0)</f>
        <v>13.287838339672966</v>
      </c>
      <c r="T68" s="203">
        <f ca="1">OFFSET(RES!W$95,$E68,0)</f>
        <v>13.12280616976229</v>
      </c>
      <c r="U68" s="126">
        <f ca="1">OFFSET(RES!X$95,$E68,0)</f>
        <v>12.891802756716347</v>
      </c>
      <c r="V68" s="126">
        <f ca="1">OFFSET(RES!Y$95,$E68,0)</f>
        <v>12.662996355621157</v>
      </c>
      <c r="W68" s="126">
        <f ca="1">OFFSET(RES!Z$95,$E68,0)</f>
        <v>12.448241642950951</v>
      </c>
      <c r="X68" s="126">
        <f ca="1">OFFSET(RES!AA$95,$E68,0)</f>
        <v>12.204162121902851</v>
      </c>
      <c r="Y68" s="205">
        <f ca="1">OFFSET(RES!AB$95,$E68,0)</f>
        <v>11.923739021616127</v>
      </c>
      <c r="Z68" s="126">
        <f ca="1">OFFSET(RES!AC$95,$E68,0)</f>
        <v>11.672113401024497</v>
      </c>
      <c r="AA68" s="126">
        <f ca="1">OFFSET(RES!AD$95,$E68,0)</f>
        <v>11.437784598656288</v>
      </c>
      <c r="AB68" s="126">
        <f ca="1">OFFSET(RES!AE$95,$E68,0)</f>
        <v>11.218744336364473</v>
      </c>
      <c r="AC68" s="126">
        <f ca="1">OFFSET(RES!AF$95,$E68,0)</f>
        <v>10.988850080720624</v>
      </c>
      <c r="AD68" s="126">
        <f ca="1">OFFSET(RES!AG$95,$E68,0)</f>
        <v>10.793834062985043</v>
      </c>
      <c r="AE68" s="126">
        <f ca="1">OFFSET(RES!AH$95,$E68,0)</f>
        <v>10.601162579321505</v>
      </c>
      <c r="AF68" s="126">
        <f ca="1">OFFSET(RES!AI$95,$E68,0)</f>
        <v>10.400389008403916</v>
      </c>
      <c r="AG68" s="126">
        <f ca="1">OFFSET(RES!AJ$95,$E68,0)</f>
        <v>10.205271371910456</v>
      </c>
      <c r="AH68" s="126">
        <f ca="1">OFFSET(RES!AK$95,$E68,0)</f>
        <v>10.028723990049524</v>
      </c>
      <c r="AI68" s="126">
        <f ca="1">OFFSET(RES!AL$95,$E68,0)</f>
        <v>9.8552120360598856</v>
      </c>
      <c r="AJ68" s="126">
        <f ca="1">OFFSET(RES!AM$95,$E68,0)</f>
        <v>8.9223721815152555</v>
      </c>
      <c r="AK68" s="126">
        <f ca="1">OFFSET(RES!AN$95,$E68,0)</f>
        <v>7.8990257014092631</v>
      </c>
      <c r="AL68" s="126">
        <f ca="1">OFFSET(RES!AO$95,$E68,0)</f>
        <v>7.8990257014092631</v>
      </c>
      <c r="AM68" s="126">
        <f ca="1">OFFSET(RES!AP$95,$E68,0)</f>
        <v>7.8990257014092631</v>
      </c>
    </row>
    <row r="69" spans="1:39">
      <c r="A69" s="35" t="s">
        <v>368</v>
      </c>
      <c r="B69">
        <v>8.0953817121640004</v>
      </c>
      <c r="E69" s="129">
        <f>MATCH(F69,RES!$D$96:$D$134,0)</f>
        <v>6</v>
      </c>
      <c r="F69" s="4" t="str">
        <f t="shared" ref="F69:F131" si="1">A69</f>
        <v>RLEK</v>
      </c>
      <c r="G69" s="126">
        <f ca="1">OFFSET(RES!J$95,$E69,0)</f>
        <v>10.057139730159809</v>
      </c>
      <c r="H69" s="126">
        <f ca="1">OFFSET(RES!K$95,$E69,0)</f>
        <v>10.551325987738057</v>
      </c>
      <c r="I69" s="126">
        <f ca="1">OFFSET(RES!L$95,$E69,0)</f>
        <v>11.045512245316305</v>
      </c>
      <c r="J69" s="126">
        <f ca="1">OFFSET(RES!M$95,$E69,0)</f>
        <v>11.539698502894554</v>
      </c>
      <c r="K69" s="126">
        <f ca="1">OFFSET(RES!N$95,$E69,0)</f>
        <v>12.033884760472802</v>
      </c>
      <c r="L69" s="126">
        <f ca="1">OFFSET(RES!O$95,$E69,0)</f>
        <v>12.528071018051049</v>
      </c>
      <c r="M69" s="126">
        <f ca="1">OFFSET(RES!P$95,$E69,0)</f>
        <v>12.504079452284879</v>
      </c>
      <c r="N69" s="126">
        <f ca="1">OFFSET(RES!Q$95,$E69,0)</f>
        <v>12.621147705487155</v>
      </c>
      <c r="O69" s="203">
        <f ca="1">OFFSET(RES!R$95,$E69,0)</f>
        <v>13.132651389972441</v>
      </c>
      <c r="P69" s="126">
        <f ca="1">OFFSET(RES!S$95,$E69,0)</f>
        <v>14.625134094928004</v>
      </c>
      <c r="Q69" s="126">
        <f ca="1">OFFSET(RES!T$95,$E69,0)</f>
        <v>14.58280512333555</v>
      </c>
      <c r="R69" s="126">
        <f ca="1">OFFSET(RES!U$95,$E69,0)</f>
        <v>14.55957022082551</v>
      </c>
      <c r="S69" s="126">
        <f ca="1">OFFSET(RES!V$95,$E69,0)</f>
        <v>14.493338105324776</v>
      </c>
      <c r="T69" s="203">
        <f ca="1">OFFSET(RES!W$95,$E69,0)</f>
        <v>14.313333880737732</v>
      </c>
      <c r="U69" s="126">
        <f ca="1">OFFSET(RES!X$95,$E69,0)</f>
        <v>14.061373367434163</v>
      </c>
      <c r="V69" s="126">
        <f ca="1">OFFSET(RES!Y$95,$E69,0)</f>
        <v>13.81180918348152</v>
      </c>
      <c r="W69" s="126">
        <f ca="1">OFFSET(RES!Z$95,$E69,0)</f>
        <v>13.577571485755451</v>
      </c>
      <c r="X69" s="126">
        <f ca="1">OFFSET(RES!AA$95,$E69,0)</f>
        <v>13.311348573291653</v>
      </c>
      <c r="Y69" s="205">
        <f ca="1">OFFSET(RES!AB$95,$E69,0)</f>
        <v>13.005484918037482</v>
      </c>
      <c r="Z69" s="126">
        <f ca="1">OFFSET(RES!AC$95,$E69,0)</f>
        <v>12.731031308505802</v>
      </c>
      <c r="AA69" s="126">
        <f ca="1">OFFSET(RES!AD$95,$E69,0)</f>
        <v>12.475443719785796</v>
      </c>
      <c r="AB69" s="126">
        <f ca="1">OFFSET(RES!AE$95,$E69,0)</f>
        <v>12.236531678645443</v>
      </c>
      <c r="AC69" s="126">
        <f ca="1">OFFSET(RES!AF$95,$E69,0)</f>
        <v>11.985780947763185</v>
      </c>
      <c r="AD69" s="126">
        <f ca="1">OFFSET(RES!AG$95,$E69,0)</f>
        <v>11.773072679590099</v>
      </c>
      <c r="AE69" s="126">
        <f ca="1">OFFSET(RES!AH$95,$E69,0)</f>
        <v>11.562921646396619</v>
      </c>
      <c r="AF69" s="126">
        <f ca="1">OFFSET(RES!AI$95,$E69,0)</f>
        <v>11.343933488086918</v>
      </c>
      <c r="AG69" s="126">
        <f ca="1">OFFSET(RES!AJ$95,$E69,0)</f>
        <v>11.131114382095207</v>
      </c>
      <c r="AH69" s="126">
        <f ca="1">OFFSET(RES!AK$95,$E69,0)</f>
        <v>10.938550262069697</v>
      </c>
      <c r="AI69" s="126">
        <f ca="1">OFFSET(RES!AL$95,$E69,0)</f>
        <v>10.749296950116078</v>
      </c>
      <c r="AJ69" s="126">
        <f ca="1">OFFSET(RES!AM$95,$E69,0)</f>
        <v>9.7318279634810363</v>
      </c>
      <c r="AK69" s="126">
        <f ca="1">OFFSET(RES!AN$95,$E69,0)</f>
        <v>8.6156414058234425</v>
      </c>
      <c r="AL69" s="126">
        <f ca="1">OFFSET(RES!AO$95,$E69,0)</f>
        <v>8.6156414058234425</v>
      </c>
      <c r="AM69" s="126">
        <f ca="1">OFFSET(RES!AP$95,$E69,0)</f>
        <v>8.6156414058234425</v>
      </c>
    </row>
    <row r="70" spans="1:39">
      <c r="A70" s="35" t="s">
        <v>369</v>
      </c>
      <c r="B70">
        <v>8.4652619723960001</v>
      </c>
      <c r="E70" s="129">
        <f>MATCH(F70,RES!$D$96:$D$134,0)</f>
        <v>4</v>
      </c>
      <c r="F70" s="4" t="str">
        <f t="shared" si="1"/>
        <v>RLEL</v>
      </c>
      <c r="G70" s="126">
        <f ca="1">OFFSET(RES!J$95,$E70,0)</f>
        <v>10.675871970797223</v>
      </c>
      <c r="H70" s="126">
        <f ca="1">OFFSET(RES!K$95,$E70,0)</f>
        <v>12.451919438474667</v>
      </c>
      <c r="I70" s="126">
        <f ca="1">OFFSET(RES!L$95,$E70,0)</f>
        <v>14.227966906152108</v>
      </c>
      <c r="J70" s="126">
        <f ca="1">OFFSET(RES!M$95,$E70,0)</f>
        <v>16.004014373829552</v>
      </c>
      <c r="K70" s="126">
        <f ca="1">OFFSET(RES!N$95,$E70,0)</f>
        <v>17.780061841506996</v>
      </c>
      <c r="L70" s="126">
        <f ca="1">OFFSET(RES!O$95,$E70,0)</f>
        <v>19.556109309184439</v>
      </c>
      <c r="M70" s="126">
        <f ca="1">OFFSET(RES!P$95,$E70,0)</f>
        <v>19.518658876316866</v>
      </c>
      <c r="N70" s="126">
        <f ca="1">OFFSET(RES!Q$95,$E70,0)</f>
        <v>19.701400461430833</v>
      </c>
      <c r="O70" s="203">
        <f ca="1">OFFSET(RES!R$95,$E70,0)</f>
        <v>20.499849157278103</v>
      </c>
      <c r="P70" s="126">
        <f ca="1">OFFSET(RES!S$95,$E70,0)</f>
        <v>22.829589695795484</v>
      </c>
      <c r="Q70" s="126">
        <f ca="1">OFFSET(RES!T$95,$E70,0)</f>
        <v>22.763514879152549</v>
      </c>
      <c r="R70" s="126">
        <f ca="1">OFFSET(RES!U$95,$E70,0)</f>
        <v>22.727245584971513</v>
      </c>
      <c r="S70" s="126">
        <f ca="1">OFFSET(RES!V$95,$E70,0)</f>
        <v>22.62385836050219</v>
      </c>
      <c r="T70" s="203">
        <f ca="1">OFFSET(RES!W$95,$E70,0)</f>
        <v>22.342874776751174</v>
      </c>
      <c r="U70" s="126">
        <f ca="1">OFFSET(RES!X$95,$E70,0)</f>
        <v>21.949568629886006</v>
      </c>
      <c r="V70" s="126">
        <f ca="1">OFFSET(RES!Y$95,$E70,0)</f>
        <v>21.560003113055583</v>
      </c>
      <c r="W70" s="126">
        <f ca="1">OFFSET(RES!Z$95,$E70,0)</f>
        <v>21.194361984867331</v>
      </c>
      <c r="X70" s="126">
        <f ca="1">OFFSET(RES!AA$95,$E70,0)</f>
        <v>20.778792471472173</v>
      </c>
      <c r="Y70" s="205">
        <f ca="1">OFFSET(RES!AB$95,$E70,0)</f>
        <v>20.301344421629636</v>
      </c>
      <c r="Z70" s="126">
        <f ca="1">OFFSET(RES!AC$95,$E70,0)</f>
        <v>19.872926927781752</v>
      </c>
      <c r="AA70" s="126">
        <f ca="1">OFFSET(RES!AD$95,$E70,0)</f>
        <v>19.473958976859574</v>
      </c>
      <c r="AB70" s="126">
        <f ca="1">OFFSET(RES!AE$95,$E70,0)</f>
        <v>19.101021276786739</v>
      </c>
      <c r="AC70" s="126">
        <f ca="1">OFFSET(RES!AF$95,$E70,0)</f>
        <v>18.70960358004589</v>
      </c>
      <c r="AD70" s="126">
        <f ca="1">OFFSET(RES!AG$95,$E70,0)</f>
        <v>18.377569531279192</v>
      </c>
      <c r="AE70" s="126">
        <f ca="1">OFFSET(RES!AH$95,$E70,0)</f>
        <v>18.049527283542233</v>
      </c>
      <c r="AF70" s="126">
        <f ca="1">OFFSET(RES!AI$95,$E70,0)</f>
        <v>17.707690431312471</v>
      </c>
      <c r="AG70" s="126">
        <f ca="1">OFFSET(RES!AJ$95,$E70,0)</f>
        <v>17.375483366564826</v>
      </c>
      <c r="AH70" s="126">
        <f ca="1">OFFSET(RES!AK$95,$E70,0)</f>
        <v>17.074893996116668</v>
      </c>
      <c r="AI70" s="126">
        <f ca="1">OFFSET(RES!AL$95,$E70,0)</f>
        <v>16.779472741690707</v>
      </c>
      <c r="AJ70" s="126">
        <f ca="1">OFFSET(RES!AM$95,$E70,0)</f>
        <v>15.191220672184526</v>
      </c>
      <c r="AK70" s="126">
        <f ca="1">OFFSET(RES!AN$95,$E70,0)</f>
        <v>13.448872125505394</v>
      </c>
      <c r="AL70" s="126">
        <f ca="1">OFFSET(RES!AO$95,$E70,0)</f>
        <v>13.448872125505394</v>
      </c>
      <c r="AM70" s="126">
        <f ca="1">OFFSET(RES!AP$95,$E70,0)</f>
        <v>13.448872125505394</v>
      </c>
    </row>
    <row r="71" spans="1:39">
      <c r="A71" s="35" t="s">
        <v>370</v>
      </c>
      <c r="B71">
        <v>1.2001829018570001</v>
      </c>
      <c r="E71" s="129">
        <f>MATCH(F71,RES!$D$96:$D$134,0)</f>
        <v>11</v>
      </c>
      <c r="F71" s="4" t="str">
        <f t="shared" si="1"/>
        <v>RLEO</v>
      </c>
      <c r="G71" s="126">
        <f ca="1">OFFSET(RES!J$95,$E71,0)</f>
        <v>1.9876880086386437</v>
      </c>
      <c r="H71" s="126">
        <f ca="1">OFFSET(RES!K$95,$E71,0)</f>
        <v>2.1306175344038039</v>
      </c>
      <c r="I71" s="126">
        <f ca="1">OFFSET(RES!L$95,$E71,0)</f>
        <v>2.2735470601689642</v>
      </c>
      <c r="J71" s="126">
        <f ca="1">OFFSET(RES!M$95,$E71,0)</f>
        <v>2.4164765859341246</v>
      </c>
      <c r="K71" s="126">
        <f ca="1">OFFSET(RES!N$95,$E71,0)</f>
        <v>2.5594061116992846</v>
      </c>
      <c r="L71" s="126">
        <f ca="1">OFFSET(RES!O$95,$E71,0)</f>
        <v>2.7023356374644449</v>
      </c>
      <c r="M71" s="126">
        <f ca="1">OFFSET(RES!P$95,$E71,0)</f>
        <v>2.6971605979012847</v>
      </c>
      <c r="N71" s="126">
        <f ca="1">OFFSET(RES!Q$95,$E71,0)</f>
        <v>2.7224125071687526</v>
      </c>
      <c r="O71" s="203">
        <f ca="1">OFFSET(RES!R$95,$E71,0)</f>
        <v>2.8327451061209246</v>
      </c>
      <c r="P71" s="126">
        <f ca="1">OFFSET(RES!S$95,$E71,0)</f>
        <v>3.15467728515228</v>
      </c>
      <c r="Q71" s="126">
        <f ca="1">OFFSET(RES!T$95,$E71,0)</f>
        <v>3.1455468221890119</v>
      </c>
      <c r="R71" s="126">
        <f ca="1">OFFSET(RES!U$95,$E71,0)</f>
        <v>3.1405349967455396</v>
      </c>
      <c r="S71" s="126">
        <f ca="1">OFFSET(RES!V$95,$E71,0)</f>
        <v>3.126248567030669</v>
      </c>
      <c r="T71" s="203">
        <f ca="1">OFFSET(RES!W$95,$E71,0)</f>
        <v>3.0874212144163002</v>
      </c>
      <c r="U71" s="126">
        <f ca="1">OFFSET(RES!X$95,$E71,0)</f>
        <v>3.033072713888723</v>
      </c>
      <c r="V71" s="126">
        <f ca="1">OFFSET(RES!Y$95,$E71,0)</f>
        <v>2.9792411074779483</v>
      </c>
      <c r="W71" s="126">
        <f ca="1">OFFSET(RES!Z$95,$E71,0)</f>
        <v>2.9287154617268398</v>
      </c>
      <c r="X71" s="126">
        <f ca="1">OFFSET(RES!AA$95,$E71,0)</f>
        <v>2.8712905267289526</v>
      </c>
      <c r="Y71" s="205">
        <f ca="1">OFFSET(RES!AB$95,$E71,0)</f>
        <v>2.8053149863119518</v>
      </c>
      <c r="Z71" s="126">
        <f ca="1">OFFSET(RES!AC$95,$E71,0)</f>
        <v>2.7461146697748267</v>
      </c>
      <c r="AA71" s="126">
        <f ca="1">OFFSET(RES!AD$95,$E71,0)</f>
        <v>2.6909838001863235</v>
      </c>
      <c r="AB71" s="126">
        <f ca="1">OFFSET(RES!AE$95,$E71,0)</f>
        <v>2.6394498870992487</v>
      </c>
      <c r="AC71" s="126">
        <f ca="1">OFFSET(RES!AF$95,$E71,0)</f>
        <v>2.585362339606339</v>
      </c>
      <c r="AD71" s="126">
        <f ca="1">OFFSET(RES!AG$95,$E71,0)</f>
        <v>2.5394806446000397</v>
      </c>
      <c r="AE71" s="126">
        <f ca="1">OFFSET(RES!AH$95,$E71,0)</f>
        <v>2.4941505514491902</v>
      </c>
      <c r="AF71" s="126">
        <f ca="1">OFFSET(RES!AI$95,$E71,0)</f>
        <v>2.4469142687421122</v>
      </c>
      <c r="AG71" s="126">
        <f ca="1">OFFSET(RES!AJ$95,$E71,0)</f>
        <v>2.401008665746561</v>
      </c>
      <c r="AH71" s="126">
        <f ca="1">OFFSET(RES!AK$95,$E71,0)</f>
        <v>2.3594721128892107</v>
      </c>
      <c r="AI71" s="126">
        <f ca="1">OFFSET(RES!AL$95,$E71,0)</f>
        <v>2.3186497094510794</v>
      </c>
      <c r="AJ71" s="126">
        <f ca="1">OFFSET(RES!AM$95,$E71,0)</f>
        <v>2.0991791541966403</v>
      </c>
      <c r="AK71" s="126">
        <f ca="1">OFFSET(RES!AN$95,$E71,0)</f>
        <v>1.8584149768168321</v>
      </c>
      <c r="AL71" s="126">
        <f ca="1">OFFSET(RES!AO$95,$E71,0)</f>
        <v>1.8584149768168321</v>
      </c>
      <c r="AM71" s="126">
        <f ca="1">OFFSET(RES!AP$95,$E71,0)</f>
        <v>1.8584149768168321</v>
      </c>
    </row>
    <row r="72" spans="1:39">
      <c r="A72" s="35" t="s">
        <v>371</v>
      </c>
      <c r="B72">
        <v>1.9088027674250001</v>
      </c>
      <c r="E72" s="129">
        <f>MATCH(F72,RES!$D$96:$D$134,0)</f>
        <v>10</v>
      </c>
      <c r="F72" s="4" t="str">
        <f t="shared" si="1"/>
        <v>RLER</v>
      </c>
      <c r="G72" s="126">
        <f ca="1">OFFSET(RES!J$95,$E72,0)</f>
        <v>1.4352211531349246</v>
      </c>
      <c r="H72" s="126">
        <f ca="1">OFFSET(RES!K$95,$E72,0)</f>
        <v>1.6732202412069446</v>
      </c>
      <c r="I72" s="126">
        <f ca="1">OFFSET(RES!L$95,$E72,0)</f>
        <v>1.9112193292789645</v>
      </c>
      <c r="J72" s="126">
        <f ca="1">OFFSET(RES!M$95,$E72,0)</f>
        <v>2.1492184173509843</v>
      </c>
      <c r="K72" s="126">
        <f ca="1">OFFSET(RES!N$95,$E72,0)</f>
        <v>2.3872175054230045</v>
      </c>
      <c r="L72" s="126">
        <f ca="1">OFFSET(RES!O$95,$E72,0)</f>
        <v>2.6252165934950242</v>
      </c>
      <c r="M72" s="126">
        <f ca="1">OFFSET(RES!P$95,$E72,0)</f>
        <v>2.6201892388078956</v>
      </c>
      <c r="N72" s="126">
        <f ca="1">OFFSET(RES!Q$95,$E72,0)</f>
        <v>2.6447205110552572</v>
      </c>
      <c r="O72" s="203">
        <f ca="1">OFFSET(RES!R$95,$E72,0)</f>
        <v>2.7519044468910159</v>
      </c>
      <c r="P72" s="126">
        <f ca="1">OFFSET(RES!S$95,$E72,0)</f>
        <v>3.0646493504686143</v>
      </c>
      <c r="Q72" s="126">
        <f ca="1">OFFSET(RES!T$95,$E72,0)</f>
        <v>3.0557794519463295</v>
      </c>
      <c r="R72" s="126">
        <f ca="1">OFFSET(RES!U$95,$E72,0)</f>
        <v>3.050910653587052</v>
      </c>
      <c r="S72" s="126">
        <f ca="1">OFFSET(RES!V$95,$E72,0)</f>
        <v>3.0370319288907854</v>
      </c>
      <c r="T72" s="203">
        <f ca="1">OFFSET(RES!W$95,$E72,0)</f>
        <v>2.9993126282415283</v>
      </c>
      <c r="U72" s="126">
        <f ca="1">OFFSET(RES!X$95,$E72,0)</f>
        <v>2.9465151209894538</v>
      </c>
      <c r="V72" s="126">
        <f ca="1">OFFSET(RES!Y$95,$E72,0)</f>
        <v>2.8942197567701311</v>
      </c>
      <c r="W72" s="126">
        <f ca="1">OFFSET(RES!Z$95,$E72,0)</f>
        <v>2.8451360079626302</v>
      </c>
      <c r="X72" s="126">
        <f ca="1">OFFSET(RES!AA$95,$E72,0)</f>
        <v>2.7893498612875725</v>
      </c>
      <c r="Y72" s="205">
        <f ca="1">OFFSET(RES!AB$95,$E72,0)</f>
        <v>2.7252571257049478</v>
      </c>
      <c r="Z72" s="126">
        <f ca="1">OFFSET(RES!AC$95,$E72,0)</f>
        <v>2.6677462631907556</v>
      </c>
      <c r="AA72" s="126">
        <f ca="1">OFFSET(RES!AD$95,$E72,0)</f>
        <v>2.6141887140650861</v>
      </c>
      <c r="AB72" s="126">
        <f ca="1">OFFSET(RES!AE$95,$E72,0)</f>
        <v>2.5641254717763311</v>
      </c>
      <c r="AC72" s="126">
        <f ca="1">OFFSET(RES!AF$95,$E72,0)</f>
        <v>2.5115814705015431</v>
      </c>
      <c r="AD72" s="126">
        <f ca="1">OFFSET(RES!AG$95,$E72,0)</f>
        <v>2.4670091437341579</v>
      </c>
      <c r="AE72" s="126">
        <f ca="1">OFFSET(RES!AH$95,$E72,0)</f>
        <v>2.4229726772514293</v>
      </c>
      <c r="AF72" s="126">
        <f ca="1">OFFSET(RES!AI$95,$E72,0)</f>
        <v>2.3770844199015779</v>
      </c>
      <c r="AG72" s="126">
        <f ca="1">OFFSET(RES!AJ$95,$E72,0)</f>
        <v>2.3324888674292765</v>
      </c>
      <c r="AH72" s="126">
        <f ca="1">OFFSET(RES!AK$95,$E72,0)</f>
        <v>2.2921376814825849</v>
      </c>
      <c r="AI72" s="126">
        <f ca="1">OFFSET(RES!AL$95,$E72,0)</f>
        <v>2.2524802646146029</v>
      </c>
      <c r="AJ72" s="126">
        <f ca="1">OFFSET(RES!AM$95,$E72,0)</f>
        <v>2.0392729429740837</v>
      </c>
      <c r="AK72" s="126">
        <f ca="1">OFFSET(RES!AN$95,$E72,0)</f>
        <v>1.8053796749381041</v>
      </c>
      <c r="AL72" s="126">
        <f ca="1">OFFSET(RES!AO$95,$E72,0)</f>
        <v>1.8053796749381041</v>
      </c>
      <c r="AM72" s="126">
        <f ca="1">OFFSET(RES!AP$95,$E72,0)</f>
        <v>1.8053796749381041</v>
      </c>
    </row>
    <row r="73" spans="1:39">
      <c r="A73" s="35" t="s">
        <v>372</v>
      </c>
      <c r="B73">
        <v>7.6914136780069997</v>
      </c>
      <c r="E73" s="129">
        <f>MATCH(F73,RES!$D$96:$D$134,0)</f>
        <v>9</v>
      </c>
      <c r="F73" s="4" t="str">
        <f t="shared" si="1"/>
        <v>RLEW</v>
      </c>
      <c r="G73" s="126">
        <f ca="1">OFFSET(RES!J$95,$E73,0)</f>
        <v>5.6663373040102876</v>
      </c>
      <c r="H73" s="126">
        <f ca="1">OFFSET(RES!K$95,$E73,0)</f>
        <v>5.985184749540351</v>
      </c>
      <c r="I73" s="126">
        <f ca="1">OFFSET(RES!L$95,$E73,0)</f>
        <v>6.3040321950704152</v>
      </c>
      <c r="J73" s="126">
        <f ca="1">OFFSET(RES!M$95,$E73,0)</f>
        <v>6.6228796406004786</v>
      </c>
      <c r="K73" s="126">
        <f ca="1">OFFSET(RES!N$95,$E73,0)</f>
        <v>6.9417270861305429</v>
      </c>
      <c r="L73" s="126">
        <f ca="1">OFFSET(RES!O$95,$E73,0)</f>
        <v>7.2605745316606063</v>
      </c>
      <c r="M73" s="126">
        <f ca="1">OFFSET(RES!P$95,$E73,0)</f>
        <v>7.2466703519089481</v>
      </c>
      <c r="N73" s="126">
        <f ca="1">OFFSET(RES!Q$95,$E73,0)</f>
        <v>7.3145166130326071</v>
      </c>
      <c r="O73" s="203">
        <f ca="1">OFFSET(RES!R$95,$E73,0)</f>
        <v>7.6109557551059064</v>
      </c>
      <c r="P73" s="126">
        <f ca="1">OFFSET(RES!S$95,$E73,0)</f>
        <v>8.4759158835191997</v>
      </c>
      <c r="Q73" s="126">
        <f ca="1">OFFSET(RES!T$95,$E73,0)</f>
        <v>8.4513843612558972</v>
      </c>
      <c r="R73" s="126">
        <f ca="1">OFFSET(RES!U$95,$E73,0)</f>
        <v>8.4379187015252857</v>
      </c>
      <c r="S73" s="126">
        <f ca="1">OFFSET(RES!V$95,$E73,0)</f>
        <v>8.3995342439108818</v>
      </c>
      <c r="T73" s="203">
        <f ca="1">OFFSET(RES!W$95,$E73,0)</f>
        <v>8.2952137873342142</v>
      </c>
      <c r="U73" s="126">
        <f ca="1">OFFSET(RES!X$95,$E73,0)</f>
        <v>8.1491914600948352</v>
      </c>
      <c r="V73" s="126">
        <f ca="1">OFFSET(RES!Y$95,$E73,0)</f>
        <v>8.0045579123275505</v>
      </c>
      <c r="W73" s="126">
        <f ca="1">OFFSET(RES!Z$95,$E73,0)</f>
        <v>7.8688067452073884</v>
      </c>
      <c r="X73" s="126">
        <f ca="1">OFFSET(RES!AA$95,$E73,0)</f>
        <v>7.7145187231173082</v>
      </c>
      <c r="Y73" s="205">
        <f ca="1">OFFSET(RES!AB$95,$E73,0)</f>
        <v>7.5372571269546347</v>
      </c>
      <c r="Z73" s="126">
        <f ca="1">OFFSET(RES!AC$95,$E73,0)</f>
        <v>7.3781990497281509</v>
      </c>
      <c r="AA73" s="126">
        <f ca="1">OFFSET(RES!AD$95,$E73,0)</f>
        <v>7.2300746709155446</v>
      </c>
      <c r="AB73" s="126">
        <f ca="1">OFFSET(RES!AE$95,$E73,0)</f>
        <v>7.0916145138242141</v>
      </c>
      <c r="AC73" s="126">
        <f ca="1">OFFSET(RES!AF$95,$E73,0)</f>
        <v>6.9462933093214776</v>
      </c>
      <c r="AD73" s="126">
        <f ca="1">OFFSET(RES!AG$95,$E73,0)</f>
        <v>6.8230194044764358</v>
      </c>
      <c r="AE73" s="126">
        <f ca="1">OFFSET(RES!AH$95,$E73,0)</f>
        <v>6.7012275310740366</v>
      </c>
      <c r="AF73" s="126">
        <f ca="1">OFFSET(RES!AI$95,$E73,0)</f>
        <v>6.5743141505011016</v>
      </c>
      <c r="AG73" s="126">
        <f ca="1">OFFSET(RES!AJ$95,$E73,0)</f>
        <v>6.4509760102089677</v>
      </c>
      <c r="AH73" s="126">
        <f ca="1">OFFSET(RES!AK$95,$E73,0)</f>
        <v>6.3393765354331331</v>
      </c>
      <c r="AI73" s="126">
        <f ca="1">OFFSET(RES!AL$95,$E73,0)</f>
        <v>6.2296958212335554</v>
      </c>
      <c r="AJ73" s="126">
        <f ca="1">OFFSET(RES!AM$95,$E73,0)</f>
        <v>5.6400272760542718</v>
      </c>
      <c r="AK73" s="126">
        <f ca="1">OFFSET(RES!AN$95,$E73,0)</f>
        <v>4.9931475065004607</v>
      </c>
      <c r="AL73" s="126">
        <f ca="1">OFFSET(RES!AO$95,$E73,0)</f>
        <v>4.9931475065004607</v>
      </c>
      <c r="AM73" s="126">
        <f ca="1">OFFSET(RES!AP$95,$E73,0)</f>
        <v>4.9931475065004607</v>
      </c>
    </row>
    <row r="74" spans="1:39">
      <c r="A74" s="35" t="s">
        <v>373</v>
      </c>
      <c r="B74">
        <v>0.1043575899953</v>
      </c>
      <c r="E74" s="129">
        <f>MATCH(F74,RES!$D$96:$D$134,0)</f>
        <v>5</v>
      </c>
      <c r="F74" s="4" t="str">
        <f t="shared" si="1"/>
        <v>RLNL</v>
      </c>
      <c r="G74" s="126">
        <f ca="1">OFFSET(RES!J$95,$E74,0)</f>
        <v>4.742986727829742E-2</v>
      </c>
      <c r="H74" s="126">
        <f ca="1">OFFSET(RES!K$95,$E74,0)</f>
        <v>4.5667123975622233E-2</v>
      </c>
      <c r="I74" s="126">
        <f ca="1">OFFSET(RES!L$95,$E74,0)</f>
        <v>4.3904380672947052E-2</v>
      </c>
      <c r="J74" s="126">
        <f ca="1">OFFSET(RES!M$95,$E74,0)</f>
        <v>4.2141637370271864E-2</v>
      </c>
      <c r="K74" s="126">
        <f ca="1">OFFSET(RES!N$95,$E74,0)</f>
        <v>4.0378894067596684E-2</v>
      </c>
      <c r="L74" s="126">
        <f ca="1">OFFSET(RES!O$95,$E74,0)</f>
        <v>3.8616150764921496E-2</v>
      </c>
      <c r="M74" s="126">
        <f ca="1">OFFSET(RES!P$95,$E74,0)</f>
        <v>3.8542199881391376E-2</v>
      </c>
      <c r="N74" s="126">
        <f ca="1">OFFSET(RES!Q$95,$E74,0)</f>
        <v>3.8903047557696163E-2</v>
      </c>
      <c r="O74" s="203">
        <f ca="1">OFFSET(RES!R$95,$E74,0)</f>
        <v>4.0479691190098671E-2</v>
      </c>
      <c r="P74" s="126">
        <f ca="1">OFFSET(RES!S$95,$E74,0)</f>
        <v>4.5080075165058589E-2</v>
      </c>
      <c r="Q74" s="126">
        <f ca="1">OFFSET(RES!T$95,$E74,0)</f>
        <v>4.4949601611198375E-2</v>
      </c>
      <c r="R74" s="126">
        <f ca="1">OFFSET(RES!U$95,$E74,0)</f>
        <v>4.4877983043819313E-2</v>
      </c>
      <c r="S74" s="126">
        <f ca="1">OFFSET(RES!V$95,$E74,0)</f>
        <v>4.4673831155314619E-2</v>
      </c>
      <c r="T74" s="203">
        <f ca="1">OFFSET(RES!W$95,$E74,0)</f>
        <v>4.4118991526375682E-2</v>
      </c>
      <c r="U74" s="126">
        <f ca="1">OFFSET(RES!X$95,$E74,0)</f>
        <v>4.3342355988907975E-2</v>
      </c>
      <c r="V74" s="126">
        <f ca="1">OFFSET(RES!Y$95,$E74,0)</f>
        <v>4.2573106825237517E-2</v>
      </c>
      <c r="W74" s="126">
        <f ca="1">OFFSET(RES!Z$95,$E74,0)</f>
        <v>4.1851099563530191E-2</v>
      </c>
      <c r="X74" s="126">
        <f ca="1">OFFSET(RES!AA$95,$E74,0)</f>
        <v>4.1030502034192604E-2</v>
      </c>
      <c r="Y74" s="205">
        <f ca="1">OFFSET(RES!AB$95,$E74,0)</f>
        <v>4.0087717066914975E-2</v>
      </c>
      <c r="Z74" s="126">
        <f ca="1">OFFSET(RES!AC$95,$E74,0)</f>
        <v>3.9241749483527107E-2</v>
      </c>
      <c r="AA74" s="126">
        <f ca="1">OFFSET(RES!AD$95,$E74,0)</f>
        <v>3.8453933957462987E-2</v>
      </c>
      <c r="AB74" s="126">
        <f ca="1">OFFSET(RES!AE$95,$E74,0)</f>
        <v>3.7717518639658845E-2</v>
      </c>
      <c r="AC74" s="126">
        <f ca="1">OFFSET(RES!AF$95,$E74,0)</f>
        <v>3.6944612099281501E-2</v>
      </c>
      <c r="AD74" s="126">
        <f ca="1">OFFSET(RES!AG$95,$E74,0)</f>
        <v>3.6288966506206381E-2</v>
      </c>
      <c r="AE74" s="126">
        <f ca="1">OFFSET(RES!AH$95,$E74,0)</f>
        <v>3.5641203257617618E-2</v>
      </c>
      <c r="AF74" s="126">
        <f ca="1">OFFSET(RES!AI$95,$E74,0)</f>
        <v>3.4966200719330966E-2</v>
      </c>
      <c r="AG74" s="126">
        <f ca="1">OFFSET(RES!AJ$95,$E74,0)</f>
        <v>3.4310213483084426E-2</v>
      </c>
      <c r="AH74" s="126">
        <f ca="1">OFFSET(RES!AK$95,$E74,0)</f>
        <v>3.371665960874054E-2</v>
      </c>
      <c r="AI74" s="126">
        <f ca="1">OFFSET(RES!AL$95,$E74,0)</f>
        <v>3.3133310870005615E-2</v>
      </c>
      <c r="AJ74" s="126">
        <f ca="1">OFFSET(RES!AM$95,$E74,0)</f>
        <v>2.9997094948981649E-2</v>
      </c>
      <c r="AK74" s="126">
        <f ca="1">OFFSET(RES!AN$95,$E74,0)</f>
        <v>2.6556594944617075E-2</v>
      </c>
      <c r="AL74" s="126">
        <f ca="1">OFFSET(RES!AO$95,$E74,0)</f>
        <v>2.6556594944617075E-2</v>
      </c>
      <c r="AM74" s="126">
        <f ca="1">OFFSET(RES!AP$95,$E74,0)</f>
        <v>2.6556594944617075E-2</v>
      </c>
    </row>
    <row r="75" spans="1:39">
      <c r="A75" s="35" t="s">
        <v>374</v>
      </c>
      <c r="B75">
        <v>12.72538201427</v>
      </c>
      <c r="E75" s="129">
        <f>MATCH(F75,RES!$D$96:$D$134,0)</f>
        <v>18</v>
      </c>
      <c r="F75" s="4" t="str">
        <f t="shared" si="1"/>
        <v>RMEH</v>
      </c>
      <c r="G75" s="126">
        <f ca="1">OFFSET(RES!J$95,$E75,0)</f>
        <v>13.162661948752438</v>
      </c>
      <c r="H75" s="126">
        <f ca="1">OFFSET(RES!K$95,$E75,0)</f>
        <v>13.088635789173482</v>
      </c>
      <c r="I75" s="126">
        <f ca="1">OFFSET(RES!L$95,$E75,0)</f>
        <v>13.014609629594524</v>
      </c>
      <c r="J75" s="126">
        <f ca="1">OFFSET(RES!M$95,$E75,0)</f>
        <v>12.940583470015568</v>
      </c>
      <c r="K75" s="126">
        <f ca="1">OFFSET(RES!N$95,$E75,0)</f>
        <v>12.86655731043661</v>
      </c>
      <c r="L75" s="126">
        <f ca="1">OFFSET(RES!O$95,$E75,0)</f>
        <v>12.792531150857654</v>
      </c>
      <c r="M75" s="126">
        <f ca="1">OFFSET(RES!P$95,$E75,0)</f>
        <v>13.137691718093546</v>
      </c>
      <c r="N75" s="126">
        <f ca="1">OFFSET(RES!Q$95,$E75,0)</f>
        <v>13.492728216294745</v>
      </c>
      <c r="O75" s="203">
        <f ca="1">OFFSET(RES!R$95,$E75,0)</f>
        <v>14.179160096768738</v>
      </c>
      <c r="P75" s="126">
        <f ca="1">OFFSET(RES!S$95,$E75,0)</f>
        <v>13.162582134204644</v>
      </c>
      <c r="Q75" s="126">
        <f ca="1">OFFSET(RES!T$95,$E75,0)</f>
        <v>13.623361415015372</v>
      </c>
      <c r="R75" s="126">
        <f ca="1">OFFSET(RES!U$95,$E75,0)</f>
        <v>13.837671158971666</v>
      </c>
      <c r="S75" s="126">
        <f ca="1">OFFSET(RES!V$95,$E75,0)</f>
        <v>14.089626921428982</v>
      </c>
      <c r="T75" s="203">
        <f ca="1">OFFSET(RES!W$95,$E75,0)</f>
        <v>14.30521657558355</v>
      </c>
      <c r="U75" s="126">
        <f ca="1">OFFSET(RES!X$95,$E75,0)</f>
        <v>14.600782776034492</v>
      </c>
      <c r="V75" s="126">
        <f ca="1">OFFSET(RES!Y$95,$E75,0)</f>
        <v>14.887717233925787</v>
      </c>
      <c r="W75" s="126">
        <f ca="1">OFFSET(RES!Z$95,$E75,0)</f>
        <v>15.194064105120983</v>
      </c>
      <c r="X75" s="126">
        <f ca="1">OFFSET(RES!AA$95,$E75,0)</f>
        <v>15.449611500700307</v>
      </c>
      <c r="Y75" s="205">
        <f ca="1">OFFSET(RES!AB$95,$E75,0)</f>
        <v>15.760754753073627</v>
      </c>
      <c r="Z75" s="126">
        <f ca="1">OFFSET(RES!AC$95,$E75,0)</f>
        <v>16.077667486658829</v>
      </c>
      <c r="AA75" s="126">
        <f ca="1">OFFSET(RES!AD$95,$E75,0)</f>
        <v>16.344173025406366</v>
      </c>
      <c r="AB75" s="126">
        <f ca="1">OFFSET(RES!AE$95,$E75,0)</f>
        <v>16.609599400860397</v>
      </c>
      <c r="AC75" s="126">
        <f ca="1">OFFSET(RES!AF$95,$E75,0)</f>
        <v>16.852745150943672</v>
      </c>
      <c r="AD75" s="126">
        <f ca="1">OFFSET(RES!AG$95,$E75,0)</f>
        <v>17.140316959951473</v>
      </c>
      <c r="AE75" s="126">
        <f ca="1">OFFSET(RES!AH$95,$E75,0)</f>
        <v>17.349747635053443</v>
      </c>
      <c r="AF75" s="126">
        <f ca="1">OFFSET(RES!AI$95,$E75,0)</f>
        <v>17.570578584443474</v>
      </c>
      <c r="AG75" s="126">
        <f ca="1">OFFSET(RES!AJ$95,$E75,0)</f>
        <v>17.819569827822203</v>
      </c>
      <c r="AH75" s="126">
        <f ca="1">OFFSET(RES!AK$95,$E75,0)</f>
        <v>18.053072105034758</v>
      </c>
      <c r="AI75" s="126">
        <f ca="1">OFFSET(RES!AL$95,$E75,0)</f>
        <v>18.278684581704173</v>
      </c>
      <c r="AJ75" s="126">
        <f ca="1">OFFSET(RES!AM$95,$E75,0)</f>
        <v>19.291775329089372</v>
      </c>
      <c r="AK75" s="126">
        <f ca="1">OFFSET(RES!AN$95,$E75,0)</f>
        <v>20.158122183506791</v>
      </c>
      <c r="AL75" s="126">
        <f ca="1">OFFSET(RES!AO$95,$E75,0)</f>
        <v>20.158122183506791</v>
      </c>
      <c r="AM75" s="126">
        <f ca="1">OFFSET(RES!AP$95,$E75,0)</f>
        <v>20.158122183506791</v>
      </c>
    </row>
    <row r="76" spans="1:39">
      <c r="A76" s="35" t="s">
        <v>375</v>
      </c>
      <c r="B76">
        <v>5.0035172999329998</v>
      </c>
      <c r="E76" s="129">
        <f>MATCH(F76,RES!$D$96:$D$134,0)</f>
        <v>17</v>
      </c>
      <c r="F76" s="4" t="str">
        <f t="shared" si="1"/>
        <v>RMEK</v>
      </c>
      <c r="G76" s="126">
        <f ca="1">OFFSET(RES!J$95,$E76,0)</f>
        <v>9.0463558635584818</v>
      </c>
      <c r="H76" s="126">
        <f ca="1">OFFSET(RES!K$95,$E76,0)</f>
        <v>8.9379697453648284</v>
      </c>
      <c r="I76" s="126">
        <f ca="1">OFFSET(RES!L$95,$E76,0)</f>
        <v>8.829583627171175</v>
      </c>
      <c r="J76" s="126">
        <f ca="1">OFFSET(RES!M$95,$E76,0)</f>
        <v>8.7211975089775216</v>
      </c>
      <c r="K76" s="126">
        <f ca="1">OFFSET(RES!N$95,$E76,0)</f>
        <v>8.6128113907838681</v>
      </c>
      <c r="L76" s="126">
        <f ca="1">OFFSET(RES!O$95,$E76,0)</f>
        <v>8.5044252725902147</v>
      </c>
      <c r="M76" s="126">
        <f ca="1">OFFSET(RES!P$95,$E76,0)</f>
        <v>8.7338866838220106</v>
      </c>
      <c r="N76" s="126">
        <f ca="1">OFFSET(RES!Q$95,$E76,0)</f>
        <v>8.9699135757941892</v>
      </c>
      <c r="O76" s="203">
        <f ca="1">OFFSET(RES!R$95,$E76,0)</f>
        <v>9.4262508372299969</v>
      </c>
      <c r="P76" s="126">
        <f ca="1">OFFSET(RES!S$95,$E76,0)</f>
        <v>8.7504337362641156</v>
      </c>
      <c r="Q76" s="126">
        <f ca="1">OFFSET(RES!T$95,$E76,0)</f>
        <v>9.0567580214740815</v>
      </c>
      <c r="R76" s="126">
        <f ca="1">OFFSET(RES!U$95,$E76,0)</f>
        <v>9.1992303110601856</v>
      </c>
      <c r="S76" s="126">
        <f ca="1">OFFSET(RES!V$95,$E76,0)</f>
        <v>9.3667295282634271</v>
      </c>
      <c r="T76" s="203">
        <f ca="1">OFFSET(RES!W$95,$E76,0)</f>
        <v>9.5100526972031538</v>
      </c>
      <c r="U76" s="126">
        <f ca="1">OFFSET(RES!X$95,$E76,0)</f>
        <v>9.7065439650528269</v>
      </c>
      <c r="V76" s="126">
        <f ca="1">OFFSET(RES!Y$95,$E76,0)</f>
        <v>9.8972968838060567</v>
      </c>
      <c r="W76" s="126">
        <f ca="1">OFFSET(RES!Z$95,$E76,0)</f>
        <v>10.100955099904807</v>
      </c>
      <c r="X76" s="126">
        <f ca="1">OFFSET(RES!AA$95,$E76,0)</f>
        <v>10.270842020927759</v>
      </c>
      <c r="Y76" s="205">
        <f ca="1">OFFSET(RES!AB$95,$E76,0)</f>
        <v>10.477688852698199</v>
      </c>
      <c r="Z76" s="126">
        <f ca="1">OFFSET(RES!AC$95,$E76,0)</f>
        <v>10.688371213282247</v>
      </c>
      <c r="AA76" s="126">
        <f ca="1">OFFSET(RES!AD$95,$E76,0)</f>
        <v>10.865543065535887</v>
      </c>
      <c r="AB76" s="126">
        <f ca="1">OFFSET(RES!AE$95,$E76,0)</f>
        <v>11.041997494202409</v>
      </c>
      <c r="AC76" s="126">
        <f ca="1">OFFSET(RES!AF$95,$E76,0)</f>
        <v>11.203639849225519</v>
      </c>
      <c r="AD76" s="126">
        <f ca="1">OFFSET(RES!AG$95,$E76,0)</f>
        <v>11.39481647653797</v>
      </c>
      <c r="AE76" s="126">
        <f ca="1">OFFSET(RES!AH$95,$E76,0)</f>
        <v>11.534045180004791</v>
      </c>
      <c r="AF76" s="126">
        <f ca="1">OFFSET(RES!AI$95,$E76,0)</f>
        <v>11.680852741762164</v>
      </c>
      <c r="AG76" s="126">
        <f ca="1">OFFSET(RES!AJ$95,$E76,0)</f>
        <v>11.846381158138291</v>
      </c>
      <c r="AH76" s="126">
        <f ca="1">OFFSET(RES!AK$95,$E76,0)</f>
        <v>12.001612569663967</v>
      </c>
      <c r="AI76" s="126">
        <f ca="1">OFFSET(RES!AL$95,$E76,0)</f>
        <v>12.151598872278553</v>
      </c>
      <c r="AJ76" s="126">
        <f ca="1">OFFSET(RES!AM$95,$E76,0)</f>
        <v>12.825097686069785</v>
      </c>
      <c r="AK76" s="126">
        <f ca="1">OFFSET(RES!AN$95,$E76,0)</f>
        <v>13.401041726905094</v>
      </c>
      <c r="AL76" s="126">
        <f ca="1">OFFSET(RES!AO$95,$E76,0)</f>
        <v>13.401041726905094</v>
      </c>
      <c r="AM76" s="126">
        <f ca="1">OFFSET(RES!AP$95,$E76,0)</f>
        <v>13.401041726905094</v>
      </c>
    </row>
    <row r="77" spans="1:39">
      <c r="A77" s="35" t="s">
        <v>376</v>
      </c>
      <c r="B77">
        <v>15.793352715539999</v>
      </c>
      <c r="E77" s="129">
        <f>MATCH(F77,RES!$D$96:$D$134,0)</f>
        <v>15</v>
      </c>
      <c r="F77" s="4" t="str">
        <f t="shared" si="1"/>
        <v>RMEL</v>
      </c>
      <c r="G77" s="126">
        <f ca="1">OFFSET(RES!J$95,$E77,0)</f>
        <v>16.048370490489006</v>
      </c>
      <c r="H77" s="126">
        <f ca="1">OFFSET(RES!K$95,$E77,0)</f>
        <v>17.501698856369057</v>
      </c>
      <c r="I77" s="126">
        <f ca="1">OFFSET(RES!L$95,$E77,0)</f>
        <v>18.955027222249111</v>
      </c>
      <c r="J77" s="126">
        <f ca="1">OFFSET(RES!M$95,$E77,0)</f>
        <v>20.408355588129162</v>
      </c>
      <c r="K77" s="126">
        <f ca="1">OFFSET(RES!N$95,$E77,0)</f>
        <v>21.861683954009216</v>
      </c>
      <c r="L77" s="126">
        <f ca="1">OFFSET(RES!O$95,$E77,0)</f>
        <v>23.315012319889266</v>
      </c>
      <c r="M77" s="126">
        <f ca="1">OFFSET(RES!P$95,$E77,0)</f>
        <v>23.944084298104091</v>
      </c>
      <c r="N77" s="126">
        <f ca="1">OFFSET(RES!Q$95,$E77,0)</f>
        <v>24.591155642465552</v>
      </c>
      <c r="O77" s="203">
        <f ca="1">OFFSET(RES!R$95,$E77,0)</f>
        <v>25.842211243681962</v>
      </c>
      <c r="P77" s="126">
        <f ca="1">OFFSET(RES!S$95,$E77,0)</f>
        <v>23.989448296161545</v>
      </c>
      <c r="Q77" s="126">
        <f ca="1">OFFSET(RES!T$95,$E77,0)</f>
        <v>24.829241022257943</v>
      </c>
      <c r="R77" s="126">
        <f ca="1">OFFSET(RES!U$95,$E77,0)</f>
        <v>25.219830989301197</v>
      </c>
      <c r="S77" s="126">
        <f ca="1">OFFSET(RES!V$95,$E77,0)</f>
        <v>25.679032662252808</v>
      </c>
      <c r="T77" s="203">
        <f ca="1">OFFSET(RES!W$95,$E77,0)</f>
        <v>26.07195532809423</v>
      </c>
      <c r="U77" s="126">
        <f ca="1">OFFSET(RES!X$95,$E77,0)</f>
        <v>26.610639152553361</v>
      </c>
      <c r="V77" s="126">
        <f ca="1">OFFSET(RES!Y$95,$E77,0)</f>
        <v>27.133591204953703</v>
      </c>
      <c r="W77" s="126">
        <f ca="1">OFFSET(RES!Z$95,$E77,0)</f>
        <v>27.691923327959451</v>
      </c>
      <c r="X77" s="126">
        <f ca="1">OFFSET(RES!AA$95,$E77,0)</f>
        <v>28.157670927553774</v>
      </c>
      <c r="Y77" s="205">
        <f ca="1">OFFSET(RES!AB$95,$E77,0)</f>
        <v>28.724744689328276</v>
      </c>
      <c r="Z77" s="126">
        <f ca="1">OFFSET(RES!AC$95,$E77,0)</f>
        <v>29.30233361217201</v>
      </c>
      <c r="AA77" s="126">
        <f ca="1">OFFSET(RES!AD$95,$E77,0)</f>
        <v>29.788052962466576</v>
      </c>
      <c r="AB77" s="126">
        <f ca="1">OFFSET(RES!AE$95,$E77,0)</f>
        <v>30.271805484993706</v>
      </c>
      <c r="AC77" s="126">
        <f ca="1">OFFSET(RES!AF$95,$E77,0)</f>
        <v>30.714950480449922</v>
      </c>
      <c r="AD77" s="126">
        <f ca="1">OFFSET(RES!AG$95,$E77,0)</f>
        <v>31.239064136363922</v>
      </c>
      <c r="AE77" s="126">
        <f ca="1">OFFSET(RES!AH$95,$E77,0)</f>
        <v>31.620761762313244</v>
      </c>
      <c r="AF77" s="126">
        <f ca="1">OFFSET(RES!AI$95,$E77,0)</f>
        <v>32.023236944505484</v>
      </c>
      <c r="AG77" s="126">
        <f ca="1">OFFSET(RES!AJ$95,$E77,0)</f>
        <v>32.477035636762757</v>
      </c>
      <c r="AH77" s="126">
        <f ca="1">OFFSET(RES!AK$95,$E77,0)</f>
        <v>32.902604932294075</v>
      </c>
      <c r="AI77" s="126">
        <f ca="1">OFFSET(RES!AL$95,$E77,0)</f>
        <v>33.313794681299726</v>
      </c>
      <c r="AJ77" s="126">
        <f ca="1">OFFSET(RES!AM$95,$E77,0)</f>
        <v>35.16020200897453</v>
      </c>
      <c r="AK77" s="126">
        <f ca="1">OFFSET(RES!AN$95,$E77,0)</f>
        <v>36.739161430362003</v>
      </c>
      <c r="AL77" s="126">
        <f ca="1">OFFSET(RES!AO$95,$E77,0)</f>
        <v>36.739161430362003</v>
      </c>
      <c r="AM77" s="126">
        <f ca="1">OFFSET(RES!AP$95,$E77,0)</f>
        <v>36.739161430362003</v>
      </c>
    </row>
    <row r="78" spans="1:39">
      <c r="A78" s="35" t="s">
        <v>377</v>
      </c>
      <c r="B78">
        <v>8.1991938940679994</v>
      </c>
      <c r="E78" s="129">
        <f>MATCH(F78,RES!$D$96:$D$134,0)</f>
        <v>22</v>
      </c>
      <c r="F78" s="4" t="str">
        <f t="shared" si="1"/>
        <v>RMEO</v>
      </c>
      <c r="G78" s="126">
        <f ca="1">OFFSET(RES!J$95,$E78,0)</f>
        <v>5.817816552719238</v>
      </c>
      <c r="H78" s="126">
        <f ca="1">OFFSET(RES!K$95,$E78,0)</f>
        <v>6.3759939136918353</v>
      </c>
      <c r="I78" s="126">
        <f ca="1">OFFSET(RES!L$95,$E78,0)</f>
        <v>6.9341712746644326</v>
      </c>
      <c r="J78" s="126">
        <f ca="1">OFFSET(RES!M$95,$E78,0)</f>
        <v>7.4923486356370308</v>
      </c>
      <c r="K78" s="126">
        <f ca="1">OFFSET(RES!N$95,$E78,0)</f>
        <v>8.050525996609629</v>
      </c>
      <c r="L78" s="126">
        <f ca="1">OFFSET(RES!O$95,$E78,0)</f>
        <v>8.6087033575822254</v>
      </c>
      <c r="M78" s="126">
        <f ca="1">OFFSET(RES!P$95,$E78,0)</f>
        <v>8.8409783388996956</v>
      </c>
      <c r="N78" s="126">
        <f ca="1">OFFSET(RES!Q$95,$E78,0)</f>
        <v>9.0798993044291798</v>
      </c>
      <c r="O78" s="203">
        <f ca="1">OFFSET(RES!R$95,$E78,0)</f>
        <v>9.5418320028531163</v>
      </c>
      <c r="P78" s="126">
        <f ca="1">OFFSET(RES!S$95,$E78,0)</f>
        <v>8.8577282851159982</v>
      </c>
      <c r="Q78" s="126">
        <f ca="1">OFFSET(RES!T$95,$E78,0)</f>
        <v>9.1678086042523486</v>
      </c>
      <c r="R78" s="126">
        <f ca="1">OFFSET(RES!U$95,$E78,0)</f>
        <v>9.3120278358182169</v>
      </c>
      <c r="S78" s="126">
        <f ca="1">OFFSET(RES!V$95,$E78,0)</f>
        <v>9.481580865836289</v>
      </c>
      <c r="T78" s="203">
        <f ca="1">OFFSET(RES!W$95,$E78,0)</f>
        <v>9.6266614099204819</v>
      </c>
      <c r="U78" s="126">
        <f ca="1">OFFSET(RES!X$95,$E78,0)</f>
        <v>9.8255619802770582</v>
      </c>
      <c r="V78" s="126">
        <f ca="1">OFFSET(RES!Y$95,$E78,0)</f>
        <v>10.018653840044719</v>
      </c>
      <c r="W78" s="126">
        <f ca="1">OFFSET(RES!Z$95,$E78,0)</f>
        <v>10.224809237091852</v>
      </c>
      <c r="X78" s="126">
        <f ca="1">OFFSET(RES!AA$95,$E78,0)</f>
        <v>10.396779248061701</v>
      </c>
      <c r="Y78" s="205">
        <f ca="1">OFFSET(RES!AB$95,$E78,0)</f>
        <v>10.606162358394458</v>
      </c>
      <c r="Z78" s="126">
        <f ca="1">OFFSET(RES!AC$95,$E78,0)</f>
        <v>10.81942802736198</v>
      </c>
      <c r="AA78" s="126">
        <f ca="1">OFFSET(RES!AD$95,$E78,0)</f>
        <v>10.998772294667233</v>
      </c>
      <c r="AB78" s="126">
        <f ca="1">OFFSET(RES!AE$95,$E78,0)</f>
        <v>11.177390341605411</v>
      </c>
      <c r="AC78" s="126">
        <f ca="1">OFFSET(RES!AF$95,$E78,0)</f>
        <v>11.341014694787731</v>
      </c>
      <c r="AD78" s="126">
        <f ca="1">OFFSET(RES!AG$95,$E78,0)</f>
        <v>11.534535458470646</v>
      </c>
      <c r="AE78" s="126">
        <f ca="1">OFFSET(RES!AH$95,$E78,0)</f>
        <v>11.675471332276212</v>
      </c>
      <c r="AF78" s="126">
        <f ca="1">OFFSET(RES!AI$95,$E78,0)</f>
        <v>11.82407899350083</v>
      </c>
      <c r="AG78" s="126">
        <f ca="1">OFFSET(RES!AJ$95,$E78,0)</f>
        <v>11.99163705746844</v>
      </c>
      <c r="AH78" s="126">
        <f ca="1">OFFSET(RES!AK$95,$E78,0)</f>
        <v>12.148771858559625</v>
      </c>
      <c r="AI78" s="126">
        <f ca="1">OFFSET(RES!AL$95,$E78,0)</f>
        <v>12.300597237174101</v>
      </c>
      <c r="AJ78" s="126">
        <f ca="1">OFFSET(RES!AM$95,$E78,0)</f>
        <v>12.982354241765467</v>
      </c>
      <c r="AK78" s="126">
        <f ca="1">OFFSET(RES!AN$95,$E78,0)</f>
        <v>13.565360293226519</v>
      </c>
      <c r="AL78" s="126">
        <f ca="1">OFFSET(RES!AO$95,$E78,0)</f>
        <v>13.565360293226519</v>
      </c>
      <c r="AM78" s="126">
        <f ca="1">OFFSET(RES!AP$95,$E78,0)</f>
        <v>13.565360293226519</v>
      </c>
    </row>
    <row r="79" spans="1:39">
      <c r="A79" s="35" t="s">
        <v>378</v>
      </c>
      <c r="B79">
        <v>3.5984677195130002</v>
      </c>
      <c r="E79" s="129">
        <f>MATCH(F79,RES!$D$96:$D$134,0)</f>
        <v>21</v>
      </c>
      <c r="F79" s="4" t="str">
        <f t="shared" si="1"/>
        <v>RMER</v>
      </c>
      <c r="G79" s="126">
        <f ca="1">OFFSET(RES!J$95,$E79,0)</f>
        <v>3.2555704876676663</v>
      </c>
      <c r="H79" s="126">
        <f ca="1">OFFSET(RES!K$95,$E79,0)</f>
        <v>3.5196768540019985</v>
      </c>
      <c r="I79" s="126">
        <f ca="1">OFFSET(RES!L$95,$E79,0)</f>
        <v>3.7837832203363306</v>
      </c>
      <c r="J79" s="126">
        <f ca="1">OFFSET(RES!M$95,$E79,0)</f>
        <v>4.0478895866706628</v>
      </c>
      <c r="K79" s="126">
        <f ca="1">OFFSET(RES!N$95,$E79,0)</f>
        <v>4.3119959530049954</v>
      </c>
      <c r="L79" s="126">
        <f ca="1">OFFSET(RES!O$95,$E79,0)</f>
        <v>4.5761023193393271</v>
      </c>
      <c r="M79" s="126">
        <f ca="1">OFFSET(RES!P$95,$E79,0)</f>
        <v>4.6995720262836604</v>
      </c>
      <c r="N79" s="126">
        <f ca="1">OFFSET(RES!Q$95,$E79,0)</f>
        <v>4.8265745188872993</v>
      </c>
      <c r="O79" s="203">
        <f ca="1">OFFSET(RES!R$95,$E79,0)</f>
        <v>5.0721226815818179</v>
      </c>
      <c r="P79" s="126">
        <f ca="1">OFFSET(RES!S$95,$E79,0)</f>
        <v>4.7084757443635397</v>
      </c>
      <c r="Q79" s="126">
        <f ca="1">OFFSET(RES!T$95,$E79,0)</f>
        <v>4.8733041986198433</v>
      </c>
      <c r="R79" s="126">
        <f ca="1">OFFSET(RES!U$95,$E79,0)</f>
        <v>4.9499663778876002</v>
      </c>
      <c r="S79" s="126">
        <f ca="1">OFFSET(RES!V$95,$E79,0)</f>
        <v>5.0400951675192385</v>
      </c>
      <c r="T79" s="203">
        <f ca="1">OFFSET(RES!W$95,$E79,0)</f>
        <v>5.1172151920685742</v>
      </c>
      <c r="U79" s="126">
        <f ca="1">OFFSET(RES!X$95,$E79,0)</f>
        <v>5.222944164658271</v>
      </c>
      <c r="V79" s="126">
        <f ca="1">OFFSET(RES!Y$95,$E79,0)</f>
        <v>5.3255854185876546</v>
      </c>
      <c r="W79" s="126">
        <f ca="1">OFFSET(RES!Z$95,$E79,0)</f>
        <v>5.4351708173853499</v>
      </c>
      <c r="X79" s="126">
        <f ca="1">OFFSET(RES!AA$95,$E79,0)</f>
        <v>5.5265843942468198</v>
      </c>
      <c r="Y79" s="205">
        <f ca="1">OFFSET(RES!AB$95,$E79,0)</f>
        <v>5.6378855388007549</v>
      </c>
      <c r="Z79" s="126">
        <f ca="1">OFFSET(RES!AC$95,$E79,0)</f>
        <v>5.7512505232659432</v>
      </c>
      <c r="AA79" s="126">
        <f ca="1">OFFSET(RES!AD$95,$E79,0)</f>
        <v>5.8465840111892948</v>
      </c>
      <c r="AB79" s="126">
        <f ca="1">OFFSET(RES!AE$95,$E79,0)</f>
        <v>5.9415314643559487</v>
      </c>
      <c r="AC79" s="126">
        <f ca="1">OFFSET(RES!AF$95,$E79,0)</f>
        <v>6.0285087652334992</v>
      </c>
      <c r="AD79" s="126">
        <f ca="1">OFFSET(RES!AG$95,$E79,0)</f>
        <v>6.1313780103155393</v>
      </c>
      <c r="AE79" s="126">
        <f ca="1">OFFSET(RES!AH$95,$E79,0)</f>
        <v>6.2062948650625112</v>
      </c>
      <c r="AF79" s="126">
        <f ca="1">OFFSET(RES!AI$95,$E79,0)</f>
        <v>6.2852897885665957</v>
      </c>
      <c r="AG79" s="126">
        <f ca="1">OFFSET(RES!AJ$95,$E79,0)</f>
        <v>6.3743581201488251</v>
      </c>
      <c r="AH79" s="126">
        <f ca="1">OFFSET(RES!AK$95,$E79,0)</f>
        <v>6.4578857895148474</v>
      </c>
      <c r="AI79" s="126">
        <f ca="1">OFFSET(RES!AL$95,$E79,0)</f>
        <v>6.538591145287195</v>
      </c>
      <c r="AJ79" s="126">
        <f ca="1">OFFSET(RES!AM$95,$E79,0)</f>
        <v>6.900990647320052</v>
      </c>
      <c r="AK79" s="126">
        <f ca="1">OFFSET(RES!AN$95,$E79,0)</f>
        <v>7.2108974048725694</v>
      </c>
      <c r="AL79" s="126">
        <f ca="1">OFFSET(RES!AO$95,$E79,0)</f>
        <v>7.2108974048725694</v>
      </c>
      <c r="AM79" s="126">
        <f ca="1">OFFSET(RES!AP$95,$E79,0)</f>
        <v>7.2108974048725694</v>
      </c>
    </row>
    <row r="80" spans="1:39">
      <c r="A80" s="35" t="s">
        <v>379</v>
      </c>
      <c r="B80">
        <v>16.347656033450001</v>
      </c>
      <c r="E80" s="129">
        <f>MATCH(F80,RES!$D$96:$D$134,0)</f>
        <v>20</v>
      </c>
      <c r="F80" s="4" t="str">
        <f t="shared" si="1"/>
        <v>RMEW</v>
      </c>
      <c r="G80" s="126">
        <f ca="1">OFFSET(RES!J$95,$E80,0)</f>
        <v>6.0852856077195092</v>
      </c>
      <c r="H80" s="126">
        <f ca="1">OFFSET(RES!K$95,$E80,0)</f>
        <v>5.8907282365753009</v>
      </c>
      <c r="I80" s="126">
        <f ca="1">OFFSET(RES!L$95,$E80,0)</f>
        <v>5.6961708654310925</v>
      </c>
      <c r="J80" s="126">
        <f ca="1">OFFSET(RES!M$95,$E80,0)</f>
        <v>5.5016134942868851</v>
      </c>
      <c r="K80" s="126">
        <f ca="1">OFFSET(RES!N$95,$E80,0)</f>
        <v>5.3070561231426767</v>
      </c>
      <c r="L80" s="126">
        <f ca="1">OFFSET(RES!O$95,$E80,0)</f>
        <v>5.1124987519984684</v>
      </c>
      <c r="M80" s="126">
        <f ca="1">OFFSET(RES!P$95,$E80,0)</f>
        <v>5.2504411926634873</v>
      </c>
      <c r="N80" s="126">
        <f ca="1">OFFSET(RES!Q$95,$E80,0)</f>
        <v>5.3923305210975903</v>
      </c>
      <c r="O80" s="203">
        <f ca="1">OFFSET(RES!R$95,$E80,0)</f>
        <v>5.6666610731103537</v>
      </c>
      <c r="P80" s="126">
        <f ca="1">OFFSET(RES!S$95,$E80,0)</f>
        <v>5.2603885767897456</v>
      </c>
      <c r="Q80" s="126">
        <f ca="1">OFFSET(RES!T$95,$E80,0)</f>
        <v>5.4445377080532378</v>
      </c>
      <c r="R80" s="126">
        <f ca="1">OFFSET(RES!U$95,$E80,0)</f>
        <v>5.5301859887255276</v>
      </c>
      <c r="S80" s="126">
        <f ca="1">OFFSET(RES!V$95,$E80,0)</f>
        <v>5.6308793938016208</v>
      </c>
      <c r="T80" s="203">
        <f ca="1">OFFSET(RES!W$95,$E80,0)</f>
        <v>5.717039186950541</v>
      </c>
      <c r="U80" s="126">
        <f ca="1">OFFSET(RES!X$95,$E80,0)</f>
        <v>5.8351613797455979</v>
      </c>
      <c r="V80" s="126">
        <f ca="1">OFFSET(RES!Y$95,$E80,0)</f>
        <v>5.9498339211352089</v>
      </c>
      <c r="W80" s="126">
        <f ca="1">OFFSET(RES!Z$95,$E80,0)</f>
        <v>6.0722645783831357</v>
      </c>
      <c r="X80" s="126">
        <f ca="1">OFFSET(RES!AA$95,$E80,0)</f>
        <v>6.1743933694385449</v>
      </c>
      <c r="Y80" s="205">
        <f ca="1">OFFSET(RES!AB$95,$E80,0)</f>
        <v>6.2987408868057155</v>
      </c>
      <c r="Z80" s="126">
        <f ca="1">OFFSET(RES!AC$95,$E80,0)</f>
        <v>6.4253941609576533</v>
      </c>
      <c r="AA80" s="126">
        <f ca="1">OFFSET(RES!AD$95,$E80,0)</f>
        <v>6.5319023428162621</v>
      </c>
      <c r="AB80" s="126">
        <f ca="1">OFFSET(RES!AE$95,$E80,0)</f>
        <v>6.6379792401287405</v>
      </c>
      <c r="AC80" s="126">
        <f ca="1">OFFSET(RES!AF$95,$E80,0)</f>
        <v>6.7351517487742365</v>
      </c>
      <c r="AD80" s="126">
        <f ca="1">OFFSET(RES!AG$95,$E80,0)</f>
        <v>6.8500790057278973</v>
      </c>
      <c r="AE80" s="126">
        <f ca="1">OFFSET(RES!AH$95,$E80,0)</f>
        <v>6.9337773803859282</v>
      </c>
      <c r="AF80" s="126">
        <f ca="1">OFFSET(RES!AI$95,$E80,0)</f>
        <v>7.0220318422938419</v>
      </c>
      <c r="AG80" s="126">
        <f ca="1">OFFSET(RES!AJ$95,$E80,0)</f>
        <v>7.1215404857374782</v>
      </c>
      <c r="AH80" s="126">
        <f ca="1">OFFSET(RES!AK$95,$E80,0)</f>
        <v>7.2148590078313601</v>
      </c>
      <c r="AI80" s="126">
        <f ca="1">OFFSET(RES!AL$95,$E80,0)</f>
        <v>7.3050243935400623</v>
      </c>
      <c r="AJ80" s="126">
        <f ca="1">OFFSET(RES!AM$95,$E80,0)</f>
        <v>7.7099032342158411</v>
      </c>
      <c r="AK80" s="126">
        <f ca="1">OFFSET(RES!AN$95,$E80,0)</f>
        <v>8.0561362947239559</v>
      </c>
      <c r="AL80" s="126">
        <f ca="1">OFFSET(RES!AO$95,$E80,0)</f>
        <v>8.0561362947239559</v>
      </c>
      <c r="AM80" s="126">
        <f ca="1">OFFSET(RES!AP$95,$E80,0)</f>
        <v>8.0561362947239559</v>
      </c>
    </row>
    <row r="81" spans="1:39" s="185" customFormat="1">
      <c r="A81" s="35" t="s">
        <v>544</v>
      </c>
      <c r="B81" s="185">
        <v>17.347656033450001</v>
      </c>
      <c r="E81" s="129">
        <f>MATCH(F81,RES!$D$96:$D$134,0)</f>
        <v>19</v>
      </c>
      <c r="F81" s="185" t="str">
        <f>A81</f>
        <v>RMEWG</v>
      </c>
      <c r="G81" s="126">
        <f ca="1">OFFSET(RES!J$95,$E81,0)</f>
        <v>8.7188816642673164</v>
      </c>
      <c r="H81" s="126">
        <f ca="1">OFFSET(RES!K$95,$E81,0)</f>
        <v>9.1909529956342002</v>
      </c>
      <c r="I81" s="126">
        <f ca="1">OFFSET(RES!L$95,$E81,0)</f>
        <v>9.663024327001084</v>
      </c>
      <c r="J81" s="126">
        <f ca="1">OFFSET(RES!M$95,$E81,0)</f>
        <v>10.13509565836797</v>
      </c>
      <c r="K81" s="126">
        <f ca="1">OFFSET(RES!N$95,$E81,0)</f>
        <v>10.607166989734854</v>
      </c>
      <c r="L81" s="126">
        <f ca="1">OFFSET(RES!O$95,$E81,0)</f>
        <v>11.079238321101737</v>
      </c>
      <c r="M81" s="126">
        <f ca="1">OFFSET(RES!P$95,$E81,0)</f>
        <v>11.378171826782255</v>
      </c>
      <c r="N81" s="126">
        <f ca="1">OFFSET(RES!Q$95,$E81,0)</f>
        <v>11.685658588383518</v>
      </c>
      <c r="O81" s="203">
        <f ca="1">OFFSET(RES!R$95,$E81,0)</f>
        <v>12.280157230230758</v>
      </c>
      <c r="P81" s="126">
        <f ca="1">OFFSET(RES!S$95,$E81,0)</f>
        <v>11.399728690608047</v>
      </c>
      <c r="Q81" s="126">
        <f ca="1">OFFSET(RES!T$95,$E81,0)</f>
        <v>11.798796193772629</v>
      </c>
      <c r="R81" s="126">
        <f ca="1">OFFSET(RES!U$95,$E81,0)</f>
        <v>11.984403615777373</v>
      </c>
      <c r="S81" s="126">
        <f ca="1">OFFSET(RES!V$95,$E81,0)</f>
        <v>12.202615157005658</v>
      </c>
      <c r="T81" s="203">
        <f ca="1">OFFSET(RES!W$95,$E81,0)</f>
        <v>12.389331071923108</v>
      </c>
      <c r="U81" s="126">
        <f ca="1">OFFSET(RES!X$95,$E81,0)</f>
        <v>12.64531234223168</v>
      </c>
      <c r="V81" s="126">
        <f ca="1">OFFSET(RES!Y$95,$E81,0)</f>
        <v>12.893817911928938</v>
      </c>
      <c r="W81" s="126">
        <f ca="1">OFFSET(RES!Z$95,$E81,0)</f>
        <v>13.159136006907184</v>
      </c>
      <c r="X81" s="126">
        <f ca="1">OFFSET(RES!AA$95,$E81,0)</f>
        <v>13.380458156884545</v>
      </c>
      <c r="Y81" s="205">
        <f ca="1">OFFSET(RES!AB$95,$E81,0)</f>
        <v>13.649930257784264</v>
      </c>
      <c r="Z81" s="126">
        <f ca="1">OFFSET(RES!AC$95,$E81,0)</f>
        <v>13.924399138178345</v>
      </c>
      <c r="AA81" s="126">
        <f ca="1">OFFSET(RES!AD$95,$E81,0)</f>
        <v>14.155211816518364</v>
      </c>
      <c r="AB81" s="126">
        <f ca="1">OFFSET(RES!AE$95,$E81,0)</f>
        <v>14.385089862988025</v>
      </c>
      <c r="AC81" s="126">
        <f ca="1">OFFSET(RES!AF$95,$E81,0)</f>
        <v>14.595671309315405</v>
      </c>
      <c r="AD81" s="126">
        <f ca="1">OFFSET(RES!AG$95,$E81,0)</f>
        <v>14.844728870235565</v>
      </c>
      <c r="AE81" s="126">
        <f ca="1">OFFSET(RES!AH$95,$E81,0)</f>
        <v>15.026110672932866</v>
      </c>
      <c r="AF81" s="126">
        <f ca="1">OFFSET(RES!AI$95,$E81,0)</f>
        <v>15.217365920867381</v>
      </c>
      <c r="AG81" s="126">
        <f ca="1">OFFSET(RES!AJ$95,$E81,0)</f>
        <v>15.433009978538911</v>
      </c>
      <c r="AH81" s="126">
        <f ca="1">OFFSET(RES!AK$95,$E81,0)</f>
        <v>15.635239494124995</v>
      </c>
      <c r="AI81" s="126">
        <f ca="1">OFFSET(RES!AL$95,$E81,0)</f>
        <v>15.830635883452285</v>
      </c>
      <c r="AJ81" s="126">
        <f ca="1">OFFSET(RES!AM$95,$E81,0)</f>
        <v>16.708044247662613</v>
      </c>
      <c r="AK81" s="126">
        <f ca="1">OFFSET(RES!AN$95,$E81,0)</f>
        <v>17.458362003831134</v>
      </c>
      <c r="AL81" s="126">
        <f ca="1">OFFSET(RES!AO$95,$E81,0)</f>
        <v>17.458362003831134</v>
      </c>
      <c r="AM81" s="126">
        <f ca="1">OFFSET(RES!AP$95,$E81,0)</f>
        <v>17.458362003831134</v>
      </c>
    </row>
    <row r="82" spans="1:39">
      <c r="A82" s="35" t="s">
        <v>380</v>
      </c>
      <c r="B82">
        <v>0.2282739655271</v>
      </c>
      <c r="E82" s="129">
        <f>MATCH(F82,RES!$D$96:$D$134,0)</f>
        <v>16</v>
      </c>
      <c r="F82" s="4" t="str">
        <f t="shared" si="1"/>
        <v>RMNL</v>
      </c>
      <c r="G82" s="126">
        <f ca="1">OFFSET(RES!J$95,$E82,0)</f>
        <v>3.3422499241462768E-2</v>
      </c>
      <c r="H82" s="126">
        <f ca="1">OFFSET(RES!K$95,$E82,0)</f>
        <v>4.0787476090530496E-2</v>
      </c>
      <c r="I82" s="126">
        <f ca="1">OFFSET(RES!L$95,$E82,0)</f>
        <v>4.8152452939598231E-2</v>
      </c>
      <c r="J82" s="126">
        <f ca="1">OFFSET(RES!M$95,$E82,0)</f>
        <v>5.5517429788665959E-2</v>
      </c>
      <c r="K82" s="126">
        <f ca="1">OFFSET(RES!N$95,$E82,0)</f>
        <v>6.2882406637733687E-2</v>
      </c>
      <c r="L82" s="126">
        <f ca="1">OFFSET(RES!O$95,$E82,0)</f>
        <v>7.0247383486801415E-2</v>
      </c>
      <c r="M82" s="126">
        <f ca="1">OFFSET(RES!P$95,$E82,0)</f>
        <v>7.2142757157985793E-2</v>
      </c>
      <c r="N82" s="126">
        <f ca="1">OFFSET(RES!Q$95,$E82,0)</f>
        <v>7.4092362341419624E-2</v>
      </c>
      <c r="O82" s="203">
        <f ca="1">OFFSET(RES!R$95,$E82,0)</f>
        <v>7.7861752697134329E-2</v>
      </c>
      <c r="P82" s="126">
        <f ca="1">OFFSET(RES!S$95,$E82,0)</f>
        <v>7.2279437427518314E-2</v>
      </c>
      <c r="Q82" s="126">
        <f ca="1">OFFSET(RES!T$95,$E82,0)</f>
        <v>7.4809705945935306E-2</v>
      </c>
      <c r="R82" s="126">
        <f ca="1">OFFSET(RES!U$95,$E82,0)</f>
        <v>7.5986540974994174E-2</v>
      </c>
      <c r="S82" s="126">
        <f ca="1">OFFSET(RES!V$95,$E82,0)</f>
        <v>7.7370100870868402E-2</v>
      </c>
      <c r="T82" s="203">
        <f ca="1">OFFSET(RES!W$95,$E82,0)</f>
        <v>7.855396424650439E-2</v>
      </c>
      <c r="U82" s="126">
        <f ca="1">OFFSET(RES!X$95,$E82,0)</f>
        <v>8.0177001312739887E-2</v>
      </c>
      <c r="V82" s="126">
        <f ca="1">OFFSET(RES!Y$95,$E82,0)</f>
        <v>8.1752639054901335E-2</v>
      </c>
      <c r="W82" s="126">
        <f ca="1">OFFSET(RES!Z$95,$E82,0)</f>
        <v>8.343487581376105E-2</v>
      </c>
      <c r="X82" s="126">
        <f ca="1">OFFSET(RES!AA$95,$E82,0)</f>
        <v>8.4838158376423445E-2</v>
      </c>
      <c r="Y82" s="205">
        <f ca="1">OFFSET(RES!AB$95,$E82,0)</f>
        <v>8.6546733412203897E-2</v>
      </c>
      <c r="Z82" s="126">
        <f ca="1">OFFSET(RES!AC$95,$E82,0)</f>
        <v>8.8286990290649542E-2</v>
      </c>
      <c r="AA82" s="126">
        <f ca="1">OFFSET(RES!AD$95,$E82,0)</f>
        <v>8.975044709688916E-2</v>
      </c>
      <c r="AB82" s="126">
        <f ca="1">OFFSET(RES!AE$95,$E82,0)</f>
        <v>9.1207977914219321E-2</v>
      </c>
      <c r="AC82" s="126">
        <f ca="1">OFFSET(RES!AF$95,$E82,0)</f>
        <v>9.2543159556371574E-2</v>
      </c>
      <c r="AD82" s="126">
        <f ca="1">OFFSET(RES!AG$95,$E82,0)</f>
        <v>9.4122297172621189E-2</v>
      </c>
      <c r="AE82" s="126">
        <f ca="1">OFFSET(RES!AH$95,$E82,0)</f>
        <v>9.5272339863492525E-2</v>
      </c>
      <c r="AF82" s="126">
        <f ca="1">OFFSET(RES!AI$95,$E82,0)</f>
        <v>9.6484984664167162E-2</v>
      </c>
      <c r="AG82" s="126">
        <f ca="1">OFFSET(RES!AJ$95,$E82,0)</f>
        <v>9.7852265552696285E-2</v>
      </c>
      <c r="AH82" s="126">
        <f ca="1">OFFSET(RES!AK$95,$E82,0)</f>
        <v>9.913449217532147E-2</v>
      </c>
      <c r="AI82" s="126">
        <f ca="1">OFFSET(RES!AL$95,$E82,0)</f>
        <v>0.10037339368598466</v>
      </c>
      <c r="AJ82" s="126">
        <f ca="1">OFFSET(RES!AM$95,$E82,0)</f>
        <v>0.10593655967708152</v>
      </c>
      <c r="AK82" s="126">
        <f ca="1">OFFSET(RES!AN$95,$E82,0)</f>
        <v>0.11069391371414902</v>
      </c>
      <c r="AL82" s="126">
        <f ca="1">OFFSET(RES!AO$95,$E82,0)</f>
        <v>0.11069391371414902</v>
      </c>
      <c r="AM82" s="126">
        <f ca="1">OFFSET(RES!AP$95,$E82,0)</f>
        <v>0.11069391371414902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68.297163231283079</v>
      </c>
      <c r="Q84" s="24">
        <f ca="1">OFFSET(OtherTRA!T$46,$E84,0)</f>
        <v>70.646486511108535</v>
      </c>
      <c r="R84" s="24">
        <f ca="1">OFFSET(OtherTRA!U$46,$E84,0)</f>
        <v>72.99580979093399</v>
      </c>
      <c r="S84" s="24">
        <f ca="1">OFFSET(OtherTRA!V$46,$E84,0)</f>
        <v>75.345133070759445</v>
      </c>
      <c r="T84" s="24">
        <f ca="1">OFFSET(OtherTRA!W$46,$E84,0)</f>
        <v>77.6944563505849</v>
      </c>
      <c r="U84" s="24">
        <f ca="1">OFFSET(OtherTRA!X$46,$E84,0)</f>
        <v>80.043779630410356</v>
      </c>
      <c r="V84" s="24">
        <f ca="1">OFFSET(OtherTRA!Y$46,$E84,0)</f>
        <v>82.393102910235811</v>
      </c>
      <c r="W84" s="24">
        <f ca="1">OFFSET(OtherTRA!Z$46,$E84,0)</f>
        <v>84.742426190061266</v>
      </c>
      <c r="X84" s="24">
        <f ca="1">OFFSET(OtherTRA!AA$46,$E84,0)</f>
        <v>87.091749469886722</v>
      </c>
      <c r="Y84" s="24">
        <f ca="1">OFFSET(OtherTRA!AB$46,$E84,0)</f>
        <v>89.441072749712134</v>
      </c>
      <c r="Z84" s="24">
        <f ca="1">OFFSET(OtherTRA!AC$46,$E84,0)</f>
        <v>91.945489009760749</v>
      </c>
      <c r="AA84" s="24">
        <f ca="1">OFFSET(OtherTRA!AD$46,$E84,0)</f>
        <v>94.449905269809364</v>
      </c>
      <c r="AB84" s="24">
        <f ca="1">OFFSET(OtherTRA!AE$46,$E84,0)</f>
        <v>96.954321529857978</v>
      </c>
      <c r="AC84" s="24">
        <f ca="1">OFFSET(OtherTRA!AF$46,$E84,0)</f>
        <v>99.458737789906593</v>
      </c>
      <c r="AD84" s="24">
        <f ca="1">OFFSET(OtherTRA!AG$46,$E84,0)</f>
        <v>101.96315404995521</v>
      </c>
      <c r="AE84" s="24">
        <f ca="1">OFFSET(OtherTRA!AH$46,$E84,0)</f>
        <v>104.46757031000382</v>
      </c>
      <c r="AF84" s="24">
        <f ca="1">OFFSET(OtherTRA!AI$46,$E84,0)</f>
        <v>106.97198657005244</v>
      </c>
      <c r="AG84" s="24">
        <f ca="1">OFFSET(OtherTRA!AJ$46,$E84,0)</f>
        <v>109.47640283010105</v>
      </c>
      <c r="AH84" s="24">
        <f ca="1">OFFSET(OtherTRA!AK$46,$E84,0)</f>
        <v>111.98081909014967</v>
      </c>
      <c r="AI84" s="24">
        <f ca="1">OFFSET(OtherTRA!AL$46,$E84,0)</f>
        <v>114.48523535019824</v>
      </c>
      <c r="AJ84" s="24">
        <f ca="1">OFFSET(OtherTRA!AM$46,$E84,0)</f>
        <v>129.18202222442136</v>
      </c>
      <c r="AK84" s="24">
        <f ca="1">OFFSET(OtherTRA!AN$46,$E84,0)</f>
        <v>143.8788090986445</v>
      </c>
      <c r="AL84" s="24">
        <f ca="1">OFFSET(OtherTRA!AO$46,$E84,0)</f>
        <v>143.8788090986445</v>
      </c>
      <c r="AM84" s="24">
        <f ca="1">OFFSET(OtherTRA!AP$46,$E84,0)</f>
        <v>143.8788090986445</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22.766098192802641</v>
      </c>
      <c r="Q85" s="24">
        <f ca="1">OFFSET(OtherTRA!T$46,$E85,0)</f>
        <v>23.549218924977428</v>
      </c>
      <c r="R85" s="24">
        <f ca="1">OFFSET(OtherTRA!U$46,$E85,0)</f>
        <v>24.332339657152215</v>
      </c>
      <c r="S85" s="24">
        <f ca="1">OFFSET(OtherTRA!V$46,$E85,0)</f>
        <v>25.115460389327001</v>
      </c>
      <c r="T85" s="24">
        <f ca="1">OFFSET(OtherTRA!W$46,$E85,0)</f>
        <v>25.898581121501788</v>
      </c>
      <c r="U85" s="24">
        <f ca="1">OFFSET(OtherTRA!X$46,$E85,0)</f>
        <v>26.681701853676575</v>
      </c>
      <c r="V85" s="24">
        <f ca="1">OFFSET(OtherTRA!Y$46,$E85,0)</f>
        <v>27.464822585851362</v>
      </c>
      <c r="W85" s="24">
        <f ca="1">OFFSET(OtherTRA!Z$46,$E85,0)</f>
        <v>28.247943318026149</v>
      </c>
      <c r="X85" s="24">
        <f ca="1">OFFSET(OtherTRA!AA$46,$E85,0)</f>
        <v>29.031064050200936</v>
      </c>
      <c r="Y85" s="24">
        <f ca="1">OFFSET(OtherTRA!AB$46,$E85,0)</f>
        <v>29.814184782375726</v>
      </c>
      <c r="Z85" s="24">
        <f ca="1">OFFSET(OtherTRA!AC$46,$E85,0)</f>
        <v>30.649004031000132</v>
      </c>
      <c r="AA85" s="24">
        <f ca="1">OFFSET(OtherTRA!AD$46,$E85,0)</f>
        <v>31.483823279624538</v>
      </c>
      <c r="AB85" s="24">
        <f ca="1">OFFSET(OtherTRA!AE$46,$E85,0)</f>
        <v>32.318642528248944</v>
      </c>
      <c r="AC85" s="24">
        <f ca="1">OFFSET(OtherTRA!AF$46,$E85,0)</f>
        <v>33.15346177687335</v>
      </c>
      <c r="AD85" s="24">
        <f ca="1">OFFSET(OtherTRA!AG$46,$E85,0)</f>
        <v>33.988281025497756</v>
      </c>
      <c r="AE85" s="24">
        <f ca="1">OFFSET(OtherTRA!AH$46,$E85,0)</f>
        <v>34.823100274122162</v>
      </c>
      <c r="AF85" s="24">
        <f ca="1">OFFSET(OtherTRA!AI$46,$E85,0)</f>
        <v>35.657919522746568</v>
      </c>
      <c r="AG85" s="24">
        <f ca="1">OFFSET(OtherTRA!AJ$46,$E85,0)</f>
        <v>36.492738771370973</v>
      </c>
      <c r="AH85" s="24">
        <f ca="1">OFFSET(OtherTRA!AK$46,$E85,0)</f>
        <v>37.327558019995379</v>
      </c>
      <c r="AI85" s="24">
        <f ca="1">OFFSET(OtherTRA!AL$46,$E85,0)</f>
        <v>38.1623772686198</v>
      </c>
      <c r="AJ85" s="24">
        <f ca="1">OFFSET(OtherTRA!AM$46,$E85,0)</f>
        <v>43.061387377783461</v>
      </c>
      <c r="AK85" s="24">
        <f ca="1">OFFSET(OtherTRA!AN$46,$E85,0)</f>
        <v>47.96039748694713</v>
      </c>
      <c r="AL85" s="24">
        <f ca="1">OFFSET(OtherTRA!AO$46,$E85,0)</f>
        <v>47.96039748694713</v>
      </c>
      <c r="AM85" s="24">
        <f ca="1">OFFSET(OtherTRA!AP$46,$E85,0)</f>
        <v>47.96039748694713</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1.2106897471455036</v>
      </c>
      <c r="Q86" s="24">
        <f ca="1">OFFSET(OtherTRA!T$46,$E86,0)</f>
        <v>1.2523357170957183</v>
      </c>
      <c r="R86" s="24">
        <f ca="1">OFFSET(OtherTRA!U$46,$E86,0)</f>
        <v>1.2939816870459331</v>
      </c>
      <c r="S86" s="24">
        <f ca="1">OFFSET(OtherTRA!V$46,$E86,0)</f>
        <v>1.3356276569961478</v>
      </c>
      <c r="T86" s="24">
        <f ca="1">OFFSET(OtherTRA!W$46,$E86,0)</f>
        <v>1.3772736269463626</v>
      </c>
      <c r="U86" s="24">
        <f ca="1">OFFSET(OtherTRA!X$46,$E86,0)</f>
        <v>1.4189195968965773</v>
      </c>
      <c r="V86" s="24">
        <f ca="1">OFFSET(OtherTRA!Y$46,$E86,0)</f>
        <v>1.4605655668467921</v>
      </c>
      <c r="W86" s="24">
        <f ca="1">OFFSET(OtherTRA!Z$46,$E86,0)</f>
        <v>1.5022115367970068</v>
      </c>
      <c r="X86" s="24">
        <f ca="1">OFFSET(OtherTRA!AA$46,$E86,0)</f>
        <v>1.5438575067472216</v>
      </c>
      <c r="Y86" s="24">
        <f ca="1">OFFSET(OtherTRA!AB$46,$E86,0)</f>
        <v>1.5855034766974354</v>
      </c>
      <c r="Z86" s="24">
        <f ca="1">OFFSET(OtherTRA!AC$46,$E86,0)</f>
        <v>1.6298987479674509</v>
      </c>
      <c r="AA86" s="24">
        <f ca="1">OFFSET(OtherTRA!AD$46,$E86,0)</f>
        <v>1.6742940192374665</v>
      </c>
      <c r="AB86" s="24">
        <f ca="1">OFFSET(OtherTRA!AE$46,$E86,0)</f>
        <v>1.718689290507482</v>
      </c>
      <c r="AC86" s="24">
        <f ca="1">OFFSET(OtherTRA!AF$46,$E86,0)</f>
        <v>1.7630845617774975</v>
      </c>
      <c r="AD86" s="24">
        <f ca="1">OFFSET(OtherTRA!AG$46,$E86,0)</f>
        <v>1.807479833047513</v>
      </c>
      <c r="AE86" s="24">
        <f ca="1">OFFSET(OtherTRA!AH$46,$E86,0)</f>
        <v>1.8518751043175286</v>
      </c>
      <c r="AF86" s="24">
        <f ca="1">OFFSET(OtherTRA!AI$46,$E86,0)</f>
        <v>1.8962703755875441</v>
      </c>
      <c r="AG86" s="24">
        <f ca="1">OFFSET(OtherTRA!AJ$46,$E86,0)</f>
        <v>1.9406656468575596</v>
      </c>
      <c r="AH86" s="24">
        <f ca="1">OFFSET(OtherTRA!AK$46,$E86,0)</f>
        <v>1.9850609181275751</v>
      </c>
      <c r="AI86" s="24">
        <f ca="1">OFFSET(OtherTRA!AL$46,$E86,0)</f>
        <v>2.0294561893975902</v>
      </c>
      <c r="AJ86" s="24">
        <f ca="1">OFFSET(OtherTRA!AM$46,$E86,0)</f>
        <v>2.2899831035879954</v>
      </c>
      <c r="AK86" s="24">
        <f ca="1">OFFSET(OtherTRA!AN$46,$E86,0)</f>
        <v>2.5505100177784001</v>
      </c>
      <c r="AL86" s="24">
        <f ca="1">OFFSET(OtherTRA!AO$46,$E86,0)</f>
        <v>2.5505100177784001</v>
      </c>
      <c r="AM86" s="24">
        <f ca="1">OFFSET(OtherTRA!AP$46,$E86,0)</f>
        <v>2.5505100177784001</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46.092887519806268</v>
      </c>
      <c r="N87" s="24">
        <f ca="1">OFFSET(FTRA!Q$136,$E87,0)</f>
        <v>46.842953873991142</v>
      </c>
      <c r="O87" s="24">
        <f ca="1">OFFSET(FTRA!R$136,$E87,0)</f>
        <v>44.142991852962098</v>
      </c>
      <c r="P87" s="24">
        <f ca="1">OFFSET(FTRA!S$136,$E87,0)</f>
        <v>45.335185336169033</v>
      </c>
      <c r="Q87" s="24">
        <f ca="1">OFFSET(FTRA!T$136,$E87,0)</f>
        <v>46.664635507933639</v>
      </c>
      <c r="R87" s="24">
        <f ca="1">OFFSET(FTRA!U$136,$E87,0)</f>
        <v>47.994085679698244</v>
      </c>
      <c r="S87" s="24">
        <f ca="1">OFFSET(FTRA!V$136,$E87,0)</f>
        <v>49.32353585146285</v>
      </c>
      <c r="T87" s="24">
        <f ca="1">OFFSET(FTRA!W$136,$E87,0)</f>
        <v>50.652986023227456</v>
      </c>
      <c r="U87" s="24">
        <f ca="1">OFFSET(FTRA!X$136,$E87,0)</f>
        <v>51.982436194992061</v>
      </c>
      <c r="V87" s="24">
        <f ca="1">OFFSET(FTRA!Y$136,$E87,0)</f>
        <v>53.311886366756667</v>
      </c>
      <c r="W87" s="24">
        <f ca="1">OFFSET(FTRA!Z$136,$E87,0)</f>
        <v>54.641336538521273</v>
      </c>
      <c r="X87" s="24">
        <f ca="1">OFFSET(FTRA!AA$136,$E87,0)</f>
        <v>55.970786710285878</v>
      </c>
      <c r="Y87" s="24">
        <f ca="1">OFFSET(FTRA!AB$136,$E87,0)</f>
        <v>57.300236882050498</v>
      </c>
      <c r="Z87" s="24">
        <f ca="1">OFFSET(FTRA!AC$136,$E87,0)</f>
        <v>58.915030490804426</v>
      </c>
      <c r="AA87" s="24">
        <f ca="1">OFFSET(FTRA!AD$136,$E87,0)</f>
        <v>60.529824099558354</v>
      </c>
      <c r="AB87" s="24">
        <f ca="1">OFFSET(FTRA!AE$136,$E87,0)</f>
        <v>62.144617708312282</v>
      </c>
      <c r="AC87" s="24">
        <f ca="1">OFFSET(FTRA!AF$136,$E87,0)</f>
        <v>63.75941131706621</v>
      </c>
      <c r="AD87" s="24">
        <f ca="1">OFFSET(FTRA!AG$136,$E87,0)</f>
        <v>65.374204925820138</v>
      </c>
      <c r="AE87" s="24">
        <f ca="1">OFFSET(FTRA!AH$136,$E87,0)</f>
        <v>66.988998534574066</v>
      </c>
      <c r="AF87" s="24">
        <f ca="1">OFFSET(FTRA!AI$136,$E87,0)</f>
        <v>68.603792143327993</v>
      </c>
      <c r="AG87" s="24">
        <f ca="1">OFFSET(FTRA!AJ$136,$E87,0)</f>
        <v>70.218585752081921</v>
      </c>
      <c r="AH87" s="24">
        <f ca="1">OFFSET(FTRA!AK$136,$E87,0)</f>
        <v>71.833379360835849</v>
      </c>
      <c r="AI87" s="24">
        <f ca="1">OFFSET(FTRA!AL$136,$E87,0)</f>
        <v>73.448172969589791</v>
      </c>
      <c r="AJ87" s="24">
        <f ca="1">OFFSET(FTRA!AM$136,$E87,0)</f>
        <v>83.296149941400941</v>
      </c>
      <c r="AK87" s="24">
        <f ca="1">OFFSET(FTRA!AN$136,$E87,0)</f>
        <v>93.144126913212148</v>
      </c>
      <c r="AL87" s="24">
        <f ca="1">OFFSET(FTRA!AO$136,$E87,0)</f>
        <v>93.144126913212148</v>
      </c>
      <c r="AM87" s="24">
        <f ca="1">OFFSET(FTRA!AP$136,$E87,0)</f>
        <v>93.144126913212148</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3.4714719793248676</v>
      </c>
      <c r="N88" s="24">
        <f ca="1">OFFSET(FTRA!Q$136,$E88,0)</f>
        <v>3.4929439586497351</v>
      </c>
      <c r="O88" s="24">
        <f ca="1">OFFSET(FTRA!R$136,$E88,0)</f>
        <v>3.2916155783920269</v>
      </c>
      <c r="P88" s="24">
        <f ca="1">OFFSET(FTRA!S$136,$E88,0)</f>
        <v>3.3805140077248836</v>
      </c>
      <c r="Q88" s="24">
        <f ca="1">OFFSET(FTRA!T$136,$E88,0)</f>
        <v>3.4796472724263947</v>
      </c>
      <c r="R88" s="24">
        <f ca="1">OFFSET(FTRA!U$136,$E88,0)</f>
        <v>3.5787805371279058</v>
      </c>
      <c r="S88" s="24">
        <f ca="1">OFFSET(FTRA!V$136,$E88,0)</f>
        <v>3.6779138018294169</v>
      </c>
      <c r="T88" s="24">
        <f ca="1">OFFSET(FTRA!W$136,$E88,0)</f>
        <v>3.7770470665309279</v>
      </c>
      <c r="U88" s="24">
        <f ca="1">OFFSET(FTRA!X$136,$E88,0)</f>
        <v>3.876180331232439</v>
      </c>
      <c r="V88" s="24">
        <f ca="1">OFFSET(FTRA!Y$136,$E88,0)</f>
        <v>3.9753135959339501</v>
      </c>
      <c r="W88" s="24">
        <f ca="1">OFFSET(FTRA!Z$136,$E88,0)</f>
        <v>4.0744468606354607</v>
      </c>
      <c r="X88" s="24">
        <f ca="1">OFFSET(FTRA!AA$136,$E88,0)</f>
        <v>4.1735801253369713</v>
      </c>
      <c r="Y88" s="24">
        <f ca="1">OFFSET(FTRA!AB$136,$E88,0)</f>
        <v>4.2727133900384828</v>
      </c>
      <c r="Z88" s="24">
        <f ca="1">OFFSET(FTRA!AC$136,$E88,0)</f>
        <v>4.3931238918043629</v>
      </c>
      <c r="AA88" s="24">
        <f ca="1">OFFSET(FTRA!AD$136,$E88,0)</f>
        <v>4.513534393570243</v>
      </c>
      <c r="AB88" s="24">
        <f ca="1">OFFSET(FTRA!AE$136,$E88,0)</f>
        <v>4.6339448953361231</v>
      </c>
      <c r="AC88" s="24">
        <f ca="1">OFFSET(FTRA!AF$136,$E88,0)</f>
        <v>4.7543553971020032</v>
      </c>
      <c r="AD88" s="24">
        <f ca="1">OFFSET(FTRA!AG$136,$E88,0)</f>
        <v>4.8747658988678833</v>
      </c>
      <c r="AE88" s="24">
        <f ca="1">OFFSET(FTRA!AH$136,$E88,0)</f>
        <v>4.9951764006337633</v>
      </c>
      <c r="AF88" s="24">
        <f ca="1">OFFSET(FTRA!AI$136,$E88,0)</f>
        <v>5.1155869023996434</v>
      </c>
      <c r="AG88" s="24">
        <f ca="1">OFFSET(FTRA!AJ$136,$E88,0)</f>
        <v>5.2359974041655235</v>
      </c>
      <c r="AH88" s="24">
        <f ca="1">OFFSET(FTRA!AK$136,$E88,0)</f>
        <v>5.3564079059314036</v>
      </c>
      <c r="AI88" s="24">
        <f ca="1">OFFSET(FTRA!AL$136,$E88,0)</f>
        <v>5.4768184076972801</v>
      </c>
      <c r="AJ88" s="24">
        <f ca="1">OFFSET(FTRA!AM$136,$E88,0)</f>
        <v>6.2111536454182446</v>
      </c>
      <c r="AK88" s="24">
        <f ca="1">OFFSET(FTRA!AN$136,$E88,0)</f>
        <v>6.9454888831392134</v>
      </c>
      <c r="AL88" s="24">
        <f ca="1">OFFSET(FTRA!AO$136,$E88,0)</f>
        <v>6.9454888831392134</v>
      </c>
      <c r="AM88" s="24">
        <f ca="1">OFFSET(FTRA!AP$136,$E88,0)</f>
        <v>6.9454888831392134</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0.7022203283408196</v>
      </c>
      <c r="P89" s="24">
        <f ca="1">OFFSET(FTRA!S$136,$E89,0)</f>
        <v>0.72118556980002957</v>
      </c>
      <c r="Q89" s="24">
        <f ca="1">OFFSET(FTRA!T$136,$E89,0)</f>
        <v>0.74233427080423342</v>
      </c>
      <c r="R89" s="24">
        <f ca="1">OFFSET(FTRA!U$136,$E89,0)</f>
        <v>0.76348297180843727</v>
      </c>
      <c r="S89" s="24">
        <f ca="1">OFFSET(FTRA!V$136,$E89,0)</f>
        <v>0.78463167281264112</v>
      </c>
      <c r="T89" s="24">
        <f ca="1">OFFSET(FTRA!W$136,$E89,0)</f>
        <v>0.80578037381684497</v>
      </c>
      <c r="U89" s="24">
        <f ca="1">OFFSET(FTRA!X$136,$E89,0)</f>
        <v>0.82692907482104883</v>
      </c>
      <c r="V89" s="24">
        <f ca="1">OFFSET(FTRA!Y$136,$E89,0)</f>
        <v>0.84807777582525268</v>
      </c>
      <c r="W89" s="24">
        <f ca="1">OFFSET(FTRA!Z$136,$E89,0)</f>
        <v>0.86922647682945653</v>
      </c>
      <c r="X89" s="24">
        <f ca="1">OFFSET(FTRA!AA$136,$E89,0)</f>
        <v>0.89037517783366038</v>
      </c>
      <c r="Y89" s="24">
        <f ca="1">OFFSET(FTRA!AB$136,$E89,0)</f>
        <v>0.91152387883786401</v>
      </c>
      <c r="Z89" s="24">
        <f ca="1">OFFSET(FTRA!AC$136,$E89,0)</f>
        <v>0.93721178195777344</v>
      </c>
      <c r="AA89" s="24">
        <f ca="1">OFFSET(FTRA!AD$136,$E89,0)</f>
        <v>0.96289968507768287</v>
      </c>
      <c r="AB89" s="24">
        <f ca="1">OFFSET(FTRA!AE$136,$E89,0)</f>
        <v>0.98858758819759229</v>
      </c>
      <c r="AC89" s="24">
        <f ca="1">OFFSET(FTRA!AF$136,$E89,0)</f>
        <v>1.0142754913175016</v>
      </c>
      <c r="AD89" s="24">
        <f ca="1">OFFSET(FTRA!AG$136,$E89,0)</f>
        <v>1.0399633944374109</v>
      </c>
      <c r="AE89" s="24">
        <f ca="1">OFFSET(FTRA!AH$136,$E89,0)</f>
        <v>1.0656512975573202</v>
      </c>
      <c r="AF89" s="24">
        <f ca="1">OFFSET(FTRA!AI$136,$E89,0)</f>
        <v>1.0913392006772296</v>
      </c>
      <c r="AG89" s="24">
        <f ca="1">OFFSET(FTRA!AJ$136,$E89,0)</f>
        <v>1.1170271037971389</v>
      </c>
      <c r="AH89" s="24">
        <f ca="1">OFFSET(FTRA!AK$136,$E89,0)</f>
        <v>1.1427150069170482</v>
      </c>
      <c r="AI89" s="24">
        <f ca="1">OFFSET(FTRA!AL$136,$E89,0)</f>
        <v>1.1684029100369582</v>
      </c>
      <c r="AJ89" s="24">
        <f ca="1">OFFSET(FTRA!AM$136,$E89,0)</f>
        <v>1.325063103022361</v>
      </c>
      <c r="AK89" s="24">
        <f ca="1">OFFSET(FTRA!AN$136,$E89,0)</f>
        <v>1.4817232960077626</v>
      </c>
      <c r="AL89" s="24">
        <f ca="1">OFFSET(FTRA!AO$136,$E89,0)</f>
        <v>1.4817232960077626</v>
      </c>
      <c r="AM89" s="24">
        <f ca="1">OFFSET(FTRA!AP$136,$E89,0)</f>
        <v>1.4817232960077626</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2.8914666816048276</v>
      </c>
      <c r="P90" s="24">
        <f ca="1">OFFSET(FTRA!S$136,$E90,0)</f>
        <v>2.9695580748253341</v>
      </c>
      <c r="Q90" s="24">
        <f ca="1">OFFSET(FTRA!T$136,$E90,0)</f>
        <v>3.0566400943068301</v>
      </c>
      <c r="R90" s="24">
        <f ca="1">OFFSET(FTRA!U$136,$E90,0)</f>
        <v>3.1437221137883262</v>
      </c>
      <c r="S90" s="24">
        <f ca="1">OFFSET(FTRA!V$136,$E90,0)</f>
        <v>3.2308041332698223</v>
      </c>
      <c r="T90" s="24">
        <f ca="1">OFFSET(FTRA!W$136,$E90,0)</f>
        <v>3.3178861527513184</v>
      </c>
      <c r="U90" s="24">
        <f ca="1">OFFSET(FTRA!X$136,$E90,0)</f>
        <v>3.4049681722328144</v>
      </c>
      <c r="V90" s="24">
        <f ca="1">OFFSET(FTRA!Y$136,$E90,0)</f>
        <v>3.4920501917143105</v>
      </c>
      <c r="W90" s="24">
        <f ca="1">OFFSET(FTRA!Z$136,$E90,0)</f>
        <v>3.5791322111958066</v>
      </c>
      <c r="X90" s="24">
        <f ca="1">OFFSET(FTRA!AA$136,$E90,0)</f>
        <v>3.6662142306773027</v>
      </c>
      <c r="Y90" s="24">
        <f ca="1">OFFSET(FTRA!AB$136,$E90,0)</f>
        <v>3.7532962501588001</v>
      </c>
      <c r="Z90" s="24">
        <f ca="1">OFFSET(FTRA!AC$136,$E90,0)</f>
        <v>3.8590689157935398</v>
      </c>
      <c r="AA90" s="24">
        <f ca="1">OFFSET(FTRA!AD$136,$E90,0)</f>
        <v>3.9648415814282796</v>
      </c>
      <c r="AB90" s="24">
        <f ca="1">OFFSET(FTRA!AE$136,$E90,0)</f>
        <v>4.0706142470630198</v>
      </c>
      <c r="AC90" s="24">
        <f ca="1">OFFSET(FTRA!AF$136,$E90,0)</f>
        <v>4.17638691269776</v>
      </c>
      <c r="AD90" s="24">
        <f ca="1">OFFSET(FTRA!AG$136,$E90,0)</f>
        <v>4.2821595783325002</v>
      </c>
      <c r="AE90" s="24">
        <f ca="1">OFFSET(FTRA!AH$136,$E90,0)</f>
        <v>4.3879322439672404</v>
      </c>
      <c r="AF90" s="24">
        <f ca="1">OFFSET(FTRA!AI$136,$E90,0)</f>
        <v>4.4937049096019805</v>
      </c>
      <c r="AG90" s="24">
        <f ca="1">OFFSET(FTRA!AJ$136,$E90,0)</f>
        <v>4.5994775752367207</v>
      </c>
      <c r="AH90" s="24">
        <f ca="1">OFFSET(FTRA!AK$136,$E90,0)</f>
        <v>4.7052502408714609</v>
      </c>
      <c r="AI90" s="24">
        <f ca="1">OFFSET(FTRA!AL$136,$E90,0)</f>
        <v>4.8110229065061985</v>
      </c>
      <c r="AJ90" s="24">
        <f ca="1">OFFSET(FTRA!AM$136,$E90,0)</f>
        <v>5.4560878669885486</v>
      </c>
      <c r="AK90" s="24">
        <f ca="1">OFFSET(FTRA!AN$136,$E90,0)</f>
        <v>6.1011528274708962</v>
      </c>
      <c r="AL90" s="24">
        <f ca="1">OFFSET(FTRA!AO$136,$E90,0)</f>
        <v>6.1011528274708962</v>
      </c>
      <c r="AM90" s="24">
        <f ca="1">OFFSET(FTRA!AP$136,$E90,0)</f>
        <v>6.1011528274708962</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0.5328542553619845</v>
      </c>
      <c r="Q91" s="24">
        <f ca="1">OFFSET(FTRA!T$136,$E91,0)</f>
        <v>0.5484801577612699</v>
      </c>
      <c r="R91" s="24">
        <f ca="1">OFFSET(FTRA!U$136,$E91,0)</f>
        <v>0.56410606016055531</v>
      </c>
      <c r="S91" s="24">
        <f ca="1">OFFSET(FTRA!V$136,$E91,0)</f>
        <v>0.57973196255984072</v>
      </c>
      <c r="T91" s="24">
        <f ca="1">OFFSET(FTRA!W$136,$E91,0)</f>
        <v>0.59535786495912613</v>
      </c>
      <c r="U91" s="24">
        <f ca="1">OFFSET(FTRA!X$136,$E91,0)</f>
        <v>0.61098376735841153</v>
      </c>
      <c r="V91" s="24">
        <f ca="1">OFFSET(FTRA!Y$136,$E91,0)</f>
        <v>0.62660966975769694</v>
      </c>
      <c r="W91" s="24">
        <f ca="1">OFFSET(FTRA!Z$136,$E91,0)</f>
        <v>0.64223557215698235</v>
      </c>
      <c r="X91" s="24">
        <f ca="1">OFFSET(FTRA!AA$136,$E91,0)</f>
        <v>0.65786147455626776</v>
      </c>
      <c r="Y91" s="24">
        <f ca="1">OFFSET(FTRA!AB$136,$E91,0)</f>
        <v>0.67348737695555305</v>
      </c>
      <c r="Z91" s="24">
        <f ca="1">OFFSET(FTRA!AC$136,$E91,0)</f>
        <v>0.69246710847259596</v>
      </c>
      <c r="AA91" s="24">
        <f ca="1">OFFSET(FTRA!AD$136,$E91,0)</f>
        <v>0.71144683998963876</v>
      </c>
      <c r="AB91" s="24">
        <f ca="1">OFFSET(FTRA!AE$136,$E91,0)</f>
        <v>0.73042657150668155</v>
      </c>
      <c r="AC91" s="24">
        <f ca="1">OFFSET(FTRA!AF$136,$E91,0)</f>
        <v>0.74940630302372435</v>
      </c>
      <c r="AD91" s="24">
        <f ca="1">OFFSET(FTRA!AG$136,$E91,0)</f>
        <v>0.76838603454076715</v>
      </c>
      <c r="AE91" s="24">
        <f ca="1">OFFSET(FTRA!AH$136,$E91,0)</f>
        <v>0.78736576605780995</v>
      </c>
      <c r="AF91" s="24">
        <f ca="1">OFFSET(FTRA!AI$136,$E91,0)</f>
        <v>0.80634549757485274</v>
      </c>
      <c r="AG91" s="24">
        <f ca="1">OFFSET(FTRA!AJ$136,$E91,0)</f>
        <v>0.82532522909189554</v>
      </c>
      <c r="AH91" s="24">
        <f ca="1">OFFSET(FTRA!AK$136,$E91,0)</f>
        <v>0.84430496060893834</v>
      </c>
      <c r="AI91" s="24">
        <f ca="1">OFFSET(FTRA!AL$136,$E91,0)</f>
        <v>0.86328469212598158</v>
      </c>
      <c r="AJ91" s="24">
        <f ca="1">OFFSET(FTRA!AM$136,$E91,0)</f>
        <v>0.97903444360984393</v>
      </c>
      <c r="AK91" s="24">
        <f ca="1">OFFSET(FTRA!AN$136,$E91,0)</f>
        <v>1.0947841950937067</v>
      </c>
      <c r="AL91" s="24">
        <f ca="1">OFFSET(FTRA!AO$136,$E91,0)</f>
        <v>1.0947841950937067</v>
      </c>
      <c r="AM91" s="24">
        <f ca="1">OFFSET(FTRA!AP$136,$E91,0)</f>
        <v>1.0947841950937067</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0.28372544028654362</v>
      </c>
      <c r="Q92" s="24">
        <f ca="1">OFFSET(FTRA!T$136,$E92,0)</f>
        <v>0.29204566292434542</v>
      </c>
      <c r="R92" s="24">
        <f ca="1">OFFSET(FTRA!U$136,$E92,0)</f>
        <v>0.30036588556214722</v>
      </c>
      <c r="S92" s="24">
        <f ca="1">OFFSET(FTRA!V$136,$E92,0)</f>
        <v>0.30868610819994902</v>
      </c>
      <c r="T92" s="24">
        <f ca="1">OFFSET(FTRA!W$136,$E92,0)</f>
        <v>0.31700633083775082</v>
      </c>
      <c r="U92" s="24">
        <f ca="1">OFFSET(FTRA!X$136,$E92,0)</f>
        <v>0.32532655347555262</v>
      </c>
      <c r="V92" s="24">
        <f ca="1">OFFSET(FTRA!Y$136,$E92,0)</f>
        <v>0.33364677611335442</v>
      </c>
      <c r="W92" s="24">
        <f ca="1">OFFSET(FTRA!Z$136,$E92,0)</f>
        <v>0.34196699875115621</v>
      </c>
      <c r="X92" s="24">
        <f ca="1">OFFSET(FTRA!AA$136,$E92,0)</f>
        <v>0.35028722138895801</v>
      </c>
      <c r="Y92" s="24">
        <f ca="1">OFFSET(FTRA!AB$136,$E92,0)</f>
        <v>0.35860744402675987</v>
      </c>
      <c r="Z92" s="24">
        <f ca="1">OFFSET(FTRA!AC$136,$E92,0)</f>
        <v>0.3687134582454793</v>
      </c>
      <c r="AA92" s="24">
        <f ca="1">OFFSET(FTRA!AD$136,$E92,0)</f>
        <v>0.37881947246419873</v>
      </c>
      <c r="AB92" s="24">
        <f ca="1">OFFSET(FTRA!AE$136,$E92,0)</f>
        <v>0.38892548668291815</v>
      </c>
      <c r="AC92" s="24">
        <f ca="1">OFFSET(FTRA!AF$136,$E92,0)</f>
        <v>0.39903150090163758</v>
      </c>
      <c r="AD92" s="24">
        <f ca="1">OFFSET(FTRA!AG$136,$E92,0)</f>
        <v>0.40913751512035701</v>
      </c>
      <c r="AE92" s="24">
        <f ca="1">OFFSET(FTRA!AH$136,$E92,0)</f>
        <v>0.41924352933907644</v>
      </c>
      <c r="AF92" s="24">
        <f ca="1">OFFSET(FTRA!AI$136,$E92,0)</f>
        <v>0.42934954355779587</v>
      </c>
      <c r="AG92" s="24">
        <f ca="1">OFFSET(FTRA!AJ$136,$E92,0)</f>
        <v>0.43945555777651529</v>
      </c>
      <c r="AH92" s="24">
        <f ca="1">OFFSET(FTRA!AK$136,$E92,0)</f>
        <v>0.44956157199523472</v>
      </c>
      <c r="AI92" s="24">
        <f ca="1">OFFSET(FTRA!AL$136,$E92,0)</f>
        <v>0.45966758621395426</v>
      </c>
      <c r="AJ92" s="24">
        <f ca="1">OFFSET(FTRA!AM$136,$E92,0)</f>
        <v>0.52130010368443391</v>
      </c>
      <c r="AK92" s="24">
        <f ca="1">OFFSET(FTRA!AN$136,$E92,0)</f>
        <v>0.58293262115491351</v>
      </c>
      <c r="AL92" s="24">
        <f ca="1">OFFSET(FTRA!AO$136,$E92,0)</f>
        <v>0.58293262115491351</v>
      </c>
      <c r="AM92" s="24">
        <f ca="1">OFFSET(FTRA!AP$136,$E92,0)</f>
        <v>0.58293262115491351</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6.0652596920330133</v>
      </c>
      <c r="L93" s="24">
        <f ca="1">OFFSET(FTRA!O$136,$E93,0)</f>
        <v>6.1205193840660259</v>
      </c>
      <c r="M93" s="24">
        <f ca="1">OFFSET(FTRA!P$136,$E93,0)</f>
        <v>6.1586120407825806</v>
      </c>
      <c r="N93" s="24">
        <f ca="1">OFFSET(FTRA!Q$136,$E93,0)</f>
        <v>6.1967046974991353</v>
      </c>
      <c r="O93" s="24">
        <f ca="1">OFFSET(FTRA!R$136,$E93,0)</f>
        <v>5.8395353485339427</v>
      </c>
      <c r="P93" s="24">
        <f ca="1">OFFSET(FTRA!S$136,$E93,0)</f>
        <v>5.997246815184603</v>
      </c>
      <c r="Q93" s="24">
        <f ca="1">OFFSET(FTRA!T$136,$E93,0)</f>
        <v>6.1731155306081815</v>
      </c>
      <c r="R93" s="24">
        <f ca="1">OFFSET(FTRA!U$136,$E93,0)</f>
        <v>6.34898424603176</v>
      </c>
      <c r="S93" s="24">
        <f ca="1">OFFSET(FTRA!V$136,$E93,0)</f>
        <v>6.5248529614553386</v>
      </c>
      <c r="T93" s="24">
        <f ca="1">OFFSET(FTRA!W$136,$E93,0)</f>
        <v>6.7007216768789171</v>
      </c>
      <c r="U93" s="24">
        <f ca="1">OFFSET(FTRA!X$136,$E93,0)</f>
        <v>6.8765903923024956</v>
      </c>
      <c r="V93" s="24">
        <f ca="1">OFFSET(FTRA!Y$136,$E93,0)</f>
        <v>7.0524591077260741</v>
      </c>
      <c r="W93" s="24">
        <f ca="1">OFFSET(FTRA!Z$136,$E93,0)</f>
        <v>7.2283278231496526</v>
      </c>
      <c r="X93" s="24">
        <f ca="1">OFFSET(FTRA!AA$136,$E93,0)</f>
        <v>7.4041965385732311</v>
      </c>
      <c r="Y93" s="24">
        <f ca="1">OFFSET(FTRA!AB$136,$E93,0)</f>
        <v>7.5800652539968105</v>
      </c>
      <c r="Z93" s="24">
        <f ca="1">OFFSET(FTRA!AC$136,$E93,0)</f>
        <v>7.7936811409832405</v>
      </c>
      <c r="AA93" s="24">
        <f ca="1">OFFSET(FTRA!AD$136,$E93,0)</f>
        <v>8.0072970279696705</v>
      </c>
      <c r="AB93" s="24">
        <f ca="1">OFFSET(FTRA!AE$136,$E93,0)</f>
        <v>8.2209129149561004</v>
      </c>
      <c r="AC93" s="24">
        <f ca="1">OFFSET(FTRA!AF$136,$E93,0)</f>
        <v>8.4345288019425304</v>
      </c>
      <c r="AD93" s="24">
        <f ca="1">OFFSET(FTRA!AG$136,$E93,0)</f>
        <v>8.6481446889289604</v>
      </c>
      <c r="AE93" s="24">
        <f ca="1">OFFSET(FTRA!AH$136,$E93,0)</f>
        <v>8.8617605759153903</v>
      </c>
      <c r="AF93" s="24">
        <f ca="1">OFFSET(FTRA!AI$136,$E93,0)</f>
        <v>9.0753764629018203</v>
      </c>
      <c r="AG93" s="24">
        <f ca="1">OFFSET(FTRA!AJ$136,$E93,0)</f>
        <v>9.2889923498882503</v>
      </c>
      <c r="AH93" s="24">
        <f ca="1">OFFSET(FTRA!AK$136,$E93,0)</f>
        <v>9.5026082368746803</v>
      </c>
      <c r="AI93" s="24">
        <f ca="1">OFFSET(FTRA!AL$136,$E93,0)</f>
        <v>9.7162241238611102</v>
      </c>
      <c r="AJ93" s="24">
        <f ca="1">OFFSET(FTRA!AM$136,$E93,0)</f>
        <v>11.018981531650649</v>
      </c>
      <c r="AK93" s="24">
        <f ca="1">OFFSET(FTRA!AN$136,$E93,0)</f>
        <v>12.321738939440188</v>
      </c>
      <c r="AL93" s="24">
        <f ca="1">OFFSET(FTRA!AO$136,$E93,0)</f>
        <v>12.321738939440188</v>
      </c>
      <c r="AM93" s="24">
        <f ca="1">OFFSET(FTRA!AP$136,$E93,0)</f>
        <v>12.321738939440188</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1.7441492561595058</v>
      </c>
      <c r="Q94" s="24">
        <f ca="1">OFFSET(FTRA!T$136,$E94,0)</f>
        <v>1.7952962738895608</v>
      </c>
      <c r="R94" s="24">
        <f ca="1">OFFSET(FTRA!U$136,$E94,0)</f>
        <v>1.8464432916196158</v>
      </c>
      <c r="S94" s="24">
        <f ca="1">OFFSET(FTRA!V$136,$E94,0)</f>
        <v>1.8975903093496709</v>
      </c>
      <c r="T94" s="24">
        <f ca="1">OFFSET(FTRA!W$136,$E94,0)</f>
        <v>1.9487373270797259</v>
      </c>
      <c r="U94" s="24">
        <f ca="1">OFFSET(FTRA!X$136,$E94,0)</f>
        <v>1.9998843448097809</v>
      </c>
      <c r="V94" s="24">
        <f ca="1">OFFSET(FTRA!Y$136,$E94,0)</f>
        <v>2.051031362539836</v>
      </c>
      <c r="W94" s="24">
        <f ca="1">OFFSET(FTRA!Z$136,$E94,0)</f>
        <v>2.102178380269891</v>
      </c>
      <c r="X94" s="24">
        <f ca="1">OFFSET(FTRA!AA$136,$E94,0)</f>
        <v>2.153325397999946</v>
      </c>
      <c r="Y94" s="24">
        <f ca="1">OFFSET(FTRA!AB$136,$E94,0)</f>
        <v>2.2044724157300002</v>
      </c>
      <c r="Z94" s="24">
        <f ca="1">OFFSET(FTRA!AC$136,$E94,0)</f>
        <v>2.2665972543222512</v>
      </c>
      <c r="AA94" s="24">
        <f ca="1">OFFSET(FTRA!AD$136,$E94,0)</f>
        <v>2.3287220929145023</v>
      </c>
      <c r="AB94" s="24">
        <f ca="1">OFFSET(FTRA!AE$136,$E94,0)</f>
        <v>2.3908469315067533</v>
      </c>
      <c r="AC94" s="24">
        <f ca="1">OFFSET(FTRA!AF$136,$E94,0)</f>
        <v>2.4529717700990044</v>
      </c>
      <c r="AD94" s="24">
        <f ca="1">OFFSET(FTRA!AG$136,$E94,0)</f>
        <v>2.5150966086912554</v>
      </c>
      <c r="AE94" s="24">
        <f ca="1">OFFSET(FTRA!AH$136,$E94,0)</f>
        <v>2.5772214472835064</v>
      </c>
      <c r="AF94" s="24">
        <f ca="1">OFFSET(FTRA!AI$136,$E94,0)</f>
        <v>2.6393462858757575</v>
      </c>
      <c r="AG94" s="24">
        <f ca="1">OFFSET(FTRA!AJ$136,$E94,0)</f>
        <v>2.7014711244680085</v>
      </c>
      <c r="AH94" s="24">
        <f ca="1">OFFSET(FTRA!AK$136,$E94,0)</f>
        <v>2.7635959630602596</v>
      </c>
      <c r="AI94" s="24">
        <f ca="1">OFFSET(FTRA!AL$136,$E94,0)</f>
        <v>2.825720801652511</v>
      </c>
      <c r="AJ94" s="24">
        <f ca="1">OFFSET(FTRA!AM$136,$E94,0)</f>
        <v>3.2045952141578211</v>
      </c>
      <c r="AK94" s="24">
        <f ca="1">OFFSET(FTRA!AN$136,$E94,0)</f>
        <v>3.5834696266631321</v>
      </c>
      <c r="AL94" s="24">
        <f ca="1">OFFSET(FTRA!AO$136,$E94,0)</f>
        <v>3.5834696266631321</v>
      </c>
      <c r="AM94" s="24">
        <f ca="1">OFFSET(FTRA!AP$136,$E94,0)</f>
        <v>3.5834696266631321</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9.9990884809266503E-2</v>
      </c>
      <c r="Q95" s="24">
        <f ca="1">OFFSET(FTRA!T$136,$E95,0)</f>
        <v>0.10292310837907992</v>
      </c>
      <c r="R95" s="24">
        <f ca="1">OFFSET(FTRA!U$136,$E95,0)</f>
        <v>0.10585533194889334</v>
      </c>
      <c r="S95" s="24">
        <f ca="1">OFFSET(FTRA!V$136,$E95,0)</f>
        <v>0.10878755551870675</v>
      </c>
      <c r="T95" s="24">
        <f ca="1">OFFSET(FTRA!W$136,$E95,0)</f>
        <v>0.11171977908852017</v>
      </c>
      <c r="U95" s="24">
        <f ca="1">OFFSET(FTRA!X$136,$E95,0)</f>
        <v>0.11465200265833358</v>
      </c>
      <c r="V95" s="24">
        <f ca="1">OFFSET(FTRA!Y$136,$E95,0)</f>
        <v>0.117584226228147</v>
      </c>
      <c r="W95" s="24">
        <f ca="1">OFFSET(FTRA!Z$136,$E95,0)</f>
        <v>0.12051644979796042</v>
      </c>
      <c r="X95" s="24">
        <f ca="1">OFFSET(FTRA!AA$136,$E95,0)</f>
        <v>0.12344867336777383</v>
      </c>
      <c r="Y95" s="24">
        <f ca="1">OFFSET(FTRA!AB$136,$E95,0)</f>
        <v>0.12638089693758722</v>
      </c>
      <c r="Z95" s="24">
        <f ca="1">OFFSET(FTRA!AC$136,$E95,0)</f>
        <v>0.12994247147459115</v>
      </c>
      <c r="AA95" s="24">
        <f ca="1">OFFSET(FTRA!AD$136,$E95,0)</f>
        <v>0.13350404601159507</v>
      </c>
      <c r="AB95" s="24">
        <f ca="1">OFFSET(FTRA!AE$136,$E95,0)</f>
        <v>0.137065620548599</v>
      </c>
      <c r="AC95" s="24">
        <f ca="1">OFFSET(FTRA!AF$136,$E95,0)</f>
        <v>0.14062719508560292</v>
      </c>
      <c r="AD95" s="24">
        <f ca="1">OFFSET(FTRA!AG$136,$E95,0)</f>
        <v>0.14418876962260685</v>
      </c>
      <c r="AE95" s="24">
        <f ca="1">OFFSET(FTRA!AH$136,$E95,0)</f>
        <v>0.14775034415961077</v>
      </c>
      <c r="AF95" s="24">
        <f ca="1">OFFSET(FTRA!AI$136,$E95,0)</f>
        <v>0.1513119186966147</v>
      </c>
      <c r="AG95" s="24">
        <f ca="1">OFFSET(FTRA!AJ$136,$E95,0)</f>
        <v>0.15487349323361863</v>
      </c>
      <c r="AH95" s="24">
        <f ca="1">OFFSET(FTRA!AK$136,$E95,0)</f>
        <v>0.15843506777062255</v>
      </c>
      <c r="AI95" s="24">
        <f ca="1">OFFSET(FTRA!AL$136,$E95,0)</f>
        <v>0.16199664230762656</v>
      </c>
      <c r="AJ95" s="24">
        <f ca="1">OFFSET(FTRA!AM$136,$E95,0)</f>
        <v>0.183717253433199</v>
      </c>
      <c r="AK95" s="24">
        <f ca="1">OFFSET(FTRA!AN$136,$E95,0)</f>
        <v>0.20543786455877139</v>
      </c>
      <c r="AL95" s="24">
        <f ca="1">OFFSET(FTRA!AO$136,$E95,0)</f>
        <v>0.20543786455877139</v>
      </c>
      <c r="AM95" s="24">
        <f ca="1">OFFSET(FTRA!AP$136,$E95,0)</f>
        <v>0.20543786455877139</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2.2214386396849521E-2</v>
      </c>
      <c r="Q96" s="24">
        <f ca="1">OFFSET(FTRA!T$136,$E96,0)</f>
        <v>2.2865821250196754E-2</v>
      </c>
      <c r="R96" s="24">
        <f ca="1">OFFSET(FTRA!U$136,$E96,0)</f>
        <v>2.3517256103543986E-2</v>
      </c>
      <c r="S96" s="24">
        <f ca="1">OFFSET(FTRA!V$136,$E96,0)</f>
        <v>2.4168690956891219E-2</v>
      </c>
      <c r="T96" s="24">
        <f ca="1">OFFSET(FTRA!W$136,$E96,0)</f>
        <v>2.4820125810238451E-2</v>
      </c>
      <c r="U96" s="24">
        <f ca="1">OFFSET(FTRA!X$136,$E96,0)</f>
        <v>2.5471560663585684E-2</v>
      </c>
      <c r="V96" s="24">
        <f ca="1">OFFSET(FTRA!Y$136,$E96,0)</f>
        <v>2.6122995516932916E-2</v>
      </c>
      <c r="W96" s="24">
        <f ca="1">OFFSET(FTRA!Z$136,$E96,0)</f>
        <v>2.6774430370280149E-2</v>
      </c>
      <c r="X96" s="24">
        <f ca="1">OFFSET(FTRA!AA$136,$E96,0)</f>
        <v>2.7425865223627381E-2</v>
      </c>
      <c r="Y96" s="24">
        <f ca="1">OFFSET(FTRA!AB$136,$E96,0)</f>
        <v>2.8077300076974617E-2</v>
      </c>
      <c r="Z96" s="24">
        <f ca="1">OFFSET(FTRA!AC$136,$E96,0)</f>
        <v>2.8868554130752663E-2</v>
      </c>
      <c r="AA96" s="24">
        <f ca="1">OFFSET(FTRA!AD$136,$E96,0)</f>
        <v>2.9659808184530709E-2</v>
      </c>
      <c r="AB96" s="24">
        <f ca="1">OFFSET(FTRA!AE$136,$E96,0)</f>
        <v>3.0451062238308756E-2</v>
      </c>
      <c r="AC96" s="24">
        <f ca="1">OFFSET(FTRA!AF$136,$E96,0)</f>
        <v>3.1242316292086802E-2</v>
      </c>
      <c r="AD96" s="24">
        <f ca="1">OFFSET(FTRA!AG$136,$E96,0)</f>
        <v>3.2033570345864848E-2</v>
      </c>
      <c r="AE96" s="24">
        <f ca="1">OFFSET(FTRA!AH$136,$E96,0)</f>
        <v>3.2824824399642898E-2</v>
      </c>
      <c r="AF96" s="24">
        <f ca="1">OFFSET(FTRA!AI$136,$E96,0)</f>
        <v>3.3616078453420947E-2</v>
      </c>
      <c r="AG96" s="24">
        <f ca="1">OFFSET(FTRA!AJ$136,$E96,0)</f>
        <v>3.4407332507198997E-2</v>
      </c>
      <c r="AH96" s="24">
        <f ca="1">OFFSET(FTRA!AK$136,$E96,0)</f>
        <v>3.5198586560977047E-2</v>
      </c>
      <c r="AI96" s="24">
        <f ca="1">OFFSET(FTRA!AL$136,$E96,0)</f>
        <v>3.5989840614755082E-2</v>
      </c>
      <c r="AJ96" s="24">
        <f ca="1">OFFSET(FTRA!AM$136,$E96,0)</f>
        <v>4.0815380955152789E-2</v>
      </c>
      <c r="AK96" s="24">
        <f ca="1">OFFSET(FTRA!AN$136,$E96,0)</f>
        <v>4.5640921295550467E-2</v>
      </c>
      <c r="AL96" s="24">
        <f ca="1">OFFSET(FTRA!AO$136,$E96,0)</f>
        <v>4.5640921295550467E-2</v>
      </c>
      <c r="AM96" s="24">
        <f ca="1">OFFSET(FTRA!AP$136,$E96,0)</f>
        <v>4.5640921295550467E-2</v>
      </c>
    </row>
    <row r="97" spans="1:39">
      <c r="A97" s="35" t="s">
        <v>382</v>
      </c>
      <c r="B97">
        <v>28</v>
      </c>
      <c r="E97" s="128">
        <f>MATCH(F97,FTRA!$D$137:$D$149,0)</f>
        <v>11</v>
      </c>
      <c r="F97" s="4" t="str">
        <f t="shared" si="1"/>
        <v>TFRCO</v>
      </c>
      <c r="G97" s="24">
        <f ca="1">OFFSET(FTRA!J$136,$E97,0)</f>
        <v>22</v>
      </c>
      <c r="H97" s="24">
        <f ca="1">OFFSET(FTRA!K$136,$E97,0)</f>
        <v>22.394471154794275</v>
      </c>
      <c r="I97" s="24">
        <f ca="1">OFFSET(FTRA!L$136,$E97,0)</f>
        <v>22.788942309588549</v>
      </c>
      <c r="J97" s="24">
        <f ca="1">OFFSET(FTRA!M$136,$E97,0)</f>
        <v>23.18341346438282</v>
      </c>
      <c r="K97" s="24">
        <f ca="1">OFFSET(FTRA!N$136,$E97,0)</f>
        <v>23.396576241140856</v>
      </c>
      <c r="L97" s="24">
        <f ca="1">OFFSET(FTRA!O$136,$E97,0)</f>
        <v>23.609739017898892</v>
      </c>
      <c r="M97" s="24">
        <f ca="1">OFFSET(FTRA!P$136,$E97,0)</f>
        <v>23.75668041733595</v>
      </c>
      <c r="N97" s="24">
        <f ca="1">OFFSET(FTRA!Q$136,$E97,0)</f>
        <v>23.903621816773004</v>
      </c>
      <c r="O97" s="24">
        <f ca="1">OFFSET(FTRA!R$136,$E97,0)</f>
        <v>22.525850653068428</v>
      </c>
      <c r="P97" s="24">
        <f ca="1">OFFSET(FTRA!S$136,$E97,0)</f>
        <v>23.134218396735061</v>
      </c>
      <c r="Q97" s="24">
        <f ca="1">OFFSET(FTRA!T$136,$E97,0)</f>
        <v>23.81262723951621</v>
      </c>
      <c r="R97" s="24">
        <f ca="1">OFFSET(FTRA!U$136,$E97,0)</f>
        <v>24.491036082297359</v>
      </c>
      <c r="S97" s="24">
        <f ca="1">OFFSET(FTRA!V$136,$E97,0)</f>
        <v>25.169444925078508</v>
      </c>
      <c r="T97" s="24">
        <f ca="1">OFFSET(FTRA!W$136,$E97,0)</f>
        <v>25.847853767859657</v>
      </c>
      <c r="U97" s="24">
        <f ca="1">OFFSET(FTRA!X$136,$E97,0)</f>
        <v>26.526262610640806</v>
      </c>
      <c r="V97" s="24">
        <f ca="1">OFFSET(FTRA!Y$136,$E97,0)</f>
        <v>27.204671453421955</v>
      </c>
      <c r="W97" s="24">
        <f ca="1">OFFSET(FTRA!Z$136,$E97,0)</f>
        <v>27.883080296203104</v>
      </c>
      <c r="X97" s="24">
        <f ca="1">OFFSET(FTRA!AA$136,$E97,0)</f>
        <v>28.561489138984253</v>
      </c>
      <c r="Y97" s="24">
        <f ca="1">OFFSET(FTRA!AB$136,$E97,0)</f>
        <v>29.239897981765402</v>
      </c>
      <c r="Z97" s="24">
        <f ca="1">OFFSET(FTRA!AC$136,$E97,0)</f>
        <v>30.063915524289076</v>
      </c>
      <c r="AA97" s="24">
        <f ca="1">OFFSET(FTRA!AD$136,$E97,0)</f>
        <v>30.887933066812749</v>
      </c>
      <c r="AB97" s="24">
        <f ca="1">OFFSET(FTRA!AE$136,$E97,0)</f>
        <v>31.711950609336423</v>
      </c>
      <c r="AC97" s="24">
        <f ca="1">OFFSET(FTRA!AF$136,$E97,0)</f>
        <v>32.535968151860096</v>
      </c>
      <c r="AD97" s="24">
        <f ca="1">OFFSET(FTRA!AG$136,$E97,0)</f>
        <v>33.359985694383774</v>
      </c>
      <c r="AE97" s="24">
        <f ca="1">OFFSET(FTRA!AH$136,$E97,0)</f>
        <v>34.184003236907451</v>
      </c>
      <c r="AF97" s="24">
        <f ca="1">OFFSET(FTRA!AI$136,$E97,0)</f>
        <v>35.008020779431128</v>
      </c>
      <c r="AG97" s="24">
        <f ca="1">OFFSET(FTRA!AJ$136,$E97,0)</f>
        <v>35.832038321954805</v>
      </c>
      <c r="AH97" s="24">
        <f ca="1">OFFSET(FTRA!AK$136,$E97,0)</f>
        <v>36.656055864478482</v>
      </c>
      <c r="AI97" s="24">
        <f ca="1">OFFSET(FTRA!AL$136,$E97,0)</f>
        <v>37.480073407002145</v>
      </c>
      <c r="AJ97" s="24">
        <f ca="1">OFFSET(FTRA!AM$136,$E97,0)</f>
        <v>42.505425092288739</v>
      </c>
      <c r="AK97" s="24">
        <f ca="1">OFFSET(FTRA!AN$136,$E97,0)</f>
        <v>47.530776777575348</v>
      </c>
      <c r="AL97" s="24">
        <f ca="1">OFFSET(FTRA!AO$136,$E97,0)</f>
        <v>47.530776777575348</v>
      </c>
      <c r="AM97" s="24">
        <f ca="1">OFFSET(FTRA!AP$136,$E97,0)</f>
        <v>47.530776777575348</v>
      </c>
    </row>
    <row r="98" spans="1:39">
      <c r="A98" s="35" t="s">
        <v>384</v>
      </c>
      <c r="B98">
        <v>26</v>
      </c>
      <c r="E98" s="130">
        <f>MATCH(F98,FTRA!$D$137:$D$149,0)</f>
        <v>12</v>
      </c>
      <c r="F98" s="4" t="str">
        <f>A98</f>
        <v>TFROT</v>
      </c>
      <c r="G98" s="24">
        <f ca="1">OFFSET(FTRA!J$136,$E98,0)</f>
        <v>25.1</v>
      </c>
      <c r="H98" s="24">
        <f ca="1">OFFSET(FTRA!K$136,$E98,0)</f>
        <v>25.5500557266062</v>
      </c>
      <c r="I98" s="24">
        <f ca="1">OFFSET(FTRA!L$136,$E98,0)</f>
        <v>26.000111453212398</v>
      </c>
      <c r="J98" s="24">
        <f ca="1">OFFSET(FTRA!M$136,$E98,0)</f>
        <v>26.4501671798186</v>
      </c>
      <c r="K98" s="24">
        <f ca="1">OFFSET(FTRA!N$136,$E98,0)</f>
        <v>26.693366529665269</v>
      </c>
      <c r="L98" s="24">
        <f ca="1">OFFSET(FTRA!O$136,$E98,0)</f>
        <v>26.936565879511939</v>
      </c>
      <c r="M98" s="24">
        <f ca="1">OFFSET(FTRA!P$136,$E98,0)</f>
        <v>27.104212657960581</v>
      </c>
      <c r="N98" s="24">
        <f ca="1">OFFSET(FTRA!Q$136,$E98,0)</f>
        <v>27.271859436409223</v>
      </c>
      <c r="O98" s="24">
        <f ca="1">OFFSET(FTRA!R$136,$E98,0)</f>
        <v>25.699947790546275</v>
      </c>
      <c r="P98" s="24">
        <f ca="1">OFFSET(FTRA!S$136,$E98,0)</f>
        <v>26.394040079911385</v>
      </c>
      <c r="Q98" s="24">
        <f ca="1">OFFSET(FTRA!T$136,$E98,0)</f>
        <v>27.168042895993516</v>
      </c>
      <c r="R98" s="24">
        <f ca="1">OFFSET(FTRA!U$136,$E98,0)</f>
        <v>27.942045712075647</v>
      </c>
      <c r="S98" s="24">
        <f ca="1">OFFSET(FTRA!V$136,$E98,0)</f>
        <v>28.716048528157778</v>
      </c>
      <c r="T98" s="24">
        <f ca="1">OFFSET(FTRA!W$136,$E98,0)</f>
        <v>29.490051344239909</v>
      </c>
      <c r="U98" s="24">
        <f ca="1">OFFSET(FTRA!X$136,$E98,0)</f>
        <v>30.26405416032204</v>
      </c>
      <c r="V98" s="24">
        <f ca="1">OFFSET(FTRA!Y$136,$E98,0)</f>
        <v>31.038056976404171</v>
      </c>
      <c r="W98" s="24">
        <f ca="1">OFFSET(FTRA!Z$136,$E98,0)</f>
        <v>31.812059792486302</v>
      </c>
      <c r="X98" s="24">
        <f ca="1">OFFSET(FTRA!AA$136,$E98,0)</f>
        <v>32.586062608568433</v>
      </c>
      <c r="Y98" s="24">
        <f ca="1">OFFSET(FTRA!AB$136,$E98,0)</f>
        <v>33.36006542465055</v>
      </c>
      <c r="Z98" s="24">
        <f ca="1">OFFSET(FTRA!AC$136,$E98,0)</f>
        <v>34.300194529984381</v>
      </c>
      <c r="AA98" s="24">
        <f ca="1">OFFSET(FTRA!AD$136,$E98,0)</f>
        <v>35.240323635318212</v>
      </c>
      <c r="AB98" s="24">
        <f ca="1">OFFSET(FTRA!AE$136,$E98,0)</f>
        <v>36.180452740652044</v>
      </c>
      <c r="AC98" s="24">
        <f ca="1">OFFSET(FTRA!AF$136,$E98,0)</f>
        <v>37.120581845985875</v>
      </c>
      <c r="AD98" s="24">
        <f ca="1">OFFSET(FTRA!AG$136,$E98,0)</f>
        <v>38.060710951319706</v>
      </c>
      <c r="AE98" s="24">
        <f ca="1">OFFSET(FTRA!AH$136,$E98,0)</f>
        <v>39.000840056653537</v>
      </c>
      <c r="AF98" s="24">
        <f ca="1">OFFSET(FTRA!AI$136,$E98,0)</f>
        <v>39.940969161987368</v>
      </c>
      <c r="AG98" s="24">
        <f ca="1">OFFSET(FTRA!AJ$136,$E98,0)</f>
        <v>40.8810982673212</v>
      </c>
      <c r="AH98" s="24">
        <f ca="1">OFFSET(FTRA!AK$136,$E98,0)</f>
        <v>41.821227372655031</v>
      </c>
      <c r="AI98" s="24">
        <f ca="1">OFFSET(FTRA!AL$136,$E98,0)</f>
        <v>42.761356477988848</v>
      </c>
      <c r="AJ98" s="24">
        <f ca="1">OFFSET(FTRA!AM$136,$E98,0)</f>
        <v>48.494825900747642</v>
      </c>
      <c r="AK98" s="24">
        <f ca="1">OFFSET(FTRA!AN$136,$E98,0)</f>
        <v>54.228295323506465</v>
      </c>
      <c r="AL98" s="24">
        <f ca="1">OFFSET(FTRA!AO$136,$E98,0)</f>
        <v>54.228295323506465</v>
      </c>
      <c r="AM98" s="24">
        <f ca="1">OFFSET(FTRA!AP$136,$E98,0)</f>
        <v>54.228295323506465</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81.882268084821604</v>
      </c>
      <c r="Q99" s="24">
        <f ca="1">OFFSET(FTRA!T$136,$E99,0)</f>
        <v>82.804678528622347</v>
      </c>
      <c r="R99" s="24">
        <f ca="1">OFFSET(FTRA!U$136,$E99,0)</f>
        <v>83.72708897242309</v>
      </c>
      <c r="S99" s="24">
        <f ca="1">OFFSET(FTRA!V$136,$E99,0)</f>
        <v>84.649499416223833</v>
      </c>
      <c r="T99" s="24">
        <f ca="1">OFFSET(FTRA!W$136,$E99,0)</f>
        <v>85.571909860024576</v>
      </c>
      <c r="U99" s="24">
        <f ca="1">OFFSET(FTRA!X$136,$E99,0)</f>
        <v>86.494320303825319</v>
      </c>
      <c r="V99" s="24">
        <f ca="1">OFFSET(FTRA!Y$136,$E99,0)</f>
        <v>87.416730747626062</v>
      </c>
      <c r="W99" s="24">
        <f ca="1">OFFSET(FTRA!Z$136,$E99,0)</f>
        <v>88.339141191426805</v>
      </c>
      <c r="X99" s="24">
        <f ca="1">OFFSET(FTRA!AA$136,$E99,0)</f>
        <v>89.261551635227548</v>
      </c>
      <c r="Y99" s="24">
        <f ca="1">OFFSET(FTRA!AB$136,$E99,0)</f>
        <v>90.183962079028262</v>
      </c>
      <c r="Z99" s="24">
        <f ca="1">OFFSET(FTRA!AC$136,$E99,0)</f>
        <v>92.480148088887006</v>
      </c>
      <c r="AA99" s="24">
        <f ca="1">OFFSET(FTRA!AD$136,$E99,0)</f>
        <v>94.77633409874575</v>
      </c>
      <c r="AB99" s="24">
        <f ca="1">OFFSET(FTRA!AE$136,$E99,0)</f>
        <v>97.072520108604493</v>
      </c>
      <c r="AC99" s="24">
        <f ca="1">OFFSET(FTRA!AF$136,$E99,0)</f>
        <v>99.368706118463237</v>
      </c>
      <c r="AD99" s="24">
        <f ca="1">OFFSET(FTRA!AG$136,$E99,0)</f>
        <v>101.66489212832198</v>
      </c>
      <c r="AE99" s="24">
        <f ca="1">OFFSET(FTRA!AH$136,$E99,0)</f>
        <v>103.96107813818072</v>
      </c>
      <c r="AF99" s="24">
        <f ca="1">OFFSET(FTRA!AI$136,$E99,0)</f>
        <v>106.25726414803947</v>
      </c>
      <c r="AG99" s="24">
        <f ca="1">OFFSET(FTRA!AJ$136,$E99,0)</f>
        <v>108.55345015789821</v>
      </c>
      <c r="AH99" s="24">
        <f ca="1">OFFSET(FTRA!AK$136,$E99,0)</f>
        <v>110.84963616775696</v>
      </c>
      <c r="AI99" s="24">
        <f ca="1">OFFSET(FTRA!AL$136,$E99,0)</f>
        <v>113.14582217761571</v>
      </c>
      <c r="AJ99" s="24">
        <f ca="1">OFFSET(FTRA!AM$136,$E99,0)</f>
        <v>125.50586237518903</v>
      </c>
      <c r="AK99" s="24">
        <f ca="1">OFFSET(FTRA!AN$136,$E99,0)</f>
        <v>137.86590257276239</v>
      </c>
      <c r="AL99" s="24">
        <f ca="1">OFFSET(FTRA!AO$136,$E99,0)</f>
        <v>137.86590257276239</v>
      </c>
      <c r="AM99" s="24">
        <f ca="1">OFFSET(FTRA!AP$136,$E99,0)</f>
        <v>137.86590257276239</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79.781599989650317</v>
      </c>
      <c r="L100" s="24">
        <f ca="1">OFFSET(PTRA!O$218,$E100,0)</f>
        <v>79.503903399200524</v>
      </c>
      <c r="M100" s="24">
        <f ca="1">OFFSET(PTRA!P$218,$E100,0)</f>
        <v>81.487913694138825</v>
      </c>
      <c r="N100" s="24">
        <f ca="1">OFFSET(PTRA!Q$218,$E100,0)</f>
        <v>83.471923989077126</v>
      </c>
      <c r="O100" s="24">
        <f ca="1">OFFSET(PTRA!R$218,$E100,0)</f>
        <v>77.40627724878469</v>
      </c>
      <c r="P100" s="24">
        <f ca="1">OFFSET(PTRA!S$218,$E100,0)</f>
        <v>78.069218070215186</v>
      </c>
      <c r="Q100" s="24">
        <f ca="1">OFFSET(PTRA!T$218,$E100,0)</f>
        <v>81.408489003404711</v>
      </c>
      <c r="R100" s="24">
        <f ca="1">OFFSET(PTRA!U$218,$E100,0)</f>
        <v>84.747759936594235</v>
      </c>
      <c r="S100" s="24">
        <f ca="1">OFFSET(PTRA!V$218,$E100,0)</f>
        <v>88.08703086978376</v>
      </c>
      <c r="T100" s="24">
        <f ca="1">OFFSET(PTRA!W$218,$E100,0)</f>
        <v>91.426301802973285</v>
      </c>
      <c r="U100" s="24">
        <f ca="1">OFFSET(PTRA!X$218,$E100,0)</f>
        <v>94.76557273616281</v>
      </c>
      <c r="V100" s="24">
        <f ca="1">OFFSET(PTRA!Y$218,$E100,0)</f>
        <v>98.104843669352334</v>
      </c>
      <c r="W100" s="24">
        <f ca="1">OFFSET(PTRA!Z$218,$E100,0)</f>
        <v>101.44411460254186</v>
      </c>
      <c r="X100" s="24">
        <f ca="1">OFFSET(PTRA!AA$218,$E100,0)</f>
        <v>104.78338553573138</v>
      </c>
      <c r="Y100" s="24">
        <f ca="1">OFFSET(PTRA!AB$218,$E100,0)</f>
        <v>108.12265646892094</v>
      </c>
      <c r="Z100" s="24">
        <f ca="1">OFFSET(PTRA!AC$218,$E100,0)</f>
        <v>112.163674107631</v>
      </c>
      <c r="AA100" s="24">
        <f ca="1">OFFSET(PTRA!AD$218,$E100,0)</f>
        <v>116.20469174634106</v>
      </c>
      <c r="AB100" s="24">
        <f ca="1">OFFSET(PTRA!AE$218,$E100,0)</f>
        <v>120.24570938505111</v>
      </c>
      <c r="AC100" s="24">
        <f ca="1">OFFSET(PTRA!AF$218,$E100,0)</f>
        <v>124.28672702376117</v>
      </c>
      <c r="AD100" s="24">
        <f ca="1">OFFSET(PTRA!AG$218,$E100,0)</f>
        <v>128.32774466247122</v>
      </c>
      <c r="AE100" s="24">
        <f ca="1">OFFSET(PTRA!AH$218,$E100,0)</f>
        <v>132.36876230118128</v>
      </c>
      <c r="AF100" s="24">
        <f ca="1">OFFSET(PTRA!AI$218,$E100,0)</f>
        <v>136.40977993989134</v>
      </c>
      <c r="AG100" s="24">
        <f ca="1">OFFSET(PTRA!AJ$218,$E100,0)</f>
        <v>140.4507975786014</v>
      </c>
      <c r="AH100" s="24">
        <f ca="1">OFFSET(PTRA!AK$218,$E100,0)</f>
        <v>144.49181521731145</v>
      </c>
      <c r="AI100" s="24">
        <f ca="1">OFFSET(PTRA!AL$218,$E100,0)</f>
        <v>148.53283285602151</v>
      </c>
      <c r="AJ100" s="24">
        <f ca="1">OFFSET(PTRA!AM$218,$E100,0)</f>
        <v>169.44003675373432</v>
      </c>
      <c r="AK100" s="24">
        <f ca="1">OFFSET(PTRA!AN$218,$E100,0)</f>
        <v>190.34724065144709</v>
      </c>
      <c r="AL100" s="24">
        <f ca="1">OFFSET(PTRA!AO$218,$E100,0)</f>
        <v>190.34724065144709</v>
      </c>
      <c r="AM100" s="24">
        <f ca="1">OFFSET(PTRA!AP$218,$E100,0)</f>
        <v>190.34724065144709</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2.8980905300598225</v>
      </c>
      <c r="L101" s="24">
        <f ca="1">OFFSET(PTRA!O$218,$E101,0)</f>
        <v>2.9813963774700198</v>
      </c>
      <c r="M101" s="24">
        <f ca="1">OFFSET(PTRA!P$218,$E101,0)</f>
        <v>3.0557967635302061</v>
      </c>
      <c r="N101" s="24">
        <f ca="1">OFFSET(PTRA!Q$218,$E101,0)</f>
        <v>3.1301971495903924</v>
      </c>
      <c r="O101" s="24">
        <f ca="1">OFFSET(PTRA!R$218,$E101,0)</f>
        <v>2.9027353968294261</v>
      </c>
      <c r="P101" s="24">
        <f ca="1">OFFSET(PTRA!S$218,$E101,0)</f>
        <v>2.9275956776330698</v>
      </c>
      <c r="Q101" s="24">
        <f ca="1">OFFSET(PTRA!T$218,$E101,0)</f>
        <v>3.0528183376276772</v>
      </c>
      <c r="R101" s="24">
        <f ca="1">OFFSET(PTRA!U$218,$E101,0)</f>
        <v>3.1780409976222845</v>
      </c>
      <c r="S101" s="24">
        <f ca="1">OFFSET(PTRA!V$218,$E101,0)</f>
        <v>3.3032636576168919</v>
      </c>
      <c r="T101" s="24">
        <f ca="1">OFFSET(PTRA!W$218,$E101,0)</f>
        <v>3.4284863176114992</v>
      </c>
      <c r="U101" s="24">
        <f ca="1">OFFSET(PTRA!X$218,$E101,0)</f>
        <v>3.5537089776061066</v>
      </c>
      <c r="V101" s="24">
        <f ca="1">OFFSET(PTRA!Y$218,$E101,0)</f>
        <v>3.678931637600714</v>
      </c>
      <c r="W101" s="24">
        <f ca="1">OFFSET(PTRA!Z$218,$E101,0)</f>
        <v>3.8041542975953213</v>
      </c>
      <c r="X101" s="24">
        <f ca="1">OFFSET(PTRA!AA$218,$E101,0)</f>
        <v>3.9293769575899287</v>
      </c>
      <c r="Y101" s="24">
        <f ca="1">OFFSET(PTRA!AB$218,$E101,0)</f>
        <v>4.0545996175845351</v>
      </c>
      <c r="Z101" s="24">
        <f ca="1">OFFSET(PTRA!AC$218,$E101,0)</f>
        <v>4.2061377790361627</v>
      </c>
      <c r="AA101" s="24">
        <f ca="1">OFFSET(PTRA!AD$218,$E101,0)</f>
        <v>4.3576759404877903</v>
      </c>
      <c r="AB101" s="24">
        <f ca="1">OFFSET(PTRA!AE$218,$E101,0)</f>
        <v>4.5092141019394179</v>
      </c>
      <c r="AC101" s="24">
        <f ca="1">OFFSET(PTRA!AF$218,$E101,0)</f>
        <v>4.6607522633910454</v>
      </c>
      <c r="AD101" s="24">
        <f ca="1">OFFSET(PTRA!AG$218,$E101,0)</f>
        <v>4.812290424842673</v>
      </c>
      <c r="AE101" s="24">
        <f ca="1">OFFSET(PTRA!AH$218,$E101,0)</f>
        <v>4.9638285862943006</v>
      </c>
      <c r="AF101" s="24">
        <f ca="1">OFFSET(PTRA!AI$218,$E101,0)</f>
        <v>5.1153667477459281</v>
      </c>
      <c r="AG101" s="24">
        <f ca="1">OFFSET(PTRA!AJ$218,$E101,0)</f>
        <v>5.2669049091975557</v>
      </c>
      <c r="AH101" s="24">
        <f ca="1">OFFSET(PTRA!AK$218,$E101,0)</f>
        <v>5.4184430706491833</v>
      </c>
      <c r="AI101" s="24">
        <f ca="1">OFFSET(PTRA!AL$218,$E101,0)</f>
        <v>5.5699812321008073</v>
      </c>
      <c r="AJ101" s="24">
        <f ca="1">OFFSET(PTRA!AM$218,$E101,0)</f>
        <v>6.3540013782650373</v>
      </c>
      <c r="AK101" s="24">
        <f ca="1">OFFSET(PTRA!AN$218,$E101,0)</f>
        <v>7.1380215244292673</v>
      </c>
      <c r="AL101" s="24">
        <f ca="1">OFFSET(PTRA!AO$218,$E101,0)</f>
        <v>7.1380215244292673</v>
      </c>
      <c r="AM101" s="24">
        <f ca="1">OFFSET(PTRA!AP$218,$E101,0)</f>
        <v>7.1380215244292673</v>
      </c>
    </row>
    <row r="102" spans="1:39">
      <c r="A102" s="35" t="s">
        <v>127</v>
      </c>
      <c r="B102">
        <v>9.7306216335790001</v>
      </c>
      <c r="E102" s="129">
        <f>MATCH(F102,PTRA!$D$219:$D$226,0)</f>
        <v>2</v>
      </c>
      <c r="F102" s="4" t="str">
        <f t="shared" si="1"/>
        <v>TPPRSUV</v>
      </c>
      <c r="G102" s="24">
        <f ca="1">OFFSET(PTRA!J$218,$E102,0)</f>
        <v>9.8639485205430191</v>
      </c>
      <c r="H102" s="24">
        <f ca="1">OFFSET(PTRA!K$218,$E102,0)</f>
        <v>10.954519631150319</v>
      </c>
      <c r="I102" s="24">
        <f ca="1">OFFSET(PTRA!L$218,$E102,0)</f>
        <v>12.045090741757619</v>
      </c>
      <c r="J102" s="24">
        <f ca="1">OFFSET(PTRA!M$218,$E102,0)</f>
        <v>13.135661852364917</v>
      </c>
      <c r="K102" s="24">
        <f ca="1">OFFSET(PTRA!N$218,$E102,0)</f>
        <v>15.015120662347517</v>
      </c>
      <c r="L102" s="24">
        <f ca="1">OFFSET(PTRA!O$218,$E102,0)</f>
        <v>16.894579472330115</v>
      </c>
      <c r="M102" s="24">
        <f ca="1">OFFSET(PTRA!P$218,$E102,0)</f>
        <v>17.316181660004503</v>
      </c>
      <c r="N102" s="24">
        <f ca="1">OFFSET(PTRA!Q$218,$E102,0)</f>
        <v>17.737783847678891</v>
      </c>
      <c r="O102" s="24">
        <f ca="1">OFFSET(PTRA!R$218,$E102,0)</f>
        <v>16.448833915366748</v>
      </c>
      <c r="P102" s="24">
        <f ca="1">OFFSET(PTRA!S$218,$E102,0)</f>
        <v>16.589708839920732</v>
      </c>
      <c r="Q102" s="24">
        <f ca="1">OFFSET(PTRA!T$218,$E102,0)</f>
        <v>17.299303913223508</v>
      </c>
      <c r="R102" s="24">
        <f ca="1">OFFSET(PTRA!U$218,$E102,0)</f>
        <v>18.008898986526283</v>
      </c>
      <c r="S102" s="24">
        <f ca="1">OFFSET(PTRA!V$218,$E102,0)</f>
        <v>18.718494059829059</v>
      </c>
      <c r="T102" s="24">
        <f ca="1">OFFSET(PTRA!W$218,$E102,0)</f>
        <v>19.428089133131834</v>
      </c>
      <c r="U102" s="24">
        <f ca="1">OFFSET(PTRA!X$218,$E102,0)</f>
        <v>20.13768420643461</v>
      </c>
      <c r="V102" s="24">
        <f ca="1">OFFSET(PTRA!Y$218,$E102,0)</f>
        <v>20.847279279737386</v>
      </c>
      <c r="W102" s="24">
        <f ca="1">OFFSET(PTRA!Z$218,$E102,0)</f>
        <v>21.556874353040161</v>
      </c>
      <c r="X102" s="24">
        <f ca="1">OFFSET(PTRA!AA$218,$E102,0)</f>
        <v>22.266469426342937</v>
      </c>
      <c r="Y102" s="24">
        <f ca="1">OFFSET(PTRA!AB$218,$E102,0)</f>
        <v>22.976064499645702</v>
      </c>
      <c r="Z102" s="24">
        <f ca="1">OFFSET(PTRA!AC$218,$E102,0)</f>
        <v>23.834780747871591</v>
      </c>
      <c r="AA102" s="24">
        <f ca="1">OFFSET(PTRA!AD$218,$E102,0)</f>
        <v>24.69349699609748</v>
      </c>
      <c r="AB102" s="24">
        <f ca="1">OFFSET(PTRA!AE$218,$E102,0)</f>
        <v>25.552213244323369</v>
      </c>
      <c r="AC102" s="24">
        <f ca="1">OFFSET(PTRA!AF$218,$E102,0)</f>
        <v>26.410929492549258</v>
      </c>
      <c r="AD102" s="24">
        <f ca="1">OFFSET(PTRA!AG$218,$E102,0)</f>
        <v>27.269645740775147</v>
      </c>
      <c r="AE102" s="24">
        <f ca="1">OFFSET(PTRA!AH$218,$E102,0)</f>
        <v>28.128361989001036</v>
      </c>
      <c r="AF102" s="24">
        <f ca="1">OFFSET(PTRA!AI$218,$E102,0)</f>
        <v>28.987078237226925</v>
      </c>
      <c r="AG102" s="24">
        <f ca="1">OFFSET(PTRA!AJ$218,$E102,0)</f>
        <v>29.845794485452814</v>
      </c>
      <c r="AH102" s="24">
        <f ca="1">OFFSET(PTRA!AK$218,$E102,0)</f>
        <v>30.704510733678703</v>
      </c>
      <c r="AI102" s="24">
        <f ca="1">OFFSET(PTRA!AL$218,$E102,0)</f>
        <v>31.563226981904577</v>
      </c>
      <c r="AJ102" s="24">
        <f ca="1">OFFSET(PTRA!AM$218,$E102,0)</f>
        <v>36.006007810168548</v>
      </c>
      <c r="AK102" s="24">
        <f ca="1">OFFSET(PTRA!AN$218,$E102,0)</f>
        <v>40.448788638432518</v>
      </c>
      <c r="AL102" s="24">
        <f ca="1">OFFSET(PTRA!AO$218,$E102,0)</f>
        <v>40.448788638432518</v>
      </c>
      <c r="AM102" s="24">
        <f ca="1">OFFSET(PTRA!AP$218,$E102,0)</f>
        <v>40.448788638432518</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0.10219175120925041</v>
      </c>
      <c r="P103" s="24">
        <f ca="1">OFFSET(PTRA!S$218,$E103,0)</f>
        <v>0.29501409757862723</v>
      </c>
      <c r="Q103" s="24">
        <f ca="1">OFFSET(PTRA!T$218,$E103,0)</f>
        <v>0.32487066660909913</v>
      </c>
      <c r="R103" s="24">
        <f ca="1">OFFSET(PTRA!U$218,$E103,0)</f>
        <v>0.35472723563957104</v>
      </c>
      <c r="S103" s="24">
        <f ca="1">OFFSET(PTRA!V$218,$E103,0)</f>
        <v>0.38458380467004294</v>
      </c>
      <c r="T103" s="24">
        <f ca="1">OFFSET(PTRA!W$218,$E103,0)</f>
        <v>0.41444037370051484</v>
      </c>
      <c r="U103" s="24">
        <f ca="1">OFFSET(PTRA!X$218,$E103,0)</f>
        <v>0.44429694273098674</v>
      </c>
      <c r="V103" s="24">
        <f ca="1">OFFSET(PTRA!Y$218,$E103,0)</f>
        <v>0.47415351176145865</v>
      </c>
      <c r="W103" s="24">
        <f ca="1">OFFSET(PTRA!Z$218,$E103,0)</f>
        <v>0.50401008079193055</v>
      </c>
      <c r="X103" s="24">
        <f ca="1">OFFSET(PTRA!AA$218,$E103,0)</f>
        <v>0.53386664982240251</v>
      </c>
      <c r="Y103" s="24">
        <f ca="1">OFFSET(PTRA!AB$218,$E103,0)</f>
        <v>0.56372321885287457</v>
      </c>
      <c r="Z103" s="24">
        <f ca="1">OFFSET(PTRA!AC$218,$E103,0)</f>
        <v>0.6131794290823791</v>
      </c>
      <c r="AA103" s="24">
        <f ca="1">OFFSET(PTRA!AD$218,$E103,0)</f>
        <v>0.66263563931188363</v>
      </c>
      <c r="AB103" s="24">
        <f ca="1">OFFSET(PTRA!AE$218,$E103,0)</f>
        <v>0.71209184954138816</v>
      </c>
      <c r="AC103" s="24">
        <f ca="1">OFFSET(PTRA!AF$218,$E103,0)</f>
        <v>0.76154805977089268</v>
      </c>
      <c r="AD103" s="24">
        <f ca="1">OFFSET(PTRA!AG$218,$E103,0)</f>
        <v>0.81100427000039721</v>
      </c>
      <c r="AE103" s="24">
        <f ca="1">OFFSET(PTRA!AH$218,$E103,0)</f>
        <v>0.86046048022990174</v>
      </c>
      <c r="AF103" s="24">
        <f ca="1">OFFSET(PTRA!AI$218,$E103,0)</f>
        <v>0.90991669045940626</v>
      </c>
      <c r="AG103" s="24">
        <f ca="1">OFFSET(PTRA!AJ$218,$E103,0)</f>
        <v>0.95937290068891079</v>
      </c>
      <c r="AH103" s="24">
        <f ca="1">OFFSET(PTRA!AK$218,$E103,0)</f>
        <v>1.0088291109184153</v>
      </c>
      <c r="AI103" s="24">
        <f ca="1">OFFSET(PTRA!AL$218,$E103,0)</f>
        <v>1.0582853211479202</v>
      </c>
      <c r="AJ103" s="24">
        <f ca="1">OFFSET(PTRA!AM$218,$E103,0)</f>
        <v>1.2876098737368107</v>
      </c>
      <c r="AK103" s="24">
        <f ca="1">OFFSET(PTRA!AN$218,$E103,0)</f>
        <v>1.5169344263257012</v>
      </c>
      <c r="AL103" s="24">
        <f ca="1">OFFSET(PTRA!AO$218,$E103,0)</f>
        <v>1.5169344263257012</v>
      </c>
      <c r="AM103" s="24">
        <f ca="1">OFFSET(PTRA!AP$218,$E103,0)</f>
        <v>1.5169344263257012</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0.92196083177633081</v>
      </c>
      <c r="L104" s="24">
        <f ca="1">OFFSET(PTRA!O$218,$E104,0)</f>
        <v>0.74009062785460766</v>
      </c>
      <c r="M104" s="24">
        <f ca="1">OFFSET(PTRA!P$218,$E104,0)</f>
        <v>0.74856468488310512</v>
      </c>
      <c r="N104" s="24">
        <f ca="1">OFFSET(PTRA!Q$218,$E104,0)</f>
        <v>0.7570387419116027</v>
      </c>
      <c r="O104" s="24">
        <f ca="1">OFFSET(PTRA!R$218,$E104,0)</f>
        <v>0.76940441338767729</v>
      </c>
      <c r="P104" s="24">
        <f ca="1">OFFSET(PTRA!S$218,$E104,0)</f>
        <v>0.78149393761941621</v>
      </c>
      <c r="Q104" s="24">
        <f ca="1">OFFSET(PTRA!T$218,$E104,0)</f>
        <v>0.78131403795042376</v>
      </c>
      <c r="R104" s="24">
        <f ca="1">OFFSET(PTRA!U$218,$E104,0)</f>
        <v>0.7811341382814313</v>
      </c>
      <c r="S104" s="24">
        <f ca="1">OFFSET(PTRA!V$218,$E104,0)</f>
        <v>0.78095423861243884</v>
      </c>
      <c r="T104" s="24">
        <f ca="1">OFFSET(PTRA!W$218,$E104,0)</f>
        <v>0.78077433894344639</v>
      </c>
      <c r="U104" s="24">
        <f ca="1">OFFSET(PTRA!X$218,$E104,0)</f>
        <v>0.78059443927445393</v>
      </c>
      <c r="V104" s="24">
        <f ca="1">OFFSET(PTRA!Y$218,$E104,0)</f>
        <v>0.78041453960546148</v>
      </c>
      <c r="W104" s="24">
        <f ca="1">OFFSET(PTRA!Z$218,$E104,0)</f>
        <v>0.78023463993646902</v>
      </c>
      <c r="X104" s="24">
        <f ca="1">OFFSET(PTRA!AA$218,$E104,0)</f>
        <v>0.78005474026747657</v>
      </c>
      <c r="Y104" s="24">
        <f ca="1">OFFSET(PTRA!AB$218,$E104,0)</f>
        <v>0.77987484059848411</v>
      </c>
      <c r="Z104" s="24">
        <f ca="1">OFFSET(PTRA!AC$218,$E104,0)</f>
        <v>0.77414408928966849</v>
      </c>
      <c r="AA104" s="24">
        <f ca="1">OFFSET(PTRA!AD$218,$E104,0)</f>
        <v>0.76841333798085287</v>
      </c>
      <c r="AB104" s="24">
        <f ca="1">OFFSET(PTRA!AE$218,$E104,0)</f>
        <v>0.76268258667203725</v>
      </c>
      <c r="AC104" s="24">
        <f ca="1">OFFSET(PTRA!AF$218,$E104,0)</f>
        <v>0.75695183536322164</v>
      </c>
      <c r="AD104" s="24">
        <f ca="1">OFFSET(PTRA!AG$218,$E104,0)</f>
        <v>0.75122108405440602</v>
      </c>
      <c r="AE104" s="24">
        <f ca="1">OFFSET(PTRA!AH$218,$E104,0)</f>
        <v>0.7454903327455904</v>
      </c>
      <c r="AF104" s="24">
        <f ca="1">OFFSET(PTRA!AI$218,$E104,0)</f>
        <v>0.73975958143677478</v>
      </c>
      <c r="AG104" s="24">
        <f ca="1">OFFSET(PTRA!AJ$218,$E104,0)</f>
        <v>0.73402883012795916</v>
      </c>
      <c r="AH104" s="24">
        <f ca="1">OFFSET(PTRA!AK$218,$E104,0)</f>
        <v>0.72829807881914355</v>
      </c>
      <c r="AI104" s="24">
        <f ca="1">OFFSET(PTRA!AL$218,$E104,0)</f>
        <v>0.72256732751032804</v>
      </c>
      <c r="AJ104" s="24">
        <f ca="1">OFFSET(PTRA!AM$218,$E104,0)</f>
        <v>0.68317487247535336</v>
      </c>
      <c r="AK104" s="24">
        <f ca="1">OFFSET(PTRA!AN$218,$E104,0)</f>
        <v>0.64378241744037867</v>
      </c>
      <c r="AL104" s="24">
        <f ca="1">OFFSET(PTRA!AO$218,$E104,0)</f>
        <v>0.64378241744037867</v>
      </c>
      <c r="AM104" s="24">
        <f ca="1">OFFSET(PTRA!AP$218,$E104,0)</f>
        <v>0.64378241744037867</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0.64257947683872407</v>
      </c>
      <c r="P105" s="24">
        <f ca="1">OFFSET(PTRA!S$218,$E105,0)</f>
        <v>0.63121754592195711</v>
      </c>
      <c r="Q105" s="24">
        <f ca="1">OFFSET(PTRA!T$218,$E105,0)</f>
        <v>0.65642064189504867</v>
      </c>
      <c r="R105" s="24">
        <f ca="1">OFFSET(PTRA!U$218,$E105,0)</f>
        <v>0.68162373786814023</v>
      </c>
      <c r="S105" s="24">
        <f ca="1">OFFSET(PTRA!V$218,$E105,0)</f>
        <v>0.70682683384123179</v>
      </c>
      <c r="T105" s="24">
        <f ca="1">OFFSET(PTRA!W$218,$E105,0)</f>
        <v>0.73202992981432335</v>
      </c>
      <c r="U105" s="24">
        <f ca="1">OFFSET(PTRA!X$218,$E105,0)</f>
        <v>0.75723302578741492</v>
      </c>
      <c r="V105" s="24">
        <f ca="1">OFFSET(PTRA!Y$218,$E105,0)</f>
        <v>0.78243612176050648</v>
      </c>
      <c r="W105" s="24">
        <f ca="1">OFFSET(PTRA!Z$218,$E105,0)</f>
        <v>0.80763921773359804</v>
      </c>
      <c r="X105" s="24">
        <f ca="1">OFFSET(PTRA!AA$218,$E105,0)</f>
        <v>0.8328423137066896</v>
      </c>
      <c r="Y105" s="24">
        <f ca="1">OFFSET(PTRA!AB$218,$E105,0)</f>
        <v>0.85804540967978071</v>
      </c>
      <c r="Z105" s="24">
        <f ca="1">OFFSET(PTRA!AC$218,$E105,0)</f>
        <v>0.88329104984090456</v>
      </c>
      <c r="AA105" s="24">
        <f ca="1">OFFSET(PTRA!AD$218,$E105,0)</f>
        <v>0.90853669000202841</v>
      </c>
      <c r="AB105" s="24">
        <f ca="1">OFFSET(PTRA!AE$218,$E105,0)</f>
        <v>0.93378233016315226</v>
      </c>
      <c r="AC105" s="24">
        <f ca="1">OFFSET(PTRA!AF$218,$E105,0)</f>
        <v>0.95902797032427611</v>
      </c>
      <c r="AD105" s="24">
        <f ca="1">OFFSET(PTRA!AG$218,$E105,0)</f>
        <v>0.98427361048539996</v>
      </c>
      <c r="AE105" s="24">
        <f ca="1">OFFSET(PTRA!AH$218,$E105,0)</f>
        <v>1.0095192506465238</v>
      </c>
      <c r="AF105" s="24">
        <f ca="1">OFFSET(PTRA!AI$218,$E105,0)</f>
        <v>1.0347648908076477</v>
      </c>
      <c r="AG105" s="24">
        <f ca="1">OFFSET(PTRA!AJ$218,$E105,0)</f>
        <v>1.0600105309687715</v>
      </c>
      <c r="AH105" s="24">
        <f ca="1">OFFSET(PTRA!AK$218,$E105,0)</f>
        <v>1.0852561711298954</v>
      </c>
      <c r="AI105" s="24">
        <f ca="1">OFFSET(PTRA!AL$218,$E105,0)</f>
        <v>1.110501811291019</v>
      </c>
      <c r="AJ105" s="24">
        <f ca="1">OFFSET(PTRA!AM$218,$E105,0)</f>
        <v>1.2207387536967054</v>
      </c>
      <c r="AK105" s="24">
        <f ca="1">OFFSET(PTRA!AN$218,$E105,0)</f>
        <v>1.3309756961023917</v>
      </c>
      <c r="AL105" s="24">
        <f ca="1">OFFSET(PTRA!AO$218,$E105,0)</f>
        <v>1.3309756961023917</v>
      </c>
      <c r="AM105" s="24">
        <f ca="1">OFFSET(PTRA!AP$218,$E105,0)</f>
        <v>1.3309756961023917</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6.9124271047261487</v>
      </c>
      <c r="L106" s="24">
        <f ca="1">OFFSET(PTRA!O$218,$E106,0)</f>
        <v>6.9919276256051859</v>
      </c>
      <c r="M106" s="24">
        <f ca="1">OFFSET(PTRA!P$218,$E106,0)</f>
        <v>7.0719853796268266</v>
      </c>
      <c r="N106" s="24">
        <f ca="1">OFFSET(PTRA!Q$218,$E106,0)</f>
        <v>7.1520431336484673</v>
      </c>
      <c r="O106" s="24">
        <f ca="1">OFFSET(PTRA!R$218,$E106,0)</f>
        <v>7.2688665019612859</v>
      </c>
      <c r="P106" s="24">
        <f ca="1">OFFSET(PTRA!S$218,$E106,0)</f>
        <v>7.383080998503897</v>
      </c>
      <c r="Q106" s="24">
        <f ca="1">OFFSET(PTRA!T$218,$E106,0)</f>
        <v>7.3813814154824069</v>
      </c>
      <c r="R106" s="24">
        <f ca="1">OFFSET(PTRA!U$218,$E106,0)</f>
        <v>7.3796818324609168</v>
      </c>
      <c r="S106" s="24">
        <f ca="1">OFFSET(PTRA!V$218,$E106,0)</f>
        <v>7.3779822494394267</v>
      </c>
      <c r="T106" s="24">
        <f ca="1">OFFSET(PTRA!W$218,$E106,0)</f>
        <v>7.3762826664179366</v>
      </c>
      <c r="U106" s="24">
        <f ca="1">OFFSET(PTRA!X$218,$E106,0)</f>
        <v>7.3745830833964465</v>
      </c>
      <c r="V106" s="24">
        <f ca="1">OFFSET(PTRA!Y$218,$E106,0)</f>
        <v>7.3728835003749564</v>
      </c>
      <c r="W106" s="24">
        <f ca="1">OFFSET(PTRA!Z$218,$E106,0)</f>
        <v>7.3711839173534663</v>
      </c>
      <c r="X106" s="24">
        <f ca="1">OFFSET(PTRA!AA$218,$E106,0)</f>
        <v>7.3694843343319762</v>
      </c>
      <c r="Y106" s="24">
        <f ca="1">OFFSET(PTRA!AB$218,$E106,0)</f>
        <v>7.3677847513104853</v>
      </c>
      <c r="Z106" s="24">
        <f ca="1">OFFSET(PTRA!AC$218,$E106,0)</f>
        <v>7.3136440867979058</v>
      </c>
      <c r="AA106" s="24">
        <f ca="1">OFFSET(PTRA!AD$218,$E106,0)</f>
        <v>7.2595034222853254</v>
      </c>
      <c r="AB106" s="24">
        <f ca="1">OFFSET(PTRA!AE$218,$E106,0)</f>
        <v>7.205362757772745</v>
      </c>
      <c r="AC106" s="24">
        <f ca="1">OFFSET(PTRA!AF$218,$E106,0)</f>
        <v>7.1512220932601647</v>
      </c>
      <c r="AD106" s="24">
        <f ca="1">OFFSET(PTRA!AG$218,$E106,0)</f>
        <v>7.0970814287475843</v>
      </c>
      <c r="AE106" s="24">
        <f ca="1">OFFSET(PTRA!AH$218,$E106,0)</f>
        <v>7.0429407642350039</v>
      </c>
      <c r="AF106" s="24">
        <f ca="1">OFFSET(PTRA!AI$218,$E106,0)</f>
        <v>6.9888000997224236</v>
      </c>
      <c r="AG106" s="24">
        <f ca="1">OFFSET(PTRA!AJ$218,$E106,0)</f>
        <v>6.9346594352098432</v>
      </c>
      <c r="AH106" s="24">
        <f ca="1">OFFSET(PTRA!AK$218,$E106,0)</f>
        <v>6.8805187706972628</v>
      </c>
      <c r="AI106" s="24">
        <f ca="1">OFFSET(PTRA!AL$218,$E106,0)</f>
        <v>6.826378106184686</v>
      </c>
      <c r="AJ106" s="24">
        <f ca="1">OFFSET(PTRA!AM$218,$E106,0)</f>
        <v>6.4542220698383392</v>
      </c>
      <c r="AK106" s="24">
        <f ca="1">OFFSET(PTRA!AN$218,$E106,0)</f>
        <v>6.0820660334919934</v>
      </c>
      <c r="AL106" s="24">
        <f ca="1">OFFSET(PTRA!AO$218,$E106,0)</f>
        <v>6.0820660334919934</v>
      </c>
      <c r="AM106" s="24">
        <f ca="1">OFFSET(PTRA!AP$218,$E106,0)</f>
        <v>6.0820660334919934</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10.353677967075182</v>
      </c>
      <c r="L107" s="24">
        <f ca="1">OFFSET(PTRA!O$218,$E107,0)</f>
        <v>8.6260563043864682</v>
      </c>
      <c r="M107" s="24">
        <f ca="1">OFFSET(PTRA!P$218,$E107,0)</f>
        <v>8.7248248744821311</v>
      </c>
      <c r="N107" s="24">
        <f ca="1">OFFSET(PTRA!Q$218,$E107,0)</f>
        <v>8.8235934445777957</v>
      </c>
      <c r="O107" s="24">
        <f ca="1">OFFSET(PTRA!R$218,$E107,0)</f>
        <v>8.967720358741504</v>
      </c>
      <c r="P107" s="24">
        <f ca="1">OFFSET(PTRA!S$218,$E107,0)</f>
        <v>9.108628664820893</v>
      </c>
      <c r="Q107" s="24">
        <f ca="1">OFFSET(PTRA!T$218,$E107,0)</f>
        <v>9.1065318612464878</v>
      </c>
      <c r="R107" s="24">
        <f ca="1">OFFSET(PTRA!U$218,$E107,0)</f>
        <v>9.1044350576720827</v>
      </c>
      <c r="S107" s="24">
        <f ca="1">OFFSET(PTRA!V$218,$E107,0)</f>
        <v>9.1023382540976776</v>
      </c>
      <c r="T107" s="24">
        <f ca="1">OFFSET(PTRA!W$218,$E107,0)</f>
        <v>9.1002414505232725</v>
      </c>
      <c r="U107" s="24">
        <f ca="1">OFFSET(PTRA!X$218,$E107,0)</f>
        <v>9.0981446469488674</v>
      </c>
      <c r="V107" s="24">
        <f ca="1">OFFSET(PTRA!Y$218,$E107,0)</f>
        <v>9.0960478433744623</v>
      </c>
      <c r="W107" s="24">
        <f ca="1">OFFSET(PTRA!Z$218,$E107,0)</f>
        <v>9.0939510398000571</v>
      </c>
      <c r="X107" s="24">
        <f ca="1">OFFSET(PTRA!AA$218,$E107,0)</f>
        <v>9.091854236225652</v>
      </c>
      <c r="Y107" s="24">
        <f ca="1">OFFSET(PTRA!AB$218,$E107,0)</f>
        <v>9.0897574326512434</v>
      </c>
      <c r="Z107" s="24">
        <f ca="1">OFFSET(PTRA!AC$218,$E107,0)</f>
        <v>9.0229632028694393</v>
      </c>
      <c r="AA107" s="24">
        <f ca="1">OFFSET(PTRA!AD$218,$E107,0)</f>
        <v>8.9561689730876353</v>
      </c>
      <c r="AB107" s="24">
        <f ca="1">OFFSET(PTRA!AE$218,$E107,0)</f>
        <v>8.8893747433058312</v>
      </c>
      <c r="AC107" s="24">
        <f ca="1">OFFSET(PTRA!AF$218,$E107,0)</f>
        <v>8.8225805135240272</v>
      </c>
      <c r="AD107" s="24">
        <f ca="1">OFFSET(PTRA!AG$218,$E107,0)</f>
        <v>8.7557862837422231</v>
      </c>
      <c r="AE107" s="24">
        <f ca="1">OFFSET(PTRA!AH$218,$E107,0)</f>
        <v>8.6889920539604191</v>
      </c>
      <c r="AF107" s="24">
        <f ca="1">OFFSET(PTRA!AI$218,$E107,0)</f>
        <v>8.622197824178615</v>
      </c>
      <c r="AG107" s="24">
        <f ca="1">OFFSET(PTRA!AJ$218,$E107,0)</f>
        <v>8.555403594396811</v>
      </c>
      <c r="AH107" s="24">
        <f ca="1">OFFSET(PTRA!AK$218,$E107,0)</f>
        <v>8.4886093646150069</v>
      </c>
      <c r="AI107" s="24">
        <f ca="1">OFFSET(PTRA!AL$218,$E107,0)</f>
        <v>8.4218151348332082</v>
      </c>
      <c r="AJ107" s="24">
        <f ca="1">OFFSET(PTRA!AM$218,$E107,0)</f>
        <v>7.9626801014863755</v>
      </c>
      <c r="AK107" s="24">
        <f ca="1">OFFSET(PTRA!AN$218,$E107,0)</f>
        <v>7.5035450681395419</v>
      </c>
      <c r="AL107" s="24">
        <f ca="1">OFFSET(PTRA!AO$218,$E107,0)</f>
        <v>7.5035450681395419</v>
      </c>
      <c r="AM107" s="24">
        <f ca="1">OFFSET(PTRA!AP$218,$E107,0)</f>
        <v>7.5035450681395419</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3.8941279505514435</v>
      </c>
      <c r="Q108" s="24">
        <f ca="1">OFFSET(OtherTRA!T$46,$E108,0)</f>
        <v>4.0631404810677996</v>
      </c>
      <c r="R108" s="24">
        <f ca="1">OFFSET(OtherTRA!U$46,$E108,0)</f>
        <v>4.2321530115841552</v>
      </c>
      <c r="S108" s="24">
        <f ca="1">OFFSET(OtherTRA!V$46,$E108,0)</f>
        <v>4.4011655421005109</v>
      </c>
      <c r="T108" s="24">
        <f ca="1">OFFSET(OtherTRA!W$46,$E108,0)</f>
        <v>4.5701780726168666</v>
      </c>
      <c r="U108" s="24">
        <f ca="1">OFFSET(OtherTRA!X$46,$E108,0)</f>
        <v>4.7391906031332223</v>
      </c>
      <c r="V108" s="24">
        <f ca="1">OFFSET(OtherTRA!Y$46,$E108,0)</f>
        <v>4.9082031336495779</v>
      </c>
      <c r="W108" s="24">
        <f ca="1">OFFSET(OtherTRA!Z$46,$E108,0)</f>
        <v>5.0772156641659336</v>
      </c>
      <c r="X108" s="24">
        <f ca="1">OFFSET(OtherTRA!AA$46,$E108,0)</f>
        <v>5.2462281946822893</v>
      </c>
      <c r="Y108" s="24">
        <f ca="1">OFFSET(OtherTRA!AB$46,$E108,0)</f>
        <v>5.4152407251986459</v>
      </c>
      <c r="Z108" s="24">
        <f ca="1">OFFSET(OtherTRA!AC$46,$E108,0)</f>
        <v>5.7377816457241515</v>
      </c>
      <c r="AA108" s="24">
        <f ca="1">OFFSET(OtherTRA!AD$46,$E108,0)</f>
        <v>6.0603225662496572</v>
      </c>
      <c r="AB108" s="24">
        <f ca="1">OFFSET(OtherTRA!AE$46,$E108,0)</f>
        <v>6.3828634867751628</v>
      </c>
      <c r="AC108" s="24">
        <f ca="1">OFFSET(OtherTRA!AF$46,$E108,0)</f>
        <v>6.7054044073006684</v>
      </c>
      <c r="AD108" s="24">
        <f ca="1">OFFSET(OtherTRA!AG$46,$E108,0)</f>
        <v>7.0279453278261741</v>
      </c>
      <c r="AE108" s="24">
        <f ca="1">OFFSET(OtherTRA!AH$46,$E108,0)</f>
        <v>7.3504862483516797</v>
      </c>
      <c r="AF108" s="24">
        <f ca="1">OFFSET(OtherTRA!AI$46,$E108,0)</f>
        <v>7.6730271688771854</v>
      </c>
      <c r="AG108" s="24">
        <f ca="1">OFFSET(OtherTRA!AJ$46,$E108,0)</f>
        <v>7.995568089402691</v>
      </c>
      <c r="AH108" s="24">
        <f ca="1">OFFSET(OtherTRA!AK$46,$E108,0)</f>
        <v>8.3181090099281967</v>
      </c>
      <c r="AI108" s="24">
        <f ca="1">OFFSET(OtherTRA!AL$46,$E108,0)</f>
        <v>8.6406499304536997</v>
      </c>
      <c r="AJ108" s="24">
        <f ca="1">OFFSET(OtherTRA!AM$46,$E108,0)</f>
        <v>11.058083844405807</v>
      </c>
      <c r="AK108" s="24">
        <f ca="1">OFFSET(OtherTRA!AN$46,$E108,0)</f>
        <v>13.475517758357915</v>
      </c>
      <c r="AL108" s="24">
        <f ca="1">OFFSET(OtherTRA!AO$46,$E108,0)</f>
        <v>13.475517758357915</v>
      </c>
      <c r="AM108" s="24">
        <f ca="1">OFFSET(OtherTRA!AP$46,$E108,0)</f>
        <v>13.475517758357915</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117.13482153250987</v>
      </c>
      <c r="Q109" s="24">
        <f ca="1">OFFSET(COM!T$247,$E109,0)</f>
        <v>116.45854630405428</v>
      </c>
      <c r="R109" s="24">
        <f ca="1">OFFSET(COM!U$247,$E109,0)</f>
        <v>115.79787198369833</v>
      </c>
      <c r="S109" s="24">
        <f ca="1">OFFSET(COM!V$247,$E109,0)</f>
        <v>115.13819973874047</v>
      </c>
      <c r="T109" s="194">
        <f ca="1">OFFSET(COM!W$247,$E109,0)</f>
        <v>114.59264834548493</v>
      </c>
      <c r="U109" s="24">
        <f ca="1">OFFSET(COM!X$247,$E109,0)</f>
        <v>114.050571788205</v>
      </c>
      <c r="V109" s="24">
        <f ca="1">OFFSET(COM!Y$247,$E109,0)</f>
        <v>113.53609578543434</v>
      </c>
      <c r="W109" s="24">
        <f ca="1">OFFSET(COM!Z$247,$E109,0)</f>
        <v>113.0254865303715</v>
      </c>
      <c r="X109" s="24">
        <f ca="1">OFFSET(COM!AA$247,$E109,0)</f>
        <v>112.61786245278097</v>
      </c>
      <c r="Y109" s="206">
        <f ca="1">OFFSET(COM!AB$247,$E109,0)</f>
        <v>112.23316917640693</v>
      </c>
      <c r="Z109" s="24">
        <f ca="1">OFFSET(COM!AC$247,$E109,0)</f>
        <v>111.7868935515865</v>
      </c>
      <c r="AA109" s="24">
        <f ca="1">OFFSET(COM!AD$247,$E109,0)</f>
        <v>111.32531627207938</v>
      </c>
      <c r="AB109" s="24">
        <f ca="1">OFFSET(COM!AE$247,$E109,0)</f>
        <v>110.85633929370707</v>
      </c>
      <c r="AC109" s="24">
        <f ca="1">OFFSET(COM!AF$247,$E109,0)</f>
        <v>110.42321638830337</v>
      </c>
      <c r="AD109" s="24">
        <f ca="1">OFFSET(COM!AG$247,$E109,0)</f>
        <v>109.91708765397257</v>
      </c>
      <c r="AE109" s="24">
        <f ca="1">OFFSET(COM!AH$247,$E109,0)</f>
        <v>109.42903831214439</v>
      </c>
      <c r="AF109" s="24">
        <f ca="1">OFFSET(COM!AI$247,$E109,0)</f>
        <v>108.9598808314793</v>
      </c>
      <c r="AG109" s="24">
        <f ca="1">OFFSET(COM!AJ$247,$E109,0)</f>
        <v>108.46638704303169</v>
      </c>
      <c r="AH109" s="24">
        <f ca="1">OFFSET(COM!AK$247,$E109,0)</f>
        <v>107.97255323336606</v>
      </c>
      <c r="AI109" s="24">
        <f ca="1">OFFSET(COM!AL$247,$E109,0)</f>
        <v>107.49830101655479</v>
      </c>
      <c r="AJ109" s="24">
        <f ca="1">OFFSET(COM!AM$247,$E109,0)</f>
        <v>105.12401507410222</v>
      </c>
      <c r="AK109" s="24">
        <f ca="1">OFFSET(COM!AN$247,$E109,0)</f>
        <v>103.09455595293744</v>
      </c>
      <c r="AL109" s="24">
        <f ca="1">OFFSET(COM!AO$247,$E109,0)</f>
        <v>103.09455595293744</v>
      </c>
      <c r="AM109" s="24">
        <f ca="1">OFFSET(COM!AP$247,$E109,0)</f>
        <v>103.09455595293744</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9.1294927129121159</v>
      </c>
      <c r="Q110" s="24">
        <f ca="1">OFFSET(COM!T$247,$E110,0)</f>
        <v>9.2349551867383699</v>
      </c>
      <c r="R110" s="24">
        <f ca="1">OFFSET(COM!U$247,$E110,0)</f>
        <v>9.3461706650974801</v>
      </c>
      <c r="S110" s="24">
        <f ca="1">OFFSET(COM!V$247,$E110,0)</f>
        <v>9.4577556696579279</v>
      </c>
      <c r="T110" s="194">
        <f ca="1">OFFSET(COM!W$247,$E110,0)</f>
        <v>9.6114239794300573</v>
      </c>
      <c r="U110" s="24">
        <f ca="1">OFFSET(COM!X$247,$E110,0)</f>
        <v>9.7663736727595367</v>
      </c>
      <c r="V110" s="24">
        <f ca="1">OFFSET(COM!Y$247,$E110,0)</f>
        <v>9.9315013707402073</v>
      </c>
      <c r="W110" s="24">
        <f ca="1">OFFSET(COM!Z$247,$E110,0)</f>
        <v>10.098054973991806</v>
      </c>
      <c r="X110" s="24">
        <f ca="1">OFFSET(COM!AA$247,$E110,0)</f>
        <v>10.302585481474301</v>
      </c>
      <c r="Y110" s="206">
        <f ca="1">OFFSET(COM!AB$247,$E110,0)</f>
        <v>10.515571971294355</v>
      </c>
      <c r="Z110" s="24">
        <f ca="1">OFFSET(COM!AC$247,$E110,0)</f>
        <v>10.705849300372398</v>
      </c>
      <c r="AA110" s="24">
        <f ca="1">OFFSET(COM!AD$247,$E110,0)</f>
        <v>10.890483977868222</v>
      </c>
      <c r="AB110" s="24">
        <f ca="1">OFFSET(COM!AE$247,$E110,0)</f>
        <v>11.072389935930447</v>
      </c>
      <c r="AC110" s="24">
        <f ca="1">OFFSET(COM!AF$247,$E110,0)</f>
        <v>11.267517473338721</v>
      </c>
      <c r="AD110" s="24">
        <f ca="1">OFFSET(COM!AG$247,$E110,0)</f>
        <v>11.435723317339145</v>
      </c>
      <c r="AE110" s="24">
        <f ca="1">OFFSET(COM!AH$247,$E110,0)</f>
        <v>11.610596133951333</v>
      </c>
      <c r="AF110" s="24">
        <f ca="1">OFFSET(COM!AI$247,$E110,0)</f>
        <v>11.792435529830005</v>
      </c>
      <c r="AG110" s="24">
        <f ca="1">OFFSET(COM!AJ$247,$E110,0)</f>
        <v>11.965300647539001</v>
      </c>
      <c r="AH110" s="24">
        <f ca="1">OFFSET(COM!AK$247,$E110,0)</f>
        <v>12.13804037872587</v>
      </c>
      <c r="AI110" s="24">
        <f ca="1">OFFSET(COM!AL$247,$E110,0)</f>
        <v>12.318001035241723</v>
      </c>
      <c r="AJ110" s="24">
        <f ca="1">OFFSET(COM!AM$247,$E110,0)</f>
        <v>13.216688868389813</v>
      </c>
      <c r="AK110" s="24">
        <f ca="1">OFFSET(COM!AN$247,$E110,0)</f>
        <v>14.242535342127798</v>
      </c>
      <c r="AL110" s="24">
        <f ca="1">OFFSET(COM!AO$247,$E110,0)</f>
        <v>14.242535342127798</v>
      </c>
      <c r="AM110" s="24">
        <f ca="1">OFFSET(COM!AP$247,$E110,0)</f>
        <v>14.242535342127798</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11.170719003517295</v>
      </c>
      <c r="Q111" s="24">
        <f ca="1">OFFSET(COM!T$247,$E111,0)</f>
        <v>11.106225111374213</v>
      </c>
      <c r="R111" s="24">
        <f ca="1">OFFSET(COM!U$247,$E111,0)</f>
        <v>11.043219020708955</v>
      </c>
      <c r="S111" s="24">
        <f ca="1">OFFSET(COM!V$247,$E111,0)</f>
        <v>10.980308494305</v>
      </c>
      <c r="T111" s="194">
        <f ca="1">OFFSET(COM!W$247,$E111,0)</f>
        <v>10.928281255638453</v>
      </c>
      <c r="U111" s="24">
        <f ca="1">OFFSET(COM!X$247,$E111,0)</f>
        <v>10.876585399354699</v>
      </c>
      <c r="V111" s="24">
        <f ca="1">OFFSET(COM!Y$247,$E111,0)</f>
        <v>10.827521706886365</v>
      </c>
      <c r="W111" s="24">
        <f ca="1">OFFSET(COM!Z$247,$E111,0)</f>
        <v>10.778826771987614</v>
      </c>
      <c r="X111" s="24">
        <f ca="1">OFFSET(COM!AA$247,$E111,0)</f>
        <v>10.739953156351742</v>
      </c>
      <c r="Y111" s="206">
        <f ca="1">OFFSET(COM!AB$247,$E111,0)</f>
        <v>10.703266367259532</v>
      </c>
      <c r="Z111" s="24">
        <f ca="1">OFFSET(COM!AC$247,$E111,0)</f>
        <v>10.660706695099153</v>
      </c>
      <c r="AA111" s="24">
        <f ca="1">OFFSET(COM!AD$247,$E111,0)</f>
        <v>10.616687760163131</v>
      </c>
      <c r="AB111" s="24">
        <f ca="1">OFFSET(COM!AE$247,$E111,0)</f>
        <v>10.571963143042664</v>
      </c>
      <c r="AC111" s="24">
        <f ca="1">OFFSET(COM!AF$247,$E111,0)</f>
        <v>10.530657797570235</v>
      </c>
      <c r="AD111" s="24">
        <f ca="1">OFFSET(COM!AG$247,$E111,0)</f>
        <v>10.482390153526861</v>
      </c>
      <c r="AE111" s="24">
        <f ca="1">OFFSET(COM!AH$247,$E111,0)</f>
        <v>10.435846674943074</v>
      </c>
      <c r="AF111" s="24">
        <f ca="1">OFFSET(COM!AI$247,$E111,0)</f>
        <v>10.391104843979912</v>
      </c>
      <c r="AG111" s="24">
        <f ca="1">OFFSET(COM!AJ$247,$E111,0)</f>
        <v>10.344042148458584</v>
      </c>
      <c r="AH111" s="24">
        <f ca="1">OFFSET(COM!AK$247,$E111,0)</f>
        <v>10.296947026358788</v>
      </c>
      <c r="AI111" s="24">
        <f ca="1">OFFSET(COM!AL$247,$E111,0)</f>
        <v>10.251719329065347</v>
      </c>
      <c r="AJ111" s="24">
        <f ca="1">OFFSET(COM!AM$247,$E111,0)</f>
        <v>10.025292372929353</v>
      </c>
      <c r="AK111" s="24">
        <f ca="1">OFFSET(COM!AN$247,$E111,0)</f>
        <v>9.8317502880475764</v>
      </c>
      <c r="AL111" s="24">
        <f ca="1">OFFSET(COM!AO$247,$E111,0)</f>
        <v>9.8317502880475764</v>
      </c>
      <c r="AM111" s="24">
        <f ca="1">OFFSET(COM!AP$247,$E111,0)</f>
        <v>9.8317502880475764</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8.0367961187283541</v>
      </c>
      <c r="Q112" s="24">
        <f ca="1">OFFSET(COM!T$247,$E112,0)</f>
        <v>7.9903958590947521</v>
      </c>
      <c r="R112" s="24">
        <f ca="1">OFFSET(COM!U$247,$E112,0)</f>
        <v>7.9450660012086711</v>
      </c>
      <c r="S112" s="24">
        <f ca="1">OFFSET(COM!V$247,$E112,0)</f>
        <v>7.8998048972214274</v>
      </c>
      <c r="T112" s="194">
        <f ca="1">OFFSET(COM!W$247,$E112,0)</f>
        <v>7.8623737963539027</v>
      </c>
      <c r="U112" s="24">
        <f ca="1">OFFSET(COM!X$247,$E112,0)</f>
        <v>7.8251811092041477</v>
      </c>
      <c r="V112" s="24">
        <f ca="1">OFFSET(COM!Y$247,$E112,0)</f>
        <v>7.7898821375734224</v>
      </c>
      <c r="W112" s="24">
        <f ca="1">OFFSET(COM!Z$247,$E112,0)</f>
        <v>7.7548484693133224</v>
      </c>
      <c r="X112" s="24">
        <f ca="1">OFFSET(COM!AA$247,$E112,0)</f>
        <v>7.7268807688309309</v>
      </c>
      <c r="Y112" s="206">
        <f ca="1">OFFSET(COM!AB$247,$E112,0)</f>
        <v>7.7004863850771166</v>
      </c>
      <c r="Z112" s="24">
        <f ca="1">OFFSET(COM!AC$247,$E112,0)</f>
        <v>7.669866743859286</v>
      </c>
      <c r="AA112" s="24">
        <f ca="1">OFFSET(COM!AD$247,$E112,0)</f>
        <v>7.638197233120275</v>
      </c>
      <c r="AB112" s="24">
        <f ca="1">OFFSET(COM!AE$247,$E112,0)</f>
        <v>7.6060200179229183</v>
      </c>
      <c r="AC112" s="24">
        <f ca="1">OFFSET(COM!AF$247,$E112,0)</f>
        <v>7.5763028045482885</v>
      </c>
      <c r="AD112" s="24">
        <f ca="1">OFFSET(COM!AG$247,$E112,0)</f>
        <v>7.5415765515482969</v>
      </c>
      <c r="AE112" s="24">
        <f ca="1">OFFSET(COM!AH$247,$E112,0)</f>
        <v>7.5080907528350256</v>
      </c>
      <c r="AF112" s="24">
        <f ca="1">OFFSET(COM!AI$247,$E112,0)</f>
        <v>7.4759011531041271</v>
      </c>
      <c r="AG112" s="24">
        <f ca="1">OFFSET(COM!AJ$247,$E112,0)</f>
        <v>7.4420418027271662</v>
      </c>
      <c r="AH112" s="24">
        <f ca="1">OFFSET(COM!AK$247,$E112,0)</f>
        <v>7.4081591229834984</v>
      </c>
      <c r="AI112" s="24">
        <f ca="1">OFFSET(COM!AL$247,$E112,0)</f>
        <v>7.3756199657499746</v>
      </c>
      <c r="AJ112" s="24">
        <f ca="1">OFFSET(COM!AM$247,$E112,0)</f>
        <v>7.2127166395024656</v>
      </c>
      <c r="AK112" s="24">
        <f ca="1">OFFSET(COM!AN$247,$E112,0)</f>
        <v>7.0734723996197246</v>
      </c>
      <c r="AL112" s="24">
        <f ca="1">OFFSET(COM!AO$247,$E112,0)</f>
        <v>7.0734723996197246</v>
      </c>
      <c r="AM112" s="24">
        <f ca="1">OFFSET(COM!AP$247,$E112,0)</f>
        <v>7.0734723996197246</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101.93434142285847</v>
      </c>
      <c r="Q113" s="24">
        <f ca="1">OFFSET(COM!T$247,$E113,0)</f>
        <v>101.34582582065488</v>
      </c>
      <c r="R113" s="24">
        <f ca="1">OFFSET(COM!U$247,$E113,0)</f>
        <v>100.7708866107822</v>
      </c>
      <c r="S113" s="24">
        <f ca="1">OFFSET(COM!V$247,$E113,0)</f>
        <v>100.19681943788731</v>
      </c>
      <c r="T113" s="194">
        <f ca="1">OFFSET(COM!W$247,$E113,0)</f>
        <v>99.722063756730662</v>
      </c>
      <c r="U113" s="24">
        <f ca="1">OFFSET(COM!X$247,$E113,0)</f>
        <v>99.250331985220143</v>
      </c>
      <c r="V113" s="24">
        <f ca="1">OFFSET(COM!Y$247,$E113,0)</f>
        <v>98.802619069161807</v>
      </c>
      <c r="W113" s="24">
        <f ca="1">OFFSET(COM!Z$247,$E113,0)</f>
        <v>98.35827111644987</v>
      </c>
      <c r="X113" s="24">
        <f ca="1">OFFSET(COM!AA$247,$E113,0)</f>
        <v>98.00354404764434</v>
      </c>
      <c r="Y113" s="206">
        <f ca="1">OFFSET(COM!AB$247,$E113,0)</f>
        <v>97.668772070669874</v>
      </c>
      <c r="Z113" s="24">
        <f ca="1">OFFSET(COM!AC$247,$E113,0)</f>
        <v>97.280409231046463</v>
      </c>
      <c r="AA113" s="24">
        <f ca="1">OFFSET(COM!AD$247,$E113,0)</f>
        <v>96.878730418659714</v>
      </c>
      <c r="AB113" s="24">
        <f ca="1">OFFSET(COM!AE$247,$E113,0)</f>
        <v>96.470612159653399</v>
      </c>
      <c r="AC113" s="24">
        <f ca="1">OFFSET(COM!AF$247,$E113,0)</f>
        <v>96.09369522291459</v>
      </c>
      <c r="AD113" s="24">
        <f ca="1">OFFSET(COM!AG$247,$E113,0)</f>
        <v>95.653246357801692</v>
      </c>
      <c r="AE113" s="24">
        <f ca="1">OFFSET(COM!AH$247,$E113,0)</f>
        <v>95.228530738737831</v>
      </c>
      <c r="AF113" s="24">
        <f ca="1">OFFSET(COM!AI$247,$E113,0)</f>
        <v>94.820255401058404</v>
      </c>
      <c r="AG113" s="24">
        <f ca="1">OFFSET(COM!AJ$247,$E113,0)</f>
        <v>94.390801856300882</v>
      </c>
      <c r="AH113" s="24">
        <f ca="1">OFFSET(COM!AK$247,$E113,0)</f>
        <v>93.961052414571981</v>
      </c>
      <c r="AI113" s="24">
        <f ca="1">OFFSET(COM!AL$247,$E113,0)</f>
        <v>93.548343480059572</v>
      </c>
      <c r="AJ113" s="24">
        <f ca="1">OFFSET(COM!AM$247,$E113,0)</f>
        <v>91.482166482246114</v>
      </c>
      <c r="AK113" s="24">
        <f ca="1">OFFSET(COM!AN$247,$E113,0)</f>
        <v>89.716068440229378</v>
      </c>
      <c r="AL113" s="24">
        <f ca="1">OFFSET(COM!AO$247,$E113,0)</f>
        <v>89.716068440229378</v>
      </c>
      <c r="AM113" s="24">
        <f ca="1">OFFSET(COM!AP$247,$E113,0)</f>
        <v>89.716068440229378</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16.554272127112778</v>
      </c>
      <c r="Q114" s="24">
        <f ca="1">OFFSET(COM!T$247,$E114,0)</f>
        <v>16.458696413433373</v>
      </c>
      <c r="R114" s="24">
        <f ca="1">OFFSET(COM!U$247,$E114,0)</f>
        <v>16.365325523859497</v>
      </c>
      <c r="S114" s="24">
        <f ca="1">OFFSET(COM!V$247,$E114,0)</f>
        <v>16.272096254246406</v>
      </c>
      <c r="T114" s="194">
        <f ca="1">OFFSET(COM!W$247,$E114,0)</f>
        <v>16.194995302495936</v>
      </c>
      <c r="U114" s="24">
        <f ca="1">OFFSET(COM!X$247,$E114,0)</f>
        <v>16.11838543767918</v>
      </c>
      <c r="V114" s="24">
        <f ca="1">OFFSET(COM!Y$247,$E114,0)</f>
        <v>16.045676266816859</v>
      </c>
      <c r="W114" s="24">
        <f ca="1">OFFSET(COM!Z$247,$E114,0)</f>
        <v>15.973513570461131</v>
      </c>
      <c r="X114" s="24">
        <f ca="1">OFFSET(COM!AA$247,$E114,0)</f>
        <v>15.915905424414451</v>
      </c>
      <c r="Y114" s="206">
        <f ca="1">OFFSET(COM!AB$247,$E114,0)</f>
        <v>15.861538011724974</v>
      </c>
      <c r="Z114" s="24">
        <f ca="1">OFFSET(COM!AC$247,$E114,0)</f>
        <v>15.798467371924456</v>
      </c>
      <c r="AA114" s="24">
        <f ca="1">OFFSET(COM!AD$247,$E114,0)</f>
        <v>15.733234200501283</v>
      </c>
      <c r="AB114" s="24">
        <f ca="1">OFFSET(COM!AE$247,$E114,0)</f>
        <v>15.666955254413745</v>
      </c>
      <c r="AC114" s="24">
        <f ca="1">OFFSET(COM!AF$247,$E114,0)</f>
        <v>15.60574344440942</v>
      </c>
      <c r="AD114" s="24">
        <f ca="1">OFFSET(COM!AG$247,$E114,0)</f>
        <v>15.534213965046719</v>
      </c>
      <c r="AE114" s="24">
        <f ca="1">OFFSET(COM!AH$247,$E114,0)</f>
        <v>15.465239585691563</v>
      </c>
      <c r="AF114" s="24">
        <f ca="1">OFFSET(COM!AI$247,$E114,0)</f>
        <v>15.39893512981936</v>
      </c>
      <c r="AG114" s="24">
        <f ca="1">OFFSET(COM!AJ$247,$E114,0)</f>
        <v>15.329191305053008</v>
      </c>
      <c r="AH114" s="24">
        <f ca="1">OFFSET(COM!AK$247,$E114,0)</f>
        <v>15.259399426226395</v>
      </c>
      <c r="AI114" s="24">
        <f ca="1">OFFSET(COM!AL$247,$E114,0)</f>
        <v>15.192374948353255</v>
      </c>
      <c r="AJ114" s="24">
        <f ca="1">OFFSET(COM!AM$247,$E114,0)</f>
        <v>14.856825065878468</v>
      </c>
      <c r="AK114" s="24">
        <f ca="1">OFFSET(COM!AN$247,$E114,0)</f>
        <v>14.570008403479846</v>
      </c>
      <c r="AL114" s="24">
        <f ca="1">OFFSET(COM!AO$247,$E114,0)</f>
        <v>14.570008403479846</v>
      </c>
      <c r="AM114" s="24">
        <f ca="1">OFFSET(COM!AP$247,$E114,0)</f>
        <v>14.570008403479846</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24.796970450565368</v>
      </c>
      <c r="Q115" s="24">
        <f ca="1">OFFSET(COM!T$247,$E115,0)</f>
        <v>24.65380570555563</v>
      </c>
      <c r="R115" s="24">
        <f ca="1">OFFSET(COM!U$247,$E115,0)</f>
        <v>24.513943610023542</v>
      </c>
      <c r="S115" s="24">
        <f ca="1">OFFSET(COM!V$247,$E115,0)</f>
        <v>24.374293649821588</v>
      </c>
      <c r="T115" s="194">
        <f ca="1">OFFSET(COM!W$247,$E115,0)</f>
        <v>24.258802614783235</v>
      </c>
      <c r="U115" s="24">
        <f ca="1">OFFSET(COM!X$247,$E115,0)</f>
        <v>24.144047188540632</v>
      </c>
      <c r="V115" s="24">
        <f ca="1">OFFSET(COM!Y$247,$E115,0)</f>
        <v>24.035134688642479</v>
      </c>
      <c r="W115" s="24">
        <f ca="1">OFFSET(COM!Z$247,$E115,0)</f>
        <v>23.927040763677013</v>
      </c>
      <c r="X115" s="24">
        <f ca="1">OFFSET(COM!AA$247,$E115,0)</f>
        <v>23.840748386442751</v>
      </c>
      <c r="Y115" s="206">
        <f ca="1">OFFSET(COM!AB$247,$E115,0)</f>
        <v>23.759310367568663</v>
      </c>
      <c r="Z115" s="24">
        <f ca="1">OFFSET(COM!AC$247,$E115,0)</f>
        <v>23.664835613292375</v>
      </c>
      <c r="AA115" s="24">
        <f ca="1">OFFSET(COM!AD$247,$E115,0)</f>
        <v>23.567121560281983</v>
      </c>
      <c r="AB115" s="24">
        <f ca="1">OFFSET(COM!AE$247,$E115,0)</f>
        <v>23.467841020793003</v>
      </c>
      <c r="AC115" s="24">
        <f ca="1">OFFSET(COM!AF$247,$E115,0)</f>
        <v>23.376150644299983</v>
      </c>
      <c r="AD115" s="24">
        <f ca="1">OFFSET(COM!AG$247,$E115,0)</f>
        <v>23.26900522754703</v>
      </c>
      <c r="AE115" s="24">
        <f ca="1">OFFSET(COM!AH$247,$E115,0)</f>
        <v>23.165687145448175</v>
      </c>
      <c r="AF115" s="24">
        <f ca="1">OFFSET(COM!AI$247,$E115,0)</f>
        <v>23.066368394350022</v>
      </c>
      <c r="AG115" s="24">
        <f ca="1">OFFSET(COM!AJ$247,$E115,0)</f>
        <v>22.961897744806439</v>
      </c>
      <c r="AH115" s="24">
        <f ca="1">OFFSET(COM!AK$247,$E115,0)</f>
        <v>22.857355114139004</v>
      </c>
      <c r="AI115" s="24">
        <f ca="1">OFFSET(COM!AL$247,$E115,0)</f>
        <v>22.756957827896333</v>
      </c>
      <c r="AJ115" s="24">
        <f ca="1">OFFSET(COM!AM$247,$E115,0)</f>
        <v>22.254331046330361</v>
      </c>
      <c r="AK115" s="24">
        <f ca="1">OFFSET(COM!AN$247,$E115,0)</f>
        <v>21.824702715491213</v>
      </c>
      <c r="AL115" s="24">
        <f ca="1">OFFSET(COM!AO$247,$E115,0)</f>
        <v>21.824702715491213</v>
      </c>
      <c r="AM115" s="24">
        <f ca="1">OFFSET(COM!AP$247,$E115,0)</f>
        <v>21.824702715491213</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3.154691955507317</v>
      </c>
      <c r="Q116" s="24">
        <f ca="1">OFFSET(COM!T$247,$E116,0)</f>
        <v>3.1911344642260144</v>
      </c>
      <c r="R116" s="24">
        <f ca="1">OFFSET(COM!U$247,$E116,0)</f>
        <v>3.2295649209819697</v>
      </c>
      <c r="S116" s="24">
        <f ca="1">OFFSET(COM!V$247,$E116,0)</f>
        <v>3.2681230673447166</v>
      </c>
      <c r="T116" s="194">
        <f ca="1">OFFSET(COM!W$247,$E116,0)</f>
        <v>3.3212230802259266</v>
      </c>
      <c r="U116" s="24">
        <f ca="1">OFFSET(COM!X$247,$E116,0)</f>
        <v>3.3747658745986611</v>
      </c>
      <c r="V116" s="24">
        <f ca="1">OFFSET(COM!Y$247,$E116,0)</f>
        <v>3.4318256737389028</v>
      </c>
      <c r="W116" s="24">
        <f ca="1">OFFSET(COM!Z$247,$E116,0)</f>
        <v>3.4893781937814952</v>
      </c>
      <c r="X116" s="24">
        <f ca="1">OFFSET(COM!AA$247,$E116,0)</f>
        <v>3.5600536153959168</v>
      </c>
      <c r="Y116" s="206">
        <f ca="1">OFFSET(COM!AB$247,$E116,0)</f>
        <v>3.6336509977692844</v>
      </c>
      <c r="Z116" s="24">
        <f ca="1">OFFSET(COM!AC$247,$E116,0)</f>
        <v>3.6994012402234948</v>
      </c>
      <c r="AA116" s="24">
        <f ca="1">OFFSET(COM!AD$247,$E116,0)</f>
        <v>3.7632016670511503</v>
      </c>
      <c r="AB116" s="24">
        <f ca="1">OFFSET(COM!AE$247,$E116,0)</f>
        <v>3.8260591861492412</v>
      </c>
      <c r="AC116" s="24">
        <f ca="1">OFFSET(COM!AF$247,$E116,0)</f>
        <v>3.8934854158333092</v>
      </c>
      <c r="AD116" s="24">
        <f ca="1">OFFSET(COM!AG$247,$E116,0)</f>
        <v>3.9516088668972387</v>
      </c>
      <c r="AE116" s="24">
        <f ca="1">OFFSET(COM!AH$247,$E116,0)</f>
        <v>4.0120360872424765</v>
      </c>
      <c r="AF116" s="24">
        <f ca="1">OFFSET(COM!AI$247,$E116,0)</f>
        <v>4.0748706058090374</v>
      </c>
      <c r="AG116" s="24">
        <f ca="1">OFFSET(COM!AJ$247,$E116,0)</f>
        <v>4.1346040667332256</v>
      </c>
      <c r="AH116" s="24">
        <f ca="1">OFFSET(COM!AK$247,$E116,0)</f>
        <v>4.1942942004030828</v>
      </c>
      <c r="AI116" s="24">
        <f ca="1">OFFSET(COM!AL$247,$E116,0)</f>
        <v>4.2564795214577149</v>
      </c>
      <c r="AJ116" s="24">
        <f ca="1">OFFSET(COM!AM$247,$E116,0)</f>
        <v>4.5670206836993845</v>
      </c>
      <c r="AK116" s="24">
        <f ca="1">OFFSET(COM!AN$247,$E116,0)</f>
        <v>4.9215014549814171</v>
      </c>
      <c r="AL116" s="24">
        <f ca="1">OFFSET(COM!AO$247,$E116,0)</f>
        <v>4.9215014549814171</v>
      </c>
      <c r="AM116" s="24">
        <f ca="1">OFFSET(COM!AP$247,$E116,0)</f>
        <v>4.9215014549814171</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9.3970126515142791</v>
      </c>
      <c r="Q117" s="24">
        <f ca="1">OFFSET(COM!T$247,$E117,0)</f>
        <v>9.3427592126601535</v>
      </c>
      <c r="R117" s="24">
        <f ca="1">OFFSET(COM!U$247,$E117,0)</f>
        <v>9.2897573395562425</v>
      </c>
      <c r="S117" s="24">
        <f ca="1">OFFSET(COM!V$247,$E117,0)</f>
        <v>9.2368358568526432</v>
      </c>
      <c r="T117" s="194">
        <f ca="1">OFFSET(COM!W$247,$E117,0)</f>
        <v>9.193069594374915</v>
      </c>
      <c r="U117" s="24">
        <f ca="1">OFFSET(COM!X$247,$E117,0)</f>
        <v>9.149582096804135</v>
      </c>
      <c r="V117" s="24">
        <f ca="1">OFFSET(COM!Y$247,$E117,0)</f>
        <v>9.1083088234624867</v>
      </c>
      <c r="W117" s="24">
        <f ca="1">OFFSET(COM!Z$247,$E117,0)</f>
        <v>9.0673457557168788</v>
      </c>
      <c r="X117" s="24">
        <f ca="1">OFFSET(COM!AA$247,$E117,0)</f>
        <v>9.0346445609392276</v>
      </c>
      <c r="Y117" s="206">
        <f ca="1">OFFSET(COM!AB$247,$E117,0)</f>
        <v>9.0037829645518901</v>
      </c>
      <c r="Z117" s="24">
        <f ca="1">OFFSET(COM!AC$247,$E117,0)</f>
        <v>8.9679809917684494</v>
      </c>
      <c r="AA117" s="24">
        <f ca="1">OFFSET(COM!AD$247,$E117,0)</f>
        <v>8.9309514605118014</v>
      </c>
      <c r="AB117" s="24">
        <f ca="1">OFFSET(COM!AE$247,$E117,0)</f>
        <v>8.8933282965254179</v>
      </c>
      <c r="AC117" s="24">
        <f ca="1">OFFSET(COM!AF$247,$E117,0)</f>
        <v>8.858581486238867</v>
      </c>
      <c r="AD117" s="24">
        <f ca="1">OFFSET(COM!AG$247,$E117,0)</f>
        <v>8.8179778633573349</v>
      </c>
      <c r="AE117" s="24">
        <f ca="1">OFFSET(COM!AH$247,$E117,0)</f>
        <v>8.7788246399202734</v>
      </c>
      <c r="AF117" s="24">
        <f ca="1">OFFSET(COM!AI$247,$E117,0)</f>
        <v>8.7411869953353207</v>
      </c>
      <c r="AG117" s="24">
        <f ca="1">OFFSET(COM!AJ$247,$E117,0)</f>
        <v>8.7015969971365461</v>
      </c>
      <c r="AH117" s="24">
        <f ca="1">OFFSET(COM!AK$247,$E117,0)</f>
        <v>8.6619797211082936</v>
      </c>
      <c r="AI117" s="24">
        <f ca="1">OFFSET(COM!AL$247,$E117,0)</f>
        <v>8.6239333569009844</v>
      </c>
      <c r="AJ117" s="24">
        <f ca="1">OFFSET(COM!AM$247,$E117,0)</f>
        <v>8.4334588699155137</v>
      </c>
      <c r="AK117" s="24">
        <f ca="1">OFFSET(COM!AN$247,$E117,0)</f>
        <v>8.2706477366606315</v>
      </c>
      <c r="AL117" s="24">
        <f ca="1">OFFSET(COM!AO$247,$E117,0)</f>
        <v>8.2706477366606315</v>
      </c>
      <c r="AM117" s="24">
        <f ca="1">OFFSET(COM!AP$247,$E117,0)</f>
        <v>8.2706477366606315</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6.6512592858880488</v>
      </c>
      <c r="Q118" s="24">
        <f ca="1">OFFSET(COM!T$247,$E118,0)</f>
        <v>8.7574919850255686</v>
      </c>
      <c r="R118" s="24">
        <f ca="1">OFFSET(COM!U$247,$E118,0)</f>
        <v>10.926128316561655</v>
      </c>
      <c r="S118" s="24">
        <f ca="1">OFFSET(COM!V$247,$E118,0)</f>
        <v>13.098772949690145</v>
      </c>
      <c r="T118" s="194">
        <f ca="1">OFFSET(COM!W$247,$E118,0)</f>
        <v>15.727900989627953</v>
      </c>
      <c r="U118" s="24">
        <f ca="1">OFFSET(COM!X$247,$E118,0)</f>
        <v>18.370928373468143</v>
      </c>
      <c r="V118" s="24">
        <f ca="1">OFFSET(COM!Y$247,$E118,0)</f>
        <v>21.124357975345351</v>
      </c>
      <c r="W118" s="24">
        <f ca="1">OFFSET(COM!Z$247,$E118,0)</f>
        <v>23.893254568053869</v>
      </c>
      <c r="X118" s="24">
        <f ca="1">OFFSET(COM!AA$247,$E118,0)</f>
        <v>27.074091870651714</v>
      </c>
      <c r="Y118" s="206">
        <f ca="1">OFFSET(COM!AB$247,$E118,0)</f>
        <v>30.346652378115557</v>
      </c>
      <c r="Z118" s="24">
        <f ca="1">OFFSET(COM!AC$247,$E118,0)</f>
        <v>33.342621180656863</v>
      </c>
      <c r="AA118" s="24">
        <f ca="1">OFFSET(COM!AD$247,$E118,0)</f>
        <v>36.277995430639038</v>
      </c>
      <c r="AB118" s="24">
        <f ca="1">OFFSET(COM!AE$247,$E118,0)</f>
        <v>39.184066873114993</v>
      </c>
      <c r="AC118" s="24">
        <f ca="1">OFFSET(COM!AF$247,$E118,0)</f>
        <v>42.23212044454673</v>
      </c>
      <c r="AD118" s="24">
        <f ca="1">OFFSET(COM!AG$247,$E118,0)</f>
        <v>44.991070933426975</v>
      </c>
      <c r="AE118" s="24">
        <f ca="1">OFFSET(COM!AH$247,$E118,0)</f>
        <v>47.821615816617694</v>
      </c>
      <c r="AF118" s="24">
        <f ca="1">OFFSET(COM!AI$247,$E118,0)</f>
        <v>50.726972470014275</v>
      </c>
      <c r="AG118" s="24">
        <f ca="1">OFFSET(COM!AJ$247,$E118,0)</f>
        <v>53.535957344592092</v>
      </c>
      <c r="AH118" s="24">
        <f ca="1">OFFSET(COM!AK$247,$E118,0)</f>
        <v>56.343595735146465</v>
      </c>
      <c r="AI118" s="24">
        <f ca="1">OFFSET(COM!AL$247,$E118,0)</f>
        <v>59.228777233404216</v>
      </c>
      <c r="AJ118" s="24">
        <f ca="1">OFFSET(COM!AM$247,$E118,0)</f>
        <v>73.354427704402781</v>
      </c>
      <c r="AK118" s="24">
        <f ca="1">OFFSET(COM!AN$247,$E118,0)</f>
        <v>88.818282103455033</v>
      </c>
      <c r="AL118" s="24">
        <f ca="1">OFFSET(COM!AO$247,$E118,0)</f>
        <v>88.818282103455033</v>
      </c>
      <c r="AM118" s="24">
        <f ca="1">OFFSET(COM!AP$247,$E118,0)</f>
        <v>88.818282103455033</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0.63430624241459477</v>
      </c>
      <c r="Q120" s="24">
        <f ca="1">OFFSET(COM!T$247,$E120,0)</f>
        <v>0.83516994229699881</v>
      </c>
      <c r="R120" s="24">
        <f ca="1">OFFSET(COM!U$247,$E120,0)</f>
        <v>1.0419848480907015</v>
      </c>
      <c r="S120" s="24">
        <f ca="1">OFFSET(COM!V$247,$E120,0)</f>
        <v>1.2491820109296128</v>
      </c>
      <c r="T120" s="194">
        <f ca="1">OFFSET(COM!W$247,$E120,0)</f>
        <v>1.4999123247181754</v>
      </c>
      <c r="U120" s="24">
        <f ca="1">OFFSET(COM!X$247,$E120,0)</f>
        <v>1.7519681680378825</v>
      </c>
      <c r="V120" s="24">
        <f ca="1">OFFSET(COM!Y$247,$E120,0)</f>
        <v>2.0145526666192906</v>
      </c>
      <c r="W120" s="24">
        <f ca="1">OFFSET(COM!Z$247,$E120,0)</f>
        <v>2.2786121954790217</v>
      </c>
      <c r="X120" s="24">
        <f ca="1">OFFSET(COM!AA$247,$E120,0)</f>
        <v>2.5819570013902582</v>
      </c>
      <c r="Y120" s="206">
        <f ca="1">OFFSET(COM!AB$247,$E120,0)</f>
        <v>2.894049113476163</v>
      </c>
      <c r="Z120" s="24">
        <f ca="1">OFFSET(COM!AC$247,$E120,0)</f>
        <v>3.1797636874912394</v>
      </c>
      <c r="AA120" s="24">
        <f ca="1">OFFSET(COM!AD$247,$E120,0)</f>
        <v>3.4596995809147897</v>
      </c>
      <c r="AB120" s="24">
        <f ca="1">OFFSET(COM!AE$247,$E120,0)</f>
        <v>3.7368409728879293</v>
      </c>
      <c r="AC120" s="24">
        <f ca="1">OFFSET(COM!AF$247,$E120,0)</f>
        <v>4.0275226805873023</v>
      </c>
      <c r="AD120" s="24">
        <f ca="1">OFFSET(COM!AG$247,$E120,0)</f>
        <v>4.290633685945723</v>
      </c>
      <c r="AE120" s="24">
        <f ca="1">OFFSET(COM!AH$247,$E120,0)</f>
        <v>4.5605723865241128</v>
      </c>
      <c r="AF120" s="24">
        <f ca="1">OFFSET(COM!AI$247,$E120,0)</f>
        <v>4.8376456116801778</v>
      </c>
      <c r="AG120" s="24">
        <f ca="1">OFFSET(COM!AJ$247,$E120,0)</f>
        <v>5.1055282131859157</v>
      </c>
      <c r="AH120" s="24">
        <f ca="1">OFFSET(COM!AK$247,$E120,0)</f>
        <v>5.3732824054409116</v>
      </c>
      <c r="AI120" s="24">
        <f ca="1">OFFSET(COM!AL$247,$E120,0)</f>
        <v>5.6484315999290713</v>
      </c>
      <c r="AJ120" s="24">
        <f ca="1">OFFSET(COM!AM$247,$E120,0)</f>
        <v>6.9955431598304312</v>
      </c>
      <c r="AK120" s="24">
        <f ca="1">OFFSET(COM!AN$247,$E120,0)</f>
        <v>8.4702743280951491</v>
      </c>
      <c r="AL120" s="24">
        <f ca="1">OFFSET(COM!AO$247,$E120,0)</f>
        <v>8.4702743280951491</v>
      </c>
      <c r="AM120" s="24">
        <f ca="1">OFFSET(COM!AP$247,$E120,0)</f>
        <v>8.4702743280951491</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0.4563528941617504</v>
      </c>
      <c r="Q121" s="24">
        <f ca="1">OFFSET(COM!T$247,$E121,0)</f>
        <v>0.60086468459350606</v>
      </c>
      <c r="R121" s="24">
        <f ca="1">OFFSET(COM!U$247,$E121,0)</f>
        <v>0.74965808201534145</v>
      </c>
      <c r="S121" s="24">
        <f ca="1">OFFSET(COM!V$247,$E121,0)</f>
        <v>0.89872649503253155</v>
      </c>
      <c r="T121" s="194">
        <f ca="1">OFFSET(COM!W$247,$E121,0)</f>
        <v>1.079114920528597</v>
      </c>
      <c r="U121" s="24">
        <f ca="1">OFFSET(COM!X$247,$E121,0)</f>
        <v>1.2604570008957416</v>
      </c>
      <c r="V121" s="24">
        <f ca="1">OFFSET(COM!Y$247,$E121,0)</f>
        <v>1.4493739433390003</v>
      </c>
      <c r="W121" s="24">
        <f ca="1">OFFSET(COM!Z$247,$E121,0)</f>
        <v>1.6393520992647665</v>
      </c>
      <c r="X121" s="24">
        <f ca="1">OFFSET(COM!AA$247,$E121,0)</f>
        <v>1.8575941263013618</v>
      </c>
      <c r="Y121" s="206">
        <f ca="1">OFFSET(COM!AB$247,$E121,0)</f>
        <v>2.0821294202522682</v>
      </c>
      <c r="Z121" s="24">
        <f ca="1">OFFSET(COM!AC$247,$E121,0)</f>
        <v>2.2876873417061589</v>
      </c>
      <c r="AA121" s="24">
        <f ca="1">OFFSET(COM!AD$247,$E121,0)</f>
        <v>2.4890877798561792</v>
      </c>
      <c r="AB121" s="24">
        <f ca="1">OFFSET(COM!AE$247,$E121,0)</f>
        <v>2.6884777083511477</v>
      </c>
      <c r="AC121" s="24">
        <f ca="1">OFFSET(COM!AF$247,$E121,0)</f>
        <v>2.8976092440641201</v>
      </c>
      <c r="AD121" s="24">
        <f ca="1">OFFSET(COM!AG$247,$E121,0)</f>
        <v>3.086904982860653</v>
      </c>
      <c r="AE121" s="24">
        <f ca="1">OFFSET(COM!AH$247,$E121,0)</f>
        <v>3.281112920632598</v>
      </c>
      <c r="AF121" s="24">
        <f ca="1">OFFSET(COM!AI$247,$E121,0)</f>
        <v>3.4804538063747481</v>
      </c>
      <c r="AG121" s="24">
        <f ca="1">OFFSET(COM!AJ$247,$E121,0)</f>
        <v>3.6731824795584789</v>
      </c>
      <c r="AH121" s="24">
        <f ca="1">OFFSET(COM!AK$247,$E121,0)</f>
        <v>3.8658187684500569</v>
      </c>
      <c r="AI121" s="24">
        <f ca="1">OFFSET(COM!AL$247,$E121,0)</f>
        <v>4.0637754064818079</v>
      </c>
      <c r="AJ121" s="24">
        <f ca="1">OFFSET(COM!AM$247,$E121,0)</f>
        <v>5.0329575112953338</v>
      </c>
      <c r="AK121" s="24">
        <f ca="1">OFFSET(COM!AN$247,$E121,0)</f>
        <v>6.0939557984732469</v>
      </c>
      <c r="AL121" s="24">
        <f ca="1">OFFSET(COM!AO$247,$E121,0)</f>
        <v>6.0939557984732469</v>
      </c>
      <c r="AM121" s="24">
        <f ca="1">OFFSET(COM!AP$247,$E121,0)</f>
        <v>6.0939557984732469</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5.7881313692145655</v>
      </c>
      <c r="Q122" s="24">
        <f ca="1">OFFSET(COM!T$247,$E122,0)</f>
        <v>7.6210401512566763</v>
      </c>
      <c r="R122" s="24">
        <f ca="1">OFFSET(COM!U$247,$E122,0)</f>
        <v>9.5082545026223944</v>
      </c>
      <c r="S122" s="24">
        <f ca="1">OFFSET(COM!V$247,$E122,0)</f>
        <v>11.398957001899213</v>
      </c>
      <c r="T122" s="194">
        <f ca="1">OFFSET(COM!W$247,$E122,0)</f>
        <v>13.686905468129218</v>
      </c>
      <c r="U122" s="24">
        <f ca="1">OFFSET(COM!X$247,$E122,0)</f>
        <v>15.986949572943564</v>
      </c>
      <c r="V122" s="24">
        <f ca="1">OFFSET(COM!Y$247,$E122,0)</f>
        <v>18.383069099566647</v>
      </c>
      <c r="W122" s="24">
        <f ca="1">OFFSET(COM!Z$247,$E122,0)</f>
        <v>20.792648479575387</v>
      </c>
      <c r="X122" s="24">
        <f ca="1">OFFSET(COM!AA$247,$E122,0)</f>
        <v>23.560711395209609</v>
      </c>
      <c r="Y122" s="206">
        <f ca="1">OFFSET(COM!AB$247,$E122,0)</f>
        <v>26.408594678168274</v>
      </c>
      <c r="Z122" s="24">
        <f ca="1">OFFSET(COM!AC$247,$E122,0)</f>
        <v>29.015779312207421</v>
      </c>
      <c r="AA122" s="24">
        <f ca="1">OFFSET(COM!AD$247,$E122,0)</f>
        <v>31.570232694103815</v>
      </c>
      <c r="AB122" s="24">
        <f ca="1">OFFSET(COM!AE$247,$E122,0)</f>
        <v>34.09918586738668</v>
      </c>
      <c r="AC122" s="24">
        <f ca="1">OFFSET(COM!AF$247,$E122,0)</f>
        <v>36.751696276848932</v>
      </c>
      <c r="AD122" s="24">
        <f ca="1">OFFSET(COM!AG$247,$E122,0)</f>
        <v>39.152620249949692</v>
      </c>
      <c r="AE122" s="24">
        <f ca="1">OFFSET(COM!AH$247,$E122,0)</f>
        <v>41.615847877404683</v>
      </c>
      <c r="AF122" s="24">
        <f ca="1">OFFSET(COM!AI$247,$E122,0)</f>
        <v>44.144179019142101</v>
      </c>
      <c r="AG122" s="24">
        <f ca="1">OFFSET(COM!AJ$247,$E122,0)</f>
        <v>46.588644460850162</v>
      </c>
      <c r="AH122" s="24">
        <f ca="1">OFFSET(COM!AK$247,$E122,0)</f>
        <v>49.031938150551667</v>
      </c>
      <c r="AI122" s="24">
        <f ca="1">OFFSET(COM!AL$247,$E122,0)</f>
        <v>51.542712248830334</v>
      </c>
      <c r="AJ122" s="24">
        <f ca="1">OFFSET(COM!AM$247,$E122,0)</f>
        <v>63.835289802560581</v>
      </c>
      <c r="AK122" s="24">
        <f ca="1">OFFSET(COM!AN$247,$E122,0)</f>
        <v>77.292413767946698</v>
      </c>
      <c r="AL122" s="24">
        <f ca="1">OFFSET(COM!AO$247,$E122,0)</f>
        <v>77.292413767946698</v>
      </c>
      <c r="AM122" s="24">
        <f ca="1">OFFSET(COM!AP$247,$E122,0)</f>
        <v>77.292413767946698</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0.94000020460198741</v>
      </c>
      <c r="Q123" s="24">
        <f ca="1">OFFSET(COM!T$247,$E123,0)</f>
        <v>1.2376670197161304</v>
      </c>
      <c r="R123" s="24">
        <f ca="1">OFFSET(COM!U$247,$E123,0)</f>
        <v>1.5441531312523837</v>
      </c>
      <c r="S123" s="24">
        <f ca="1">OFFSET(COM!V$247,$E123,0)</f>
        <v>1.8512057226317788</v>
      </c>
      <c r="T123" s="194">
        <f ca="1">OFFSET(COM!W$247,$E123,0)</f>
        <v>2.2227715854616767</v>
      </c>
      <c r="U123" s="24">
        <f ca="1">OFFSET(COM!X$247,$E123,0)</f>
        <v>2.5963017960264141</v>
      </c>
      <c r="V123" s="24">
        <f ca="1">OFFSET(COM!Y$247,$E123,0)</f>
        <v>2.985434782408884</v>
      </c>
      <c r="W123" s="24">
        <f ca="1">OFFSET(COM!Z$247,$E123,0)</f>
        <v>3.3767536668177391</v>
      </c>
      <c r="X123" s="24">
        <f ca="1">OFFSET(COM!AA$247,$E123,0)</f>
        <v>3.8262907524627772</v>
      </c>
      <c r="Y123" s="206">
        <f ca="1">OFFSET(COM!AB$247,$E123,0)</f>
        <v>4.2887907715366342</v>
      </c>
      <c r="Z123" s="24">
        <f ca="1">OFFSET(COM!AC$247,$E123,0)</f>
        <v>4.712201011060019</v>
      </c>
      <c r="AA123" s="24">
        <f ca="1">OFFSET(COM!AD$247,$E123,0)</f>
        <v>5.1270476253576973</v>
      </c>
      <c r="AB123" s="24">
        <f ca="1">OFFSET(COM!AE$247,$E123,0)</f>
        <v>5.5377529719844993</v>
      </c>
      <c r="AC123" s="24">
        <f ca="1">OFFSET(COM!AF$247,$E123,0)</f>
        <v>5.968524177500826</v>
      </c>
      <c r="AD123" s="24">
        <f ca="1">OFFSET(COM!AG$247,$E123,0)</f>
        <v>6.3584374123579632</v>
      </c>
      <c r="AE123" s="24">
        <f ca="1">OFFSET(COM!AH$247,$E123,0)</f>
        <v>6.7584688432449864</v>
      </c>
      <c r="AF123" s="24">
        <f ca="1">OFFSET(COM!AI$247,$E123,0)</f>
        <v>7.1690731711245137</v>
      </c>
      <c r="AG123" s="24">
        <f ca="1">OFFSET(COM!AJ$247,$E123,0)</f>
        <v>7.5660575981831997</v>
      </c>
      <c r="AH123" s="24">
        <f ca="1">OFFSET(COM!AK$247,$E123,0)</f>
        <v>7.9628517311632567</v>
      </c>
      <c r="AI123" s="24">
        <f ca="1">OFFSET(COM!AL$247,$E123,0)</f>
        <v>8.3706047719190657</v>
      </c>
      <c r="AJ123" s="24">
        <f ca="1">OFFSET(COM!AM$247,$E123,0)</f>
        <v>10.366935656364804</v>
      </c>
      <c r="AK123" s="24">
        <f ca="1">OFFSET(COM!AN$247,$E123,0)</f>
        <v>12.552390421282102</v>
      </c>
      <c r="AL123" s="24">
        <f ca="1">OFFSET(COM!AO$247,$E123,0)</f>
        <v>12.552390421282102</v>
      </c>
      <c r="AM123" s="24">
        <f ca="1">OFFSET(COM!AP$247,$E123,0)</f>
        <v>12.552390421282102</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1.4080448308485201</v>
      </c>
      <c r="Q124" s="24">
        <f ca="1">OFFSET(COM!T$247,$E124,0)</f>
        <v>1.8539258192617911</v>
      </c>
      <c r="R124" s="24">
        <f ca="1">OFFSET(COM!U$247,$E124,0)</f>
        <v>2.3130174055856565</v>
      </c>
      <c r="S124" s="24">
        <f ca="1">OFFSET(COM!V$247,$E124,0)</f>
        <v>2.7729575332300564</v>
      </c>
      <c r="T124" s="194">
        <f ca="1">OFFSET(COM!W$247,$E124,0)</f>
        <v>3.3295333615288722</v>
      </c>
      <c r="U124" s="24">
        <f ca="1">OFFSET(COM!X$247,$E124,0)</f>
        <v>3.8890516250106697</v>
      </c>
      <c r="V124" s="24">
        <f ca="1">OFFSET(COM!Y$247,$E124,0)</f>
        <v>4.4719415938702847</v>
      </c>
      <c r="W124" s="24">
        <f ca="1">OFFSET(COM!Z$247,$E124,0)</f>
        <v>5.0581058624606285</v>
      </c>
      <c r="X124" s="24">
        <f ca="1">OFFSET(COM!AA$247,$E124,0)</f>
        <v>5.7314763219758094</v>
      </c>
      <c r="Y124" s="206">
        <f ca="1">OFFSET(COM!AB$247,$E124,0)</f>
        <v>6.4242642149316689</v>
      </c>
      <c r="Z124" s="24">
        <f ca="1">OFFSET(COM!AC$247,$E124,0)</f>
        <v>7.0584987567652728</v>
      </c>
      <c r="AA124" s="24">
        <f ca="1">OFFSET(COM!AD$247,$E124,0)</f>
        <v>7.679905675611832</v>
      </c>
      <c r="AB124" s="24">
        <f ca="1">OFFSET(COM!AE$247,$E124,0)</f>
        <v>8.2951093080031431</v>
      </c>
      <c r="AC124" s="24">
        <f ca="1">OFFSET(COM!AF$247,$E124,0)</f>
        <v>8.9403699858584957</v>
      </c>
      <c r="AD124" s="24">
        <f ca="1">OFFSET(COM!AG$247,$E124,0)</f>
        <v>9.5244287042844995</v>
      </c>
      <c r="AE124" s="24">
        <f ca="1">OFFSET(COM!AH$247,$E124,0)</f>
        <v>10.123643667940708</v>
      </c>
      <c r="AF124" s="24">
        <f ca="1">OFFSET(COM!AI$247,$E124,0)</f>
        <v>10.738695982359722</v>
      </c>
      <c r="AG124" s="24">
        <f ca="1">OFFSET(COM!AJ$247,$E124,0)</f>
        <v>11.333346778934841</v>
      </c>
      <c r="AH124" s="24">
        <f ca="1">OFFSET(COM!AK$247,$E124,0)</f>
        <v>11.927712530259495</v>
      </c>
      <c r="AI124" s="24">
        <f ca="1">OFFSET(COM!AL$247,$E124,0)</f>
        <v>12.538493845506208</v>
      </c>
      <c r="AJ124" s="24">
        <f ca="1">OFFSET(COM!AM$247,$E124,0)</f>
        <v>15.528837218566716</v>
      </c>
      <c r="AK124" s="24">
        <f ca="1">OFFSET(COM!AN$247,$E124,0)</f>
        <v>18.80247297920787</v>
      </c>
      <c r="AL124" s="24">
        <f ca="1">OFFSET(COM!AO$247,$E124,0)</f>
        <v>18.80247297920787</v>
      </c>
      <c r="AM124" s="24">
        <f ca="1">OFFSET(COM!AP$247,$E124,0)</f>
        <v>18.80247297920787</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0.53358998494435639</v>
      </c>
      <c r="Q126" s="24">
        <f ca="1">OFFSET(COM!T$247,$E126,0)</f>
        <v>0.70256019433111117</v>
      </c>
      <c r="R126" s="24">
        <f ca="1">OFFSET(COM!U$247,$E126,0)</f>
        <v>0.87653666671871933</v>
      </c>
      <c r="S126" s="24">
        <f ca="1">OFFSET(COM!V$247,$E126,0)</f>
        <v>1.050834700707584</v>
      </c>
      <c r="T126" s="194">
        <f ca="1">OFFSET(COM!W$247,$E126,0)</f>
        <v>1.261753615599938</v>
      </c>
      <c r="U126" s="24">
        <f ca="1">OFFSET(COM!X$247,$E126,0)</f>
        <v>1.4737875901200743</v>
      </c>
      <c r="V126" s="24">
        <f ca="1">OFFSET(COM!Y$247,$E126,0)</f>
        <v>1.6946784615567374</v>
      </c>
      <c r="W126" s="24">
        <f ca="1">OFFSET(COM!Z$247,$E126,0)</f>
        <v>1.9168101553775643</v>
      </c>
      <c r="X126" s="24">
        <f ca="1">OFFSET(COM!AA$247,$E126,0)</f>
        <v>2.1719893410702213</v>
      </c>
      <c r="Y126" s="206">
        <f ca="1">OFFSET(COM!AB$247,$E126,0)</f>
        <v>2.4345269203241293</v>
      </c>
      <c r="Z126" s="24">
        <f ca="1">OFFSET(COM!AC$247,$E126,0)</f>
        <v>2.6748752332569237</v>
      </c>
      <c r="AA126" s="24">
        <f ca="1">OFFSET(COM!AD$247,$E126,0)</f>
        <v>2.910362414635828</v>
      </c>
      <c r="AB126" s="24">
        <f ca="1">OFFSET(COM!AE$247,$E126,0)</f>
        <v>3.143498810404969</v>
      </c>
      <c r="AC126" s="24">
        <f ca="1">OFFSET(COM!AF$247,$E126,0)</f>
        <v>3.3880255668254566</v>
      </c>
      <c r="AD126" s="24">
        <f ca="1">OFFSET(COM!AG$247,$E126,0)</f>
        <v>3.6093593453698123</v>
      </c>
      <c r="AE126" s="24">
        <f ca="1">OFFSET(COM!AH$247,$E126,0)</f>
        <v>3.8364367057142763</v>
      </c>
      <c r="AF126" s="24">
        <f ca="1">OFFSET(COM!AI$247,$E126,0)</f>
        <v>4.0695157583130923</v>
      </c>
      <c r="AG126" s="24">
        <f ca="1">OFFSET(COM!AJ$247,$E126,0)</f>
        <v>4.2948634906011716</v>
      </c>
      <c r="AH126" s="24">
        <f ca="1">OFFSET(COM!AK$247,$E126,0)</f>
        <v>4.5201032026845169</v>
      </c>
      <c r="AI126" s="24">
        <f ca="1">OFFSET(COM!AL$247,$E126,0)</f>
        <v>4.7515637255787988</v>
      </c>
      <c r="AJ126" s="24">
        <f ca="1">OFFSET(COM!AM$247,$E126,0)</f>
        <v>5.8847785497461924</v>
      </c>
      <c r="AK126" s="24">
        <f ca="1">OFFSET(COM!AN$247,$E126,0)</f>
        <v>7.1253493170712439</v>
      </c>
      <c r="AL126" s="24">
        <f ca="1">OFFSET(COM!AO$247,$E126,0)</f>
        <v>7.1253493170712439</v>
      </c>
      <c r="AM126" s="24">
        <f ca="1">OFFSET(COM!AP$247,$E126,0)</f>
        <v>7.1253493170712439</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5.1861838240959743</v>
      </c>
      <c r="Q127" s="10">
        <f ca="1">OFFSET(IND!T$25,$E127,0)</f>
        <v>5.2998376948047587</v>
      </c>
      <c r="R127" s="10">
        <f ca="1">OFFSET(IND!U$25,$E127,0)</f>
        <v>5.4243565387800237</v>
      </c>
      <c r="S127" s="10">
        <f ca="1">OFFSET(IND!V$25,$E127,0)</f>
        <v>5.53870535473283</v>
      </c>
      <c r="T127" s="204">
        <f ca="1">OFFSET(IND!W$25,$E127,0)</f>
        <v>5.6740259495301588</v>
      </c>
      <c r="U127" s="10">
        <f ca="1">OFFSET(IND!X$25,$E127,0)</f>
        <v>5.8266082892774707</v>
      </c>
      <c r="V127" s="10">
        <f ca="1">OFFSET(IND!Y$25,$E127,0)</f>
        <v>5.9807638274708914</v>
      </c>
      <c r="W127" s="10">
        <f ca="1">OFFSET(IND!Z$25,$E127,0)</f>
        <v>6.1034892831065006</v>
      </c>
      <c r="X127" s="10">
        <f ca="1">OFFSET(IND!AA$25,$E127,0)</f>
        <v>6.3052002746827327</v>
      </c>
      <c r="Y127" s="207">
        <f ca="1">OFFSET(IND!AB$25,$E127,0)</f>
        <v>6.5027520483785546</v>
      </c>
      <c r="Z127" s="10">
        <f ca="1">OFFSET(IND!AC$25,$E127,0)</f>
        <v>6.7429685526131662</v>
      </c>
      <c r="AA127" s="10">
        <f ca="1">OFFSET(IND!AD$25,$E127,0)</f>
        <v>6.9158755594319716</v>
      </c>
      <c r="AB127" s="10">
        <f ca="1">OFFSET(IND!AE$25,$E127,0)</f>
        <v>7.0901834576346534</v>
      </c>
      <c r="AC127" s="10">
        <f ca="1">OFFSET(IND!AF$25,$E127,0)</f>
        <v>7.2829586768362429</v>
      </c>
      <c r="AD127" s="10">
        <f ca="1">OFFSET(IND!AG$25,$E127,0)</f>
        <v>7.4519118995632576</v>
      </c>
      <c r="AE127" s="10">
        <f ca="1">OFFSET(IND!AH$25,$E127,0)</f>
        <v>7.6197635832894646</v>
      </c>
      <c r="AF127" s="10">
        <f ca="1">OFFSET(IND!AI$25,$E127,0)</f>
        <v>7.7999515778726991</v>
      </c>
      <c r="AG127" s="10">
        <f ca="1">OFFSET(IND!AJ$25,$E127,0)</f>
        <v>7.9158155287667968</v>
      </c>
      <c r="AH127" s="10">
        <f ca="1">OFFSET(IND!AK$25,$E127,0)</f>
        <v>8.0147681978215051</v>
      </c>
      <c r="AI127" s="10">
        <f ca="1">OFFSET(IND!AL$25,$E127,0)</f>
        <v>8.0994997138496707</v>
      </c>
      <c r="AJ127" s="10">
        <f ca="1">OFFSET(IND!AM$25,$E127,0)</f>
        <v>8.9108481323942907</v>
      </c>
      <c r="AK127" s="10">
        <f ca="1">OFFSET(IND!AN$25,$E127,0)</f>
        <v>10.113614942365416</v>
      </c>
      <c r="AL127" s="10">
        <f ca="1">OFFSET(IND!AO$25,$E127,0)</f>
        <v>12.062493772310049</v>
      </c>
      <c r="AM127" s="10">
        <f ca="1">OFFSET(IND!AP$25,$E127,0)</f>
        <v>14.076609000825858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9.2886719302560348</v>
      </c>
      <c r="Q128" s="10">
        <f ca="1">OFFSET(IND!T$25,$E128,0)</f>
        <v>9.5431597198525981</v>
      </c>
      <c r="R128" s="10">
        <f ca="1">OFFSET(IND!U$25,$E128,0)</f>
        <v>9.8135574089583795</v>
      </c>
      <c r="S128" s="10">
        <f ca="1">OFFSET(IND!V$25,$E128,0)</f>
        <v>10.087468650742959</v>
      </c>
      <c r="T128" s="204">
        <f ca="1">OFFSET(IND!W$25,$E128,0)</f>
        <v>10.459010656142619</v>
      </c>
      <c r="U128" s="10">
        <f ca="1">OFFSET(IND!X$25,$E128,0)</f>
        <v>10.838163849432858</v>
      </c>
      <c r="V128" s="10">
        <f ca="1">OFFSET(IND!Y$25,$E128,0)</f>
        <v>11.248588910391845</v>
      </c>
      <c r="W128" s="10">
        <f ca="1">OFFSET(IND!Z$25,$E128,0)</f>
        <v>11.650645993966293</v>
      </c>
      <c r="X128" s="10">
        <f ca="1">OFFSET(IND!AA$25,$E128,0)</f>
        <v>12.158258002110063</v>
      </c>
      <c r="Y128" s="207">
        <f ca="1">OFFSET(IND!AB$25,$E128,0)</f>
        <v>12.697767253553883</v>
      </c>
      <c r="Z128" s="10">
        <f ca="1">OFFSET(IND!AC$25,$E128,0)</f>
        <v>13.188159375506714</v>
      </c>
      <c r="AA128" s="10">
        <f ca="1">OFFSET(IND!AD$25,$E128,0)</f>
        <v>13.667237972395911</v>
      </c>
      <c r="AB128" s="10">
        <f ca="1">OFFSET(IND!AE$25,$E128,0)</f>
        <v>14.144873806892591</v>
      </c>
      <c r="AC128" s="10">
        <f ca="1">OFFSET(IND!AF$25,$E128,0)</f>
        <v>14.671638021495248</v>
      </c>
      <c r="AD128" s="10">
        <f ca="1">OFFSET(IND!AG$25,$E128,0)</f>
        <v>15.130566059458571</v>
      </c>
      <c r="AE128" s="10">
        <f ca="1">OFFSET(IND!AH$25,$E128,0)</f>
        <v>15.62354194536886</v>
      </c>
      <c r="AF128" s="10">
        <f ca="1">OFFSET(IND!AI$25,$E128,0)</f>
        <v>16.115619979067723</v>
      </c>
      <c r="AG128" s="10">
        <f ca="1">OFFSET(IND!AJ$25,$E128,0)</f>
        <v>16.572979652237454</v>
      </c>
      <c r="AH128" s="10">
        <f ca="1">OFFSET(IND!AK$25,$E128,0)</f>
        <v>17.012220569423022</v>
      </c>
      <c r="AI128" s="10">
        <f ca="1">OFFSET(IND!AL$25,$E128,0)</f>
        <v>17.450082424176799</v>
      </c>
      <c r="AJ128" s="10">
        <f ca="1">OFFSET(IND!AM$25,$E128,0)</f>
        <v>20.067903425682335</v>
      </c>
      <c r="AK128" s="10">
        <f ca="1">OFFSET(IND!AN$25,$E128,0)</f>
        <v>23.451236136924354</v>
      </c>
      <c r="AL128" s="10">
        <f ca="1">OFFSET(IND!AO$25,$E128,0)</f>
        <v>29.324804564715837</v>
      </c>
      <c r="AM128" s="10">
        <f ca="1">OFFSET(IND!AP$25,$E128,0)</f>
        <v>35.325958277463478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14.264685149609713</v>
      </c>
      <c r="Q129" s="10">
        <f ca="1">OFFSET(IND!T$25,$E129,0)</f>
        <v>14.655504011581842</v>
      </c>
      <c r="R129" s="10">
        <f ca="1">OFFSET(IND!U$25,$E129,0)</f>
        <v>15.070755828982362</v>
      </c>
      <c r="S129" s="10">
        <f ca="1">OFFSET(IND!V$25,$E129,0)</f>
        <v>15.491403436340363</v>
      </c>
      <c r="T129" s="204">
        <f ca="1">OFFSET(IND!W$25,$E129,0)</f>
        <v>16.061983360647652</v>
      </c>
      <c r="U129" s="10">
        <f ca="1">OFFSET(IND!X$25,$E129,0)</f>
        <v>16.64425184492227</v>
      </c>
      <c r="V129" s="10">
        <f ca="1">OFFSET(IND!Y$25,$E129,0)</f>
        <v>17.274544777652419</v>
      </c>
      <c r="W129" s="10">
        <f ca="1">OFFSET(IND!Z$25,$E129,0)</f>
        <v>17.891986942950393</v>
      </c>
      <c r="X129" s="10">
        <f ca="1">OFFSET(IND!AA$25,$E129,0)</f>
        <v>18.671530620313579</v>
      </c>
      <c r="Y129" s="207">
        <f ca="1">OFFSET(IND!AB$25,$E129,0)</f>
        <v>19.500059140314345</v>
      </c>
      <c r="Z129" s="10">
        <f ca="1">OFFSET(IND!AC$25,$E129,0)</f>
        <v>20.253158105594878</v>
      </c>
      <c r="AA129" s="10">
        <f ca="1">OFFSET(IND!AD$25,$E129,0)</f>
        <v>20.988882803146211</v>
      </c>
      <c r="AB129" s="10">
        <f ca="1">OFFSET(IND!AE$25,$E129,0)</f>
        <v>21.722391839359791</v>
      </c>
      <c r="AC129" s="10">
        <f ca="1">OFFSET(IND!AF$25,$E129,0)</f>
        <v>22.531347707949848</v>
      </c>
      <c r="AD129" s="10">
        <f ca="1">OFFSET(IND!AG$25,$E129,0)</f>
        <v>23.236127036688018</v>
      </c>
      <c r="AE129" s="10">
        <f ca="1">OFFSET(IND!AH$25,$E129,0)</f>
        <v>23.993193908212927</v>
      </c>
      <c r="AF129" s="10">
        <f ca="1">OFFSET(IND!AI$25,$E129,0)</f>
        <v>24.748881941169412</v>
      </c>
      <c r="AG129" s="10">
        <f ca="1">OFFSET(IND!AJ$25,$E129,0)</f>
        <v>25.451252719993413</v>
      </c>
      <c r="AH129" s="10">
        <f ca="1">OFFSET(IND!AK$25,$E129,0)</f>
        <v>26.125798385458122</v>
      </c>
      <c r="AI129" s="10">
        <f ca="1">OFFSET(IND!AL$25,$E129,0)</f>
        <v>26.798226214106236</v>
      </c>
      <c r="AJ129" s="10">
        <f ca="1">OFFSET(IND!AM$25,$E129,0)</f>
        <v>30.818434123794258</v>
      </c>
      <c r="AK129" s="10">
        <f ca="1">OFFSET(IND!AN$25,$E129,0)</f>
        <v>36.014244272394528</v>
      </c>
      <c r="AL129" s="10">
        <f ca="1">OFFSET(IND!AO$25,$E129,0)</f>
        <v>45.034328624197464</v>
      </c>
      <c r="AM129" s="10">
        <f ca="1">OFFSET(IND!AP$25,$E129,0)</f>
        <v>54.250346682485898</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1.1234296604965144</v>
      </c>
      <c r="Q130" s="10">
        <f ca="1">OFFSET(IND!T$25,$E130,0)</f>
        <v>1.1542089939915123</v>
      </c>
      <c r="R130" s="10">
        <f ca="1">OFFSET(IND!U$25,$E130,0)</f>
        <v>1.1869125695243792</v>
      </c>
      <c r="S130" s="10">
        <f ca="1">OFFSET(IND!V$25,$E130,0)</f>
        <v>1.2200410959353389</v>
      </c>
      <c r="T130" s="204">
        <f ca="1">OFFSET(IND!W$25,$E130,0)</f>
        <v>1.2649776931281764</v>
      </c>
      <c r="U130" s="10">
        <f ca="1">OFFSET(IND!X$25,$E130,0)</f>
        <v>1.3108348346455516</v>
      </c>
      <c r="V130" s="10">
        <f ca="1">OFFSET(IND!Y$25,$E130,0)</f>
        <v>1.360474190018899</v>
      </c>
      <c r="W130" s="10">
        <f ca="1">OFFSET(IND!Z$25,$E130,0)</f>
        <v>1.4091014702470865</v>
      </c>
      <c r="X130" s="10">
        <f ca="1">OFFSET(IND!AA$25,$E130,0)</f>
        <v>1.4704952184873896</v>
      </c>
      <c r="Y130" s="207">
        <f ca="1">OFFSET(IND!AB$25,$E130,0)</f>
        <v>1.5357468173957334</v>
      </c>
      <c r="Z130" s="10">
        <f ca="1">OFFSET(IND!AC$25,$E130,0)</f>
        <v>1.5950578856746245</v>
      </c>
      <c r="AA130" s="10">
        <f ca="1">OFFSET(IND!AD$25,$E130,0)</f>
        <v>1.6530006259819077</v>
      </c>
      <c r="AB130" s="10">
        <f ca="1">OFFSET(IND!AE$25,$E130,0)</f>
        <v>1.710768869646724</v>
      </c>
      <c r="AC130" s="10">
        <f ca="1">OFFSET(IND!AF$25,$E130,0)</f>
        <v>1.7744790046602301</v>
      </c>
      <c r="AD130" s="10">
        <f ca="1">OFFSET(IND!AG$25,$E130,0)</f>
        <v>1.8299846112477649</v>
      </c>
      <c r="AE130" s="10">
        <f ca="1">OFFSET(IND!AH$25,$E130,0)</f>
        <v>1.8896081759833427</v>
      </c>
      <c r="AF130" s="10">
        <f ca="1">OFFSET(IND!AI$25,$E130,0)</f>
        <v>1.9491231488973302</v>
      </c>
      <c r="AG130" s="10">
        <f ca="1">OFFSET(IND!AJ$25,$E130,0)</f>
        <v>2.0044390677080939</v>
      </c>
      <c r="AH130" s="10">
        <f ca="1">OFFSET(IND!AK$25,$E130,0)</f>
        <v>2.0575635916631949</v>
      </c>
      <c r="AI130" s="10">
        <f ca="1">OFFSET(IND!AL$25,$E130,0)</f>
        <v>2.1105213232446194</v>
      </c>
      <c r="AJ130" s="10">
        <f ca="1">OFFSET(IND!AM$25,$E130,0)</f>
        <v>2.4271368503128619</v>
      </c>
      <c r="AK130" s="10">
        <f ca="1">OFFSET(IND!AN$25,$E130,0)</f>
        <v>2.836338116939209</v>
      </c>
      <c r="AL130" s="10">
        <f ca="1">OFFSET(IND!AO$25,$E130,0)</f>
        <v>3.5467239540407829</v>
      </c>
      <c r="AM130" s="10">
        <f ca="1">OFFSET(IND!AP$25,$E130,0)</f>
        <v>4.2725407477353841</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1.3135641597474403</v>
      </c>
      <c r="Q131" s="10">
        <f ca="1">OFFSET(IND!T$25,$E131,0)</f>
        <v>1.3495527318508993</v>
      </c>
      <c r="R131" s="10">
        <f ca="1">OFFSET(IND!U$25,$E131,0)</f>
        <v>1.3877912137302022</v>
      </c>
      <c r="S131" s="10">
        <f ca="1">OFFSET(IND!V$25,$E131,0)</f>
        <v>1.4265265671651921</v>
      </c>
      <c r="T131" s="204">
        <f ca="1">OFFSET(IND!W$25,$E131,0)</f>
        <v>1.4790684446045248</v>
      </c>
      <c r="U131" s="10">
        <f ca="1">OFFSET(IND!X$25,$E131,0)</f>
        <v>1.5326866636028271</v>
      </c>
      <c r="V131" s="10">
        <f ca="1">OFFSET(IND!Y$25,$E131,0)</f>
        <v>1.5907272160505681</v>
      </c>
      <c r="W131" s="10">
        <f ca="1">OFFSET(IND!Z$25,$E131,0)</f>
        <v>1.6475844050137936</v>
      </c>
      <c r="X131" s="10">
        <f ca="1">OFFSET(IND!AA$25,$E131,0)</f>
        <v>1.7193687188491411</v>
      </c>
      <c r="Y131" s="207">
        <f ca="1">OFFSET(IND!AB$25,$E131,0)</f>
        <v>1.7956638040744448</v>
      </c>
      <c r="Z131" s="10">
        <f ca="1">OFFSET(IND!AC$25,$E131,0)</f>
        <v>1.8650129554339094</v>
      </c>
      <c r="AA131" s="10">
        <f ca="1">OFFSET(IND!AD$25,$E131,0)</f>
        <v>1.932762196584942</v>
      </c>
      <c r="AB131" s="10">
        <f ca="1">OFFSET(IND!AE$25,$E131,0)</f>
        <v>2.0003074084641828</v>
      </c>
      <c r="AC131" s="10">
        <f ca="1">OFFSET(IND!AF$25,$E131,0)</f>
        <v>2.0748001452229983</v>
      </c>
      <c r="AD131" s="10">
        <f ca="1">OFFSET(IND!AG$25,$E131,0)</f>
        <v>2.1396997807250586</v>
      </c>
      <c r="AE131" s="10">
        <f ca="1">OFFSET(IND!AH$25,$E131,0)</f>
        <v>2.2094143169056522</v>
      </c>
      <c r="AF131" s="10">
        <f ca="1">OFFSET(IND!AI$25,$E131,0)</f>
        <v>2.2790018826759937</v>
      </c>
      <c r="AG131" s="10">
        <f ca="1">OFFSET(IND!AJ$25,$E131,0)</f>
        <v>2.3436797267532148</v>
      </c>
      <c r="AH131" s="10">
        <f ca="1">OFFSET(IND!AK$25,$E131,0)</f>
        <v>2.405795294042246</v>
      </c>
      <c r="AI131" s="10">
        <f ca="1">OFFSET(IND!AL$25,$E131,0)</f>
        <v>2.4677158402348218</v>
      </c>
      <c r="AJ131" s="10">
        <f ca="1">OFFSET(IND!AM$25,$E131,0)</f>
        <v>2.837916862515629</v>
      </c>
      <c r="AK131" s="10">
        <f ca="1">OFFSET(IND!AN$25,$E131,0)</f>
        <v>3.3163732687013678</v>
      </c>
      <c r="AL131" s="10">
        <f ca="1">OFFSET(IND!AO$25,$E131,0)</f>
        <v>4.1469881331837604</v>
      </c>
      <c r="AM131" s="10">
        <f ca="1">OFFSET(IND!AP$25,$E131,0)</f>
        <v>4.9956455616503188</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35.815854825894618</v>
      </c>
      <c r="Q132" s="10">
        <f ca="1">OFFSET(IND!T$25,$E132,0)</f>
        <v>36.827215730207371</v>
      </c>
      <c r="R132" s="10">
        <f ca="1">OFFSET(IND!U$25,$E132,0)</f>
        <v>37.901179879709872</v>
      </c>
      <c r="S132" s="10">
        <f ca="1">OFFSET(IND!V$25,$E132,0)</f>
        <v>38.968780876022869</v>
      </c>
      <c r="T132" s="204">
        <f ca="1">OFFSET(IND!W$25,$E132,0)</f>
        <v>40.413471007860103</v>
      </c>
      <c r="U132" s="10">
        <f ca="1">OFFSET(IND!X$25,$E132,0)</f>
        <v>41.902069111446217</v>
      </c>
      <c r="V132" s="10">
        <f ca="1">OFFSET(IND!Y$25,$E132,0)</f>
        <v>43.500187932949466</v>
      </c>
      <c r="W132" s="10">
        <f ca="1">OFFSET(IND!Z$25,$E132,0)</f>
        <v>45.052186020327483</v>
      </c>
      <c r="X132" s="10">
        <f ca="1">OFFSET(IND!AA$25,$E132,0)</f>
        <v>47.042976780294332</v>
      </c>
      <c r="Y132" s="207">
        <f ca="1">OFFSET(IND!AB$25,$E132,0)</f>
        <v>49.148869158173831</v>
      </c>
      <c r="Z132" s="10">
        <f ca="1">OFFSET(IND!AC$25,$E132,0)</f>
        <v>51.134923819090083</v>
      </c>
      <c r="AA132" s="10">
        <f ca="1">OFFSET(IND!AD$25,$E132,0)</f>
        <v>53.006096613682814</v>
      </c>
      <c r="AB132" s="10">
        <f ca="1">OFFSET(IND!AE$25,$E132,0)</f>
        <v>54.880678952423928</v>
      </c>
      <c r="AC132" s="10">
        <f ca="1">OFFSET(IND!AF$25,$E132,0)</f>
        <v>56.945174518346249</v>
      </c>
      <c r="AD132" s="10">
        <f ca="1">OFFSET(IND!AG$25,$E132,0)</f>
        <v>58.744323656449517</v>
      </c>
      <c r="AE132" s="10">
        <f ca="1">OFFSET(IND!AH$25,$E132,0)</f>
        <v>60.678270693459233</v>
      </c>
      <c r="AF132" s="10">
        <f ca="1">OFFSET(IND!AI$25,$E132,0)</f>
        <v>62.712957785666006</v>
      </c>
      <c r="AG132" s="10">
        <f ca="1">OFFSET(IND!AJ$25,$E132,0)</f>
        <v>64.610124096197524</v>
      </c>
      <c r="AH132" s="10">
        <f ca="1">OFFSET(IND!AK$25,$E132,0)</f>
        <v>66.498747627624425</v>
      </c>
      <c r="AI132" s="10">
        <f ca="1">OFFSET(IND!AL$25,$E132,0)</f>
        <v>68.435076213429554</v>
      </c>
      <c r="AJ132" s="10">
        <f ca="1">OFFSET(IND!AM$25,$E132,0)</f>
        <v>79.02098176419571</v>
      </c>
      <c r="AK132" s="10">
        <f ca="1">OFFSET(IND!AN$25,$E132,0)</f>
        <v>92.45486900262155</v>
      </c>
      <c r="AL132" s="10">
        <f ca="1">OFFSET(IND!AO$25,$E132,0)</f>
        <v>115.99999817720331</v>
      </c>
      <c r="AM132" s="10">
        <f ca="1">OFFSET(IND!AP$25,$E132,0)</f>
        <v>140.01979096639582</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2.138146207055271</v>
      </c>
      <c r="Q133" s="10">
        <f ca="1">OFFSET(IND!T$25,$E133,0)</f>
        <v>2.1959269660889911</v>
      </c>
      <c r="R133" s="10">
        <f ca="1">OFFSET(IND!U$25,$E133,0)</f>
        <v>2.2576884335444394</v>
      </c>
      <c r="S133" s="10">
        <f ca="1">OFFSET(IND!V$25,$E133,0)</f>
        <v>2.3179970538770385</v>
      </c>
      <c r="T133" s="204">
        <f ca="1">OFFSET(IND!W$25,$E133,0)</f>
        <v>2.3985814502468372</v>
      </c>
      <c r="U133" s="10">
        <f ca="1">OFFSET(IND!X$25,$E133,0)</f>
        <v>2.4805647902265084</v>
      </c>
      <c r="V133" s="10">
        <f ca="1">OFFSET(IND!Y$25,$E133,0)</f>
        <v>2.569205456840987</v>
      </c>
      <c r="W133" s="10">
        <f ca="1">OFFSET(IND!Z$25,$E133,0)</f>
        <v>2.6575365114807084</v>
      </c>
      <c r="X133" s="10">
        <f ca="1">OFFSET(IND!AA$25,$E133,0)</f>
        <v>2.7752795207998155</v>
      </c>
      <c r="Y133" s="207">
        <f ca="1">OFFSET(IND!AB$25,$E133,0)</f>
        <v>2.8962321367137167</v>
      </c>
      <c r="Z133" s="10">
        <f ca="1">OFFSET(IND!AC$25,$E133,0)</f>
        <v>3.0112327051394323</v>
      </c>
      <c r="AA133" s="10">
        <f ca="1">OFFSET(IND!AD$25,$E133,0)</f>
        <v>3.1186036739406795</v>
      </c>
      <c r="AB133" s="10">
        <f ca="1">OFFSET(IND!AE$25,$E133,0)</f>
        <v>3.2257941562286638</v>
      </c>
      <c r="AC133" s="10">
        <f ca="1">OFFSET(IND!AF$25,$E133,0)</f>
        <v>3.3421413208104194</v>
      </c>
      <c r="AD133" s="10">
        <f ca="1">OFFSET(IND!AG$25,$E133,0)</f>
        <v>3.4295593573746443</v>
      </c>
      <c r="AE133" s="10">
        <f ca="1">OFFSET(IND!AH$25,$E133,0)</f>
        <v>3.5346469985091766</v>
      </c>
      <c r="AF133" s="10">
        <f ca="1">OFFSET(IND!AI$25,$E133,0)</f>
        <v>3.6368042177861852</v>
      </c>
      <c r="AG133" s="10">
        <f ca="1">OFFSET(IND!AJ$25,$E133,0)</f>
        <v>3.7296507643447856</v>
      </c>
      <c r="AH133" s="10">
        <f ca="1">OFFSET(IND!AK$25,$E133,0)</f>
        <v>3.8205739699207908</v>
      </c>
      <c r="AI133" s="10">
        <f ca="1">OFFSET(IND!AL$25,$E133,0)</f>
        <v>3.9121495410460168</v>
      </c>
      <c r="AJ133" s="10">
        <f ca="1">OFFSET(IND!AM$25,$E133,0)</f>
        <v>4.4629856598858879</v>
      </c>
      <c r="AK133" s="10">
        <f ca="1">OFFSET(IND!AN$25,$E133,0)</f>
        <v>5.1767039781356985</v>
      </c>
      <c r="AL133" s="10">
        <f ca="1">OFFSET(IND!AO$25,$E133,0)</f>
        <v>6.4141113819903657</v>
      </c>
      <c r="AM133" s="10">
        <f ca="1">OFFSET(IND!AP$25,$E133,0)</f>
        <v>7.6786658190800665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0.64643521535600479</v>
      </c>
      <c r="Q134" s="10">
        <f ca="1">OFFSET(IND!T$25,$E134,0)</f>
        <v>0.66390432821935674</v>
      </c>
      <c r="R134" s="10">
        <f ca="1">OFFSET(IND!U$25,$E134,0)</f>
        <v>0.68257694629548504</v>
      </c>
      <c r="S134" s="10">
        <f ca="1">OFFSET(IND!V$25,$E134,0)</f>
        <v>0.70081031866444932</v>
      </c>
      <c r="T134" s="204">
        <f ca="1">OFFSET(IND!W$25,$E134,0)</f>
        <v>0.72517375623001612</v>
      </c>
      <c r="U134" s="10">
        <f ca="1">OFFSET(IND!X$25,$E134,0)</f>
        <v>0.74996014261486144</v>
      </c>
      <c r="V134" s="10">
        <f ca="1">OFFSET(IND!Y$25,$E134,0)</f>
        <v>0.77675926805499984</v>
      </c>
      <c r="W134" s="10">
        <f ca="1">OFFSET(IND!Z$25,$E134,0)</f>
        <v>0.80346478713514358</v>
      </c>
      <c r="X134" s="10">
        <f ca="1">OFFSET(IND!AA$25,$E134,0)</f>
        <v>0.83906255277657127</v>
      </c>
      <c r="Y134" s="207">
        <f ca="1">OFFSET(IND!AB$25,$E134,0)</f>
        <v>0.8756306929992449</v>
      </c>
      <c r="Z134" s="10">
        <f ca="1">OFFSET(IND!AC$25,$E134,0)</f>
        <v>0.91039932433560444</v>
      </c>
      <c r="AA134" s="10">
        <f ca="1">OFFSET(IND!AD$25,$E134,0)</f>
        <v>0.94286126501626966</v>
      </c>
      <c r="AB134" s="10">
        <f ca="1">OFFSET(IND!AE$25,$E134,0)</f>
        <v>0.97526863840977474</v>
      </c>
      <c r="AC134" s="10">
        <f ca="1">OFFSET(IND!AF$25,$E134,0)</f>
        <v>1.0104443921277819</v>
      </c>
      <c r="AD134" s="10">
        <f ca="1">OFFSET(IND!AG$25,$E134,0)</f>
        <v>1.0368738744082391</v>
      </c>
      <c r="AE134" s="10">
        <f ca="1">OFFSET(IND!AH$25,$E134,0)</f>
        <v>1.0686454865196551</v>
      </c>
      <c r="AF134" s="10">
        <f ca="1">OFFSET(IND!AI$25,$E134,0)</f>
        <v>1.0995311312083098</v>
      </c>
      <c r="AG134" s="10">
        <f ca="1">OFFSET(IND!AJ$25,$E134,0)</f>
        <v>1.1276018389651616</v>
      </c>
      <c r="AH134" s="10">
        <f ca="1">OFFSET(IND!AK$25,$E134,0)</f>
        <v>1.1550910545218152</v>
      </c>
      <c r="AI134" s="10">
        <f ca="1">OFFSET(IND!AL$25,$E134,0)</f>
        <v>1.1827775026451237</v>
      </c>
      <c r="AJ134" s="10">
        <f ca="1">OFFSET(IND!AM$25,$E134,0)</f>
        <v>1.3493142268098024</v>
      </c>
      <c r="AK134" s="10">
        <f ca="1">OFFSET(IND!AN$25,$E134,0)</f>
        <v>1.5650958479351229</v>
      </c>
      <c r="AL134" s="10">
        <f ca="1">OFFSET(IND!AO$25,$E134,0)</f>
        <v>1.9392067103983415</v>
      </c>
      <c r="AM134" s="10">
        <f ca="1">OFFSET(IND!AP$25,$E134,0)</f>
        <v>2.3215250556883462</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4.3158777240536113</v>
      </c>
      <c r="Q135" s="10">
        <f ca="1">OFFSET(IND!T$25,$E135,0)</f>
        <v>4.3138129194471038</v>
      </c>
      <c r="R135" s="10">
        <f ca="1">OFFSET(IND!U$25,$E135,0)</f>
        <v>4.3169782867198583</v>
      </c>
      <c r="S135" s="10">
        <f ca="1">OFFSET(IND!V$25,$E135,0)</f>
        <v>4.3158691632165906</v>
      </c>
      <c r="T135" s="204">
        <f ca="1">OFFSET(IND!W$25,$E135,0)</f>
        <v>4.3138758568539721</v>
      </c>
      <c r="U135" s="10">
        <f ca="1">OFFSET(IND!X$25,$E135,0)</f>
        <v>4.3931303385060154</v>
      </c>
      <c r="V135" s="10">
        <f ca="1">OFFSET(IND!Y$25,$E135,0)</f>
        <v>4.4819318063307634</v>
      </c>
      <c r="W135" s="10">
        <f ca="1">OFFSET(IND!Z$25,$E135,0)</f>
        <v>4.5694292132892711</v>
      </c>
      <c r="X135" s="10">
        <f ca="1">OFFSET(IND!AA$25,$E135,0)</f>
        <v>4.7040533241663169</v>
      </c>
      <c r="Y135" s="207">
        <f ca="1">OFFSET(IND!AB$25,$E135,0)</f>
        <v>4.8384627848744177</v>
      </c>
      <c r="Z135" s="10">
        <f ca="1">OFFSET(IND!AC$25,$E135,0)</f>
        <v>5.0093698649243024</v>
      </c>
      <c r="AA135" s="10">
        <f ca="1">OFFSET(IND!AD$25,$E135,0)</f>
        <v>5.1618769394387778</v>
      </c>
      <c r="AB135" s="10">
        <f ca="1">OFFSET(IND!AE$25,$E135,0)</f>
        <v>5.3138514190615638</v>
      </c>
      <c r="AC135" s="10">
        <f ca="1">OFFSET(IND!AF$25,$E135,0)</f>
        <v>5.481425963054706</v>
      </c>
      <c r="AD135" s="10">
        <f ca="1">OFFSET(IND!AG$25,$E135,0)</f>
        <v>5.6376872877413051</v>
      </c>
      <c r="AE135" s="10">
        <f ca="1">OFFSET(IND!AH$25,$E135,0)</f>
        <v>5.7922415662170987</v>
      </c>
      <c r="AF135" s="10">
        <f ca="1">OFFSET(IND!AI$25,$E135,0)</f>
        <v>5.9583201676436417</v>
      </c>
      <c r="AG135" s="10">
        <f ca="1">OFFSET(IND!AJ$25,$E135,0)</f>
        <v>6.1098443189639582</v>
      </c>
      <c r="AH135" s="10">
        <f ca="1">OFFSET(IND!AK$25,$E135,0)</f>
        <v>6.2622382573624797</v>
      </c>
      <c r="AI135" s="10">
        <f ca="1">OFFSET(IND!AL$25,$E135,0)</f>
        <v>6.4194630627428131</v>
      </c>
      <c r="AJ135" s="10">
        <f ca="1">OFFSET(IND!AM$25,$E135,0)</f>
        <v>7.2601114561653786</v>
      </c>
      <c r="AK135" s="10">
        <f ca="1">OFFSET(IND!AN$25,$E135,0)</f>
        <v>8.2131406534754081</v>
      </c>
      <c r="AL135" s="10">
        <f ca="1">OFFSET(IND!AO$25,$E135,0)</f>
        <v>9.9880881102267338</v>
      </c>
      <c r="AM135" s="10">
        <f ca="1">OFFSET(IND!AP$25,$E135,0)</f>
        <v>11.78176570095933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0" t="s">
        <v>197</v>
      </c>
      <c r="C2" s="350"/>
    </row>
    <row r="3" spans="1:48">
      <c r="A3" s="4" t="s">
        <v>16</v>
      </c>
    </row>
    <row r="4" spans="1:48" ht="15.75" thickBot="1">
      <c r="A4" s="4" t="s">
        <v>16</v>
      </c>
      <c r="B4" s="350" t="s">
        <v>11</v>
      </c>
      <c r="C4" s="350"/>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74.473608764784146</v>
      </c>
      <c r="U6" s="126" cm="1">
        <f t="array" ref="U6">INDEX(Drivers!$C$7:$AG$22,$D$6,MATCH(U$4,Drivers!$C$5:$AG$5,0))</f>
        <v>76.577057005393115</v>
      </c>
      <c r="V6" s="126" cm="1">
        <f t="array" ref="V6">INDEX(Drivers!$C$7:$AG$22,$D$6,MATCH(V$4,Drivers!$C$5:$AG$5,0))</f>
        <v>78.450688997034277</v>
      </c>
      <c r="W6" s="126" cm="1">
        <f t="array" ref="W6">INDEX(Drivers!$C$7:$AG$22,$D$6,MATCH(W$4,Drivers!$C$5:$AG$5,0))</f>
        <v>80.265262651666674</v>
      </c>
      <c r="X6" s="126" cm="1">
        <f t="array" ref="X6">INDEX(Drivers!$C$7:$AG$22,$D$6,MATCH(X$4,Drivers!$C$5:$AG$5,0))</f>
        <v>82.914875718901897</v>
      </c>
      <c r="Y6" s="126" cm="1">
        <f t="array" ref="Y6">INDEX(Drivers!$C$7:$AG$22,$D$6,MATCH(Y$4,Drivers!$C$5:$AG$5,0))</f>
        <v>85.422891368631753</v>
      </c>
      <c r="Z6" s="126" cm="1">
        <f t="array" ref="Z6">INDEX(Drivers!$C$7:$AG$22,$D$6,MATCH(Z$4,Drivers!$C$5:$AG$5,0))</f>
        <v>88.019577415389051</v>
      </c>
      <c r="AA6" s="126" cm="1">
        <f t="array" ref="AA6">INDEX(Drivers!$C$7:$AG$22,$D$6,MATCH(AA$4,Drivers!$C$5:$AG$5,0))</f>
        <v>90.451087745845797</v>
      </c>
      <c r="AB6" s="126" cm="1">
        <f t="array" ref="AB6">INDEX(Drivers!$C$7:$AG$22,$D$6,MATCH(AB$4,Drivers!$C$5:$AG$5,0))</f>
        <v>93.896788957353692</v>
      </c>
      <c r="AC6" s="126" cm="1">
        <f t="array" ref="AC6">INDEX(Drivers!$C$7:$AG$22,$D$6,MATCH(AC$4,Drivers!$C$5:$AG$5,0))</f>
        <v>97.265521645938932</v>
      </c>
      <c r="AD6" s="126" cm="1">
        <f t="array" ref="AD6">INDEX(Drivers!$C$7:$AG$22,$D$6,MATCH(AD$4,Drivers!$C$5:$AG$5,0))</f>
        <v>100.37616504383718</v>
      </c>
      <c r="AE6" s="126" cm="1">
        <f t="array" ref="AE6">INDEX(Drivers!$C$7:$AG$22,$D$6,MATCH(AE$4,Drivers!$C$5:$AG$5,0))</f>
        <v>103.06344095773458</v>
      </c>
      <c r="AF6" s="126" cm="1">
        <f t="array" ref="AF6">INDEX(Drivers!$C$7:$AG$22,$D$6,MATCH(AF$4,Drivers!$C$5:$AG$5,0))</f>
        <v>105.75262776401088</v>
      </c>
      <c r="AG6" s="126" cm="1">
        <f t="array" ref="AG6">INDEX(Drivers!$C$7:$AG$22,$D$6,MATCH(AG$4,Drivers!$C$5:$AG$5,0))</f>
        <v>108.83885159343062</v>
      </c>
      <c r="AH6" s="126" cm="1">
        <f t="array" ref="AH6">INDEX(Drivers!$C$7:$AG$22,$D$6,MATCH(AH$4,Drivers!$C$5:$AG$5,0))</f>
        <v>111.10231125877661</v>
      </c>
      <c r="AI6" s="126" cm="1">
        <f t="array" ref="AI6">INDEX(Drivers!$C$7:$AG$22,$D$6,MATCH(AI$4,Drivers!$C$5:$AG$5,0))</f>
        <v>113.64289895879894</v>
      </c>
      <c r="AJ6" s="126" cm="1">
        <f t="array" ref="AJ6">INDEX(Drivers!$C$7:$AG$22,$D$6,MATCH(AJ$4,Drivers!$C$5:$AG$5,0))</f>
        <v>116.65612247580135</v>
      </c>
      <c r="AK6" s="126" cm="1">
        <f t="array" ref="AK6">INDEX(Drivers!$C$7:$AG$22,$D$6,MATCH(AK$4,Drivers!$C$5:$AG$5,0))</f>
        <v>119.42447021460362</v>
      </c>
      <c r="AL6" s="126" cm="1">
        <f t="array" ref="AL6">INDEX(Drivers!$C$7:$AG$22,$D$6,MATCH(AL$4,Drivers!$C$5:$AG$5,0))</f>
        <v>122.33465831446563</v>
      </c>
      <c r="AM6" s="126" cm="1">
        <f t="array" ref="AM6">INDEX(Drivers!$C$7:$AG$22,$D$6,MATCH(AM$4,Drivers!$C$5:$AG$5,0))</f>
        <v>125.48881574751623</v>
      </c>
      <c r="AN6" s="126" cm="1">
        <f t="array" ref="AN6">INDEX(Drivers!$C$7:$AG$22,$D$6,MATCH(AN$4,Drivers!$C$5:$AG$5,0))</f>
        <v>141.50614233007551</v>
      </c>
      <c r="AO6" s="126" cm="1">
        <f t="array" ref="AO6">INDEX(Drivers!$C$7:$AG$22,$D$6,MATCH(AO$4,Drivers!$C$5:$AG$5,0))</f>
        <v>161.02586664903765</v>
      </c>
      <c r="AP6" s="126">
        <f>AO6</f>
        <v>161.02586664903765</v>
      </c>
      <c r="AQ6" s="126"/>
      <c r="AR6" s="126"/>
      <c r="AS6" s="24"/>
      <c r="AT6" s="24"/>
      <c r="AU6" s="24"/>
      <c r="AV6" s="24"/>
    </row>
    <row r="7" spans="1:48">
      <c r="A7" s="4" t="s">
        <v>16</v>
      </c>
      <c r="B7" s="25"/>
    </row>
    <row r="8" spans="1:48" ht="15.75" thickBot="1">
      <c r="A8" s="4" t="s">
        <v>16</v>
      </c>
      <c r="B8" s="350" t="s">
        <v>285</v>
      </c>
      <c r="C8" s="35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0" t="s">
        <v>12</v>
      </c>
      <c r="C16" s="35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2.7964692682762715</v>
      </c>
      <c r="U22" s="6">
        <f t="shared" si="2"/>
        <v>2.8754533333677204</v>
      </c>
      <c r="V22" s="6">
        <f t="shared" si="2"/>
        <v>2.9458078437988218</v>
      </c>
      <c r="W22" s="6">
        <f t="shared" si="2"/>
        <v>3.0139447253648828</v>
      </c>
      <c r="X22" s="6">
        <f t="shared" si="2"/>
        <v>3.11343717159169</v>
      </c>
      <c r="Y22" s="6">
        <f t="shared" si="2"/>
        <v>3.2076126628180797</v>
      </c>
      <c r="Z22" s="6">
        <f t="shared" si="2"/>
        <v>3.3051177099019848</v>
      </c>
      <c r="AA22" s="6">
        <f t="shared" si="2"/>
        <v>3.3964204415326544</v>
      </c>
      <c r="AB22" s="6">
        <f t="shared" si="2"/>
        <v>3.5258058400041805</v>
      </c>
      <c r="AC22" s="6">
        <f t="shared" si="2"/>
        <v>3.6523010856746301</v>
      </c>
      <c r="AD22" s="6">
        <f t="shared" si="2"/>
        <v>3.7691051295643669</v>
      </c>
      <c r="AE22" s="6">
        <f t="shared" si="2"/>
        <v>3.8700118082285901</v>
      </c>
      <c r="AF22" s="6">
        <f t="shared" si="2"/>
        <v>3.9709902405234101</v>
      </c>
      <c r="AG22" s="6">
        <f t="shared" si="2"/>
        <v>4.0868773344502358</v>
      </c>
      <c r="AH22" s="6">
        <f t="shared" si="2"/>
        <v>4.1718697968688963</v>
      </c>
      <c r="AI22" s="6">
        <f t="shared" si="2"/>
        <v>4.2672683621366598</v>
      </c>
      <c r="AJ22" s="6">
        <f t="shared" si="2"/>
        <v>4.3804143087814413</v>
      </c>
      <c r="AK22" s="6">
        <f t="shared" si="2"/>
        <v>4.4843652184239904</v>
      </c>
      <c r="AL22" s="6">
        <f t="shared" si="2"/>
        <v>4.5936422055493376</v>
      </c>
      <c r="AM22" s="6">
        <f t="shared" si="2"/>
        <v>4.7120801928461482</v>
      </c>
      <c r="AN22" s="6">
        <f t="shared" si="2"/>
        <v>5.3135276356515799</v>
      </c>
      <c r="AO22" s="6">
        <f t="shared" si="2"/>
        <v>6.0464894202161883</v>
      </c>
      <c r="AP22" s="6">
        <f t="shared" si="2"/>
        <v>6.0464894202161883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4.2822168293743319</v>
      </c>
      <c r="U23" s="6">
        <f t="shared" si="3"/>
        <v>4.4031646604926333</v>
      </c>
      <c r="V23" s="6">
        <f t="shared" si="3"/>
        <v>4.5108981056651443</v>
      </c>
      <c r="W23" s="6">
        <f t="shared" si="3"/>
        <v>4.6152357088897711</v>
      </c>
      <c r="X23" s="6">
        <f t="shared" si="3"/>
        <v>4.767587902586742</v>
      </c>
      <c r="Y23" s="6">
        <f t="shared" si="3"/>
        <v>4.9117982745794295</v>
      </c>
      <c r="Z23" s="6">
        <f t="shared" si="3"/>
        <v>5.0611071757385693</v>
      </c>
      <c r="AA23" s="6">
        <f t="shared" si="3"/>
        <v>5.2009185079752713</v>
      </c>
      <c r="AB23" s="6">
        <f t="shared" si="3"/>
        <v>5.3990456024137492</v>
      </c>
      <c r="AC23" s="6">
        <f t="shared" si="3"/>
        <v>5.5927470229838843</v>
      </c>
      <c r="AD23" s="6">
        <f t="shared" si="3"/>
        <v>5.7716083636600564</v>
      </c>
      <c r="AE23" s="6">
        <f t="shared" si="3"/>
        <v>5.9261261631131328</v>
      </c>
      <c r="AF23" s="6">
        <f t="shared" si="3"/>
        <v>6.0807538384758058</v>
      </c>
      <c r="AG23" s="6">
        <f t="shared" si="3"/>
        <v>6.258211059104096</v>
      </c>
      <c r="AH23" s="6">
        <f t="shared" si="3"/>
        <v>6.3883595134668703</v>
      </c>
      <c r="AI23" s="6">
        <f t="shared" si="3"/>
        <v>6.5344427714958737</v>
      </c>
      <c r="AJ23" s="6">
        <f t="shared" si="3"/>
        <v>6.7077024895246815</v>
      </c>
      <c r="AK23" s="6">
        <f t="shared" si="3"/>
        <v>6.8668819018464466</v>
      </c>
      <c r="AL23" s="6">
        <f t="shared" si="3"/>
        <v>7.0342171050757401</v>
      </c>
      <c r="AM23" s="6">
        <f t="shared" si="3"/>
        <v>7.2155804936146914</v>
      </c>
      <c r="AN23" s="6">
        <f t="shared" si="3"/>
        <v>8.1365734009149442</v>
      </c>
      <c r="AO23" s="6">
        <f t="shared" si="3"/>
        <v>9.2589534409021113</v>
      </c>
      <c r="AP23" s="6">
        <f t="shared" si="3"/>
        <v>9.2589534409021113</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16.269644378490483</v>
      </c>
      <c r="U24" s="6">
        <f t="shared" si="4"/>
        <v>16.729167629892959</v>
      </c>
      <c r="V24" s="6">
        <f t="shared" si="4"/>
        <v>17.138484792116724</v>
      </c>
      <c r="W24" s="6">
        <f t="shared" si="4"/>
        <v>17.534899959168587</v>
      </c>
      <c r="X24" s="6">
        <f t="shared" si="4"/>
        <v>18.113739403899551</v>
      </c>
      <c r="Y24" s="6">
        <f t="shared" si="4"/>
        <v>18.661645210984442</v>
      </c>
      <c r="Z24" s="6">
        <f t="shared" si="4"/>
        <v>19.228922119463018</v>
      </c>
      <c r="AA24" s="6">
        <f t="shared" si="4"/>
        <v>19.760114430877682</v>
      </c>
      <c r="AB24" s="6">
        <f t="shared" si="4"/>
        <v>20.512868786085939</v>
      </c>
      <c r="AC24" s="6">
        <f t="shared" si="4"/>
        <v>21.248808453285129</v>
      </c>
      <c r="AD24" s="6">
        <f t="shared" si="4"/>
        <v>21.928365449535253</v>
      </c>
      <c r="AE24" s="6">
        <f t="shared" si="4"/>
        <v>22.515432790451705</v>
      </c>
      <c r="AF24" s="6">
        <f t="shared" si="4"/>
        <v>23.102917588504525</v>
      </c>
      <c r="AG24" s="6">
        <f t="shared" si="4"/>
        <v>23.777139839982492</v>
      </c>
      <c r="AH24" s="6">
        <f t="shared" si="4"/>
        <v>24.271619487619091</v>
      </c>
      <c r="AI24" s="6">
        <f t="shared" si="4"/>
        <v>24.8266410459577</v>
      </c>
      <c r="AJ24" s="6">
        <f t="shared" si="4"/>
        <v>25.484915512143033</v>
      </c>
      <c r="AK24" s="6">
        <f t="shared" si="4"/>
        <v>26.089693956122623</v>
      </c>
      <c r="AL24" s="6">
        <f t="shared" si="4"/>
        <v>26.725459111653251</v>
      </c>
      <c r="AM24" s="6">
        <f t="shared" si="4"/>
        <v>27.41452226571074</v>
      </c>
      <c r="AN24" s="6">
        <f t="shared" si="4"/>
        <v>30.913697499926169</v>
      </c>
      <c r="AO24" s="6">
        <f t="shared" si="4"/>
        <v>35.178013118613606</v>
      </c>
      <c r="AP24" s="6">
        <f t="shared" si="4"/>
        <v>35.178013118613606</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5.6057954078235763</v>
      </c>
      <c r="U25" s="6">
        <f t="shared" si="5"/>
        <v>5.7641266701777667</v>
      </c>
      <c r="V25" s="6">
        <f t="shared" si="5"/>
        <v>5.9051591485133663</v>
      </c>
      <c r="W25" s="6">
        <f t="shared" si="5"/>
        <v>6.0417461734878559</v>
      </c>
      <c r="X25" s="6">
        <f t="shared" si="5"/>
        <v>6.241188486156342</v>
      </c>
      <c r="Y25" s="6">
        <f t="shared" si="5"/>
        <v>6.4299724439260038</v>
      </c>
      <c r="Z25" s="6">
        <f t="shared" si="5"/>
        <v>6.6254308211673507</v>
      </c>
      <c r="AA25" s="6">
        <f t="shared" si="5"/>
        <v>6.8084560521266893</v>
      </c>
      <c r="AB25" s="6">
        <f t="shared" si="5"/>
        <v>7.0678217032422408</v>
      </c>
      <c r="AC25" s="6">
        <f t="shared" si="5"/>
        <v>7.3213937611708486</v>
      </c>
      <c r="AD25" s="6">
        <f t="shared" si="5"/>
        <v>7.5555388598780882</v>
      </c>
      <c r="AE25" s="6">
        <f t="shared" si="5"/>
        <v>7.7578161394075362</v>
      </c>
      <c r="AF25" s="6">
        <f t="shared" si="5"/>
        <v>7.9602372560881589</v>
      </c>
      <c r="AG25" s="6">
        <f t="shared" si="5"/>
        <v>8.1925442391580834</v>
      </c>
      <c r="AH25" s="6">
        <f t="shared" si="5"/>
        <v>8.3629199199964521</v>
      </c>
      <c r="AI25" s="6">
        <f t="shared" si="5"/>
        <v>8.5541556489771686</v>
      </c>
      <c r="AJ25" s="6">
        <f t="shared" si="5"/>
        <v>8.7809677349566186</v>
      </c>
      <c r="AK25" s="6">
        <f t="shared" si="5"/>
        <v>8.9893474724076494</v>
      </c>
      <c r="AL25" s="6">
        <f t="shared" si="5"/>
        <v>9.208403851663217</v>
      </c>
      <c r="AM25" s="6">
        <f t="shared" si="5"/>
        <v>9.4458243493000733</v>
      </c>
      <c r="AN25" s="6">
        <f t="shared" si="5"/>
        <v>10.651484411856082</v>
      </c>
      <c r="AO25" s="6">
        <f t="shared" si="5"/>
        <v>12.120777799998736</v>
      </c>
      <c r="AP25" s="6">
        <f t="shared" si="5"/>
        <v>12.120777799998736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9.4143205311970117</v>
      </c>
      <c r="U26" s="6">
        <f t="shared" si="6"/>
        <v>9.6802205766804956</v>
      </c>
      <c r="V26" s="6">
        <f t="shared" si="6"/>
        <v>9.9170692056025267</v>
      </c>
      <c r="W26" s="6">
        <f t="shared" si="6"/>
        <v>10.146452181605872</v>
      </c>
      <c r="X26" s="6">
        <f t="shared" si="6"/>
        <v>10.481393741607134</v>
      </c>
      <c r="Y26" s="6">
        <f t="shared" si="6"/>
        <v>10.798435759785526</v>
      </c>
      <c r="Z26" s="6">
        <f t="shared" si="6"/>
        <v>11.126686735782538</v>
      </c>
      <c r="AA26" s="6">
        <f t="shared" si="6"/>
        <v>11.434057601858534</v>
      </c>
      <c r="AB26" s="6">
        <f t="shared" si="6"/>
        <v>11.869633857634236</v>
      </c>
      <c r="AC26" s="6">
        <f t="shared" si="6"/>
        <v>12.29548040703979</v>
      </c>
      <c r="AD26" s="6">
        <f t="shared" si="6"/>
        <v>12.68870150229459</v>
      </c>
      <c r="AE26" s="6">
        <f t="shared" si="6"/>
        <v>13.028404079204741</v>
      </c>
      <c r="AF26" s="6">
        <f t="shared" si="6"/>
        <v>13.368348214885224</v>
      </c>
      <c r="AG26" s="6">
        <f t="shared" si="6"/>
        <v>13.758482395880016</v>
      </c>
      <c r="AH26" s="6">
        <f t="shared" si="6"/>
        <v>14.044609725445913</v>
      </c>
      <c r="AI26" s="6">
        <f t="shared" si="6"/>
        <v>14.365769225332222</v>
      </c>
      <c r="AJ26" s="6">
        <f t="shared" si="6"/>
        <v>14.746675327395796</v>
      </c>
      <c r="AK26" s="6">
        <f t="shared" si="6"/>
        <v>15.096626315231136</v>
      </c>
      <c r="AL26" s="6">
        <f t="shared" si="6"/>
        <v>15.464507555748266</v>
      </c>
      <c r="AM26" s="6">
        <f t="shared" si="6"/>
        <v>15.863229325420816</v>
      </c>
      <c r="AN26" s="6">
        <f t="shared" si="6"/>
        <v>17.888003591125255</v>
      </c>
      <c r="AO26" s="6">
        <f t="shared" si="6"/>
        <v>20.355521205314062</v>
      </c>
      <c r="AP26" s="6">
        <f t="shared" si="6"/>
        <v>20.355521205314062</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0" t="s">
        <v>197</v>
      </c>
      <c r="C2" s="350"/>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205.02981004322606</v>
      </c>
      <c r="T10" s="185" cm="1">
        <f t="array" ref="T10">INDEX(Drivers!$C$7:$AG$22,$G10,T$9)</f>
        <v>208.33913533295853</v>
      </c>
      <c r="U10" s="185" cm="1">
        <f t="array" ref="U10">INDEX(Drivers!$C$7:$AG$22,$G10,U$9)</f>
        <v>212.01723655436163</v>
      </c>
      <c r="V10" s="185" cm="1">
        <f t="array" ref="V10">INDEX(Drivers!$C$7:$AG$22,$G10,V$9)</f>
        <v>215.60831605635181</v>
      </c>
      <c r="W10" s="185" cm="1">
        <f t="array" ref="W10">INDEX(Drivers!$C$7:$AG$22,$G10,W$9)</f>
        <v>219.28013913137715</v>
      </c>
      <c r="X10" s="185" cm="1">
        <f t="array" ref="X10">INDEX(Drivers!$C$7:$AG$22,$G10,X$9)</f>
        <v>223.30875153009347</v>
      </c>
      <c r="Y10" s="185" cm="1">
        <f t="array" ref="Y10">INDEX(Drivers!$C$7:$AG$22,$G10,Y$9)</f>
        <v>227.82265013678216</v>
      </c>
      <c r="Z10" s="185" cm="1">
        <f t="array" ref="Z10">INDEX(Drivers!$C$7:$AG$22,$G10,Z$9)</f>
        <v>232.27026156746635</v>
      </c>
      <c r="AA10" s="185" cm="1">
        <f t="array" ref="AA10">INDEX(Drivers!$C$7:$AG$22,$G10,AA$9)</f>
        <v>239.11338704050328</v>
      </c>
      <c r="AB10" s="185" cm="1">
        <f t="array" ref="AB10">INDEX(Drivers!$C$7:$AG$22,$G10,AB$9)</f>
        <v>245.94560155539662</v>
      </c>
      <c r="AC10" s="185" cm="1">
        <f t="array" ref="AC10">INDEX(Drivers!$C$7:$AG$22,$G10,AC$9)</f>
        <v>254.63303938055628</v>
      </c>
      <c r="AD10" s="185" cm="1">
        <f t="array" ref="AD10">INDEX(Drivers!$C$7:$AG$22,$G10,AD$9)</f>
        <v>262.38518006047883</v>
      </c>
      <c r="AE10" s="185" cm="1">
        <f t="array" ref="AE10">INDEX(Drivers!$C$7:$AG$22,$G10,AE$9)</f>
        <v>270.11024822236294</v>
      </c>
      <c r="AF10" s="185" cm="1">
        <f t="array" ref="AF10">INDEX(Drivers!$C$7:$AG$22,$G10,AF$9)</f>
        <v>278.62828873651239</v>
      </c>
      <c r="AG10" s="185" cm="1">
        <f t="array" ref="AG10">INDEX(Drivers!$C$7:$AG$22,$G10,AG$9)</f>
        <v>286.57126302579098</v>
      </c>
      <c r="AH10" s="185" cm="1">
        <f t="array" ref="AH10">INDEX(Drivers!$C$7:$AG$22,$G10,AH$9)</f>
        <v>294.42746584944791</v>
      </c>
      <c r="AI10" s="185" cm="1">
        <f t="array" ref="AI10">INDEX(Drivers!$C$7:$AG$22,$G10,AI$9)</f>
        <v>302.8694655814744</v>
      </c>
      <c r="AJ10" s="185" cm="1">
        <f t="array" ref="AJ10">INDEX(Drivers!$C$7:$AG$22,$G10,AJ$9)</f>
        <v>310.57164294721667</v>
      </c>
      <c r="AK10" s="185" cm="1">
        <f t="array" ref="AK10">INDEX(Drivers!$C$7:$AG$22,$G10,AK$9)</f>
        <v>318.31803276548482</v>
      </c>
      <c r="AL10" s="185" cm="1">
        <f t="array" ref="AL10">INDEX(Drivers!$C$7:$AG$22,$G10,AL$9)</f>
        <v>326.30998208037448</v>
      </c>
      <c r="AM10" s="185" cm="1">
        <f t="array" ref="AM10">INDEX(Drivers!$C$7:$AG$22,$G10,AM$9)</f>
        <v>369.04127588369278</v>
      </c>
      <c r="AN10" s="185" cm="1">
        <f t="array" ref="AN10">INDEX(Drivers!$C$7:$AG$22,$G10,AN$9)</f>
        <v>417.48503780845368</v>
      </c>
      <c r="AO10" s="185">
        <f>FORECAST(AO$3,$AL10:$AN10,$AL$3:$AN$3)</f>
        <v>507.7080155162912</v>
      </c>
      <c r="AP10" s="185">
        <f>FORECAST(AP$3,$AL10:$AN10,$AL$3:$AN$3)</f>
        <v>598.88307124437051</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205.02981004322606</v>
      </c>
      <c r="T11" s="185" cm="1">
        <f t="array" ref="T11">INDEX(Drivers!$C$7:$AG$22,$G11,T$9)</f>
        <v>208.33913533295853</v>
      </c>
      <c r="U11" s="185" cm="1">
        <f t="array" ref="U11">INDEX(Drivers!$C$7:$AG$22,$G11,U$9)</f>
        <v>212.01723655436163</v>
      </c>
      <c r="V11" s="185" cm="1">
        <f t="array" ref="V11">INDEX(Drivers!$C$7:$AG$22,$G11,V$9)</f>
        <v>215.60831605635181</v>
      </c>
      <c r="W11" s="185" cm="1">
        <f t="array" ref="W11">INDEX(Drivers!$C$7:$AG$22,$G11,W$9)</f>
        <v>219.28013913137715</v>
      </c>
      <c r="X11" s="185" cm="1">
        <f t="array" ref="X11">INDEX(Drivers!$C$7:$AG$22,$G11,X$9)</f>
        <v>223.30875153009347</v>
      </c>
      <c r="Y11" s="185" cm="1">
        <f t="array" ref="Y11">INDEX(Drivers!$C$7:$AG$22,$G11,Y$9)</f>
        <v>227.82265013678216</v>
      </c>
      <c r="Z11" s="185" cm="1">
        <f t="array" ref="Z11">INDEX(Drivers!$C$7:$AG$22,$G11,Z$9)</f>
        <v>232.27026156746635</v>
      </c>
      <c r="AA11" s="185" cm="1">
        <f t="array" ref="AA11">INDEX(Drivers!$C$7:$AG$22,$G11,AA$9)</f>
        <v>239.11338704050328</v>
      </c>
      <c r="AB11" s="185" cm="1">
        <f t="array" ref="AB11">INDEX(Drivers!$C$7:$AG$22,$G11,AB$9)</f>
        <v>245.94560155539662</v>
      </c>
      <c r="AC11" s="185" cm="1">
        <f t="array" ref="AC11">INDEX(Drivers!$C$7:$AG$22,$G11,AC$9)</f>
        <v>254.63303938055628</v>
      </c>
      <c r="AD11" s="185" cm="1">
        <f t="array" ref="AD11">INDEX(Drivers!$C$7:$AG$22,$G11,AD$9)</f>
        <v>262.38518006047883</v>
      </c>
      <c r="AE11" s="185" cm="1">
        <f t="array" ref="AE11">INDEX(Drivers!$C$7:$AG$22,$G11,AE$9)</f>
        <v>270.11024822236294</v>
      </c>
      <c r="AF11" s="185" cm="1">
        <f t="array" ref="AF11">INDEX(Drivers!$C$7:$AG$22,$G11,AF$9)</f>
        <v>278.62828873651239</v>
      </c>
      <c r="AG11" s="185" cm="1">
        <f t="array" ref="AG11">INDEX(Drivers!$C$7:$AG$22,$G11,AG$9)</f>
        <v>286.57126302579098</v>
      </c>
      <c r="AH11" s="185" cm="1">
        <f t="array" ref="AH11">INDEX(Drivers!$C$7:$AG$22,$G11,AH$9)</f>
        <v>294.42746584944791</v>
      </c>
      <c r="AI11" s="185" cm="1">
        <f t="array" ref="AI11">INDEX(Drivers!$C$7:$AG$22,$G11,AI$9)</f>
        <v>302.8694655814744</v>
      </c>
      <c r="AJ11" s="185" cm="1">
        <f t="array" ref="AJ11">INDEX(Drivers!$C$7:$AG$22,$G11,AJ$9)</f>
        <v>310.57164294721667</v>
      </c>
      <c r="AK11" s="185" cm="1">
        <f t="array" ref="AK11">INDEX(Drivers!$C$7:$AG$22,$G11,AK$9)</f>
        <v>318.31803276548482</v>
      </c>
      <c r="AL11" s="185" cm="1">
        <f t="array" ref="AL11">INDEX(Drivers!$C$7:$AG$22,$G11,AL$9)</f>
        <v>326.30998208037448</v>
      </c>
      <c r="AM11" s="185" cm="1">
        <f t="array" ref="AM11">INDEX(Drivers!$C$7:$AG$22,$G11,AM$9)</f>
        <v>369.04127588369278</v>
      </c>
      <c r="AN11" s="185" cm="1">
        <f t="array" ref="AN11">INDEX(Drivers!$C$7:$AG$22,$G11,AN$9)</f>
        <v>417.48503780845368</v>
      </c>
      <c r="AO11" s="185">
        <f t="shared" ref="AO11:AP22" si="4">FORECAST(AO$3,$AL11:$AN11,$AL$3:$AN$3)</f>
        <v>507.7080155162912</v>
      </c>
      <c r="AP11" s="185">
        <f t="shared" si="4"/>
        <v>598.88307124437051</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13.059212539255995</v>
      </c>
      <c r="T12" s="185" cm="1">
        <f t="array" ref="T12">INDEX(Drivers!$C$7:$AG$22,$G12,T$9)</f>
        <v>13.345401788198375</v>
      </c>
      <c r="U12" s="185" cm="1">
        <f t="array" ref="U12">INDEX(Drivers!$C$7:$AG$22,$G12,U$9)</f>
        <v>13.658949881318444</v>
      </c>
      <c r="V12" s="185" cm="1">
        <f t="array" ref="V12">INDEX(Drivers!$C$7:$AG$22,$G12,V$9)</f>
        <v>13.946889056208812</v>
      </c>
      <c r="W12" s="185" cm="1">
        <f t="array" ref="W12">INDEX(Drivers!$C$7:$AG$22,$G12,W$9)</f>
        <v>14.287636794494949</v>
      </c>
      <c r="X12" s="185" cm="1">
        <f t="array" ref="X12">INDEX(Drivers!$C$7:$AG$22,$G12,X$9)</f>
        <v>14.671850943488106</v>
      </c>
      <c r="Y12" s="185" cm="1">
        <f t="array" ref="Y12">INDEX(Drivers!$C$7:$AG$22,$G12,Y$9)</f>
        <v>15.060026528012861</v>
      </c>
      <c r="Z12" s="185" cm="1">
        <f t="array" ref="Z12">INDEX(Drivers!$C$7:$AG$22,$G12,Z$9)</f>
        <v>15.369058730395665</v>
      </c>
      <c r="AA12" s="185" cm="1">
        <f t="array" ref="AA12">INDEX(Drivers!$C$7:$AG$22,$G12,AA$9)</f>
        <v>15.876982629710451</v>
      </c>
      <c r="AB12" s="185" cm="1">
        <f t="array" ref="AB12">INDEX(Drivers!$C$7:$AG$22,$G12,AB$9)</f>
        <v>16.374433296270741</v>
      </c>
      <c r="AC12" s="185" cm="1">
        <f t="array" ref="AC12">INDEX(Drivers!$C$7:$AG$22,$G12,AC$9)</f>
        <v>16.9793170587131</v>
      </c>
      <c r="AD12" s="185" cm="1">
        <f t="array" ref="AD12">INDEX(Drivers!$C$7:$AG$22,$G12,AD$9)</f>
        <v>17.414710293538704</v>
      </c>
      <c r="AE12" s="185" cm="1">
        <f t="array" ref="AE12">INDEX(Drivers!$C$7:$AG$22,$G12,AE$9)</f>
        <v>17.853631081368011</v>
      </c>
      <c r="AF12" s="185" cm="1">
        <f t="array" ref="AF12">INDEX(Drivers!$C$7:$AG$22,$G12,AF$9)</f>
        <v>18.339054013767456</v>
      </c>
      <c r="AG12" s="185" cm="1">
        <f t="array" ref="AG12">INDEX(Drivers!$C$7:$AG$22,$G12,AG$9)</f>
        <v>18.764491314029165</v>
      </c>
      <c r="AH12" s="185" cm="1">
        <f t="array" ref="AH12">INDEX(Drivers!$C$7:$AG$22,$G12,AH$9)</f>
        <v>19.187154853772594</v>
      </c>
      <c r="AI12" s="185" cm="1">
        <f t="array" ref="AI12">INDEX(Drivers!$C$7:$AG$22,$G12,AI$9)</f>
        <v>19.640882179701876</v>
      </c>
      <c r="AJ12" s="185" cm="1">
        <f t="array" ref="AJ12">INDEX(Drivers!$C$7:$AG$22,$G12,AJ$9)</f>
        <v>19.932636581721688</v>
      </c>
      <c r="AK12" s="185" cm="1">
        <f t="array" ref="AK12">INDEX(Drivers!$C$7:$AG$22,$G12,AK$9)</f>
        <v>20.181807066290339</v>
      </c>
      <c r="AL12" s="185" cm="1">
        <f t="array" ref="AL12">INDEX(Drivers!$C$7:$AG$22,$G12,AL$9)</f>
        <v>20.395167586109181</v>
      </c>
      <c r="AM12" s="185" cm="1">
        <f t="array" ref="AM12">INDEX(Drivers!$C$7:$AG$22,$G12,AM$9)</f>
        <v>22.438205742977903</v>
      </c>
      <c r="AN12" s="185" cm="1">
        <f t="array" ref="AN12">INDEX(Drivers!$C$7:$AG$22,$G12,AN$9)</f>
        <v>25.466865724831482</v>
      </c>
      <c r="AO12" s="185">
        <f t="shared" si="4"/>
        <v>30.374293559389571</v>
      </c>
      <c r="AP12" s="185">
        <f t="shared" si="4"/>
        <v>35.445991698112039</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55.157491468277527</v>
      </c>
      <c r="T13" s="185" cm="1">
        <f t="array" ref="T13">INDEX(Drivers!$C$7:$AG$22,$G13,T$9)</f>
        <v>56.619616576399999</v>
      </c>
      <c r="U13" s="185" cm="1">
        <f t="array" ref="U13">INDEX(Drivers!$C$7:$AG$22,$G13,U$9)</f>
        <v>58.138003346416902</v>
      </c>
      <c r="V13" s="185" cm="1">
        <f t="array" ref="V13">INDEX(Drivers!$C$7:$AG$22,$G13,V$9)</f>
        <v>59.648240624870965</v>
      </c>
      <c r="W13" s="185" cm="1">
        <f t="array" ref="W13">INDEX(Drivers!$C$7:$AG$22,$G13,W$9)</f>
        <v>61.723347163676145</v>
      </c>
      <c r="X13" s="185" cm="1">
        <f t="array" ref="X13">INDEX(Drivers!$C$7:$AG$22,$G13,X$9)</f>
        <v>63.833765038004607</v>
      </c>
      <c r="Y13" s="185" cm="1">
        <f t="array" ref="Y13">INDEX(Drivers!$C$7:$AG$22,$G13,Y$9)</f>
        <v>66.078949441533851</v>
      </c>
      <c r="Z13" s="185" cm="1">
        <f t="array" ref="Z13">INDEX(Drivers!$C$7:$AG$22,$G13,Z$9)</f>
        <v>68.449125925610772</v>
      </c>
      <c r="AA13" s="185" cm="1">
        <f t="array" ref="AA13">INDEX(Drivers!$C$7:$AG$22,$G13,AA$9)</f>
        <v>71.609084705530009</v>
      </c>
      <c r="AB13" s="185" cm="1">
        <f t="array" ref="AB13">INDEX(Drivers!$C$7:$AG$22,$G13,AB$9)</f>
        <v>74.860430591663075</v>
      </c>
      <c r="AC13" s="185" cm="1">
        <f t="array" ref="AC13">INDEX(Drivers!$C$7:$AG$22,$G13,AC$9)</f>
        <v>78.024222854472839</v>
      </c>
      <c r="AD13" s="185" cm="1">
        <f t="array" ref="AD13">INDEX(Drivers!$C$7:$AG$22,$G13,AD$9)</f>
        <v>80.965270684760014</v>
      </c>
      <c r="AE13" s="185" cm="1">
        <f t="array" ref="AE13">INDEX(Drivers!$C$7:$AG$22,$G13,AE$9)</f>
        <v>83.931640685697758</v>
      </c>
      <c r="AF13" s="185" cm="1">
        <f t="array" ref="AF13">INDEX(Drivers!$C$7:$AG$22,$G13,AF$9)</f>
        <v>87.156904761789093</v>
      </c>
      <c r="AG13" s="185" cm="1">
        <f t="array" ref="AG13">INDEX(Drivers!$C$7:$AG$22,$G13,AG$9)</f>
        <v>89.946269358489431</v>
      </c>
      <c r="AH13" s="185" cm="1">
        <f t="array" ref="AH13">INDEX(Drivers!$C$7:$AG$22,$G13,AH$9)</f>
        <v>92.895339535505343</v>
      </c>
      <c r="AI13" s="185" cm="1">
        <f t="array" ref="AI13">INDEX(Drivers!$C$7:$AG$22,$G13,AI$9)</f>
        <v>95.921768303722885</v>
      </c>
      <c r="AJ13" s="185" cm="1">
        <f t="array" ref="AJ13">INDEX(Drivers!$C$7:$AG$22,$G13,AJ$9)</f>
        <v>98.6710254292217</v>
      </c>
      <c r="AK13" s="185" cm="1">
        <f t="array" ref="AK13">INDEX(Drivers!$C$7:$AG$22,$G13,AK$9)</f>
        <v>101.39949775894533</v>
      </c>
      <c r="AL13" s="185" cm="1">
        <f t="array" ref="AL13">INDEX(Drivers!$C$7:$AG$22,$G13,AL$9)</f>
        <v>104.1984394736514</v>
      </c>
      <c r="AM13" s="185" cm="1">
        <f t="array" ref="AM13">INDEX(Drivers!$C$7:$AG$22,$G13,AM$9)</f>
        <v>119.30845080182944</v>
      </c>
      <c r="AN13" s="185" cm="1">
        <f t="array" ref="AN13">INDEX(Drivers!$C$7:$AG$22,$G13,AN$9)</f>
        <v>138.09739273668421</v>
      </c>
      <c r="AO13" s="185">
        <f t="shared" si="4"/>
        <v>171.38319089860488</v>
      </c>
      <c r="AP13" s="185">
        <f t="shared" si="4"/>
        <v>205.28214416163701</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6.0008306266539817</v>
      </c>
      <c r="T14" s="185" cm="1">
        <f t="array" ref="T14">INDEX(Drivers!$C$7:$AG$22,$G14,T$9)</f>
        <v>6.0386121390880936</v>
      </c>
      <c r="U14" s="185" cm="1">
        <f t="array" ref="U14">INDEX(Drivers!$C$7:$AG$22,$G14,U$9)</f>
        <v>6.1209887692206193</v>
      </c>
      <c r="V14" s="185" cm="1">
        <f t="array" ref="V14">INDEX(Drivers!$C$7:$AG$22,$G14,V$9)</f>
        <v>6.2084705601012633</v>
      </c>
      <c r="W14" s="185" cm="1">
        <f t="array" ref="W14">INDEX(Drivers!$C$7:$AG$22,$G14,W$9)</f>
        <v>6.2833060057430901</v>
      </c>
      <c r="X14" s="185" cm="1">
        <f t="array" ref="X14">INDEX(Drivers!$C$7:$AG$22,$G14,X$9)</f>
        <v>6.3960236366788097</v>
      </c>
      <c r="Y14" s="185" cm="1">
        <f t="array" ref="Y14">INDEX(Drivers!$C$7:$AG$22,$G14,Y$9)</f>
        <v>6.4816569681097516</v>
      </c>
      <c r="Z14" s="185" cm="1">
        <f t="array" ref="Z14">INDEX(Drivers!$C$7:$AG$22,$G14,Z$9)</f>
        <v>6.5163234611755678</v>
      </c>
      <c r="AA14" s="185" cm="1">
        <f t="array" ref="AA14">INDEX(Drivers!$C$7:$AG$22,$G14,AA$9)</f>
        <v>6.6557648142179824</v>
      </c>
      <c r="AB14" s="185" cm="1">
        <f t="array" ref="AB14">INDEX(Drivers!$C$7:$AG$22,$G14,AB$9)</f>
        <v>6.7668910890677587</v>
      </c>
      <c r="AC14" s="185" cm="1">
        <f t="array" ref="AC14">INDEX(Drivers!$C$7:$AG$22,$G14,AC$9)</f>
        <v>7.0779064944650489</v>
      </c>
      <c r="AD14" s="185" cm="1">
        <f t="array" ref="AD14">INDEX(Drivers!$C$7:$AG$22,$G14,AD$9)</f>
        <v>7.2868908116079725</v>
      </c>
      <c r="AE14" s="185" cm="1">
        <f t="array" ref="AE14">INDEX(Drivers!$C$7:$AG$22,$G14,AE$9)</f>
        <v>7.4913143949851726</v>
      </c>
      <c r="AF14" s="185" cm="1">
        <f t="array" ref="AF14">INDEX(Drivers!$C$7:$AG$22,$G14,AF$9)</f>
        <v>7.7235777593407509</v>
      </c>
      <c r="AG14" s="185" cm="1">
        <f t="array" ref="AG14">INDEX(Drivers!$C$7:$AG$22,$G14,AG$9)</f>
        <v>7.9409954649059751</v>
      </c>
      <c r="AH14" s="185" cm="1">
        <f t="array" ref="AH14">INDEX(Drivers!$C$7:$AG$22,$G14,AH$9)</f>
        <v>8.1711547542204332</v>
      </c>
      <c r="AI14" s="185" cm="1">
        <f t="array" ref="AI14">INDEX(Drivers!$C$7:$AG$22,$G14,AI$9)</f>
        <v>8.4431803414474071</v>
      </c>
      <c r="AJ14" s="185" cm="1">
        <f t="array" ref="AJ14">INDEX(Drivers!$C$7:$AG$22,$G14,AJ$9)</f>
        <v>8.675354739850766</v>
      </c>
      <c r="AK14" s="185" cm="1">
        <f t="array" ref="AK14">INDEX(Drivers!$C$7:$AG$22,$G14,AK$9)</f>
        <v>8.8967701243564861</v>
      </c>
      <c r="AL14" s="185" cm="1">
        <f t="array" ref="AL14">INDEX(Drivers!$C$7:$AG$22,$G14,AL$9)</f>
        <v>9.1121418274719641</v>
      </c>
      <c r="AM14" s="185" cm="1">
        <f t="array" ref="AM14">INDEX(Drivers!$C$7:$AG$22,$G14,AM$9)</f>
        <v>10.138979247261865</v>
      </c>
      <c r="AN14" s="185" cm="1">
        <f t="array" ref="AN14">INDEX(Drivers!$C$7:$AG$22,$G14,AN$9)</f>
        <v>11.299384914865698</v>
      </c>
      <c r="AO14" s="185">
        <f t="shared" si="4"/>
        <v>13.464366627623747</v>
      </c>
      <c r="AP14" s="185">
        <f t="shared" si="4"/>
        <v>15.651609715017457</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14.84072396490995</v>
      </c>
      <c r="T15" s="185" cm="1">
        <f t="array" ref="T15">INDEX(Drivers!$C$7:$AG$22,$G15,T$9)</f>
        <v>15.247324937169564</v>
      </c>
      <c r="U15" s="185" cm="1">
        <f t="array" ref="U15">INDEX(Drivers!$C$7:$AG$22,$G15,U$9)</f>
        <v>15.67934552040248</v>
      </c>
      <c r="V15" s="185" cm="1">
        <f t="array" ref="V15">INDEX(Drivers!$C$7:$AG$22,$G15,V$9)</f>
        <v>16.116979787252788</v>
      </c>
      <c r="W15" s="185" cm="1">
        <f t="array" ref="W15">INDEX(Drivers!$C$7:$AG$22,$G15,W$9)</f>
        <v>16.710600962045795</v>
      </c>
      <c r="X15" s="185" cm="1">
        <f t="array" ref="X15">INDEX(Drivers!$C$7:$AG$22,$G15,X$9)</f>
        <v>17.316382706119029</v>
      </c>
      <c r="Y15" s="185" cm="1">
        <f t="array" ref="Y15">INDEX(Drivers!$C$7:$AG$22,$G15,Y$9)</f>
        <v>17.972128229667277</v>
      </c>
      <c r="Z15" s="185" cm="1">
        <f t="array" ref="Z15">INDEX(Drivers!$C$7:$AG$22,$G15,Z$9)</f>
        <v>18.614504044021249</v>
      </c>
      <c r="AA15" s="185" cm="1">
        <f t="array" ref="AA15">INDEX(Drivers!$C$7:$AG$22,$G15,AA$9)</f>
        <v>19.425527379832793</v>
      </c>
      <c r="AB15" s="185" cm="1">
        <f t="array" ref="AB15">INDEX(Drivers!$C$7:$AG$22,$G15,AB$9)</f>
        <v>20.287513672094082</v>
      </c>
      <c r="AC15" s="185" cm="1">
        <f t="array" ref="AC15">INDEX(Drivers!$C$7:$AG$22,$G15,AC$9)</f>
        <v>21.071024401196539</v>
      </c>
      <c r="AD15" s="185" cm="1">
        <f t="array" ref="AD15">INDEX(Drivers!$C$7:$AG$22,$G15,AD$9)</f>
        <v>21.836459252089476</v>
      </c>
      <c r="AE15" s="185" cm="1">
        <f t="array" ref="AE15">INDEX(Drivers!$C$7:$AG$22,$G15,AE$9)</f>
        <v>22.599588968451332</v>
      </c>
      <c r="AF15" s="185" cm="1">
        <f t="array" ref="AF15">INDEX(Drivers!$C$7:$AG$22,$G15,AF$9)</f>
        <v>23.441212223337367</v>
      </c>
      <c r="AG15" s="185" cm="1">
        <f t="array" ref="AG15">INDEX(Drivers!$C$7:$AG$22,$G15,AG$9)</f>
        <v>24.174452064545072</v>
      </c>
      <c r="AH15" s="185" cm="1">
        <f t="array" ref="AH15">INDEX(Drivers!$C$7:$AG$22,$G15,AH$9)</f>
        <v>24.962090932521527</v>
      </c>
      <c r="AI15" s="185" cm="1">
        <f t="array" ref="AI15">INDEX(Drivers!$C$7:$AG$22,$G15,AI$9)</f>
        <v>25.748295281448204</v>
      </c>
      <c r="AJ15" s="185" cm="1">
        <f t="array" ref="AJ15">INDEX(Drivers!$C$7:$AG$22,$G15,AJ$9)</f>
        <v>26.479029310290827</v>
      </c>
      <c r="AK15" s="185" cm="1">
        <f t="array" ref="AK15">INDEX(Drivers!$C$7:$AG$22,$G15,AK$9)</f>
        <v>27.180814587560835</v>
      </c>
      <c r="AL15" s="185" cm="1">
        <f t="array" ref="AL15">INDEX(Drivers!$C$7:$AG$22,$G15,AL$9)</f>
        <v>27.880396505186511</v>
      </c>
      <c r="AM15" s="185" cm="1">
        <f t="array" ref="AM15">INDEX(Drivers!$C$7:$AG$22,$G15,AM$9)</f>
        <v>32.062949098775299</v>
      </c>
      <c r="AN15" s="185" cm="1">
        <f t="array" ref="AN15">INDEX(Drivers!$C$7:$AG$22,$G15,AN$9)</f>
        <v>37.468577290405179</v>
      </c>
      <c r="AO15" s="185">
        <f t="shared" si="4"/>
        <v>46.852912142617015</v>
      </c>
      <c r="AP15" s="185">
        <f t="shared" si="4"/>
        <v>56.441092927835825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14.84072396490995</v>
      </c>
      <c r="T16" s="185" cm="1">
        <f t="array" ref="T16">INDEX(Drivers!$C$7:$AG$22,$G16,T$9)</f>
        <v>15.247324937169564</v>
      </c>
      <c r="U16" s="185" cm="1">
        <f t="array" ref="U16">INDEX(Drivers!$C$7:$AG$22,$G16,U$9)</f>
        <v>15.67934552040248</v>
      </c>
      <c r="V16" s="185" cm="1">
        <f t="array" ref="V16">INDEX(Drivers!$C$7:$AG$22,$G16,V$9)</f>
        <v>16.116979787252788</v>
      </c>
      <c r="W16" s="185" cm="1">
        <f t="array" ref="W16">INDEX(Drivers!$C$7:$AG$22,$G16,W$9)</f>
        <v>16.710600962045795</v>
      </c>
      <c r="X16" s="185" cm="1">
        <f t="array" ref="X16">INDEX(Drivers!$C$7:$AG$22,$G16,X$9)</f>
        <v>17.316382706119029</v>
      </c>
      <c r="Y16" s="185" cm="1">
        <f t="array" ref="Y16">INDEX(Drivers!$C$7:$AG$22,$G16,Y$9)</f>
        <v>17.972128229667277</v>
      </c>
      <c r="Z16" s="185" cm="1">
        <f t="array" ref="Z16">INDEX(Drivers!$C$7:$AG$22,$G16,Z$9)</f>
        <v>18.614504044021249</v>
      </c>
      <c r="AA16" s="185" cm="1">
        <f t="array" ref="AA16">INDEX(Drivers!$C$7:$AG$22,$G16,AA$9)</f>
        <v>19.425527379832793</v>
      </c>
      <c r="AB16" s="185" cm="1">
        <f t="array" ref="AB16">INDEX(Drivers!$C$7:$AG$22,$G16,AB$9)</f>
        <v>20.287513672094082</v>
      </c>
      <c r="AC16" s="185" cm="1">
        <f t="array" ref="AC16">INDEX(Drivers!$C$7:$AG$22,$G16,AC$9)</f>
        <v>21.071024401196539</v>
      </c>
      <c r="AD16" s="185" cm="1">
        <f t="array" ref="AD16">INDEX(Drivers!$C$7:$AG$22,$G16,AD$9)</f>
        <v>21.836459252089476</v>
      </c>
      <c r="AE16" s="185" cm="1">
        <f t="array" ref="AE16">INDEX(Drivers!$C$7:$AG$22,$G16,AE$9)</f>
        <v>22.599588968451332</v>
      </c>
      <c r="AF16" s="185" cm="1">
        <f t="array" ref="AF16">INDEX(Drivers!$C$7:$AG$22,$G16,AF$9)</f>
        <v>23.441212223337367</v>
      </c>
      <c r="AG16" s="185" cm="1">
        <f t="array" ref="AG16">INDEX(Drivers!$C$7:$AG$22,$G16,AG$9)</f>
        <v>24.174452064545072</v>
      </c>
      <c r="AH16" s="185" cm="1">
        <f t="array" ref="AH16">INDEX(Drivers!$C$7:$AG$22,$G16,AH$9)</f>
        <v>24.962090932521527</v>
      </c>
      <c r="AI16" s="185" cm="1">
        <f t="array" ref="AI16">INDEX(Drivers!$C$7:$AG$22,$G16,AI$9)</f>
        <v>25.748295281448204</v>
      </c>
      <c r="AJ16" s="185" cm="1">
        <f t="array" ref="AJ16">INDEX(Drivers!$C$7:$AG$22,$G16,AJ$9)</f>
        <v>26.479029310290827</v>
      </c>
      <c r="AK16" s="185" cm="1">
        <f t="array" ref="AK16">INDEX(Drivers!$C$7:$AG$22,$G16,AK$9)</f>
        <v>27.180814587560835</v>
      </c>
      <c r="AL16" s="185" cm="1">
        <f t="array" ref="AL16">INDEX(Drivers!$C$7:$AG$22,$G16,AL$9)</f>
        <v>27.880396505186511</v>
      </c>
      <c r="AM16" s="185" cm="1">
        <f t="array" ref="AM16">INDEX(Drivers!$C$7:$AG$22,$G16,AM$9)</f>
        <v>32.062949098775299</v>
      </c>
      <c r="AN16" s="185" cm="1">
        <f t="array" ref="AN16">INDEX(Drivers!$C$7:$AG$22,$G16,AN$9)</f>
        <v>37.468577290405179</v>
      </c>
      <c r="AO16" s="185">
        <f t="shared" si="4"/>
        <v>46.852912142617015</v>
      </c>
      <c r="AP16" s="185">
        <f t="shared" si="4"/>
        <v>56.441092927835825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14.84072396490995</v>
      </c>
      <c r="T17" s="185" cm="1">
        <f t="array" ref="T17">INDEX(Drivers!$C$7:$AG$22,$G17,T$9)</f>
        <v>15.247324937169564</v>
      </c>
      <c r="U17" s="185" cm="1">
        <f t="array" ref="U17">INDEX(Drivers!$C$7:$AG$22,$G17,U$9)</f>
        <v>15.67934552040248</v>
      </c>
      <c r="V17" s="185" cm="1">
        <f t="array" ref="V17">INDEX(Drivers!$C$7:$AG$22,$G17,V$9)</f>
        <v>16.116979787252788</v>
      </c>
      <c r="W17" s="185" cm="1">
        <f t="array" ref="W17">INDEX(Drivers!$C$7:$AG$22,$G17,W$9)</f>
        <v>16.710600962045795</v>
      </c>
      <c r="X17" s="185" cm="1">
        <f t="array" ref="X17">INDEX(Drivers!$C$7:$AG$22,$G17,X$9)</f>
        <v>17.316382706119029</v>
      </c>
      <c r="Y17" s="185" cm="1">
        <f t="array" ref="Y17">INDEX(Drivers!$C$7:$AG$22,$G17,Y$9)</f>
        <v>17.972128229667277</v>
      </c>
      <c r="Z17" s="185" cm="1">
        <f t="array" ref="Z17">INDEX(Drivers!$C$7:$AG$22,$G17,Z$9)</f>
        <v>18.614504044021249</v>
      </c>
      <c r="AA17" s="185" cm="1">
        <f t="array" ref="AA17">INDEX(Drivers!$C$7:$AG$22,$G17,AA$9)</f>
        <v>19.425527379832793</v>
      </c>
      <c r="AB17" s="185" cm="1">
        <f t="array" ref="AB17">INDEX(Drivers!$C$7:$AG$22,$G17,AB$9)</f>
        <v>20.287513672094082</v>
      </c>
      <c r="AC17" s="185" cm="1">
        <f t="array" ref="AC17">INDEX(Drivers!$C$7:$AG$22,$G17,AC$9)</f>
        <v>21.071024401196539</v>
      </c>
      <c r="AD17" s="185" cm="1">
        <f t="array" ref="AD17">INDEX(Drivers!$C$7:$AG$22,$G17,AD$9)</f>
        <v>21.836459252089476</v>
      </c>
      <c r="AE17" s="185" cm="1">
        <f t="array" ref="AE17">INDEX(Drivers!$C$7:$AG$22,$G17,AE$9)</f>
        <v>22.599588968451332</v>
      </c>
      <c r="AF17" s="185" cm="1">
        <f t="array" ref="AF17">INDEX(Drivers!$C$7:$AG$22,$G17,AF$9)</f>
        <v>23.441212223337367</v>
      </c>
      <c r="AG17" s="185" cm="1">
        <f t="array" ref="AG17">INDEX(Drivers!$C$7:$AG$22,$G17,AG$9)</f>
        <v>24.174452064545072</v>
      </c>
      <c r="AH17" s="185" cm="1">
        <f t="array" ref="AH17">INDEX(Drivers!$C$7:$AG$22,$G17,AH$9)</f>
        <v>24.962090932521527</v>
      </c>
      <c r="AI17" s="185" cm="1">
        <f t="array" ref="AI17">INDEX(Drivers!$C$7:$AG$22,$G17,AI$9)</f>
        <v>25.748295281448204</v>
      </c>
      <c r="AJ17" s="185" cm="1">
        <f t="array" ref="AJ17">INDEX(Drivers!$C$7:$AG$22,$G17,AJ$9)</f>
        <v>26.479029310290827</v>
      </c>
      <c r="AK17" s="185" cm="1">
        <f t="array" ref="AK17">INDEX(Drivers!$C$7:$AG$22,$G17,AK$9)</f>
        <v>27.180814587560835</v>
      </c>
      <c r="AL17" s="185" cm="1">
        <f t="array" ref="AL17">INDEX(Drivers!$C$7:$AG$22,$G17,AL$9)</f>
        <v>27.880396505186511</v>
      </c>
      <c r="AM17" s="185" cm="1">
        <f t="array" ref="AM17">INDEX(Drivers!$C$7:$AG$22,$G17,AM$9)</f>
        <v>32.062949098775299</v>
      </c>
      <c r="AN17" s="185" cm="1">
        <f t="array" ref="AN17">INDEX(Drivers!$C$7:$AG$22,$G17,AN$9)</f>
        <v>37.468577290405179</v>
      </c>
      <c r="AO17" s="185">
        <f t="shared" si="4"/>
        <v>46.852912142617015</v>
      </c>
      <c r="AP17" s="185">
        <f t="shared" si="4"/>
        <v>56.441092927835825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14.84072396490995</v>
      </c>
      <c r="T18" s="185" cm="1">
        <f t="array" ref="T18">INDEX(Drivers!$C$7:$AG$22,$G18,T$9)</f>
        <v>15.247324937169564</v>
      </c>
      <c r="U18" s="185" cm="1">
        <f t="array" ref="U18">INDEX(Drivers!$C$7:$AG$22,$G18,U$9)</f>
        <v>15.67934552040248</v>
      </c>
      <c r="V18" s="185" cm="1">
        <f t="array" ref="V18">INDEX(Drivers!$C$7:$AG$22,$G18,V$9)</f>
        <v>16.116979787252788</v>
      </c>
      <c r="W18" s="185" cm="1">
        <f t="array" ref="W18">INDEX(Drivers!$C$7:$AG$22,$G18,W$9)</f>
        <v>16.710600962045795</v>
      </c>
      <c r="X18" s="185" cm="1">
        <f t="array" ref="X18">INDEX(Drivers!$C$7:$AG$22,$G18,X$9)</f>
        <v>17.316382706119029</v>
      </c>
      <c r="Y18" s="185" cm="1">
        <f t="array" ref="Y18">INDEX(Drivers!$C$7:$AG$22,$G18,Y$9)</f>
        <v>17.972128229667277</v>
      </c>
      <c r="Z18" s="185" cm="1">
        <f t="array" ref="Z18">INDEX(Drivers!$C$7:$AG$22,$G18,Z$9)</f>
        <v>18.614504044021249</v>
      </c>
      <c r="AA18" s="185" cm="1">
        <f t="array" ref="AA18">INDEX(Drivers!$C$7:$AG$22,$G18,AA$9)</f>
        <v>19.425527379832793</v>
      </c>
      <c r="AB18" s="185" cm="1">
        <f t="array" ref="AB18">INDEX(Drivers!$C$7:$AG$22,$G18,AB$9)</f>
        <v>20.287513672094082</v>
      </c>
      <c r="AC18" s="185" cm="1">
        <f t="array" ref="AC18">INDEX(Drivers!$C$7:$AG$22,$G18,AC$9)</f>
        <v>21.071024401196539</v>
      </c>
      <c r="AD18" s="185" cm="1">
        <f t="array" ref="AD18">INDEX(Drivers!$C$7:$AG$22,$G18,AD$9)</f>
        <v>21.836459252089476</v>
      </c>
      <c r="AE18" s="185" cm="1">
        <f t="array" ref="AE18">INDEX(Drivers!$C$7:$AG$22,$G18,AE$9)</f>
        <v>22.599588968451332</v>
      </c>
      <c r="AF18" s="185" cm="1">
        <f t="array" ref="AF18">INDEX(Drivers!$C$7:$AG$22,$G18,AF$9)</f>
        <v>23.441212223337367</v>
      </c>
      <c r="AG18" s="185" cm="1">
        <f t="array" ref="AG18">INDEX(Drivers!$C$7:$AG$22,$G18,AG$9)</f>
        <v>24.174452064545072</v>
      </c>
      <c r="AH18" s="185" cm="1">
        <f t="array" ref="AH18">INDEX(Drivers!$C$7:$AG$22,$G18,AH$9)</f>
        <v>24.962090932521527</v>
      </c>
      <c r="AI18" s="185" cm="1">
        <f t="array" ref="AI18">INDEX(Drivers!$C$7:$AG$22,$G18,AI$9)</f>
        <v>25.748295281448204</v>
      </c>
      <c r="AJ18" s="185" cm="1">
        <f t="array" ref="AJ18">INDEX(Drivers!$C$7:$AG$22,$G18,AJ$9)</f>
        <v>26.479029310290827</v>
      </c>
      <c r="AK18" s="185" cm="1">
        <f t="array" ref="AK18">INDEX(Drivers!$C$7:$AG$22,$G18,AK$9)</f>
        <v>27.180814587560835</v>
      </c>
      <c r="AL18" s="185" cm="1">
        <f t="array" ref="AL18">INDEX(Drivers!$C$7:$AG$22,$G18,AL$9)</f>
        <v>27.880396505186511</v>
      </c>
      <c r="AM18" s="185" cm="1">
        <f t="array" ref="AM18">INDEX(Drivers!$C$7:$AG$22,$G18,AM$9)</f>
        <v>32.062949098775299</v>
      </c>
      <c r="AN18" s="185" cm="1">
        <f t="array" ref="AN18">INDEX(Drivers!$C$7:$AG$22,$G18,AN$9)</f>
        <v>37.468577290405179</v>
      </c>
      <c r="AO18" s="185">
        <f t="shared" si="4"/>
        <v>46.852912142617015</v>
      </c>
      <c r="AP18" s="185">
        <f t="shared" si="4"/>
        <v>56.441092927835825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103.88913867951318</v>
      </c>
      <c r="T19" s="185" cm="1">
        <f t="array" ref="T19">INDEX(Drivers!$C$7:$AG$22,$G19,T$9)</f>
        <v>107.01921324052725</v>
      </c>
      <c r="U19" s="185" cm="1">
        <f t="array" ref="U19">INDEX(Drivers!$C$7:$AG$22,$G19,U$9)</f>
        <v>109.99681059693019</v>
      </c>
      <c r="V19" s="185" cm="1">
        <f t="array" ref="V19">INDEX(Drivers!$C$7:$AG$22,$G19,V$9)</f>
        <v>112.86365127883441</v>
      </c>
      <c r="W19" s="185" cm="1">
        <f t="array" ref="W19">INDEX(Drivers!$C$7:$AG$22,$G19,W$9)</f>
        <v>116.60571324092768</v>
      </c>
      <c r="X19" s="185" cm="1">
        <f t="array" ref="X19">INDEX(Drivers!$C$7:$AG$22,$G19,X$9)</f>
        <v>120.31132104502824</v>
      </c>
      <c r="Y19" s="185" cm="1">
        <f t="array" ref="Y19">INDEX(Drivers!$C$7:$AG$22,$G19,Y$9)</f>
        <v>124.26107200156149</v>
      </c>
      <c r="Z19" s="185" cm="1">
        <f t="array" ref="Z19">INDEX(Drivers!$C$7:$AG$22,$G19,Z$9)</f>
        <v>127.92944453161664</v>
      </c>
      <c r="AA19" s="185" cm="1">
        <f t="array" ref="AA19">INDEX(Drivers!$C$7:$AG$22,$G19,AA$9)</f>
        <v>133.05087926510356</v>
      </c>
      <c r="AB19" s="185" cm="1">
        <f t="array" ref="AB19">INDEX(Drivers!$C$7:$AG$22,$G19,AB$9)</f>
        <v>138.24967263597858</v>
      </c>
      <c r="AC19" s="185" cm="1">
        <f t="array" ref="AC19">INDEX(Drivers!$C$7:$AG$22,$G19,AC$9)</f>
        <v>143.45382430115365</v>
      </c>
      <c r="AD19" s="185" cm="1">
        <f t="array" ref="AD19">INDEX(Drivers!$C$7:$AG$22,$G19,AD$9)</f>
        <v>147.93074231448622</v>
      </c>
      <c r="AE19" s="185" cm="1">
        <f t="array" ref="AE19">INDEX(Drivers!$C$7:$AG$22,$G19,AE$9)</f>
        <v>152.34783428367891</v>
      </c>
      <c r="AF19" s="185" cm="1">
        <f t="array" ref="AF19">INDEX(Drivers!$C$7:$AG$22,$G19,AF$9)</f>
        <v>157.17895285586656</v>
      </c>
      <c r="AG19" s="185" cm="1">
        <f t="array" ref="AG19">INDEX(Drivers!$C$7:$AG$22,$G19,AG$9)</f>
        <v>161.09751231094896</v>
      </c>
      <c r="AH19" s="185" cm="1">
        <f t="array" ref="AH19">INDEX(Drivers!$C$7:$AG$22,$G19,AH$9)</f>
        <v>165.31238449957681</v>
      </c>
      <c r="AI19" s="185" cm="1">
        <f t="array" ref="AI19">INDEX(Drivers!$C$7:$AG$22,$G19,AI$9)</f>
        <v>170.08667947302783</v>
      </c>
      <c r="AJ19" s="185" cm="1">
        <f t="array" ref="AJ19">INDEX(Drivers!$C$7:$AG$22,$G19,AJ$9)</f>
        <v>174.44020567912435</v>
      </c>
      <c r="AK19" s="185" cm="1">
        <f t="array" ref="AK19">INDEX(Drivers!$C$7:$AG$22,$G19,AK$9)</f>
        <v>178.96459869526802</v>
      </c>
      <c r="AL19" s="185" cm="1">
        <f t="array" ref="AL19">INDEX(Drivers!$C$7:$AG$22,$G19,AL$9)</f>
        <v>183.66493747034173</v>
      </c>
      <c r="AM19" s="185" cm="1">
        <f t="array" ref="AM19">INDEX(Drivers!$C$7:$AG$22,$G19,AM$9)</f>
        <v>206.32905677411097</v>
      </c>
      <c r="AN19" s="185" cm="1">
        <f t="array" ref="AN19">INDEX(Drivers!$C$7:$AG$22,$G19,AN$9)</f>
        <v>234.80013721359512</v>
      </c>
      <c r="AO19" s="185">
        <f t="shared" si="4"/>
        <v>284.96751010089429</v>
      </c>
      <c r="AP19" s="185">
        <f t="shared" si="4"/>
        <v>336.10270984414819</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18.943650169845125</v>
      </c>
      <c r="T20" s="185" cm="1">
        <f t="array" ref="T20">INDEX(Drivers!$C$7:$AG$22,$G20,T$9)</f>
        <v>19.455578906089222</v>
      </c>
      <c r="U20" s="185" cm="1">
        <f t="array" ref="U20">INDEX(Drivers!$C$7:$AG$22,$G20,U$9)</f>
        <v>20.00277611346057</v>
      </c>
      <c r="V20" s="185" cm="1">
        <f t="array" ref="V20">INDEX(Drivers!$C$7:$AG$22,$G20,V$9)</f>
        <v>20.537101316310103</v>
      </c>
      <c r="W20" s="185" cm="1">
        <f t="array" ref="W20">INDEX(Drivers!$C$7:$AG$22,$G20,W$9)</f>
        <v>21.251066810783954</v>
      </c>
      <c r="X20" s="185" cm="1">
        <f t="array" ref="X20">INDEX(Drivers!$C$7:$AG$22,$G20,X$9)</f>
        <v>21.97742673285369</v>
      </c>
      <c r="Y20" s="185" cm="1">
        <f t="array" ref="Y20">INDEX(Drivers!$C$7:$AG$22,$G20,Y$9)</f>
        <v>22.762769556289125</v>
      </c>
      <c r="Z20" s="185" cm="1">
        <f t="array" ref="Z20">INDEX(Drivers!$C$7:$AG$22,$G20,Z$9)</f>
        <v>23.545369264722023</v>
      </c>
      <c r="AA20" s="185" cm="1">
        <f t="array" ref="AA20">INDEX(Drivers!$C$7:$AG$22,$G20,AA$9)</f>
        <v>24.588554417882282</v>
      </c>
      <c r="AB20" s="185" cm="1">
        <f t="array" ref="AB20">INDEX(Drivers!$C$7:$AG$22,$G20,AB$9)</f>
        <v>25.6601761972723</v>
      </c>
      <c r="AC20" s="185" cm="1">
        <f t="array" ref="AC20">INDEX(Drivers!$C$7:$AG$22,$G20,AC$9)</f>
        <v>26.679063741258563</v>
      </c>
      <c r="AD20" s="185" cm="1">
        <f t="array" ref="AD20">INDEX(Drivers!$C$7:$AG$22,$G20,AD$9)</f>
        <v>27.630354193079199</v>
      </c>
      <c r="AE20" s="185" cm="1">
        <f t="array" ref="AE20">INDEX(Drivers!$C$7:$AG$22,$G20,AE$9)</f>
        <v>28.580045561845385</v>
      </c>
      <c r="AF20" s="185" cm="1">
        <f t="array" ref="AF20">INDEX(Drivers!$C$7:$AG$22,$G20,AF$9)</f>
        <v>29.610863742948933</v>
      </c>
      <c r="AG20" s="185" cm="1">
        <f t="array" ref="AG20">INDEX(Drivers!$C$7:$AG$22,$G20,AG$9)</f>
        <v>30.385374250108374</v>
      </c>
      <c r="AH20" s="185" cm="1">
        <f t="array" ref="AH20">INDEX(Drivers!$C$7:$AG$22,$G20,AH$9)</f>
        <v>31.316434766109534</v>
      </c>
      <c r="AI20" s="185" cm="1">
        <f t="array" ref="AI20">INDEX(Drivers!$C$7:$AG$22,$G20,AI$9)</f>
        <v>32.221532190187503</v>
      </c>
      <c r="AJ20" s="185" cm="1">
        <f t="array" ref="AJ20">INDEX(Drivers!$C$7:$AG$22,$G20,AJ$9)</f>
        <v>33.044138470188678</v>
      </c>
      <c r="AK20" s="185" cm="1">
        <f t="array" ref="AK20">INDEX(Drivers!$C$7:$AG$22,$G20,AK$9)</f>
        <v>33.849704241635585</v>
      </c>
      <c r="AL20" s="185" cm="1">
        <f t="array" ref="AL20">INDEX(Drivers!$C$7:$AG$22,$G20,AL$9)</f>
        <v>34.661049872619934</v>
      </c>
      <c r="AM20" s="185" cm="1">
        <f t="array" ref="AM20">INDEX(Drivers!$C$7:$AG$22,$G20,AM$9)</f>
        <v>39.541374100114638</v>
      </c>
      <c r="AN20" s="185" cm="1">
        <f t="array" ref="AN20">INDEX(Drivers!$C$7:$AG$22,$G20,AN$9)</f>
        <v>45.864809839037001</v>
      </c>
      <c r="AO20" s="185">
        <f t="shared" si="4"/>
        <v>56.828051220215912</v>
      </c>
      <c r="AP20" s="185">
        <f t="shared" si="4"/>
        <v>68.031811186633149</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18.943650169845125</v>
      </c>
      <c r="T21" s="185" cm="1">
        <f t="array" ref="T21">INDEX(Drivers!$C$7:$AG$22,$G21,T$9)</f>
        <v>19.455578906089222</v>
      </c>
      <c r="U21" s="185" cm="1">
        <f t="array" ref="U21">INDEX(Drivers!$C$7:$AG$22,$G21,U$9)</f>
        <v>20.00277611346057</v>
      </c>
      <c r="V21" s="185" cm="1">
        <f t="array" ref="V21">INDEX(Drivers!$C$7:$AG$22,$G21,V$9)</f>
        <v>20.537101316310103</v>
      </c>
      <c r="W21" s="185" cm="1">
        <f t="array" ref="W21">INDEX(Drivers!$C$7:$AG$22,$G21,W$9)</f>
        <v>21.251066810783954</v>
      </c>
      <c r="X21" s="185" cm="1">
        <f t="array" ref="X21">INDEX(Drivers!$C$7:$AG$22,$G21,X$9)</f>
        <v>21.97742673285369</v>
      </c>
      <c r="Y21" s="185" cm="1">
        <f t="array" ref="Y21">INDEX(Drivers!$C$7:$AG$22,$G21,Y$9)</f>
        <v>22.762769556289125</v>
      </c>
      <c r="Z21" s="185" cm="1">
        <f t="array" ref="Z21">INDEX(Drivers!$C$7:$AG$22,$G21,Z$9)</f>
        <v>23.545369264722023</v>
      </c>
      <c r="AA21" s="185" cm="1">
        <f t="array" ref="AA21">INDEX(Drivers!$C$7:$AG$22,$G21,AA$9)</f>
        <v>24.588554417882282</v>
      </c>
      <c r="AB21" s="185" cm="1">
        <f t="array" ref="AB21">INDEX(Drivers!$C$7:$AG$22,$G21,AB$9)</f>
        <v>25.6601761972723</v>
      </c>
      <c r="AC21" s="185" cm="1">
        <f t="array" ref="AC21">INDEX(Drivers!$C$7:$AG$22,$G21,AC$9)</f>
        <v>26.679063741258563</v>
      </c>
      <c r="AD21" s="185" cm="1">
        <f t="array" ref="AD21">INDEX(Drivers!$C$7:$AG$22,$G21,AD$9)</f>
        <v>27.630354193079199</v>
      </c>
      <c r="AE21" s="185" cm="1">
        <f t="array" ref="AE21">INDEX(Drivers!$C$7:$AG$22,$G21,AE$9)</f>
        <v>28.580045561845385</v>
      </c>
      <c r="AF21" s="185" cm="1">
        <f t="array" ref="AF21">INDEX(Drivers!$C$7:$AG$22,$G21,AF$9)</f>
        <v>29.610863742948933</v>
      </c>
      <c r="AG21" s="185" cm="1">
        <f t="array" ref="AG21">INDEX(Drivers!$C$7:$AG$22,$G21,AG$9)</f>
        <v>30.385374250108374</v>
      </c>
      <c r="AH21" s="185" cm="1">
        <f t="array" ref="AH21">INDEX(Drivers!$C$7:$AG$22,$G21,AH$9)</f>
        <v>31.316434766109534</v>
      </c>
      <c r="AI21" s="185" cm="1">
        <f t="array" ref="AI21">INDEX(Drivers!$C$7:$AG$22,$G21,AI$9)</f>
        <v>32.221532190187503</v>
      </c>
      <c r="AJ21" s="185" cm="1">
        <f t="array" ref="AJ21">INDEX(Drivers!$C$7:$AG$22,$G21,AJ$9)</f>
        <v>33.044138470188678</v>
      </c>
      <c r="AK21" s="185" cm="1">
        <f t="array" ref="AK21">INDEX(Drivers!$C$7:$AG$22,$G21,AK$9)</f>
        <v>33.849704241635585</v>
      </c>
      <c r="AL21" s="185" cm="1">
        <f t="array" ref="AL21">INDEX(Drivers!$C$7:$AG$22,$G21,AL$9)</f>
        <v>34.661049872619934</v>
      </c>
      <c r="AM21" s="185" cm="1">
        <f t="array" ref="AM21">INDEX(Drivers!$C$7:$AG$22,$G21,AM$9)</f>
        <v>39.541374100114638</v>
      </c>
      <c r="AN21" s="185" cm="1">
        <f t="array" ref="AN21">INDEX(Drivers!$C$7:$AG$22,$G21,AN$9)</f>
        <v>45.864809839037001</v>
      </c>
      <c r="AO21" s="185">
        <f t="shared" si="4"/>
        <v>56.828051220215912</v>
      </c>
      <c r="AP21" s="185">
        <f t="shared" si="4"/>
        <v>68.031811186633149</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242.37330405033387</v>
      </c>
      <c r="T22" s="185" cm="1">
        <f t="array" ref="T22">INDEX(Drivers!$C$7:$AG$22,$G22,T$9)</f>
        <v>249.21739265738253</v>
      </c>
      <c r="U22" s="185" cm="1">
        <f t="array" ref="U22">INDEX(Drivers!$C$7:$AG$22,$G22,U$9)</f>
        <v>256.48513038448357</v>
      </c>
      <c r="V22" s="185" cm="1">
        <f t="array" ref="V22">INDEX(Drivers!$C$7:$AG$22,$G22,V$9)</f>
        <v>263.70980733667875</v>
      </c>
      <c r="W22" s="185" cm="1">
        <f t="array" ref="W22">INDEX(Drivers!$C$7:$AG$22,$G22,W$9)</f>
        <v>273.48632453232989</v>
      </c>
      <c r="X22" s="185" cm="1">
        <f t="array" ref="X22">INDEX(Drivers!$C$7:$AG$22,$G22,X$9)</f>
        <v>283.55997606244426</v>
      </c>
      <c r="Y22" s="185" cm="1">
        <f t="array" ref="Y22">INDEX(Drivers!$C$7:$AG$22,$G22,Y$9)</f>
        <v>294.37477696320968</v>
      </c>
      <c r="Z22" s="185" cm="1">
        <f t="array" ref="Z22">INDEX(Drivers!$C$7:$AG$22,$G22,Z$9)</f>
        <v>304.87746930843457</v>
      </c>
      <c r="AA22" s="185" cm="1">
        <f t="array" ref="AA22">INDEX(Drivers!$C$7:$AG$22,$G22,AA$9)</f>
        <v>318.34956250603113</v>
      </c>
      <c r="AB22" s="185" cm="1">
        <f t="array" ref="AB22">INDEX(Drivers!$C$7:$AG$22,$G22,AB$9)</f>
        <v>332.60057217988219</v>
      </c>
      <c r="AC22" s="185" cm="1">
        <f t="array" ref="AC22">INDEX(Drivers!$C$7:$AG$22,$G22,AC$9)</f>
        <v>346.0406152147566</v>
      </c>
      <c r="AD22" s="185" cm="1">
        <f t="array" ref="AD22">INDEX(Drivers!$C$7:$AG$22,$G22,AD$9)</f>
        <v>358.70322887787216</v>
      </c>
      <c r="AE22" s="185" cm="1">
        <f t="array" ref="AE22">INDEX(Drivers!$C$7:$AG$22,$G22,AE$9)</f>
        <v>371.38891563206897</v>
      </c>
      <c r="AF22" s="185" cm="1">
        <f t="array" ref="AF22">INDEX(Drivers!$C$7:$AG$22,$G22,AF$9)</f>
        <v>385.35978450961665</v>
      </c>
      <c r="AG22" s="185" cm="1">
        <f t="array" ref="AG22">INDEX(Drivers!$C$7:$AG$22,$G22,AG$9)</f>
        <v>397.53499917924188</v>
      </c>
      <c r="AH22" s="185" cm="1">
        <f t="array" ref="AH22">INDEX(Drivers!$C$7:$AG$22,$G22,AH$9)</f>
        <v>410.62241913604561</v>
      </c>
      <c r="AI22" s="185" cm="1">
        <f t="array" ref="AI22">INDEX(Drivers!$C$7:$AG$22,$G22,AI$9)</f>
        <v>424.39156790113879</v>
      </c>
      <c r="AJ22" s="185" cm="1">
        <f t="array" ref="AJ22">INDEX(Drivers!$C$7:$AG$22,$G22,AJ$9)</f>
        <v>437.23008506767746</v>
      </c>
      <c r="AK22" s="185" cm="1">
        <f t="array" ref="AK22">INDEX(Drivers!$C$7:$AG$22,$G22,AK$9)</f>
        <v>450.01079147952601</v>
      </c>
      <c r="AL22" s="185" cm="1">
        <f t="array" ref="AL22">INDEX(Drivers!$C$7:$AG$22,$G22,AL$9)</f>
        <v>463.11432787004628</v>
      </c>
      <c r="AM22" s="185" cm="1">
        <f t="array" ref="AM22">INDEX(Drivers!$C$7:$AG$22,$G22,AM$9)</f>
        <v>534.75134218050619</v>
      </c>
      <c r="AN22" s="185" cm="1">
        <f t="array" ref="AN22">INDEX(Drivers!$C$7:$AG$22,$G22,AN$9)</f>
        <v>625.66123814822197</v>
      </c>
      <c r="AO22" s="185">
        <f t="shared" si="4"/>
        <v>784.99600148351965</v>
      </c>
      <c r="AP22" s="185">
        <f t="shared" si="4"/>
        <v>947.54291176169863</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6">
        <f>R27*(S11*S42)/(R11*R42)</f>
        <v>4.3158777240536113</v>
      </c>
      <c r="T27" s="344">
        <f>S27*(T11*T42)/(S11*S42)</f>
        <v>4.3138129194471038</v>
      </c>
      <c r="U27" s="346">
        <f t="shared" ref="U27:AP27" si="8">T27*(U11*U42)/(T11*T42)</f>
        <v>4.3169782867198583</v>
      </c>
      <c r="V27" s="346">
        <f t="shared" si="8"/>
        <v>4.3158691632165906</v>
      </c>
      <c r="W27" s="346">
        <f t="shared" si="8"/>
        <v>4.3138758568539721</v>
      </c>
      <c r="X27" s="346">
        <f t="shared" si="8"/>
        <v>4.3931303385060154</v>
      </c>
      <c r="Y27" s="346">
        <f t="shared" si="8"/>
        <v>4.4819318063307634</v>
      </c>
      <c r="Z27" s="346">
        <f t="shared" si="8"/>
        <v>4.5694292132892711</v>
      </c>
      <c r="AA27" s="346">
        <f t="shared" si="8"/>
        <v>4.7040533241663169</v>
      </c>
      <c r="AB27" s="346">
        <f t="shared" si="8"/>
        <v>4.8384627848744177</v>
      </c>
      <c r="AC27" s="346">
        <f t="shared" si="8"/>
        <v>5.0093698649243024</v>
      </c>
      <c r="AD27" s="346">
        <f t="shared" si="8"/>
        <v>5.1618769394387778</v>
      </c>
      <c r="AE27" s="346">
        <f t="shared" si="8"/>
        <v>5.3138514190615638</v>
      </c>
      <c r="AF27" s="346">
        <f t="shared" si="8"/>
        <v>5.481425963054706</v>
      </c>
      <c r="AG27" s="346">
        <f t="shared" si="8"/>
        <v>5.6376872877413051</v>
      </c>
      <c r="AH27" s="346">
        <f t="shared" si="8"/>
        <v>5.7922415662170987</v>
      </c>
      <c r="AI27" s="346">
        <f t="shared" si="8"/>
        <v>5.9583201676436417</v>
      </c>
      <c r="AJ27" s="346">
        <f t="shared" si="8"/>
        <v>6.1098443189639582</v>
      </c>
      <c r="AK27" s="346">
        <f t="shared" si="8"/>
        <v>6.2622382573624797</v>
      </c>
      <c r="AL27" s="346">
        <f t="shared" si="8"/>
        <v>6.4194630627428131</v>
      </c>
      <c r="AM27" s="346">
        <f t="shared" si="8"/>
        <v>7.2601114561653786</v>
      </c>
      <c r="AN27" s="346">
        <f t="shared" si="8"/>
        <v>8.2131406534754081</v>
      </c>
      <c r="AO27" s="346">
        <f t="shared" si="8"/>
        <v>9.9880881102267338</v>
      </c>
      <c r="AP27" s="346">
        <f t="shared" si="8"/>
        <v>11.78176570095933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5.1861838240959743</v>
      </c>
      <c r="T28" s="185">
        <f t="shared" si="7"/>
        <v>5.2998376948047587</v>
      </c>
      <c r="U28" s="185">
        <f t="shared" si="7"/>
        <v>5.4243565387800237</v>
      </c>
      <c r="V28" s="185">
        <f t="shared" si="7"/>
        <v>5.53870535473283</v>
      </c>
      <c r="W28" s="185">
        <f t="shared" si="7"/>
        <v>5.6740259495301588</v>
      </c>
      <c r="X28" s="185">
        <f t="shared" si="7"/>
        <v>5.8266082892774707</v>
      </c>
      <c r="Y28" s="185">
        <f t="shared" si="7"/>
        <v>5.9807638274708914</v>
      </c>
      <c r="Z28" s="185">
        <f t="shared" si="7"/>
        <v>6.1034892831065006</v>
      </c>
      <c r="AA28" s="185">
        <f t="shared" si="7"/>
        <v>6.3052002746827327</v>
      </c>
      <c r="AB28" s="185">
        <f t="shared" si="7"/>
        <v>6.5027520483785546</v>
      </c>
      <c r="AC28" s="185">
        <f t="shared" si="7"/>
        <v>6.7429685526131662</v>
      </c>
      <c r="AD28" s="185">
        <f t="shared" si="7"/>
        <v>6.9158755594319716</v>
      </c>
      <c r="AE28" s="185">
        <f t="shared" si="7"/>
        <v>7.0901834576346534</v>
      </c>
      <c r="AF28" s="185">
        <f t="shared" si="7"/>
        <v>7.2829586768362429</v>
      </c>
      <c r="AG28" s="185">
        <f t="shared" si="7"/>
        <v>7.4519118995632576</v>
      </c>
      <c r="AH28" s="185">
        <f t="shared" si="7"/>
        <v>7.6197635832894646</v>
      </c>
      <c r="AI28" s="185">
        <f t="shared" si="7"/>
        <v>7.7999515778726991</v>
      </c>
      <c r="AJ28" s="185">
        <f t="shared" si="7"/>
        <v>7.9158155287667968</v>
      </c>
      <c r="AK28" s="185">
        <f t="shared" si="7"/>
        <v>8.0147681978215051</v>
      </c>
      <c r="AL28" s="185">
        <f t="shared" si="7"/>
        <v>8.0994997138496707</v>
      </c>
      <c r="AM28" s="185">
        <f t="shared" si="7"/>
        <v>8.9108481323942907</v>
      </c>
      <c r="AN28" s="185">
        <f t="shared" si="7"/>
        <v>10.113614942365416</v>
      </c>
      <c r="AO28" s="185">
        <f t="shared" si="7"/>
        <v>12.062493772310049</v>
      </c>
      <c r="AP28" s="185">
        <f t="shared" si="7"/>
        <v>14.076609000825858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14.264685149609713</v>
      </c>
      <c r="T31" s="185">
        <f t="shared" si="7"/>
        <v>14.655504011581842</v>
      </c>
      <c r="U31" s="185">
        <f t="shared" si="7"/>
        <v>15.070755828982362</v>
      </c>
      <c r="V31" s="185">
        <f t="shared" si="7"/>
        <v>15.491403436340363</v>
      </c>
      <c r="W31" s="185">
        <f t="shared" si="7"/>
        <v>16.061983360647652</v>
      </c>
      <c r="X31" s="185">
        <f t="shared" si="7"/>
        <v>16.64425184492227</v>
      </c>
      <c r="Y31" s="185">
        <f t="shared" si="7"/>
        <v>17.274544777652419</v>
      </c>
      <c r="Z31" s="185">
        <f t="shared" si="7"/>
        <v>17.891986942950393</v>
      </c>
      <c r="AA31" s="185">
        <f t="shared" si="7"/>
        <v>18.671530620313579</v>
      </c>
      <c r="AB31" s="185">
        <f t="shared" si="7"/>
        <v>19.500059140314345</v>
      </c>
      <c r="AC31" s="185">
        <f t="shared" si="7"/>
        <v>20.253158105594878</v>
      </c>
      <c r="AD31" s="185">
        <f t="shared" si="7"/>
        <v>20.988882803146211</v>
      </c>
      <c r="AE31" s="185">
        <f t="shared" si="7"/>
        <v>21.722391839359791</v>
      </c>
      <c r="AF31" s="185">
        <f t="shared" si="7"/>
        <v>22.531347707949848</v>
      </c>
      <c r="AG31" s="185">
        <f t="shared" si="7"/>
        <v>23.236127036688018</v>
      </c>
      <c r="AH31" s="185">
        <f t="shared" si="7"/>
        <v>23.993193908212927</v>
      </c>
      <c r="AI31" s="185">
        <f t="shared" si="7"/>
        <v>24.748881941169412</v>
      </c>
      <c r="AJ31" s="185">
        <f t="shared" si="7"/>
        <v>25.451252719993413</v>
      </c>
      <c r="AK31" s="185">
        <f t="shared" si="7"/>
        <v>26.125798385458122</v>
      </c>
      <c r="AL31" s="185">
        <f t="shared" si="7"/>
        <v>26.798226214106236</v>
      </c>
      <c r="AM31" s="185">
        <f t="shared" si="7"/>
        <v>30.818434123794258</v>
      </c>
      <c r="AN31" s="185">
        <f t="shared" si="7"/>
        <v>36.014244272394528</v>
      </c>
      <c r="AO31" s="185">
        <f t="shared" si="7"/>
        <v>45.034328624197464</v>
      </c>
      <c r="AP31" s="185">
        <f t="shared" si="7"/>
        <v>54.250346682485898</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1.3135641597474403</v>
      </c>
      <c r="T32" s="185">
        <f t="shared" si="7"/>
        <v>1.3495527318508993</v>
      </c>
      <c r="U32" s="185">
        <f t="shared" si="7"/>
        <v>1.3877912137302022</v>
      </c>
      <c r="V32" s="185">
        <f t="shared" si="7"/>
        <v>1.4265265671651921</v>
      </c>
      <c r="W32" s="185">
        <f t="shared" si="7"/>
        <v>1.4790684446045248</v>
      </c>
      <c r="X32" s="185">
        <f t="shared" si="7"/>
        <v>1.5326866636028271</v>
      </c>
      <c r="Y32" s="185">
        <f t="shared" si="7"/>
        <v>1.5907272160505681</v>
      </c>
      <c r="Z32" s="185">
        <f t="shared" si="7"/>
        <v>1.6475844050137936</v>
      </c>
      <c r="AA32" s="185">
        <f t="shared" si="7"/>
        <v>1.7193687188491411</v>
      </c>
      <c r="AB32" s="185">
        <f t="shared" si="7"/>
        <v>1.7956638040744448</v>
      </c>
      <c r="AC32" s="185">
        <f t="shared" si="7"/>
        <v>1.8650129554339094</v>
      </c>
      <c r="AD32" s="185">
        <f t="shared" si="7"/>
        <v>1.932762196584942</v>
      </c>
      <c r="AE32" s="185">
        <f t="shared" si="7"/>
        <v>2.0003074084641828</v>
      </c>
      <c r="AF32" s="185">
        <f t="shared" si="7"/>
        <v>2.0748001452229983</v>
      </c>
      <c r="AG32" s="185">
        <f t="shared" si="7"/>
        <v>2.1396997807250586</v>
      </c>
      <c r="AH32" s="185">
        <f t="shared" si="7"/>
        <v>2.2094143169056522</v>
      </c>
      <c r="AI32" s="185">
        <f t="shared" si="7"/>
        <v>2.2790018826759937</v>
      </c>
      <c r="AJ32" s="185">
        <f t="shared" si="7"/>
        <v>2.3436797267532148</v>
      </c>
      <c r="AK32" s="185">
        <f t="shared" si="7"/>
        <v>2.405795294042246</v>
      </c>
      <c r="AL32" s="185">
        <f t="shared" si="7"/>
        <v>2.4677158402348218</v>
      </c>
      <c r="AM32" s="185">
        <f t="shared" si="7"/>
        <v>2.837916862515629</v>
      </c>
      <c r="AN32" s="185">
        <f t="shared" si="7"/>
        <v>3.3163732687013678</v>
      </c>
      <c r="AO32" s="185">
        <f t="shared" si="7"/>
        <v>4.1469881331837604</v>
      </c>
      <c r="AP32" s="185">
        <f t="shared" si="7"/>
        <v>4.9956455616503188</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1.1234296604965144</v>
      </c>
      <c r="T33" s="185">
        <f t="shared" si="7"/>
        <v>1.1542089939915123</v>
      </c>
      <c r="U33" s="185">
        <f t="shared" si="7"/>
        <v>1.1869125695243792</v>
      </c>
      <c r="V33" s="185">
        <f t="shared" si="7"/>
        <v>1.2200410959353389</v>
      </c>
      <c r="W33" s="185">
        <f t="shared" si="7"/>
        <v>1.2649776931281764</v>
      </c>
      <c r="X33" s="185">
        <f t="shared" si="7"/>
        <v>1.3108348346455516</v>
      </c>
      <c r="Y33" s="185">
        <f t="shared" si="7"/>
        <v>1.360474190018899</v>
      </c>
      <c r="Z33" s="185">
        <f t="shared" si="7"/>
        <v>1.4091014702470865</v>
      </c>
      <c r="AA33" s="185">
        <f t="shared" si="7"/>
        <v>1.4704952184873896</v>
      </c>
      <c r="AB33" s="185">
        <f t="shared" si="7"/>
        <v>1.5357468173957334</v>
      </c>
      <c r="AC33" s="185">
        <f t="shared" si="7"/>
        <v>1.5950578856746245</v>
      </c>
      <c r="AD33" s="185">
        <f t="shared" si="7"/>
        <v>1.6530006259819077</v>
      </c>
      <c r="AE33" s="185">
        <f t="shared" si="7"/>
        <v>1.710768869646724</v>
      </c>
      <c r="AF33" s="185">
        <f t="shared" si="7"/>
        <v>1.7744790046602301</v>
      </c>
      <c r="AG33" s="185">
        <f t="shared" si="7"/>
        <v>1.8299846112477649</v>
      </c>
      <c r="AH33" s="185">
        <f t="shared" si="7"/>
        <v>1.8896081759833427</v>
      </c>
      <c r="AI33" s="185">
        <f t="shared" si="7"/>
        <v>1.9491231488973302</v>
      </c>
      <c r="AJ33" s="185">
        <f t="shared" si="7"/>
        <v>2.0044390677080939</v>
      </c>
      <c r="AK33" s="185">
        <f t="shared" si="7"/>
        <v>2.0575635916631949</v>
      </c>
      <c r="AL33" s="185">
        <f t="shared" si="7"/>
        <v>2.1105213232446194</v>
      </c>
      <c r="AM33" s="185">
        <f t="shared" si="7"/>
        <v>2.4271368503128619</v>
      </c>
      <c r="AN33" s="185">
        <f t="shared" si="7"/>
        <v>2.836338116939209</v>
      </c>
      <c r="AO33" s="185">
        <f t="shared" si="7"/>
        <v>3.5467239540407829</v>
      </c>
      <c r="AP33" s="185">
        <f t="shared" si="7"/>
        <v>4.2725407477353841</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9.2886719302560348</v>
      </c>
      <c r="T34" s="185">
        <f t="shared" si="7"/>
        <v>9.5431597198525981</v>
      </c>
      <c r="U34" s="185">
        <f t="shared" si="7"/>
        <v>9.8135574089583795</v>
      </c>
      <c r="V34" s="185">
        <f t="shared" si="7"/>
        <v>10.087468650742959</v>
      </c>
      <c r="W34" s="185">
        <f t="shared" si="7"/>
        <v>10.459010656142619</v>
      </c>
      <c r="X34" s="185">
        <f t="shared" si="7"/>
        <v>10.838163849432858</v>
      </c>
      <c r="Y34" s="185">
        <f t="shared" si="7"/>
        <v>11.248588910391845</v>
      </c>
      <c r="Z34" s="185">
        <f t="shared" si="7"/>
        <v>11.650645993966293</v>
      </c>
      <c r="AA34" s="185">
        <f t="shared" si="7"/>
        <v>12.158258002110063</v>
      </c>
      <c r="AB34" s="185">
        <f t="shared" si="7"/>
        <v>12.697767253553883</v>
      </c>
      <c r="AC34" s="185">
        <f t="shared" si="7"/>
        <v>13.188159375506714</v>
      </c>
      <c r="AD34" s="185">
        <f t="shared" si="7"/>
        <v>13.667237972395911</v>
      </c>
      <c r="AE34" s="185">
        <f t="shared" si="7"/>
        <v>14.144873806892591</v>
      </c>
      <c r="AF34" s="185">
        <f t="shared" si="7"/>
        <v>14.671638021495248</v>
      </c>
      <c r="AG34" s="185">
        <f t="shared" si="7"/>
        <v>15.130566059458571</v>
      </c>
      <c r="AH34" s="185">
        <f t="shared" si="7"/>
        <v>15.62354194536886</v>
      </c>
      <c r="AI34" s="185">
        <f t="shared" si="7"/>
        <v>16.115619979067723</v>
      </c>
      <c r="AJ34" s="185">
        <f t="shared" si="7"/>
        <v>16.572979652237454</v>
      </c>
      <c r="AK34" s="185">
        <f t="shared" si="7"/>
        <v>17.012220569423022</v>
      </c>
      <c r="AL34" s="185">
        <f t="shared" si="7"/>
        <v>17.450082424176799</v>
      </c>
      <c r="AM34" s="185">
        <f t="shared" si="7"/>
        <v>20.067903425682335</v>
      </c>
      <c r="AN34" s="185">
        <f t="shared" si="7"/>
        <v>23.451236136924354</v>
      </c>
      <c r="AO34" s="185">
        <f t="shared" si="7"/>
        <v>29.324804564715837</v>
      </c>
      <c r="AP34" s="185">
        <f t="shared" ref="AP34" si="10">AO34*AP18/AO18</f>
        <v>35.325958277463478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2.138146207055271</v>
      </c>
      <c r="T36" s="185">
        <f t="shared" si="11"/>
        <v>2.1959269660889911</v>
      </c>
      <c r="U36" s="185">
        <f t="shared" si="11"/>
        <v>2.2576884335444394</v>
      </c>
      <c r="V36" s="185">
        <f t="shared" si="11"/>
        <v>2.3179970538770385</v>
      </c>
      <c r="W36" s="185">
        <f t="shared" si="11"/>
        <v>2.3985814502468372</v>
      </c>
      <c r="X36" s="185">
        <f t="shared" si="11"/>
        <v>2.4805647902265084</v>
      </c>
      <c r="Y36" s="185">
        <f t="shared" si="11"/>
        <v>2.569205456840987</v>
      </c>
      <c r="Z36" s="185">
        <f t="shared" si="11"/>
        <v>2.6575365114807084</v>
      </c>
      <c r="AA36" s="185">
        <f t="shared" si="11"/>
        <v>2.7752795207998155</v>
      </c>
      <c r="AB36" s="185">
        <f t="shared" si="11"/>
        <v>2.8962321367137167</v>
      </c>
      <c r="AC36" s="185">
        <f t="shared" si="11"/>
        <v>3.0112327051394323</v>
      </c>
      <c r="AD36" s="185">
        <f t="shared" si="11"/>
        <v>3.1186036739406795</v>
      </c>
      <c r="AE36" s="185">
        <f t="shared" si="11"/>
        <v>3.2257941562286638</v>
      </c>
      <c r="AF36" s="185">
        <f t="shared" si="11"/>
        <v>3.3421413208104194</v>
      </c>
      <c r="AG36" s="185">
        <f t="shared" si="11"/>
        <v>3.4295593573746443</v>
      </c>
      <c r="AH36" s="185">
        <f t="shared" si="11"/>
        <v>3.5346469985091766</v>
      </c>
      <c r="AI36" s="185">
        <f t="shared" si="11"/>
        <v>3.6368042177861852</v>
      </c>
      <c r="AJ36" s="185">
        <f t="shared" si="11"/>
        <v>3.7296507643447856</v>
      </c>
      <c r="AK36" s="185">
        <f t="shared" si="11"/>
        <v>3.8205739699207908</v>
      </c>
      <c r="AL36" s="185">
        <f t="shared" si="11"/>
        <v>3.9121495410460168</v>
      </c>
      <c r="AM36" s="185">
        <f t="shared" si="11"/>
        <v>4.4629856598858879</v>
      </c>
      <c r="AN36" s="185">
        <f t="shared" si="11"/>
        <v>5.1767039781356985</v>
      </c>
      <c r="AO36" s="185">
        <f t="shared" si="11"/>
        <v>6.4141113819903657</v>
      </c>
      <c r="AP36" s="185">
        <f t="shared" si="11"/>
        <v>7.6786658190800665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0.64643521535600479</v>
      </c>
      <c r="T37" s="185">
        <f t="shared" si="11"/>
        <v>0.66390432821935674</v>
      </c>
      <c r="U37" s="185">
        <f t="shared" si="11"/>
        <v>0.68257694629548504</v>
      </c>
      <c r="V37" s="185">
        <f t="shared" si="11"/>
        <v>0.70081031866444932</v>
      </c>
      <c r="W37" s="185">
        <f t="shared" si="11"/>
        <v>0.72517375623001612</v>
      </c>
      <c r="X37" s="185">
        <f t="shared" si="11"/>
        <v>0.74996014261486144</v>
      </c>
      <c r="Y37" s="185">
        <f t="shared" si="11"/>
        <v>0.77675926805499984</v>
      </c>
      <c r="Z37" s="185">
        <f t="shared" si="11"/>
        <v>0.80346478713514358</v>
      </c>
      <c r="AA37" s="185">
        <f t="shared" si="11"/>
        <v>0.83906255277657127</v>
      </c>
      <c r="AB37" s="185">
        <f t="shared" si="11"/>
        <v>0.8756306929992449</v>
      </c>
      <c r="AC37" s="185">
        <f t="shared" si="11"/>
        <v>0.91039932433560444</v>
      </c>
      <c r="AD37" s="185">
        <f t="shared" si="11"/>
        <v>0.94286126501626966</v>
      </c>
      <c r="AE37" s="185">
        <f t="shared" si="11"/>
        <v>0.97526863840977474</v>
      </c>
      <c r="AF37" s="185">
        <f t="shared" si="11"/>
        <v>1.0104443921277819</v>
      </c>
      <c r="AG37" s="185">
        <f t="shared" si="11"/>
        <v>1.0368738744082391</v>
      </c>
      <c r="AH37" s="185">
        <f t="shared" si="11"/>
        <v>1.0686454865196551</v>
      </c>
      <c r="AI37" s="185">
        <f t="shared" si="11"/>
        <v>1.0995311312083098</v>
      </c>
      <c r="AJ37" s="185">
        <f t="shared" si="11"/>
        <v>1.1276018389651616</v>
      </c>
      <c r="AK37" s="185">
        <f t="shared" si="11"/>
        <v>1.1550910545218152</v>
      </c>
      <c r="AL37" s="185">
        <f t="shared" si="11"/>
        <v>1.1827775026451237</v>
      </c>
      <c r="AM37" s="185">
        <f t="shared" si="11"/>
        <v>1.3493142268098024</v>
      </c>
      <c r="AN37" s="185">
        <f t="shared" si="11"/>
        <v>1.5650958479351229</v>
      </c>
      <c r="AO37" s="185">
        <f t="shared" si="11"/>
        <v>1.9392067103983415</v>
      </c>
      <c r="AP37" s="185">
        <f t="shared" si="11"/>
        <v>2.3215250556883462</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5">
        <f>IF(T$54=1,($AB41-$S41)/$AC$54+S41,$AB41)</f>
        <v>1.0846132399175183</v>
      </c>
      <c r="U41" s="345">
        <f t="shared" ref="U41:AA41" si="14">IF(U$54=1,($AB41-$S41)/$AC$54+T41,$AB41)</f>
        <v>1.0792264798350366</v>
      </c>
      <c r="V41" s="345">
        <f t="shared" si="14"/>
        <v>1.0738397197525549</v>
      </c>
      <c r="W41" s="345">
        <f t="shared" si="14"/>
        <v>1.0684529596700731</v>
      </c>
      <c r="X41" s="345">
        <f t="shared" si="14"/>
        <v>1.0684529596700734</v>
      </c>
      <c r="Y41" s="345">
        <f t="shared" si="14"/>
        <v>1.0684529596700734</v>
      </c>
      <c r="Z41" s="345">
        <f t="shared" si="14"/>
        <v>1.0684529596700734</v>
      </c>
      <c r="AA41" s="345">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5">
        <f t="shared" ref="T42:AA42" si="15">IF(T$54=1,($AB42-$S42)/$AC$54+S42,$AB42)</f>
        <v>1.0525</v>
      </c>
      <c r="U42" s="345">
        <f t="shared" si="15"/>
        <v>1.0349999999999999</v>
      </c>
      <c r="V42" s="345">
        <f t="shared" si="15"/>
        <v>1.0174999999999998</v>
      </c>
      <c r="W42" s="345">
        <f t="shared" si="15"/>
        <v>0.99999999999999978</v>
      </c>
      <c r="X42" s="345">
        <f t="shared" si="15"/>
        <v>1</v>
      </c>
      <c r="Y42" s="345">
        <f t="shared" si="15"/>
        <v>1</v>
      </c>
      <c r="Z42" s="345">
        <f t="shared" si="15"/>
        <v>1</v>
      </c>
      <c r="AA42" s="345">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5">
        <f t="shared" ref="T43:AA43" si="16">IF(T$54=1,($AB43-$S43)/$AC$54+S43,$AB43)</f>
        <v>1</v>
      </c>
      <c r="U43" s="345">
        <f t="shared" si="16"/>
        <v>1</v>
      </c>
      <c r="V43" s="345">
        <f t="shared" si="16"/>
        <v>1</v>
      </c>
      <c r="W43" s="345">
        <f t="shared" si="16"/>
        <v>1</v>
      </c>
      <c r="X43" s="345">
        <f t="shared" si="16"/>
        <v>1</v>
      </c>
      <c r="Y43" s="345">
        <f t="shared" si="16"/>
        <v>1</v>
      </c>
      <c r="Z43" s="345">
        <f t="shared" si="16"/>
        <v>1</v>
      </c>
      <c r="AA43" s="345">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5">
        <f t="shared" ref="T44:AA44" si="17">IF(T$54=1,($AB44-$S44)/$AC$54+S44,$AB44)</f>
        <v>1.0405</v>
      </c>
      <c r="U44" s="345">
        <f t="shared" si="17"/>
        <v>1.0269999999999999</v>
      </c>
      <c r="V44" s="345">
        <f t="shared" si="17"/>
        <v>1.0134999999999998</v>
      </c>
      <c r="W44" s="345">
        <f t="shared" si="17"/>
        <v>0.99999999999999978</v>
      </c>
      <c r="X44" s="345">
        <f t="shared" si="17"/>
        <v>1</v>
      </c>
      <c r="Y44" s="345">
        <f t="shared" si="17"/>
        <v>1</v>
      </c>
      <c r="Z44" s="345">
        <f t="shared" si="17"/>
        <v>1</v>
      </c>
      <c r="AA44" s="345">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5">
        <f t="shared" ref="T45:AA45" si="18">IF(T$54=1,($AB45-$S45)/$AC$54+S45,$AB45)</f>
        <v>1.0750000000000002</v>
      </c>
      <c r="U45" s="345">
        <f t="shared" si="18"/>
        <v>1.0500000000000003</v>
      </c>
      <c r="V45" s="345">
        <f t="shared" si="18"/>
        <v>1.0250000000000004</v>
      </c>
      <c r="W45" s="345">
        <f t="shared" si="18"/>
        <v>1.0000000000000004</v>
      </c>
      <c r="X45" s="345">
        <f t="shared" si="18"/>
        <v>1</v>
      </c>
      <c r="Y45" s="345">
        <f t="shared" si="18"/>
        <v>1</v>
      </c>
      <c r="Z45" s="345">
        <f t="shared" si="18"/>
        <v>1</v>
      </c>
      <c r="AA45" s="345">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5">
        <f t="shared" ref="T46:AA46" si="19">IF(T$54=1,($AB46-$S46)/$AC$54+S46,$AB46)</f>
        <v>1</v>
      </c>
      <c r="U46" s="345">
        <f t="shared" si="19"/>
        <v>1</v>
      </c>
      <c r="V46" s="345">
        <f t="shared" si="19"/>
        <v>1</v>
      </c>
      <c r="W46" s="345">
        <f t="shared" si="19"/>
        <v>1</v>
      </c>
      <c r="X46" s="345">
        <f t="shared" si="19"/>
        <v>1</v>
      </c>
      <c r="Y46" s="345">
        <f t="shared" si="19"/>
        <v>1</v>
      </c>
      <c r="Z46" s="345">
        <f t="shared" si="19"/>
        <v>1</v>
      </c>
      <c r="AA46" s="345">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5">
        <f t="shared" ref="T47:AA47" si="20">IF(T$54=1,($AB47-$S47)/$AC$54+S47,$AB47)</f>
        <v>1</v>
      </c>
      <c r="U47" s="345">
        <f t="shared" si="20"/>
        <v>1</v>
      </c>
      <c r="V47" s="345">
        <f t="shared" si="20"/>
        <v>1</v>
      </c>
      <c r="W47" s="345">
        <f t="shared" si="20"/>
        <v>1</v>
      </c>
      <c r="X47" s="345">
        <f t="shared" si="20"/>
        <v>1</v>
      </c>
      <c r="Y47" s="345">
        <f t="shared" si="20"/>
        <v>1</v>
      </c>
      <c r="Z47" s="345">
        <f t="shared" si="20"/>
        <v>1</v>
      </c>
      <c r="AA47" s="345">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5">
        <f t="shared" ref="T48:AA48" si="21">IF(T$54=1,($AB48-$S48)/$AC$54+S48,$AB48)</f>
        <v>1</v>
      </c>
      <c r="U48" s="345">
        <f t="shared" si="21"/>
        <v>1</v>
      </c>
      <c r="V48" s="345">
        <f t="shared" si="21"/>
        <v>1</v>
      </c>
      <c r="W48" s="345">
        <f t="shared" si="21"/>
        <v>1</v>
      </c>
      <c r="X48" s="345">
        <f t="shared" si="21"/>
        <v>1</v>
      </c>
      <c r="Y48" s="345">
        <f t="shared" si="21"/>
        <v>1</v>
      </c>
      <c r="Z48" s="345">
        <f t="shared" si="21"/>
        <v>1</v>
      </c>
      <c r="AA48" s="345">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5">
        <f t="shared" ref="T49:AA49" si="22">IF(T$54=1,($AB49-$S49)/$AC$54+S49,$AB49)</f>
        <v>1</v>
      </c>
      <c r="U49" s="345">
        <f t="shared" si="22"/>
        <v>1</v>
      </c>
      <c r="V49" s="345">
        <f t="shared" si="22"/>
        <v>1</v>
      </c>
      <c r="W49" s="345">
        <f t="shared" si="22"/>
        <v>1</v>
      </c>
      <c r="X49" s="345">
        <f t="shared" si="22"/>
        <v>1</v>
      </c>
      <c r="Y49" s="345">
        <f t="shared" si="22"/>
        <v>1</v>
      </c>
      <c r="Z49" s="345">
        <f t="shared" si="22"/>
        <v>1</v>
      </c>
      <c r="AA49" s="345">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5">
        <f t="shared" ref="T50:AA50" si="23">IF(T$54=1,($AB50-$S50)/$AC$54+S50,$AB50)</f>
        <v>1.01725</v>
      </c>
      <c r="U50" s="345">
        <f t="shared" si="23"/>
        <v>1.0115000000000001</v>
      </c>
      <c r="V50" s="345">
        <f t="shared" si="23"/>
        <v>1.0057500000000001</v>
      </c>
      <c r="W50" s="345">
        <f t="shared" si="23"/>
        <v>1.0000000000000002</v>
      </c>
      <c r="X50" s="345">
        <f t="shared" si="23"/>
        <v>1</v>
      </c>
      <c r="Y50" s="345">
        <f t="shared" si="23"/>
        <v>1</v>
      </c>
      <c r="Z50" s="345">
        <f t="shared" si="23"/>
        <v>1</v>
      </c>
      <c r="AA50" s="345">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5">
        <f t="shared" ref="T51:AA51" si="24">IF(T$54=1,($AB51-$S51)/$AC$54+S51,$AB51)</f>
        <v>1</v>
      </c>
      <c r="U51" s="345">
        <f t="shared" si="24"/>
        <v>1</v>
      </c>
      <c r="V51" s="345">
        <f t="shared" si="24"/>
        <v>1</v>
      </c>
      <c r="W51" s="345">
        <f t="shared" si="24"/>
        <v>1</v>
      </c>
      <c r="X51" s="345">
        <f t="shared" si="24"/>
        <v>1</v>
      </c>
      <c r="Y51" s="345">
        <f t="shared" si="24"/>
        <v>1</v>
      </c>
      <c r="Z51" s="345">
        <f t="shared" si="24"/>
        <v>1</v>
      </c>
      <c r="AA51" s="345">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5">
        <f t="shared" ref="T52:AA52" si="25">IF(T$54=1,($AB52-$S52)/$AC$54+S52,$AB52)</f>
        <v>1</v>
      </c>
      <c r="U52" s="345">
        <f t="shared" si="25"/>
        <v>1</v>
      </c>
      <c r="V52" s="345">
        <f t="shared" si="25"/>
        <v>1</v>
      </c>
      <c r="W52" s="345">
        <f t="shared" si="25"/>
        <v>1</v>
      </c>
      <c r="X52" s="345">
        <f t="shared" si="25"/>
        <v>1</v>
      </c>
      <c r="Y52" s="345">
        <f t="shared" si="25"/>
        <v>1</v>
      </c>
      <c r="Z52" s="345">
        <f t="shared" si="25"/>
        <v>1</v>
      </c>
      <c r="AA52" s="345">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5">
        <f t="shared" ref="T53:AA53" si="26">IF(T$54=1,($AB53-$S53)/$AC$54+S53,$AB53)</f>
        <v>1</v>
      </c>
      <c r="U53" s="345">
        <f t="shared" si="26"/>
        <v>1</v>
      </c>
      <c r="V53" s="345">
        <f t="shared" si="26"/>
        <v>1</v>
      </c>
      <c r="W53" s="345">
        <f t="shared" si="26"/>
        <v>1</v>
      </c>
      <c r="X53" s="345">
        <f t="shared" si="26"/>
        <v>1</v>
      </c>
      <c r="Y53" s="345">
        <f t="shared" si="26"/>
        <v>1</v>
      </c>
      <c r="Z53" s="345">
        <f t="shared" si="26"/>
        <v>1</v>
      </c>
      <c r="AA53" s="345">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7">
        <f>IF(T3&lt;=$X$39,1,0)</f>
        <v>1</v>
      </c>
      <c r="U54" s="347">
        <f t="shared" ref="U54:AB54" si="27">IF(U3&lt;=$X$39,1,0)</f>
        <v>1</v>
      </c>
      <c r="V54" s="347">
        <f t="shared" si="27"/>
        <v>1</v>
      </c>
      <c r="W54" s="347">
        <f t="shared" si="27"/>
        <v>1</v>
      </c>
      <c r="X54" s="347">
        <f t="shared" si="27"/>
        <v>0</v>
      </c>
      <c r="Y54" s="347">
        <f t="shared" si="27"/>
        <v>0</v>
      </c>
      <c r="Z54" s="347">
        <f t="shared" si="27"/>
        <v>0</v>
      </c>
      <c r="AA54" s="347">
        <f t="shared" si="27"/>
        <v>0</v>
      </c>
      <c r="AB54" s="347">
        <f t="shared" si="27"/>
        <v>0</v>
      </c>
      <c r="AC54" s="347">
        <f>SUM(T54:AB54)</f>
        <v>4</v>
      </c>
    </row>
    <row r="55" spans="1:42" ht="15.75" thickBot="1">
      <c r="A55" s="185" t="s">
        <v>16</v>
      </c>
      <c r="B55" s="14" t="s">
        <v>289</v>
      </c>
      <c r="C55" s="14"/>
      <c r="V55" s="346"/>
      <c r="W55" s="346"/>
      <c r="X55" s="346"/>
      <c r="Y55" s="346"/>
      <c r="Z55" s="346"/>
      <c r="AA55" s="346"/>
      <c r="AB55" s="346"/>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223.48249294711641</v>
      </c>
      <c r="T70" s="5">
        <f t="shared" ca="1" si="29"/>
        <v>225.96738457509448</v>
      </c>
      <c r="U70" s="5">
        <f t="shared" ca="1" si="29"/>
        <v>228.81461587091596</v>
      </c>
      <c r="V70" s="5">
        <f t="shared" ca="1" si="29"/>
        <v>231.52877369027311</v>
      </c>
      <c r="W70" s="5">
        <f t="shared" ca="1" si="29"/>
        <v>234.29051365178535</v>
      </c>
      <c r="X70" s="5">
        <f t="shared" ca="1" si="29"/>
        <v>238.59489649255741</v>
      </c>
      <c r="Y70" s="5">
        <f t="shared" ca="1" si="29"/>
        <v>243.41778481852455</v>
      </c>
      <c r="Z70" s="5">
        <f t="shared" ca="1" si="29"/>
        <v>248.16984841510151</v>
      </c>
      <c r="AA70" s="5">
        <f t="shared" ca="1" si="29"/>
        <v>255.48140608016149</v>
      </c>
      <c r="AB70" s="5">
        <f t="shared" ca="1" si="29"/>
        <v>262.7813058997001</v>
      </c>
      <c r="AC70" s="5">
        <f t="shared" ca="1" si="29"/>
        <v>272.06342455594171</v>
      </c>
      <c r="AD70" s="5">
        <f t="shared" ca="1" si="29"/>
        <v>280.34622220918374</v>
      </c>
      <c r="AE70" s="5">
        <f t="shared" ca="1" si="29"/>
        <v>288.60009415040184</v>
      </c>
      <c r="AF70" s="5">
        <f t="shared" ca="1" si="29"/>
        <v>297.70121974833444</v>
      </c>
      <c r="AG70" s="5">
        <f t="shared" ca="1" si="29"/>
        <v>306.18791413629742</v>
      </c>
      <c r="AH70" s="5">
        <f t="shared" ca="1" si="29"/>
        <v>314.58189729500208</v>
      </c>
      <c r="AI70" s="5">
        <f t="shared" ca="1" si="29"/>
        <v>323.60177689421977</v>
      </c>
      <c r="AJ70" s="5">
        <f t="shared" ca="1" si="29"/>
        <v>331.83119109655092</v>
      </c>
      <c r="AK70" s="5">
        <f t="shared" ca="1" si="29"/>
        <v>340.10784422463763</v>
      </c>
      <c r="AL70" s="5">
        <f t="shared" ca="1" si="29"/>
        <v>348.64686612366472</v>
      </c>
      <c r="AM70" s="5">
        <f t="shared" ca="1" si="29"/>
        <v>394.30324345835163</v>
      </c>
      <c r="AN70" s="5">
        <f t="shared" ca="1" si="29"/>
        <v>446.0631242644148</v>
      </c>
      <c r="AO70" s="5">
        <f t="shared" ca="1" si="29"/>
        <v>542.46213182660085</v>
      </c>
      <c r="AP70" s="5">
        <f t="shared" ca="1" si="29"/>
        <v>639.87838996735104</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2.1833160078940845</v>
      </c>
      <c r="T71" s="185">
        <f t="shared" ca="1" si="30"/>
        <v>2.2075921988283351</v>
      </c>
      <c r="U71" s="185">
        <f t="shared" ca="1" si="30"/>
        <v>2.2354082732973768</v>
      </c>
      <c r="V71" s="185">
        <f t="shared" ca="1" si="30"/>
        <v>2.261924284179516</v>
      </c>
      <c r="W71" s="185">
        <f t="shared" ca="1" si="30"/>
        <v>2.2889051496070256</v>
      </c>
      <c r="X71" s="185">
        <f t="shared" ca="1" si="30"/>
        <v>2.3309568908259055</v>
      </c>
      <c r="Y71" s="185">
        <f t="shared" ca="1" si="30"/>
        <v>2.3780741801827112</v>
      </c>
      <c r="Z71" s="185">
        <f t="shared" ca="1" si="30"/>
        <v>2.4244995461436698</v>
      </c>
      <c r="AA71" s="185">
        <f t="shared" ref="AA71:AP86" ca="1" si="31">AA$70/Z$70*Z71</f>
        <v>2.495929932847579</v>
      </c>
      <c r="AB71" s="185">
        <f t="shared" ca="1" si="31"/>
        <v>2.567246428031805</v>
      </c>
      <c r="AC71" s="185">
        <f t="shared" ca="1" si="31"/>
        <v>2.6579282437843266</v>
      </c>
      <c r="AD71" s="185">
        <f t="shared" ca="1" si="31"/>
        <v>2.73884717603711</v>
      </c>
      <c r="AE71" s="185">
        <f t="shared" ca="1" si="31"/>
        <v>2.819483518055335</v>
      </c>
      <c r="AF71" s="185">
        <f t="shared" ca="1" si="31"/>
        <v>2.9083971190528093</v>
      </c>
      <c r="AG71" s="185">
        <f t="shared" ca="1" si="31"/>
        <v>2.9913080239160781</v>
      </c>
      <c r="AH71" s="185">
        <f t="shared" ca="1" si="31"/>
        <v>3.0733131848515702</v>
      </c>
      <c r="AI71" s="185">
        <f t="shared" ca="1" si="31"/>
        <v>3.1614330516856555</v>
      </c>
      <c r="AJ71" s="185">
        <f t="shared" ca="1" si="31"/>
        <v>3.241830453408717</v>
      </c>
      <c r="AK71" s="185">
        <f t="shared" ca="1" si="31"/>
        <v>3.3226893566187079</v>
      </c>
      <c r="AL71" s="185">
        <f t="shared" ca="1" si="31"/>
        <v>3.4061114759894435</v>
      </c>
      <c r="AM71" s="185">
        <f t="shared" ca="1" si="31"/>
        <v>3.8521522292616153</v>
      </c>
      <c r="AN71" s="185">
        <f t="shared" ca="1" si="31"/>
        <v>4.3578212632888542</v>
      </c>
      <c r="AO71" s="185">
        <f t="shared" ca="1" si="31"/>
        <v>5.2995930037957404</v>
      </c>
      <c r="AP71" s="185">
        <f t="shared" ca="1" si="31"/>
        <v>6.251302791095152</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1.0144029070938765</v>
      </c>
      <c r="T72" s="185">
        <f t="shared" ca="1" si="30"/>
        <v>1.0256820066689409</v>
      </c>
      <c r="U72" s="185">
        <f t="shared" ca="1" si="30"/>
        <v>1.0386057917295157</v>
      </c>
      <c r="V72" s="185">
        <f t="shared" ca="1" si="30"/>
        <v>1.0509255468296119</v>
      </c>
      <c r="W72" s="185">
        <f t="shared" ca="1" si="30"/>
        <v>1.0634612806522084</v>
      </c>
      <c r="X72" s="185">
        <f t="shared" ca="1" si="30"/>
        <v>1.082999180061436</v>
      </c>
      <c r="Y72" s="185">
        <f t="shared" ca="1" si="30"/>
        <v>1.1048906126919458</v>
      </c>
      <c r="Z72" s="185">
        <f t="shared" ca="1" si="30"/>
        <v>1.1264605668458192</v>
      </c>
      <c r="AA72" s="185">
        <f t="shared" ca="1" si="31"/>
        <v>1.1596482463504345</v>
      </c>
      <c r="AB72" s="185">
        <f t="shared" ca="1" si="31"/>
        <v>1.1927830100662944</v>
      </c>
      <c r="AC72" s="185">
        <f t="shared" ca="1" si="31"/>
        <v>1.2349152058580688</v>
      </c>
      <c r="AD72" s="185">
        <f t="shared" ca="1" si="31"/>
        <v>1.2725114126459862</v>
      </c>
      <c r="AE72" s="185">
        <f t="shared" ca="1" si="31"/>
        <v>1.3099763235727382</v>
      </c>
      <c r="AF72" s="185">
        <f t="shared" ca="1" si="31"/>
        <v>1.351286979018818</v>
      </c>
      <c r="AG72" s="185">
        <f t="shared" ca="1" si="31"/>
        <v>1.3898086875662705</v>
      </c>
      <c r="AH72" s="185">
        <f t="shared" ca="1" si="31"/>
        <v>1.4279095732598177</v>
      </c>
      <c r="AI72" s="185">
        <f t="shared" ca="1" si="31"/>
        <v>1.4688514473476835</v>
      </c>
      <c r="AJ72" s="185">
        <f t="shared" ca="1" si="31"/>
        <v>1.5062053428606523</v>
      </c>
      <c r="AK72" s="185">
        <f t="shared" ca="1" si="31"/>
        <v>1.5437736592125086</v>
      </c>
      <c r="AL72" s="185">
        <f t="shared" ca="1" si="31"/>
        <v>1.5825328860489529</v>
      </c>
      <c r="AM72" s="185">
        <f t="shared" ca="1" si="31"/>
        <v>1.7897704252625539</v>
      </c>
      <c r="AN72" s="185">
        <f t="shared" ca="1" si="31"/>
        <v>2.0247122002002782</v>
      </c>
      <c r="AO72" s="185">
        <f t="shared" ca="1" si="31"/>
        <v>2.4622741417309104</v>
      </c>
      <c r="AP72" s="185">
        <f t="shared" ca="1" si="31"/>
        <v>2.9044534558822366</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1.4737383053285069</v>
      </c>
      <c r="T73" s="185">
        <f t="shared" ca="1" si="30"/>
        <v>1.4901247342091259</v>
      </c>
      <c r="U73" s="185">
        <f t="shared" ca="1" si="30"/>
        <v>1.5089005844757291</v>
      </c>
      <c r="V73" s="185">
        <f t="shared" ca="1" si="30"/>
        <v>1.526798891821173</v>
      </c>
      <c r="W73" s="185">
        <f t="shared" ca="1" si="30"/>
        <v>1.5450109759847419</v>
      </c>
      <c r="X73" s="185">
        <f t="shared" ca="1" si="30"/>
        <v>1.5733959013074859</v>
      </c>
      <c r="Y73" s="185">
        <f t="shared" ca="1" si="30"/>
        <v>1.6052000716233297</v>
      </c>
      <c r="Z73" s="185">
        <f t="shared" ca="1" si="30"/>
        <v>1.6365371936469768</v>
      </c>
      <c r="AA73" s="185">
        <f t="shared" ca="1" si="31"/>
        <v>1.6847527046721154</v>
      </c>
      <c r="AB73" s="185">
        <f t="shared" ca="1" si="31"/>
        <v>1.7328913389214677</v>
      </c>
      <c r="AC73" s="185">
        <f t="shared" ca="1" si="31"/>
        <v>1.7941015645544198</v>
      </c>
      <c r="AD73" s="185">
        <f t="shared" ca="1" si="31"/>
        <v>1.8487218438250488</v>
      </c>
      <c r="AE73" s="185">
        <f t="shared" ca="1" si="31"/>
        <v>1.9031513746873507</v>
      </c>
      <c r="AF73" s="185">
        <f t="shared" ca="1" si="31"/>
        <v>1.9631680553606459</v>
      </c>
      <c r="AG73" s="185">
        <f t="shared" ca="1" si="31"/>
        <v>2.0191329161433522</v>
      </c>
      <c r="AH73" s="185">
        <f t="shared" ca="1" si="31"/>
        <v>2.0744863997748095</v>
      </c>
      <c r="AI73" s="185">
        <f t="shared" ca="1" si="31"/>
        <v>2.1339673098878169</v>
      </c>
      <c r="AJ73" s="185">
        <f t="shared" ca="1" si="31"/>
        <v>2.1882355560508833</v>
      </c>
      <c r="AK73" s="185">
        <f t="shared" ca="1" si="31"/>
        <v>2.2428153157176269</v>
      </c>
      <c r="AL73" s="185">
        <f t="shared" ca="1" si="31"/>
        <v>2.2991252462928737</v>
      </c>
      <c r="AM73" s="185">
        <f t="shared" ca="1" si="31"/>
        <v>2.6002027547515896</v>
      </c>
      <c r="AN73" s="185">
        <f t="shared" ca="1" si="31"/>
        <v>2.9415293527199755</v>
      </c>
      <c r="AO73" s="185">
        <f t="shared" ca="1" si="31"/>
        <v>3.5772252775621234</v>
      </c>
      <c r="AP73" s="185">
        <f t="shared" ca="1" si="31"/>
        <v>4.2196293839892256</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17.724045052663229</v>
      </c>
      <c r="T74" s="185">
        <f t="shared" ca="1" si="30"/>
        <v>17.921117899777435</v>
      </c>
      <c r="U74" s="185">
        <f t="shared" ca="1" si="30"/>
        <v>18.146927336109588</v>
      </c>
      <c r="V74" s="185">
        <f t="shared" ca="1" si="30"/>
        <v>18.36218292430328</v>
      </c>
      <c r="W74" s="185">
        <f t="shared" ca="1" si="30"/>
        <v>18.581212177360548</v>
      </c>
      <c r="X74" s="185">
        <f t="shared" ca="1" si="30"/>
        <v>18.922586011112294</v>
      </c>
      <c r="Y74" s="185">
        <f t="shared" ca="1" si="30"/>
        <v>19.305081699459716</v>
      </c>
      <c r="Z74" s="185">
        <f t="shared" ca="1" si="30"/>
        <v>19.681960389902738</v>
      </c>
      <c r="AA74" s="185">
        <f t="shared" ca="1" si="31"/>
        <v>20.261828529691808</v>
      </c>
      <c r="AB74" s="185">
        <f t="shared" ca="1" si="31"/>
        <v>20.840772104086458</v>
      </c>
      <c r="AC74" s="185">
        <f t="shared" ca="1" si="31"/>
        <v>21.576922337054917</v>
      </c>
      <c r="AD74" s="185">
        <f t="shared" ca="1" si="31"/>
        <v>22.233817992872101</v>
      </c>
      <c r="AE74" s="185">
        <f t="shared" ca="1" si="31"/>
        <v>22.888419595959103</v>
      </c>
      <c r="AF74" s="185">
        <f t="shared" ca="1" si="31"/>
        <v>23.610215554114422</v>
      </c>
      <c r="AG74" s="185">
        <f t="shared" ca="1" si="31"/>
        <v>24.283281939301176</v>
      </c>
      <c r="AH74" s="185">
        <f t="shared" ca="1" si="31"/>
        <v>24.948995542699109</v>
      </c>
      <c r="AI74" s="185">
        <f t="shared" ca="1" si="31"/>
        <v>25.664348008469045</v>
      </c>
      <c r="AJ74" s="185">
        <f t="shared" ca="1" si="31"/>
        <v>26.317009906748744</v>
      </c>
      <c r="AK74" s="185">
        <f t="shared" ca="1" si="31"/>
        <v>26.973418249939133</v>
      </c>
      <c r="AL74" s="185">
        <f t="shared" ca="1" si="31"/>
        <v>27.650634647734766</v>
      </c>
      <c r="AM74" s="185">
        <f t="shared" ca="1" si="31"/>
        <v>31.271570131987087</v>
      </c>
      <c r="AN74" s="185">
        <f t="shared" ca="1" si="31"/>
        <v>35.37656487779131</v>
      </c>
      <c r="AO74" s="185">
        <f t="shared" ca="1" si="31"/>
        <v>43.02181856425576</v>
      </c>
      <c r="AP74" s="185">
        <f t="shared" ca="1" si="31"/>
        <v>50.747748794312315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7.8599376284187041</v>
      </c>
      <c r="T75" s="185">
        <f t="shared" ca="1" si="30"/>
        <v>7.9473319157820059</v>
      </c>
      <c r="U75" s="185">
        <f t="shared" ca="1" si="30"/>
        <v>8.0474697838705556</v>
      </c>
      <c r="V75" s="185">
        <f t="shared" ca="1" si="30"/>
        <v>8.1429274230462561</v>
      </c>
      <c r="W75" s="185">
        <f t="shared" ca="1" si="30"/>
        <v>8.2400585385852896</v>
      </c>
      <c r="X75" s="185">
        <f t="shared" ca="1" si="30"/>
        <v>8.3914448069732561</v>
      </c>
      <c r="Y75" s="185">
        <f t="shared" ca="1" si="30"/>
        <v>8.5610670486577565</v>
      </c>
      <c r="Z75" s="185">
        <f t="shared" ca="1" si="30"/>
        <v>8.7281983661172067</v>
      </c>
      <c r="AA75" s="185">
        <f t="shared" ca="1" si="31"/>
        <v>8.9853477582512795</v>
      </c>
      <c r="AB75" s="185">
        <f t="shared" ca="1" si="31"/>
        <v>9.2420871409144922</v>
      </c>
      <c r="AC75" s="185">
        <f t="shared" ca="1" si="31"/>
        <v>9.5685416776235694</v>
      </c>
      <c r="AD75" s="185">
        <f t="shared" ca="1" si="31"/>
        <v>9.8598498337335911</v>
      </c>
      <c r="AE75" s="185">
        <f t="shared" ca="1" si="31"/>
        <v>10.150140664999201</v>
      </c>
      <c r="AF75" s="185">
        <f t="shared" ca="1" si="31"/>
        <v>10.47022962859011</v>
      </c>
      <c r="AG75" s="185">
        <f t="shared" ca="1" si="31"/>
        <v>10.768708886097876</v>
      </c>
      <c r="AH75" s="185">
        <f t="shared" ca="1" si="31"/>
        <v>11.063927465465648</v>
      </c>
      <c r="AI75" s="185">
        <f t="shared" ca="1" si="31"/>
        <v>11.381158986068355</v>
      </c>
      <c r="AJ75" s="185">
        <f t="shared" ca="1" si="31"/>
        <v>11.670589632271376</v>
      </c>
      <c r="AK75" s="185">
        <f t="shared" ca="1" si="31"/>
        <v>11.961681683827344</v>
      </c>
      <c r="AL75" s="185">
        <f t="shared" ca="1" si="31"/>
        <v>12.262001313561992</v>
      </c>
      <c r="AM75" s="185">
        <f t="shared" ca="1" si="31"/>
        <v>13.867748025341809</v>
      </c>
      <c r="AN75" s="185">
        <f t="shared" ca="1" si="31"/>
        <v>15.688156547839867</v>
      </c>
      <c r="AO75" s="185">
        <f t="shared" ca="1" si="31"/>
        <v>19.078534813664653</v>
      </c>
      <c r="AP75" s="185">
        <f t="shared" ca="1" si="31"/>
        <v>22.504690047942532</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15.621331183389668</v>
      </c>
      <c r="T76" s="185">
        <f t="shared" ca="1" si="30"/>
        <v>15.795024051066166</v>
      </c>
      <c r="U76" s="185">
        <f t="shared" ca="1" si="30"/>
        <v>15.994044307378879</v>
      </c>
      <c r="V76" s="185">
        <f t="shared" ca="1" si="30"/>
        <v>16.183762784298668</v>
      </c>
      <c r="W76" s="185">
        <f t="shared" ca="1" si="30"/>
        <v>16.376807232712771</v>
      </c>
      <c r="X76" s="185">
        <f t="shared" ca="1" si="30"/>
        <v>16.67768176211813</v>
      </c>
      <c r="Y76" s="185">
        <f t="shared" ca="1" si="30"/>
        <v>17.014799604356735</v>
      </c>
      <c r="Z76" s="185">
        <f t="shared" ca="1" si="30"/>
        <v>17.346966828141127</v>
      </c>
      <c r="AA76" s="185">
        <f t="shared" ca="1" si="31"/>
        <v>17.858041598456047</v>
      </c>
      <c r="AB76" s="185">
        <f t="shared" ca="1" si="31"/>
        <v>18.368301490328488</v>
      </c>
      <c r="AC76" s="185">
        <f t="shared" ca="1" si="31"/>
        <v>19.017117635613666</v>
      </c>
      <c r="AD76" s="185">
        <f t="shared" ca="1" si="31"/>
        <v>19.596081667918934</v>
      </c>
      <c r="AE76" s="185">
        <f t="shared" ca="1" si="31"/>
        <v>20.173023805259266</v>
      </c>
      <c r="AF76" s="185">
        <f t="shared" ca="1" si="31"/>
        <v>20.809188612766459</v>
      </c>
      <c r="AG76" s="185">
        <f t="shared" ca="1" si="31"/>
        <v>21.402404940087255</v>
      </c>
      <c r="AH76" s="185">
        <f t="shared" ca="1" si="31"/>
        <v>21.98914079192398</v>
      </c>
      <c r="AI76" s="185">
        <f t="shared" ca="1" si="31"/>
        <v>22.619626538684564</v>
      </c>
      <c r="AJ76" s="185">
        <f t="shared" ca="1" si="31"/>
        <v>23.194859090481479</v>
      </c>
      <c r="AK76" s="185">
        <f t="shared" ca="1" si="31"/>
        <v>23.773393623092385</v>
      </c>
      <c r="AL76" s="185">
        <f t="shared" ca="1" si="31"/>
        <v>24.370267621175465</v>
      </c>
      <c r="AM76" s="185">
        <f t="shared" ca="1" si="31"/>
        <v>27.561628973797035</v>
      </c>
      <c r="AN76" s="185">
        <f t="shared" ca="1" si="31"/>
        <v>31.17962262252378</v>
      </c>
      <c r="AO76" s="185">
        <f t="shared" ca="1" si="31"/>
        <v>37.917872241187801</v>
      </c>
      <c r="AP76" s="185">
        <f t="shared" ca="1" si="31"/>
        <v>44.727227242536124</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6.0147407486557007</v>
      </c>
      <c r="T77" s="185">
        <f t="shared" ca="1" si="30"/>
        <v>6.0816183762214973</v>
      </c>
      <c r="U77" s="185">
        <f t="shared" ca="1" si="30"/>
        <v>6.1582479048704268</v>
      </c>
      <c r="V77" s="185">
        <f t="shared" ca="1" si="30"/>
        <v>6.2312959339088039</v>
      </c>
      <c r="W77" s="185">
        <f t="shared" ca="1" si="30"/>
        <v>6.3056245744418646</v>
      </c>
      <c r="X77" s="185">
        <f t="shared" ca="1" si="30"/>
        <v>6.4214714424841528</v>
      </c>
      <c r="Y77" s="185">
        <f t="shared" ca="1" si="30"/>
        <v>6.5512732115528145</v>
      </c>
      <c r="Z77" s="185">
        <f t="shared" ca="1" si="30"/>
        <v>6.6791688251089889</v>
      </c>
      <c r="AA77" s="185">
        <f t="shared" ca="1" si="31"/>
        <v>6.875949893926709</v>
      </c>
      <c r="AB77" s="185">
        <f t="shared" ca="1" si="31"/>
        <v>7.0724172069885567</v>
      </c>
      <c r="AC77" s="185">
        <f t="shared" ca="1" si="31"/>
        <v>7.3222333629626393</v>
      </c>
      <c r="AD77" s="185">
        <f t="shared" ca="1" si="31"/>
        <v>7.545154093355662</v>
      </c>
      <c r="AE77" s="185">
        <f t="shared" ca="1" si="31"/>
        <v>7.7672963258158036</v>
      </c>
      <c r="AF77" s="185">
        <f t="shared" ca="1" si="31"/>
        <v>8.0122412889341099</v>
      </c>
      <c r="AG77" s="185">
        <f t="shared" ca="1" si="31"/>
        <v>8.2406496348565241</v>
      </c>
      <c r="AH77" s="185">
        <f t="shared" ca="1" si="31"/>
        <v>8.4665627785770834</v>
      </c>
      <c r="AI77" s="185">
        <f t="shared" ca="1" si="31"/>
        <v>8.7093211112676929</v>
      </c>
      <c r="AJ77" s="185">
        <f t="shared" ca="1" si="31"/>
        <v>8.9308050954831373</v>
      </c>
      <c r="AK77" s="185">
        <f t="shared" ca="1" si="31"/>
        <v>9.1535604539700852</v>
      </c>
      <c r="AL77" s="185">
        <f t="shared" ca="1" si="31"/>
        <v>9.3833771268219266</v>
      </c>
      <c r="AM77" s="185">
        <f t="shared" ca="1" si="31"/>
        <v>10.612159165045941</v>
      </c>
      <c r="AN77" s="185">
        <f t="shared" ca="1" si="31"/>
        <v>12.005209064052838</v>
      </c>
      <c r="AO77" s="185">
        <f t="shared" ca="1" si="31"/>
        <v>14.599663024486567</v>
      </c>
      <c r="AP77" s="185">
        <f t="shared" ca="1" si="31"/>
        <v>17.221494961717482</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29.512405930638739</v>
      </c>
      <c r="T78" s="185">
        <f t="shared" ca="1" si="30"/>
        <v>29.840553023735147</v>
      </c>
      <c r="U78" s="185">
        <f t="shared" ca="1" si="30"/>
        <v>30.216549571261517</v>
      </c>
      <c r="V78" s="185">
        <f t="shared" ca="1" si="30"/>
        <v>30.574972847592338</v>
      </c>
      <c r="W78" s="185">
        <f t="shared" ca="1" si="30"/>
        <v>30.939679674262216</v>
      </c>
      <c r="X78" s="185">
        <f t="shared" ca="1" si="30"/>
        <v>31.508103142259781</v>
      </c>
      <c r="Y78" s="185">
        <f t="shared" ca="1" si="30"/>
        <v>32.144998838907313</v>
      </c>
      <c r="Z78" s="185">
        <f t="shared" ca="1" si="30"/>
        <v>32.772541641123937</v>
      </c>
      <c r="AA78" s="185">
        <f t="shared" ca="1" si="31"/>
        <v>33.738083303698751</v>
      </c>
      <c r="AB78" s="185">
        <f t="shared" ca="1" si="31"/>
        <v>34.702085467296413</v>
      </c>
      <c r="AC78" s="185">
        <f t="shared" ca="1" si="31"/>
        <v>35.927853311868382</v>
      </c>
      <c r="AD78" s="185">
        <f t="shared" ca="1" si="31"/>
        <v>37.021653919514485</v>
      </c>
      <c r="AE78" s="185">
        <f t="shared" ca="1" si="31"/>
        <v>38.111634687208799</v>
      </c>
      <c r="AF78" s="185">
        <f t="shared" ca="1" si="31"/>
        <v>39.313501149005752</v>
      </c>
      <c r="AG78" s="185">
        <f t="shared" ca="1" si="31"/>
        <v>40.434227728004963</v>
      </c>
      <c r="AH78" s="185">
        <f t="shared" ca="1" si="31"/>
        <v>41.542711149179517</v>
      </c>
      <c r="AI78" s="185">
        <f t="shared" ca="1" si="31"/>
        <v>42.733848515991475</v>
      </c>
      <c r="AJ78" s="185">
        <f t="shared" ca="1" si="31"/>
        <v>43.820599470429919</v>
      </c>
      <c r="AK78" s="185">
        <f t="shared" ca="1" si="31"/>
        <v>44.913588651112569</v>
      </c>
      <c r="AL78" s="185">
        <f t="shared" ca="1" si="31"/>
        <v>46.041225439173338</v>
      </c>
      <c r="AM78" s="185">
        <f t="shared" ca="1" si="31"/>
        <v>52.070465239816436</v>
      </c>
      <c r="AN78" s="185">
        <f t="shared" ca="1" si="31"/>
        <v>58.905714807358564</v>
      </c>
      <c r="AO78" s="185">
        <f t="shared" ca="1" si="31"/>
        <v>71.635869214393765</v>
      </c>
      <c r="AP78" s="185">
        <f t="shared" ca="1" si="31"/>
        <v>84.500358582578997</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0.19082181908994295</v>
      </c>
      <c r="T79" s="185">
        <f t="shared" ca="1" si="30"/>
        <v>0.19294355817759645</v>
      </c>
      <c r="U79" s="185">
        <f t="shared" ca="1" si="30"/>
        <v>0.19537468308619069</v>
      </c>
      <c r="V79" s="185">
        <f t="shared" ca="1" si="30"/>
        <v>0.19769218243728964</v>
      </c>
      <c r="W79" s="185">
        <f t="shared" ca="1" si="30"/>
        <v>0.20005031007565396</v>
      </c>
      <c r="X79" s="185">
        <f t="shared" ca="1" si="30"/>
        <v>0.20372563225818405</v>
      </c>
      <c r="Y79" s="185">
        <f t="shared" ca="1" si="30"/>
        <v>0.20784368334796885</v>
      </c>
      <c r="Z79" s="185">
        <f t="shared" ca="1" si="30"/>
        <v>0.21190126033295661</v>
      </c>
      <c r="AA79" s="185">
        <f t="shared" ca="1" si="31"/>
        <v>0.21814427613087825</v>
      </c>
      <c r="AB79" s="185">
        <f t="shared" ca="1" si="31"/>
        <v>0.22437733780997959</v>
      </c>
      <c r="AC79" s="185">
        <f t="shared" ca="1" si="31"/>
        <v>0.23230292850674997</v>
      </c>
      <c r="AD79" s="185">
        <f t="shared" ca="1" si="31"/>
        <v>0.23937524318564327</v>
      </c>
      <c r="AE79" s="185">
        <f t="shared" ca="1" si="31"/>
        <v>0.24642285947803613</v>
      </c>
      <c r="AF79" s="185">
        <f t="shared" ca="1" si="31"/>
        <v>0.25419390820521537</v>
      </c>
      <c r="AG79" s="185">
        <f t="shared" ca="1" si="31"/>
        <v>0.26144032129026507</v>
      </c>
      <c r="AH79" s="185">
        <f t="shared" ca="1" si="31"/>
        <v>0.26860757235602706</v>
      </c>
      <c r="AI79" s="185">
        <f t="shared" ca="1" si="31"/>
        <v>0.27630924871732609</v>
      </c>
      <c r="AJ79" s="185">
        <f t="shared" ca="1" si="31"/>
        <v>0.28333598162792167</v>
      </c>
      <c r="AK79" s="185">
        <f t="shared" ca="1" si="31"/>
        <v>0.29040304976847486</v>
      </c>
      <c r="AL79" s="185">
        <f t="shared" ca="1" si="31"/>
        <v>0.29769414300147717</v>
      </c>
      <c r="AM79" s="185">
        <f t="shared" ca="1" si="31"/>
        <v>0.33667810483746496</v>
      </c>
      <c r="AN79" s="185">
        <f t="shared" ca="1" si="31"/>
        <v>0.38087357841144559</v>
      </c>
      <c r="AO79" s="185">
        <f t="shared" ca="1" si="31"/>
        <v>0.46318442853174735</v>
      </c>
      <c r="AP79" s="185">
        <f t="shared" ca="1" si="31"/>
        <v>0.54636386394171588</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0.90058134749541174</v>
      </c>
      <c r="T81" s="185">
        <f t="shared" ca="1" si="30"/>
        <v>0.91059487034990261</v>
      </c>
      <c r="U81" s="185">
        <f t="shared" ca="1" si="30"/>
        <v>0.92206853597447924</v>
      </c>
      <c r="V81" s="185">
        <f t="shared" ca="1" si="30"/>
        <v>0.93300594710694884</v>
      </c>
      <c r="W81" s="185">
        <f t="shared" ca="1" si="30"/>
        <v>0.94413510296686298</v>
      </c>
      <c r="X81" s="185">
        <f t="shared" ca="1" si="30"/>
        <v>0.96148074310072318</v>
      </c>
      <c r="Y81" s="185">
        <f t="shared" ca="1" si="30"/>
        <v>0.98091583714384878</v>
      </c>
      <c r="Z81" s="185">
        <f t="shared" ca="1" si="30"/>
        <v>1.000065524355374</v>
      </c>
      <c r="AA81" s="185">
        <f t="shared" ca="1" si="31"/>
        <v>1.0295293645312049</v>
      </c>
      <c r="AB81" s="185">
        <f t="shared" ca="1" si="31"/>
        <v>1.0589462263594702</v>
      </c>
      <c r="AC81" s="185">
        <f t="shared" ca="1" si="31"/>
        <v>1.0963509591276359</v>
      </c>
      <c r="AD81" s="185">
        <f t="shared" ca="1" si="31"/>
        <v>1.129728665690779</v>
      </c>
      <c r="AE81" s="185">
        <f t="shared" ca="1" si="31"/>
        <v>1.1629898085071684</v>
      </c>
      <c r="AF81" s="185">
        <f t="shared" ca="1" si="31"/>
        <v>1.1996651822540088</v>
      </c>
      <c r="AG81" s="185">
        <f t="shared" ca="1" si="31"/>
        <v>1.2338645442125404</v>
      </c>
      <c r="AH81" s="185">
        <f t="shared" ca="1" si="31"/>
        <v>1.2676903019452004</v>
      </c>
      <c r="AI81" s="185">
        <f t="shared" ca="1" si="31"/>
        <v>1.3040382736211387</v>
      </c>
      <c r="AJ81" s="185">
        <f t="shared" ca="1" si="31"/>
        <v>1.3372008575609333</v>
      </c>
      <c r="AK81" s="185">
        <f t="shared" ca="1" si="31"/>
        <v>1.3705538031476296</v>
      </c>
      <c r="AL81" s="185">
        <f t="shared" ca="1" si="31"/>
        <v>1.404964032542817</v>
      </c>
      <c r="AM81" s="185">
        <f t="shared" ca="1" si="31"/>
        <v>1.5889483853196631</v>
      </c>
      <c r="AN81" s="185">
        <f t="shared" ca="1" si="31"/>
        <v>1.7975284069035316</v>
      </c>
      <c r="AO81" s="185">
        <f t="shared" ca="1" si="31"/>
        <v>2.1859935031297368</v>
      </c>
      <c r="AP81" s="185">
        <f t="shared" ca="1" si="31"/>
        <v>2.5785578774904518</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22.054821497490053</v>
      </c>
      <c r="T82" s="185">
        <f t="shared" ca="1" si="30"/>
        <v>22.300048050017512</v>
      </c>
      <c r="U82" s="185">
        <f t="shared" ca="1" si="30"/>
        <v>22.581032824991674</v>
      </c>
      <c r="V82" s="185">
        <f t="shared" ca="1" si="30"/>
        <v>22.848884974985829</v>
      </c>
      <c r="W82" s="185">
        <f t="shared" ca="1" si="30"/>
        <v>23.121432864846941</v>
      </c>
      <c r="X82" s="185">
        <f t="shared" ca="1" si="30"/>
        <v>23.546219585087041</v>
      </c>
      <c r="Y82" s="185">
        <f t="shared" ca="1" si="30"/>
        <v>24.022176067086299</v>
      </c>
      <c r="Z82" s="185">
        <f t="shared" ca="1" si="30"/>
        <v>24.491143067521659</v>
      </c>
      <c r="AA82" s="185">
        <f t="shared" ca="1" si="31"/>
        <v>25.21269891310488</v>
      </c>
      <c r="AB82" s="185">
        <f t="shared" ca="1" si="31"/>
        <v>25.933104280641128</v>
      </c>
      <c r="AC82" s="185">
        <f t="shared" ca="1" si="31"/>
        <v>26.849128920344665</v>
      </c>
      <c r="AD82" s="185">
        <f t="shared" ca="1" si="31"/>
        <v>27.66653354713711</v>
      </c>
      <c r="AE82" s="185">
        <f t="shared" ca="1" si="31"/>
        <v>28.481083581576645</v>
      </c>
      <c r="AF82" s="185">
        <f t="shared" ca="1" si="31"/>
        <v>29.379246555515451</v>
      </c>
      <c r="AG82" s="185">
        <f t="shared" ca="1" si="31"/>
        <v>30.216773143670011</v>
      </c>
      <c r="AH82" s="185">
        <f t="shared" ca="1" si="31"/>
        <v>31.045150336786328</v>
      </c>
      <c r="AI82" s="185">
        <f t="shared" ca="1" si="31"/>
        <v>31.935295385135472</v>
      </c>
      <c r="AJ82" s="185">
        <f t="shared" ca="1" si="31"/>
        <v>32.747431758181357</v>
      </c>
      <c r="AK82" s="185">
        <f t="shared" ca="1" si="31"/>
        <v>33.564230000090127</v>
      </c>
      <c r="AL82" s="185">
        <f t="shared" ca="1" si="31"/>
        <v>34.406920634433305</v>
      </c>
      <c r="AM82" s="185">
        <f t="shared" ca="1" si="31"/>
        <v>38.912612507920898</v>
      </c>
      <c r="AN82" s="185">
        <f t="shared" ca="1" si="31"/>
        <v>44.020640957286801</v>
      </c>
      <c r="AO82" s="185">
        <f t="shared" ca="1" si="31"/>
        <v>53.533971850827108</v>
      </c>
      <c r="AP82" s="185">
        <f t="shared" ca="1" si="31"/>
        <v>63.14769217368061</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22.054821497490053</v>
      </c>
      <c r="T83" s="185">
        <f t="shared" ca="1" si="30"/>
        <v>22.300048050017512</v>
      </c>
      <c r="U83" s="185">
        <f t="shared" ca="1" si="30"/>
        <v>22.581032824991674</v>
      </c>
      <c r="V83" s="185">
        <f t="shared" ca="1" si="30"/>
        <v>22.848884974985829</v>
      </c>
      <c r="W83" s="185">
        <f t="shared" ca="1" si="30"/>
        <v>23.121432864846941</v>
      </c>
      <c r="X83" s="185">
        <f t="shared" ca="1" si="30"/>
        <v>23.546219585087041</v>
      </c>
      <c r="Y83" s="185">
        <f t="shared" ca="1" si="30"/>
        <v>24.022176067086299</v>
      </c>
      <c r="Z83" s="185">
        <f t="shared" ca="1" si="30"/>
        <v>24.491143067521659</v>
      </c>
      <c r="AA83" s="185">
        <f t="shared" ca="1" si="31"/>
        <v>25.21269891310488</v>
      </c>
      <c r="AB83" s="185">
        <f t="shared" ca="1" si="31"/>
        <v>25.933104280641128</v>
      </c>
      <c r="AC83" s="185">
        <f t="shared" ca="1" si="31"/>
        <v>26.849128920344665</v>
      </c>
      <c r="AD83" s="185">
        <f t="shared" ca="1" si="31"/>
        <v>27.66653354713711</v>
      </c>
      <c r="AE83" s="185">
        <f t="shared" ca="1" si="31"/>
        <v>28.481083581576645</v>
      </c>
      <c r="AF83" s="185">
        <f t="shared" ca="1" si="31"/>
        <v>29.379246555515451</v>
      </c>
      <c r="AG83" s="185">
        <f t="shared" ca="1" si="31"/>
        <v>30.216773143670011</v>
      </c>
      <c r="AH83" s="185">
        <f t="shared" ca="1" si="31"/>
        <v>31.045150336786328</v>
      </c>
      <c r="AI83" s="185">
        <f t="shared" ca="1" si="31"/>
        <v>31.935295385135472</v>
      </c>
      <c r="AJ83" s="185">
        <f t="shared" ca="1" si="31"/>
        <v>32.747431758181357</v>
      </c>
      <c r="AK83" s="185">
        <f t="shared" ca="1" si="31"/>
        <v>33.564230000090127</v>
      </c>
      <c r="AL83" s="185">
        <f t="shared" ca="1" si="31"/>
        <v>34.406920634433305</v>
      </c>
      <c r="AM83" s="185">
        <f t="shared" ca="1" si="31"/>
        <v>38.912612507920898</v>
      </c>
      <c r="AN83" s="185">
        <f t="shared" ca="1" si="31"/>
        <v>44.020640957286801</v>
      </c>
      <c r="AO83" s="185">
        <f t="shared" ca="1" si="31"/>
        <v>53.533971850827108</v>
      </c>
      <c r="AP83" s="185">
        <f t="shared" ca="1" si="31"/>
        <v>63.14769217368061</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22.054821497490053</v>
      </c>
      <c r="T84" s="185">
        <f t="shared" ca="1" si="30"/>
        <v>22.300048050017512</v>
      </c>
      <c r="U84" s="185">
        <f t="shared" ca="1" si="30"/>
        <v>22.581032824991674</v>
      </c>
      <c r="V84" s="185">
        <f t="shared" ca="1" si="30"/>
        <v>22.848884974985829</v>
      </c>
      <c r="W84" s="185">
        <f t="shared" ca="1" si="30"/>
        <v>23.121432864846941</v>
      </c>
      <c r="X84" s="185">
        <f t="shared" ca="1" si="30"/>
        <v>23.546219585087041</v>
      </c>
      <c r="Y84" s="185">
        <f t="shared" ca="1" si="30"/>
        <v>24.022176067086299</v>
      </c>
      <c r="Z84" s="185">
        <f t="shared" ca="1" si="30"/>
        <v>24.491143067521659</v>
      </c>
      <c r="AA84" s="185">
        <f t="shared" ca="1" si="31"/>
        <v>25.21269891310488</v>
      </c>
      <c r="AB84" s="185">
        <f t="shared" ca="1" si="31"/>
        <v>25.933104280641128</v>
      </c>
      <c r="AC84" s="185">
        <f t="shared" ca="1" si="31"/>
        <v>26.849128920344665</v>
      </c>
      <c r="AD84" s="185">
        <f t="shared" ca="1" si="31"/>
        <v>27.66653354713711</v>
      </c>
      <c r="AE84" s="185">
        <f t="shared" ca="1" si="31"/>
        <v>28.481083581576645</v>
      </c>
      <c r="AF84" s="185">
        <f t="shared" ca="1" si="31"/>
        <v>29.379246555515451</v>
      </c>
      <c r="AG84" s="185">
        <f t="shared" ca="1" si="31"/>
        <v>30.216773143670011</v>
      </c>
      <c r="AH84" s="185">
        <f t="shared" ca="1" si="31"/>
        <v>31.045150336786328</v>
      </c>
      <c r="AI84" s="185">
        <f t="shared" ca="1" si="31"/>
        <v>31.935295385135472</v>
      </c>
      <c r="AJ84" s="185">
        <f t="shared" ca="1" si="31"/>
        <v>32.747431758181357</v>
      </c>
      <c r="AK84" s="185">
        <f t="shared" ca="1" si="31"/>
        <v>33.564230000090127</v>
      </c>
      <c r="AL84" s="185">
        <f t="shared" ca="1" si="31"/>
        <v>34.406920634433305</v>
      </c>
      <c r="AM84" s="185">
        <f t="shared" ca="1" si="31"/>
        <v>38.912612507920898</v>
      </c>
      <c r="AN84" s="185">
        <f t="shared" ca="1" si="31"/>
        <v>44.020640957286801</v>
      </c>
      <c r="AO84" s="185">
        <f t="shared" ca="1" si="31"/>
        <v>53.533971850827108</v>
      </c>
      <c r="AP84" s="185">
        <f t="shared" ca="1" si="31"/>
        <v>63.14769217368061</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22.054821497490053</v>
      </c>
      <c r="T85" s="185">
        <f t="shared" ca="1" si="30"/>
        <v>22.300048050017512</v>
      </c>
      <c r="U85" s="185">
        <f t="shared" ca="1" si="30"/>
        <v>22.581032824991674</v>
      </c>
      <c r="V85" s="185">
        <f t="shared" ca="1" si="30"/>
        <v>22.848884974985829</v>
      </c>
      <c r="W85" s="185">
        <f t="shared" ca="1" si="30"/>
        <v>23.121432864846941</v>
      </c>
      <c r="X85" s="185">
        <f t="shared" ca="1" si="30"/>
        <v>23.546219585087041</v>
      </c>
      <c r="Y85" s="185">
        <f t="shared" ca="1" si="30"/>
        <v>24.022176067086299</v>
      </c>
      <c r="Z85" s="185">
        <f t="shared" ca="1" si="30"/>
        <v>24.491143067521659</v>
      </c>
      <c r="AA85" s="185">
        <f t="shared" ca="1" si="31"/>
        <v>25.21269891310488</v>
      </c>
      <c r="AB85" s="185">
        <f t="shared" ca="1" si="31"/>
        <v>25.933104280641128</v>
      </c>
      <c r="AC85" s="185">
        <f t="shared" ca="1" si="31"/>
        <v>26.849128920344665</v>
      </c>
      <c r="AD85" s="185">
        <f t="shared" ca="1" si="31"/>
        <v>27.66653354713711</v>
      </c>
      <c r="AE85" s="185">
        <f t="shared" ca="1" si="31"/>
        <v>28.481083581576645</v>
      </c>
      <c r="AF85" s="185">
        <f t="shared" ca="1" si="31"/>
        <v>29.379246555515451</v>
      </c>
      <c r="AG85" s="185">
        <f t="shared" ca="1" si="31"/>
        <v>30.216773143670011</v>
      </c>
      <c r="AH85" s="185">
        <f t="shared" ca="1" si="31"/>
        <v>31.045150336786328</v>
      </c>
      <c r="AI85" s="185">
        <f t="shared" ca="1" si="31"/>
        <v>31.935295385135472</v>
      </c>
      <c r="AJ85" s="185">
        <f t="shared" ca="1" si="31"/>
        <v>32.747431758181357</v>
      </c>
      <c r="AK85" s="185">
        <f t="shared" ca="1" si="31"/>
        <v>33.564230000090127</v>
      </c>
      <c r="AL85" s="185">
        <f t="shared" ca="1" si="31"/>
        <v>34.406920634433305</v>
      </c>
      <c r="AM85" s="185">
        <f t="shared" ca="1" si="31"/>
        <v>38.912612507920898</v>
      </c>
      <c r="AN85" s="185">
        <f t="shared" ca="1" si="31"/>
        <v>44.020640957286801</v>
      </c>
      <c r="AO85" s="185">
        <f t="shared" ca="1" si="31"/>
        <v>53.533971850827108</v>
      </c>
      <c r="AP85" s="185">
        <f t="shared" ca="1" si="31"/>
        <v>63.14769217368061</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22.054821497490053</v>
      </c>
      <c r="T86" s="185">
        <f t="shared" ca="1" si="30"/>
        <v>22.300048050017512</v>
      </c>
      <c r="U86" s="185">
        <f t="shared" ca="1" si="30"/>
        <v>22.581032824991674</v>
      </c>
      <c r="V86" s="185">
        <f t="shared" ca="1" si="30"/>
        <v>22.848884974985829</v>
      </c>
      <c r="W86" s="185">
        <f t="shared" ca="1" si="30"/>
        <v>23.121432864846941</v>
      </c>
      <c r="X86" s="185">
        <f t="shared" ca="1" si="30"/>
        <v>23.546219585087041</v>
      </c>
      <c r="Y86" s="185">
        <f t="shared" ca="1" si="30"/>
        <v>24.022176067086299</v>
      </c>
      <c r="Z86" s="185">
        <f t="shared" ca="1" si="30"/>
        <v>24.491143067521659</v>
      </c>
      <c r="AA86" s="185">
        <f t="shared" ca="1" si="31"/>
        <v>25.21269891310488</v>
      </c>
      <c r="AB86" s="185">
        <f t="shared" ca="1" si="31"/>
        <v>25.933104280641128</v>
      </c>
      <c r="AC86" s="185">
        <f t="shared" ca="1" si="31"/>
        <v>26.849128920344665</v>
      </c>
      <c r="AD86" s="185">
        <f t="shared" ca="1" si="31"/>
        <v>27.66653354713711</v>
      </c>
      <c r="AE86" s="185">
        <f t="shared" ca="1" si="31"/>
        <v>28.481083581576645</v>
      </c>
      <c r="AF86" s="185">
        <f t="shared" ca="1" si="31"/>
        <v>29.379246555515451</v>
      </c>
      <c r="AG86" s="185">
        <f t="shared" ca="1" si="31"/>
        <v>30.216773143670011</v>
      </c>
      <c r="AH86" s="185">
        <f t="shared" ca="1" si="31"/>
        <v>31.045150336786328</v>
      </c>
      <c r="AI86" s="185">
        <f t="shared" ca="1" si="31"/>
        <v>31.935295385135472</v>
      </c>
      <c r="AJ86" s="185">
        <f t="shared" ca="1" si="31"/>
        <v>32.747431758181357</v>
      </c>
      <c r="AK86" s="185">
        <f t="shared" ca="1" si="31"/>
        <v>33.564230000090127</v>
      </c>
      <c r="AL86" s="185">
        <f t="shared" ca="1" si="31"/>
        <v>34.406920634433305</v>
      </c>
      <c r="AM86" s="185">
        <f t="shared" ca="1" si="31"/>
        <v>38.912612507920898</v>
      </c>
      <c r="AN86" s="185">
        <f t="shared" ca="1" si="31"/>
        <v>44.020640957286801</v>
      </c>
      <c r="AO86" s="185">
        <f t="shared" ca="1" si="31"/>
        <v>53.533971850827108</v>
      </c>
      <c r="AP86" s="185">
        <f t="shared" ref="AP86:AP90" ca="1" si="35">AP$70/AO$70*AO86</f>
        <v>63.14769217368061</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45.666912974912336</v>
      </c>
      <c r="T88" s="185">
        <f t="shared" ca="1" si="36"/>
        <v>46.174681293721164</v>
      </c>
      <c r="U88" s="185">
        <f t="shared" ca="1" si="36"/>
        <v>46.756490911517467</v>
      </c>
      <c r="V88" s="185">
        <f t="shared" ca="1" si="36"/>
        <v>47.311107997188202</v>
      </c>
      <c r="W88" s="185">
        <f t="shared" ca="1" si="36"/>
        <v>47.87544812432094</v>
      </c>
      <c r="X88" s="185">
        <f t="shared" ca="1" si="36"/>
        <v>48.755015351301708</v>
      </c>
      <c r="Y88" s="185">
        <f t="shared" ca="1" si="36"/>
        <v>49.740535150035022</v>
      </c>
      <c r="Z88" s="185">
        <f t="shared" ca="1" si="36"/>
        <v>50.711582464991729</v>
      </c>
      <c r="AA88" s="185">
        <f t="shared" ca="1" si="37"/>
        <v>52.205642528481171</v>
      </c>
      <c r="AB88" s="185">
        <f t="shared" ca="1" si="37"/>
        <v>53.697320401715444</v>
      </c>
      <c r="AC88" s="185">
        <f t="shared" ca="1" si="37"/>
        <v>55.59404931013021</v>
      </c>
      <c r="AD88" s="185">
        <f t="shared" ca="1" si="37"/>
        <v>57.286574727362421</v>
      </c>
      <c r="AE88" s="185">
        <f t="shared" ca="1" si="37"/>
        <v>58.973189399836436</v>
      </c>
      <c r="AF88" s="185">
        <f t="shared" ca="1" si="37"/>
        <v>60.832933781481955</v>
      </c>
      <c r="AG88" s="185">
        <f t="shared" ca="1" si="37"/>
        <v>62.567123914001613</v>
      </c>
      <c r="AH88" s="185">
        <f t="shared" ca="1" si="37"/>
        <v>64.282369226358824</v>
      </c>
      <c r="AI88" s="185">
        <f t="shared" ca="1" si="37"/>
        <v>66.12551161872122</v>
      </c>
      <c r="AJ88" s="185">
        <f t="shared" ca="1" si="37"/>
        <v>67.807128542071439</v>
      </c>
      <c r="AK88" s="185">
        <f t="shared" ca="1" si="37"/>
        <v>69.498398373276117</v>
      </c>
      <c r="AL88" s="185">
        <f t="shared" ca="1" si="37"/>
        <v>71.243281226565287</v>
      </c>
      <c r="AM88" s="185">
        <f t="shared" ca="1" si="37"/>
        <v>80.572807593475318</v>
      </c>
      <c r="AN88" s="185">
        <f t="shared" ca="1" si="37"/>
        <v>91.149537525164675</v>
      </c>
      <c r="AO88" s="185">
        <f t="shared" ca="1" si="37"/>
        <v>110.84792656296723</v>
      </c>
      <c r="AP88" s="185">
        <f t="shared" ca="1" si="35"/>
        <v>130.75418286156665</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219.3818967462519</v>
      </c>
      <c r="T91" s="5">
        <f t="shared" ca="1" si="40"/>
        <v>219.27693993793886</v>
      </c>
      <c r="U91" s="5">
        <f t="shared" ca="1" si="40"/>
        <v>219.43783983376426</v>
      </c>
      <c r="V91" s="5">
        <f t="shared" ca="1" si="40"/>
        <v>219.38146158733792</v>
      </c>
      <c r="W91" s="5">
        <f t="shared" ca="1" si="40"/>
        <v>219.2801391313771</v>
      </c>
      <c r="X91" s="5">
        <f t="shared" ca="1" si="40"/>
        <v>223.30875153009347</v>
      </c>
      <c r="Y91" s="5">
        <f t="shared" ca="1" si="40"/>
        <v>227.82265013678216</v>
      </c>
      <c r="Z91" s="5">
        <f t="shared" ca="1" si="40"/>
        <v>232.27026156746635</v>
      </c>
      <c r="AA91" s="5">
        <f t="shared" ca="1" si="40"/>
        <v>239.11338704050328</v>
      </c>
      <c r="AB91" s="5">
        <f ca="1">SUMIF($B$10:$B$22,$D91,AB$10:AB$22)*SUMIF($B$10:$B$22,$D91,AB$40:AB$53)</f>
        <v>262.7813058997001</v>
      </c>
      <c r="AC91" s="5">
        <f t="shared" ca="1" si="40"/>
        <v>254.63303938055628</v>
      </c>
      <c r="AD91" s="5">
        <f t="shared" ca="1" si="40"/>
        <v>262.38518006047883</v>
      </c>
      <c r="AE91" s="5">
        <f t="shared" ca="1" si="40"/>
        <v>270.11024822236294</v>
      </c>
      <c r="AF91" s="5">
        <f t="shared" ca="1" si="40"/>
        <v>278.62828873651239</v>
      </c>
      <c r="AG91" s="5">
        <f t="shared" ca="1" si="40"/>
        <v>286.57126302579098</v>
      </c>
      <c r="AH91" s="5">
        <f t="shared" ca="1" si="40"/>
        <v>294.42746584944791</v>
      </c>
      <c r="AI91" s="5">
        <f t="shared" ca="1" si="40"/>
        <v>302.8694655814744</v>
      </c>
      <c r="AJ91" s="5">
        <f t="shared" ca="1" si="40"/>
        <v>310.57164294721667</v>
      </c>
      <c r="AK91" s="5">
        <f t="shared" ca="1" si="40"/>
        <v>318.31803276548482</v>
      </c>
      <c r="AL91" s="5">
        <f t="shared" ca="1" si="40"/>
        <v>326.30998208037448</v>
      </c>
      <c r="AM91" s="5">
        <f t="shared" ca="1" si="40"/>
        <v>369.04127588369278</v>
      </c>
      <c r="AN91" s="5">
        <f t="shared" ca="1" si="40"/>
        <v>417.48503780845368</v>
      </c>
      <c r="AO91" s="5">
        <f t="shared" ca="1" si="40"/>
        <v>507.7080155162912</v>
      </c>
      <c r="AP91" s="5">
        <f t="shared" ca="1" si="40"/>
        <v>598.88307124437051</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13.059212539255995</v>
      </c>
      <c r="T112" s="5">
        <f t="shared" ca="1" si="46"/>
        <v>13.345401788198375</v>
      </c>
      <c r="U112" s="5">
        <f t="shared" ca="1" si="46"/>
        <v>13.658949881318444</v>
      </c>
      <c r="V112" s="5">
        <f t="shared" ca="1" si="46"/>
        <v>13.946889056208812</v>
      </c>
      <c r="W112" s="5">
        <f t="shared" ca="1" si="46"/>
        <v>14.287636794494949</v>
      </c>
      <c r="X112" s="5">
        <f t="shared" ca="1" si="46"/>
        <v>14.671850943488106</v>
      </c>
      <c r="Y112" s="5">
        <f t="shared" ca="1" si="46"/>
        <v>15.060026528012861</v>
      </c>
      <c r="Z112" s="5">
        <f t="shared" ca="1" si="46"/>
        <v>15.369058730395665</v>
      </c>
      <c r="AA112" s="5">
        <f t="shared" ca="1" si="46"/>
        <v>15.876982629710451</v>
      </c>
      <c r="AB112" s="5">
        <f ca="1">SUMIF($B$10:$B$22,$D112,AB$10:AB$22)*SUMIF($B$10:$B$22,$D112,AB$40:AB$53)</f>
        <v>16.374433296270741</v>
      </c>
      <c r="AC112" s="5">
        <f t="shared" ca="1" si="46"/>
        <v>16.9793170587131</v>
      </c>
      <c r="AD112" s="5">
        <f t="shared" ca="1" si="46"/>
        <v>17.414710293538704</v>
      </c>
      <c r="AE112" s="5">
        <f t="shared" ca="1" si="46"/>
        <v>17.853631081368011</v>
      </c>
      <c r="AF112" s="5">
        <f t="shared" ca="1" si="46"/>
        <v>18.339054013767456</v>
      </c>
      <c r="AG112" s="5">
        <f t="shared" ca="1" si="46"/>
        <v>18.764491314029165</v>
      </c>
      <c r="AH112" s="5">
        <f t="shared" ca="1" si="46"/>
        <v>19.187154853772594</v>
      </c>
      <c r="AI112" s="5">
        <f t="shared" ca="1" si="46"/>
        <v>19.640882179701876</v>
      </c>
      <c r="AJ112" s="5">
        <f t="shared" ca="1" si="46"/>
        <v>19.932636581721688</v>
      </c>
      <c r="AK112" s="5">
        <f t="shared" ca="1" si="46"/>
        <v>20.181807066290339</v>
      </c>
      <c r="AL112" s="5">
        <f t="shared" ca="1" si="46"/>
        <v>20.395167586109181</v>
      </c>
      <c r="AM112" s="5">
        <f t="shared" ca="1" si="46"/>
        <v>22.438205742977903</v>
      </c>
      <c r="AN112" s="5">
        <f t="shared" ca="1" si="46"/>
        <v>25.466865724831482</v>
      </c>
      <c r="AO112" s="5">
        <f t="shared" ca="1" si="46"/>
        <v>30.374293559389571</v>
      </c>
      <c r="AP112" s="5">
        <f t="shared" ca="1" si="46"/>
        <v>35.445991698112039</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58.135996007564515</v>
      </c>
      <c r="T133" s="3">
        <f t="shared" ca="1" si="52"/>
        <v>58.912711047744196</v>
      </c>
      <c r="U133" s="5">
        <f t="shared" ca="1" si="52"/>
        <v>59.707729436770151</v>
      </c>
      <c r="V133" s="5">
        <f t="shared" ca="1" si="52"/>
        <v>60.453491873306717</v>
      </c>
      <c r="W133" s="5">
        <f t="shared" ca="1" si="52"/>
        <v>61.723347163676131</v>
      </c>
      <c r="X133" s="5">
        <f t="shared" ca="1" si="52"/>
        <v>63.833765038004607</v>
      </c>
      <c r="Y133" s="5">
        <f t="shared" ca="1" si="52"/>
        <v>66.078949441533851</v>
      </c>
      <c r="Z133" s="5">
        <f t="shared" ca="1" si="52"/>
        <v>68.449125925610772</v>
      </c>
      <c r="AA133" s="5">
        <f t="shared" ca="1" si="52"/>
        <v>71.609084705530009</v>
      </c>
      <c r="AB133" s="5">
        <f ca="1">SUMIF($B$10:$B$22,$D133,AB$10:AB$22)*SUMIF($B$10:$B$22,$D133,AB$40:AB$53)</f>
        <v>74.860430591663075</v>
      </c>
      <c r="AC133" s="5">
        <f t="shared" ca="1" si="52"/>
        <v>78.024222854472839</v>
      </c>
      <c r="AD133" s="5">
        <f t="shared" ca="1" si="52"/>
        <v>80.965270684760014</v>
      </c>
      <c r="AE133" s="5">
        <f t="shared" ca="1" si="52"/>
        <v>83.931640685697758</v>
      </c>
      <c r="AF133" s="5">
        <f t="shared" ca="1" si="52"/>
        <v>87.156904761789093</v>
      </c>
      <c r="AG133" s="5">
        <f t="shared" ca="1" si="52"/>
        <v>89.946269358489431</v>
      </c>
      <c r="AH133" s="5">
        <f t="shared" ca="1" si="52"/>
        <v>92.895339535505343</v>
      </c>
      <c r="AI133" s="5">
        <f t="shared" ca="1" si="52"/>
        <v>95.921768303722885</v>
      </c>
      <c r="AJ133" s="5">
        <f t="shared" ca="1" si="52"/>
        <v>98.6710254292217</v>
      </c>
      <c r="AK133" s="5">
        <f t="shared" ca="1" si="52"/>
        <v>101.39949775894533</v>
      </c>
      <c r="AL133" s="5">
        <f t="shared" ca="1" si="52"/>
        <v>104.1984394736514</v>
      </c>
      <c r="AM133" s="5">
        <f t="shared" ca="1" si="52"/>
        <v>119.30845080182944</v>
      </c>
      <c r="AN133" s="5">
        <f t="shared" ca="1" si="52"/>
        <v>138.09739273668421</v>
      </c>
      <c r="AO133" s="5">
        <f t="shared" ca="1" si="52"/>
        <v>171.38319089860488</v>
      </c>
      <c r="AP133" s="5">
        <f t="shared" ca="1" si="52"/>
        <v>205.28214416163701</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0.82210487661041332</v>
      </c>
      <c r="T134" s="185">
        <f t="shared" ca="1" si="53"/>
        <v>0.83308845418918709</v>
      </c>
      <c r="U134" s="185">
        <f t="shared" ca="1" si="53"/>
        <v>0.84433086060685902</v>
      </c>
      <c r="V134" s="185">
        <f t="shared" ca="1" si="53"/>
        <v>0.85487673541718812</v>
      </c>
      <c r="W134" s="185">
        <f t="shared" ca="1" si="53"/>
        <v>0.87283384114332707</v>
      </c>
      <c r="X134" s="185">
        <f t="shared" ca="1" si="53"/>
        <v>0.90267739669100311</v>
      </c>
      <c r="Y134" s="185">
        <f t="shared" ca="1" si="53"/>
        <v>0.93442669443746063</v>
      </c>
      <c r="Z134" s="185">
        <f t="shared" ca="1" si="53"/>
        <v>0.96794351327261774</v>
      </c>
      <c r="AA134" s="185">
        <f t="shared" ca="1" si="53"/>
        <v>1.0126286945933518</v>
      </c>
      <c r="AB134" s="185">
        <f t="shared" ref="AA134:AP149" ca="1" si="56">AB$133/AA$133*AA134</f>
        <v>1.0586061868889924</v>
      </c>
      <c r="AC134" s="185">
        <f t="shared" ca="1" si="56"/>
        <v>1.1033455777390222</v>
      </c>
      <c r="AD134" s="185">
        <f t="shared" ca="1" si="56"/>
        <v>1.1449351251737812</v>
      </c>
      <c r="AE134" s="185">
        <f t="shared" ca="1" si="56"/>
        <v>1.1868827550601675</v>
      </c>
      <c r="AF134" s="185">
        <f t="shared" ca="1" si="56"/>
        <v>1.2324914227944583</v>
      </c>
      <c r="AG134" s="185">
        <f t="shared" ca="1" si="56"/>
        <v>1.271936007820462</v>
      </c>
      <c r="AH134" s="185">
        <f t="shared" ca="1" si="56"/>
        <v>1.3136389997787601</v>
      </c>
      <c r="AI134" s="185">
        <f t="shared" ca="1" si="56"/>
        <v>1.3564359245745776</v>
      </c>
      <c r="AJ134" s="185">
        <f t="shared" ca="1" si="56"/>
        <v>1.3953133472583554</v>
      </c>
      <c r="AK134" s="185">
        <f t="shared" ca="1" si="56"/>
        <v>1.4338968508018486</v>
      </c>
      <c r="AL134" s="185">
        <f t="shared" ca="1" si="56"/>
        <v>1.4734768664724973</v>
      </c>
      <c r="AM134" s="185">
        <f t="shared" ca="1" si="56"/>
        <v>1.6871485131562047</v>
      </c>
      <c r="AN134" s="185">
        <f t="shared" ca="1" si="56"/>
        <v>1.9528441553016347</v>
      </c>
      <c r="AO134" s="185">
        <f t="shared" ca="1" si="56"/>
        <v>2.4235407782204939</v>
      </c>
      <c r="AP134" s="185">
        <f t="shared" ca="1" si="56"/>
        <v>2.9029080670496215</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0.30828932872890502</v>
      </c>
      <c r="T135" s="185">
        <f t="shared" ca="1" si="57"/>
        <v>0.3124081703209452</v>
      </c>
      <c r="U135" s="185">
        <f t="shared" ca="1" si="57"/>
        <v>0.31662407272757215</v>
      </c>
      <c r="V135" s="185">
        <f t="shared" ca="1" si="57"/>
        <v>0.32057877578144556</v>
      </c>
      <c r="W135" s="185">
        <f t="shared" ca="1" si="57"/>
        <v>0.32731269042874767</v>
      </c>
      <c r="X135" s="185">
        <f t="shared" ca="1" si="57"/>
        <v>0.33850402375912619</v>
      </c>
      <c r="Y135" s="185">
        <f t="shared" ca="1" si="57"/>
        <v>0.35041001041404779</v>
      </c>
      <c r="Z135" s="185">
        <f t="shared" ca="1" si="57"/>
        <v>0.36297881747723171</v>
      </c>
      <c r="AA135" s="185">
        <f t="shared" ca="1" si="56"/>
        <v>0.37973576047250701</v>
      </c>
      <c r="AB135" s="185">
        <f t="shared" ca="1" si="56"/>
        <v>0.39697732008337228</v>
      </c>
      <c r="AC135" s="185">
        <f t="shared" ca="1" si="56"/>
        <v>0.41375459165213346</v>
      </c>
      <c r="AD135" s="185">
        <f t="shared" ca="1" si="56"/>
        <v>0.42935067194016813</v>
      </c>
      <c r="AE135" s="185">
        <f t="shared" ca="1" si="56"/>
        <v>0.44508103314756303</v>
      </c>
      <c r="AF135" s="185">
        <f t="shared" ca="1" si="56"/>
        <v>0.46218428354792207</v>
      </c>
      <c r="AG135" s="185">
        <f t="shared" ca="1" si="56"/>
        <v>0.47697600293267345</v>
      </c>
      <c r="AH135" s="185">
        <f t="shared" ca="1" si="56"/>
        <v>0.49261462491703528</v>
      </c>
      <c r="AI135" s="185">
        <f t="shared" ca="1" si="56"/>
        <v>0.50866347171546689</v>
      </c>
      <c r="AJ135" s="185">
        <f t="shared" ca="1" si="56"/>
        <v>0.52324250522188354</v>
      </c>
      <c r="AK135" s="185">
        <f t="shared" ca="1" si="56"/>
        <v>0.53771131905069347</v>
      </c>
      <c r="AL135" s="185">
        <f t="shared" ca="1" si="56"/>
        <v>0.55255382492718674</v>
      </c>
      <c r="AM135" s="185">
        <f t="shared" ca="1" si="56"/>
        <v>0.63268069243357705</v>
      </c>
      <c r="AN135" s="185">
        <f t="shared" ca="1" si="56"/>
        <v>0.73231655823811337</v>
      </c>
      <c r="AO135" s="185">
        <f t="shared" ca="1" si="56"/>
        <v>0.90882779183268569</v>
      </c>
      <c r="AP135" s="185">
        <f t="shared" ca="1" si="56"/>
        <v>1.0885905251436088</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0.49326292596624799</v>
      </c>
      <c r="T136" s="185">
        <f t="shared" ca="1" si="57"/>
        <v>0.49985307251351224</v>
      </c>
      <c r="U136" s="185">
        <f t="shared" ca="1" si="57"/>
        <v>0.50659851636411535</v>
      </c>
      <c r="V136" s="185">
        <f t="shared" ca="1" si="57"/>
        <v>0.51292604125031283</v>
      </c>
      <c r="W136" s="185">
        <f t="shared" ca="1" si="57"/>
        <v>0.52370030468599615</v>
      </c>
      <c r="X136" s="185">
        <f t="shared" ca="1" si="57"/>
        <v>0.54160643801460173</v>
      </c>
      <c r="Y136" s="185">
        <f t="shared" ca="1" si="57"/>
        <v>0.56065601666247622</v>
      </c>
      <c r="Z136" s="185">
        <f t="shared" ca="1" si="57"/>
        <v>0.58076610796357053</v>
      </c>
      <c r="AA136" s="185">
        <f t="shared" ca="1" si="56"/>
        <v>0.60757721675601095</v>
      </c>
      <c r="AB136" s="185">
        <f t="shared" ca="1" si="56"/>
        <v>0.6351637121333954</v>
      </c>
      <c r="AC136" s="185">
        <f t="shared" ca="1" si="56"/>
        <v>0.66200734664341332</v>
      </c>
      <c r="AD136" s="185">
        <f t="shared" ca="1" si="56"/>
        <v>0.68696107510426874</v>
      </c>
      <c r="AE136" s="185">
        <f t="shared" ca="1" si="56"/>
        <v>0.71212965303610054</v>
      </c>
      <c r="AF136" s="185">
        <f t="shared" ca="1" si="56"/>
        <v>0.739494853676675</v>
      </c>
      <c r="AG136" s="185">
        <f t="shared" ca="1" si="56"/>
        <v>0.76316160469227712</v>
      </c>
      <c r="AH136" s="185">
        <f t="shared" ca="1" si="56"/>
        <v>0.78818339986725605</v>
      </c>
      <c r="AI136" s="185">
        <f t="shared" ca="1" si="56"/>
        <v>0.81386155474474653</v>
      </c>
      <c r="AJ136" s="185">
        <f t="shared" ca="1" si="56"/>
        <v>0.83718800835501317</v>
      </c>
      <c r="AK136" s="185">
        <f t="shared" ca="1" si="56"/>
        <v>0.86033811048110909</v>
      </c>
      <c r="AL136" s="185">
        <f t="shared" ca="1" si="56"/>
        <v>0.88408611988349828</v>
      </c>
      <c r="AM136" s="185">
        <f t="shared" ca="1" si="56"/>
        <v>1.0122891078937226</v>
      </c>
      <c r="AN136" s="185">
        <f t="shared" ca="1" si="56"/>
        <v>1.1717064931809806</v>
      </c>
      <c r="AO136" s="185">
        <f t="shared" ca="1" si="56"/>
        <v>1.4541244669322961</v>
      </c>
      <c r="AP136" s="185">
        <f t="shared" ca="1" si="56"/>
        <v>1.7417448402297728</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4.1105243830520672</v>
      </c>
      <c r="T137" s="185">
        <f t="shared" ca="1" si="57"/>
        <v>4.1654422709459364</v>
      </c>
      <c r="U137" s="185">
        <f t="shared" ca="1" si="57"/>
        <v>4.2216543030342963</v>
      </c>
      <c r="V137" s="185">
        <f t="shared" ca="1" si="57"/>
        <v>4.2743836770859422</v>
      </c>
      <c r="W137" s="185">
        <f t="shared" ca="1" si="57"/>
        <v>4.364169205716637</v>
      </c>
      <c r="X137" s="185">
        <f t="shared" ca="1" si="57"/>
        <v>4.5133869834550175</v>
      </c>
      <c r="Y137" s="185">
        <f t="shared" ca="1" si="57"/>
        <v>4.6721334721873058</v>
      </c>
      <c r="Z137" s="185">
        <f t="shared" ca="1" si="57"/>
        <v>4.8397175663630918</v>
      </c>
      <c r="AA137" s="185">
        <f t="shared" ca="1" si="56"/>
        <v>5.0631434729667628</v>
      </c>
      <c r="AB137" s="185">
        <f t="shared" ca="1" si="56"/>
        <v>5.2930309344449666</v>
      </c>
      <c r="AC137" s="185">
        <f t="shared" ca="1" si="56"/>
        <v>5.5167278886951161</v>
      </c>
      <c r="AD137" s="185">
        <f t="shared" ca="1" si="56"/>
        <v>5.7246756258689118</v>
      </c>
      <c r="AE137" s="185">
        <f t="shared" ca="1" si="56"/>
        <v>5.9344137753008441</v>
      </c>
      <c r="AF137" s="185">
        <f t="shared" ca="1" si="56"/>
        <v>6.1624571139722981</v>
      </c>
      <c r="AG137" s="185">
        <f t="shared" ca="1" si="56"/>
        <v>6.3596800391023161</v>
      </c>
      <c r="AH137" s="185">
        <f t="shared" ca="1" si="56"/>
        <v>6.5681949988938069</v>
      </c>
      <c r="AI137" s="185">
        <f t="shared" ca="1" si="56"/>
        <v>6.7821796228728948</v>
      </c>
      <c r="AJ137" s="185">
        <f t="shared" ca="1" si="56"/>
        <v>6.976566736291784</v>
      </c>
      <c r="AK137" s="185">
        <f t="shared" ca="1" si="56"/>
        <v>7.1694842540092498</v>
      </c>
      <c r="AL137" s="185">
        <f t="shared" ca="1" si="56"/>
        <v>7.3673843323624935</v>
      </c>
      <c r="AM137" s="185">
        <f t="shared" ca="1" si="56"/>
        <v>8.4357425657810321</v>
      </c>
      <c r="AN137" s="185">
        <f t="shared" ca="1" si="56"/>
        <v>9.7642207765081839</v>
      </c>
      <c r="AO137" s="185">
        <f t="shared" ca="1" si="56"/>
        <v>12.117703891102483</v>
      </c>
      <c r="AP137" s="185">
        <f t="shared" ca="1" si="56"/>
        <v>14.514540335248125</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0.73989438894937198</v>
      </c>
      <c r="T138" s="185">
        <f t="shared" ca="1" si="57"/>
        <v>0.74977960877026839</v>
      </c>
      <c r="U138" s="185">
        <f t="shared" ca="1" si="57"/>
        <v>0.75989777454617313</v>
      </c>
      <c r="V138" s="185">
        <f t="shared" ca="1" si="57"/>
        <v>0.7693890618754694</v>
      </c>
      <c r="W138" s="185">
        <f t="shared" ca="1" si="57"/>
        <v>0.7855504570289944</v>
      </c>
      <c r="X138" s="185">
        <f t="shared" ca="1" si="57"/>
        <v>0.81240965702190282</v>
      </c>
      <c r="Y138" s="185">
        <f t="shared" ca="1" si="57"/>
        <v>0.84098402499371461</v>
      </c>
      <c r="Z138" s="185">
        <f t="shared" ca="1" si="57"/>
        <v>0.87114916194535597</v>
      </c>
      <c r="AA138" s="185">
        <f t="shared" ca="1" si="56"/>
        <v>0.91136582513401665</v>
      </c>
      <c r="AB138" s="185">
        <f t="shared" ca="1" si="56"/>
        <v>0.95274556820009326</v>
      </c>
      <c r="AC138" s="185">
        <f t="shared" ca="1" si="56"/>
        <v>0.99301101996512009</v>
      </c>
      <c r="AD138" s="185">
        <f t="shared" ca="1" si="56"/>
        <v>1.0304416126564033</v>
      </c>
      <c r="AE138" s="185">
        <f t="shared" ca="1" si="56"/>
        <v>1.0681944795541511</v>
      </c>
      <c r="AF138" s="185">
        <f t="shared" ca="1" si="56"/>
        <v>1.1092422805150128</v>
      </c>
      <c r="AG138" s="185">
        <f t="shared" ca="1" si="56"/>
        <v>1.144742407038416</v>
      </c>
      <c r="AH138" s="185">
        <f t="shared" ca="1" si="56"/>
        <v>1.1822750998008844</v>
      </c>
      <c r="AI138" s="185">
        <f t="shared" ca="1" si="56"/>
        <v>1.2207923321171201</v>
      </c>
      <c r="AJ138" s="185">
        <f t="shared" ca="1" si="56"/>
        <v>1.2557820125325201</v>
      </c>
      <c r="AK138" s="185">
        <f t="shared" ca="1" si="56"/>
        <v>1.290507165721664</v>
      </c>
      <c r="AL138" s="185">
        <f t="shared" ca="1" si="56"/>
        <v>1.3261291798252477</v>
      </c>
      <c r="AM138" s="185">
        <f t="shared" ca="1" si="56"/>
        <v>1.5184336618405845</v>
      </c>
      <c r="AN138" s="185">
        <f t="shared" ca="1" si="56"/>
        <v>1.7575597397714715</v>
      </c>
      <c r="AO138" s="185">
        <f t="shared" ca="1" si="56"/>
        <v>2.1811867003984449</v>
      </c>
      <c r="AP138" s="185">
        <f t="shared" ca="1" si="56"/>
        <v>2.6126172603446598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11.509468272545787</v>
      </c>
      <c r="T139" s="185">
        <f t="shared" ca="1" si="57"/>
        <v>11.66323835864862</v>
      </c>
      <c r="U139" s="185">
        <f t="shared" ca="1" si="57"/>
        <v>11.820632048496027</v>
      </c>
      <c r="V139" s="185">
        <f t="shared" ca="1" si="57"/>
        <v>11.968274295840635</v>
      </c>
      <c r="W139" s="185">
        <f t="shared" ca="1" si="57"/>
        <v>12.21967377600658</v>
      </c>
      <c r="X139" s="185">
        <f t="shared" ca="1" si="57"/>
        <v>12.637483553674045</v>
      </c>
      <c r="Y139" s="185">
        <f t="shared" ca="1" si="57"/>
        <v>13.081973722124451</v>
      </c>
      <c r="Z139" s="185">
        <f t="shared" ca="1" si="57"/>
        <v>13.551209185816651</v>
      </c>
      <c r="AA139" s="185">
        <f t="shared" ca="1" si="56"/>
        <v>14.176801724306928</v>
      </c>
      <c r="AB139" s="185">
        <f t="shared" ca="1" si="56"/>
        <v>14.820486616445898</v>
      </c>
      <c r="AC139" s="185">
        <f t="shared" ca="1" si="56"/>
        <v>15.446838088346315</v>
      </c>
      <c r="AD139" s="185">
        <f t="shared" ca="1" si="56"/>
        <v>16.02909175243294</v>
      </c>
      <c r="AE139" s="185">
        <f t="shared" ca="1" si="56"/>
        <v>16.616358570842348</v>
      </c>
      <c r="AF139" s="185">
        <f t="shared" ca="1" si="56"/>
        <v>17.25487991912242</v>
      </c>
      <c r="AG139" s="185">
        <f t="shared" ca="1" si="56"/>
        <v>17.80710410948647</v>
      </c>
      <c r="AH139" s="185">
        <f t="shared" ca="1" si="56"/>
        <v>18.390945996902644</v>
      </c>
      <c r="AI139" s="185">
        <f t="shared" ca="1" si="56"/>
        <v>18.990102944044089</v>
      </c>
      <c r="AJ139" s="185">
        <f t="shared" ca="1" si="56"/>
        <v>19.53438686161698</v>
      </c>
      <c r="AK139" s="185">
        <f t="shared" ca="1" si="56"/>
        <v>20.074555911225882</v>
      </c>
      <c r="AL139" s="185">
        <f t="shared" ca="1" si="56"/>
        <v>20.628676130614963</v>
      </c>
      <c r="AM139" s="185">
        <f t="shared" ca="1" si="56"/>
        <v>23.620079184186867</v>
      </c>
      <c r="AN139" s="185">
        <f t="shared" ca="1" si="56"/>
        <v>27.339818174222888</v>
      </c>
      <c r="AO139" s="185">
        <f t="shared" ca="1" si="56"/>
        <v>33.929570895086918</v>
      </c>
      <c r="AP139" s="185">
        <f t="shared" ca="1" si="56"/>
        <v>40.640712938694712</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2.6307356051533231</v>
      </c>
      <c r="T140" s="185">
        <f t="shared" ca="1" si="57"/>
        <v>2.6658830534053992</v>
      </c>
      <c r="U140" s="185">
        <f t="shared" ca="1" si="57"/>
        <v>2.7018587539419494</v>
      </c>
      <c r="V140" s="185">
        <f t="shared" ca="1" si="57"/>
        <v>2.7356055533350028</v>
      </c>
      <c r="W140" s="185">
        <f t="shared" ca="1" si="57"/>
        <v>2.7930682916586473</v>
      </c>
      <c r="X140" s="185">
        <f t="shared" ca="1" si="57"/>
        <v>2.8885676694112106</v>
      </c>
      <c r="Y140" s="185">
        <f t="shared" ca="1" si="57"/>
        <v>2.9901654221998748</v>
      </c>
      <c r="Z140" s="185">
        <f t="shared" ca="1" si="57"/>
        <v>3.0974192424723777</v>
      </c>
      <c r="AA140" s="185">
        <f t="shared" ca="1" si="56"/>
        <v>3.2404118226987269</v>
      </c>
      <c r="AB140" s="185">
        <f t="shared" ca="1" si="56"/>
        <v>3.3875397980447772</v>
      </c>
      <c r="AC140" s="185">
        <f t="shared" ca="1" si="56"/>
        <v>3.5307058487648728</v>
      </c>
      <c r="AD140" s="185">
        <f t="shared" ca="1" si="56"/>
        <v>3.663792400556102</v>
      </c>
      <c r="AE140" s="185">
        <f t="shared" ca="1" si="56"/>
        <v>3.7980248161925383</v>
      </c>
      <c r="AF140" s="185">
        <f t="shared" ca="1" si="56"/>
        <v>3.9439725529422689</v>
      </c>
      <c r="AG140" s="185">
        <f t="shared" ca="1" si="56"/>
        <v>4.0701952250254809</v>
      </c>
      <c r="AH140" s="185">
        <f t="shared" ca="1" si="56"/>
        <v>4.2036447992920349</v>
      </c>
      <c r="AI140" s="185">
        <f t="shared" ca="1" si="56"/>
        <v>4.3405949586386514</v>
      </c>
      <c r="AJ140" s="185">
        <f t="shared" ca="1" si="56"/>
        <v>4.4650027112267408</v>
      </c>
      <c r="AK140" s="185">
        <f t="shared" ca="1" si="56"/>
        <v>4.5884699225659187</v>
      </c>
      <c r="AL140" s="185">
        <f t="shared" ca="1" si="56"/>
        <v>4.7151259727119941</v>
      </c>
      <c r="AM140" s="185">
        <f t="shared" ca="1" si="56"/>
        <v>5.3988752420998578</v>
      </c>
      <c r="AN140" s="185">
        <f t="shared" ca="1" si="56"/>
        <v>6.2491012969652342</v>
      </c>
      <c r="AO140" s="185">
        <f t="shared" ca="1" si="56"/>
        <v>7.7553304903055844</v>
      </c>
      <c r="AP140" s="185">
        <f t="shared" ca="1" si="56"/>
        <v>9.2893058145587943</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6.5768390128833065</v>
      </c>
      <c r="T141" s="185">
        <f t="shared" ca="1" si="57"/>
        <v>6.6647076335134967</v>
      </c>
      <c r="U141" s="185">
        <f t="shared" ca="1" si="57"/>
        <v>6.7546468848548722</v>
      </c>
      <c r="V141" s="185">
        <f t="shared" ca="1" si="57"/>
        <v>6.8390138833375049</v>
      </c>
      <c r="W141" s="185">
        <f t="shared" ca="1" si="57"/>
        <v>6.9826707291466166</v>
      </c>
      <c r="X141" s="185">
        <f t="shared" ca="1" si="57"/>
        <v>7.2214191735280249</v>
      </c>
      <c r="Y141" s="185">
        <f t="shared" ca="1" si="57"/>
        <v>7.475413555499685</v>
      </c>
      <c r="Z141" s="185">
        <f t="shared" ca="1" si="57"/>
        <v>7.7435481061809419</v>
      </c>
      <c r="AA141" s="185">
        <f t="shared" ca="1" si="56"/>
        <v>8.1010295567468145</v>
      </c>
      <c r="AB141" s="185">
        <f t="shared" ca="1" si="56"/>
        <v>8.4688494951119395</v>
      </c>
      <c r="AC141" s="185">
        <f t="shared" ca="1" si="56"/>
        <v>8.8267646219121776</v>
      </c>
      <c r="AD141" s="185">
        <f t="shared" ca="1" si="56"/>
        <v>9.1594810013902492</v>
      </c>
      <c r="AE141" s="185">
        <f t="shared" ca="1" si="56"/>
        <v>9.4950620404813399</v>
      </c>
      <c r="AF141" s="185">
        <f t="shared" ca="1" si="56"/>
        <v>9.8599313823556667</v>
      </c>
      <c r="AG141" s="185">
        <f t="shared" ca="1" si="56"/>
        <v>10.175488062563696</v>
      </c>
      <c r="AH141" s="185">
        <f t="shared" ca="1" si="56"/>
        <v>10.509111998230081</v>
      </c>
      <c r="AI141" s="185">
        <f t="shared" ca="1" si="56"/>
        <v>10.851487396596621</v>
      </c>
      <c r="AJ141" s="185">
        <f t="shared" ca="1" si="56"/>
        <v>11.162506778066843</v>
      </c>
      <c r="AK141" s="185">
        <f t="shared" ca="1" si="56"/>
        <v>11.471174806414789</v>
      </c>
      <c r="AL141" s="185">
        <f t="shared" ca="1" si="56"/>
        <v>11.787814931779979</v>
      </c>
      <c r="AM141" s="185">
        <f t="shared" ca="1" si="56"/>
        <v>13.497188105249638</v>
      </c>
      <c r="AN141" s="185">
        <f t="shared" ca="1" si="56"/>
        <v>15.622753242413078</v>
      </c>
      <c r="AO141" s="185">
        <f t="shared" ca="1" si="56"/>
        <v>19.388326225763951</v>
      </c>
      <c r="AP141" s="185">
        <f t="shared" ca="1" si="56"/>
        <v>23.223264536396972</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2.4991988248956569</v>
      </c>
      <c r="T142" s="185">
        <f t="shared" ca="1" si="57"/>
        <v>2.5325889007351292</v>
      </c>
      <c r="U142" s="185">
        <f t="shared" ca="1" si="57"/>
        <v>2.5667658162448519</v>
      </c>
      <c r="V142" s="185">
        <f t="shared" ca="1" si="57"/>
        <v>2.5988252756682524</v>
      </c>
      <c r="W142" s="185">
        <f t="shared" ca="1" si="57"/>
        <v>2.6534148770757149</v>
      </c>
      <c r="X142" s="185">
        <f t="shared" ca="1" si="57"/>
        <v>2.7441392859406499</v>
      </c>
      <c r="Y142" s="185">
        <f t="shared" ca="1" si="57"/>
        <v>2.8406571510898808</v>
      </c>
      <c r="Z142" s="185">
        <f t="shared" ca="1" si="57"/>
        <v>2.9425482803487584</v>
      </c>
      <c r="AA142" s="185">
        <f t="shared" ca="1" si="56"/>
        <v>3.0783912315637902</v>
      </c>
      <c r="AB142" s="185">
        <f t="shared" ca="1" si="56"/>
        <v>3.2181628081425382</v>
      </c>
      <c r="AC142" s="185">
        <f t="shared" ca="1" si="56"/>
        <v>3.3541705563266291</v>
      </c>
      <c r="AD142" s="185">
        <f t="shared" ca="1" si="56"/>
        <v>3.4806027805282969</v>
      </c>
      <c r="AE142" s="185">
        <f t="shared" ca="1" si="56"/>
        <v>3.6081235753829115</v>
      </c>
      <c r="AF142" s="185">
        <f t="shared" ca="1" si="56"/>
        <v>3.7467739252951553</v>
      </c>
      <c r="AG142" s="185">
        <f t="shared" ca="1" si="56"/>
        <v>3.8666854637742065</v>
      </c>
      <c r="AH142" s="185">
        <f t="shared" ca="1" si="56"/>
        <v>3.9934625593274329</v>
      </c>
      <c r="AI142" s="185">
        <f t="shared" ca="1" si="56"/>
        <v>4.123565210706718</v>
      </c>
      <c r="AJ142" s="185">
        <f t="shared" ca="1" si="56"/>
        <v>4.2417525756654024</v>
      </c>
      <c r="AK142" s="185">
        <f t="shared" ca="1" si="56"/>
        <v>4.3590464264376214</v>
      </c>
      <c r="AL142" s="185">
        <f t="shared" ca="1" si="56"/>
        <v>4.4793696740763931</v>
      </c>
      <c r="AM142" s="185">
        <f t="shared" ca="1" si="56"/>
        <v>5.128931479994864</v>
      </c>
      <c r="AN142" s="185">
        <f t="shared" ca="1" si="56"/>
        <v>5.9366462321169715</v>
      </c>
      <c r="AO142" s="185">
        <f t="shared" ca="1" si="56"/>
        <v>7.3675639657903043</v>
      </c>
      <c r="AP142" s="185">
        <f t="shared" ca="1" si="56"/>
        <v>8.8248405238308525</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16.916321534145588</v>
      </c>
      <c r="T144" s="185">
        <f t="shared" ca="1" si="57"/>
        <v>17.142328866304766</v>
      </c>
      <c r="U144" s="185">
        <f t="shared" ca="1" si="57"/>
        <v>17.373662078392016</v>
      </c>
      <c r="V144" s="185">
        <f t="shared" ca="1" si="57"/>
        <v>17.59066287017167</v>
      </c>
      <c r="W144" s="185">
        <f t="shared" ca="1" si="57"/>
        <v>17.960163383948533</v>
      </c>
      <c r="X144" s="185">
        <f t="shared" ca="1" si="57"/>
        <v>18.574249488689961</v>
      </c>
      <c r="Y144" s="185">
        <f t="shared" ca="1" si="57"/>
        <v>19.227549748112843</v>
      </c>
      <c r="Z144" s="185">
        <f t="shared" ca="1" si="57"/>
        <v>19.917220008378081</v>
      </c>
      <c r="AA144" s="185">
        <f t="shared" ca="1" si="56"/>
        <v>20.836699890494572</v>
      </c>
      <c r="AB144" s="185">
        <f t="shared" ca="1" si="56"/>
        <v>21.782771450383077</v>
      </c>
      <c r="AC144" s="185">
        <f t="shared" ca="1" si="56"/>
        <v>22.703366793377942</v>
      </c>
      <c r="AD144" s="185">
        <f t="shared" ca="1" si="56"/>
        <v>23.559148308464838</v>
      </c>
      <c r="AE144" s="185">
        <f t="shared" ca="1" si="56"/>
        <v>24.422298029312095</v>
      </c>
      <c r="AF144" s="185">
        <f t="shared" ca="1" si="56"/>
        <v>25.36078034475382</v>
      </c>
      <c r="AG144" s="185">
        <f t="shared" ca="1" si="56"/>
        <v>26.172425308875628</v>
      </c>
      <c r="AH144" s="185">
        <f t="shared" ca="1" si="56"/>
        <v>27.030541153913692</v>
      </c>
      <c r="AI144" s="185">
        <f t="shared" ca="1" si="56"/>
        <v>27.911166681283941</v>
      </c>
      <c r="AJ144" s="185">
        <f t="shared" ca="1" si="56"/>
        <v>28.711141235928665</v>
      </c>
      <c r="AK144" s="185">
        <f t="shared" ca="1" si="56"/>
        <v>29.505067863084385</v>
      </c>
      <c r="AL144" s="185">
        <f t="shared" ca="1" si="56"/>
        <v>30.319499562080988</v>
      </c>
      <c r="AM144" s="185">
        <f t="shared" ca="1" si="56"/>
        <v>34.716187114811369</v>
      </c>
      <c r="AN144" s="185">
        <f t="shared" ca="1" si="56"/>
        <v>40.18336416317635</v>
      </c>
      <c r="AO144" s="185">
        <f t="shared" ca="1" si="56"/>
        <v>49.868813848332792</v>
      </c>
      <c r="AP144" s="185">
        <f t="shared" ca="1" si="56"/>
        <v>59.732678449427958</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30.040135975379815</v>
      </c>
      <c r="T145" s="185">
        <f t="shared" ca="1" si="57"/>
        <v>30.441481561995108</v>
      </c>
      <c r="U145" s="185">
        <f t="shared" ca="1" si="57"/>
        <v>30.85228488780653</v>
      </c>
      <c r="V145" s="185">
        <f t="shared" ca="1" si="57"/>
        <v>31.237636589632949</v>
      </c>
      <c r="W145" s="185">
        <f t="shared" ca="1" si="57"/>
        <v>31.893798489513173</v>
      </c>
      <c r="X145" s="185">
        <f t="shared" ca="1" si="57"/>
        <v>32.984297393177791</v>
      </c>
      <c r="Y145" s="185">
        <f t="shared" ca="1" si="57"/>
        <v>34.144433099170421</v>
      </c>
      <c r="Z145" s="185">
        <f t="shared" ca="1" si="57"/>
        <v>35.369154936877543</v>
      </c>
      <c r="AA145" s="185">
        <f t="shared" ca="1" si="56"/>
        <v>37.001974496948684</v>
      </c>
      <c r="AB145" s="185">
        <f t="shared" ca="1" si="56"/>
        <v>38.682015766211883</v>
      </c>
      <c r="AC145" s="185">
        <f t="shared" ca="1" si="56"/>
        <v>40.316816170427778</v>
      </c>
      <c r="AD145" s="185">
        <f t="shared" ca="1" si="56"/>
        <v>41.836519672547652</v>
      </c>
      <c r="AE145" s="185">
        <f t="shared" ca="1" si="56"/>
        <v>43.369307692036685</v>
      </c>
      <c r="AF145" s="185">
        <f t="shared" ca="1" si="56"/>
        <v>45.035871921704043</v>
      </c>
      <c r="AG145" s="185">
        <f t="shared" ca="1" si="56"/>
        <v>46.477197391708643</v>
      </c>
      <c r="AH145" s="185">
        <f t="shared" ca="1" si="56"/>
        <v>48.001046215197768</v>
      </c>
      <c r="AI145" s="185">
        <f t="shared" ca="1" si="56"/>
        <v>49.564867908477552</v>
      </c>
      <c r="AJ145" s="185">
        <f t="shared" ca="1" si="56"/>
        <v>50.985468974132644</v>
      </c>
      <c r="AK145" s="185">
        <f t="shared" ca="1" si="56"/>
        <v>52.395330082890361</v>
      </c>
      <c r="AL145" s="185">
        <f t="shared" ca="1" si="56"/>
        <v>53.841604258462972</v>
      </c>
      <c r="AM145" s="185">
        <f t="shared" ca="1" si="56"/>
        <v>61.649276373153093</v>
      </c>
      <c r="AN145" s="185">
        <f t="shared" ca="1" si="56"/>
        <v>71.357932099686309</v>
      </c>
      <c r="AO145" s="185">
        <f t="shared" ca="1" si="56"/>
        <v>88.557429338936132</v>
      </c>
      <c r="AP145" s="185">
        <f t="shared" ca="1" si="56"/>
        <v>106.07375718015912</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30.040135975379815</v>
      </c>
      <c r="T146" s="185">
        <f t="shared" ca="1" si="57"/>
        <v>30.441481561995108</v>
      </c>
      <c r="U146" s="185">
        <f t="shared" ca="1" si="57"/>
        <v>30.85228488780653</v>
      </c>
      <c r="V146" s="185">
        <f t="shared" ca="1" si="57"/>
        <v>31.237636589632949</v>
      </c>
      <c r="W146" s="185">
        <f t="shared" ca="1" si="57"/>
        <v>31.893798489513173</v>
      </c>
      <c r="X146" s="185">
        <f t="shared" ca="1" si="57"/>
        <v>32.984297393177791</v>
      </c>
      <c r="Y146" s="185">
        <f t="shared" ca="1" si="57"/>
        <v>34.144433099170421</v>
      </c>
      <c r="Z146" s="185">
        <f t="shared" ca="1" si="57"/>
        <v>35.369154936877543</v>
      </c>
      <c r="AA146" s="185">
        <f t="shared" ca="1" si="56"/>
        <v>37.001974496948684</v>
      </c>
      <c r="AB146" s="185">
        <f t="shared" ca="1" si="56"/>
        <v>38.682015766211883</v>
      </c>
      <c r="AC146" s="185">
        <f t="shared" ca="1" si="56"/>
        <v>40.316816170427778</v>
      </c>
      <c r="AD146" s="185">
        <f t="shared" ca="1" si="56"/>
        <v>41.836519672547652</v>
      </c>
      <c r="AE146" s="185">
        <f t="shared" ca="1" si="56"/>
        <v>43.369307692036685</v>
      </c>
      <c r="AF146" s="185">
        <f t="shared" ca="1" si="56"/>
        <v>45.035871921704043</v>
      </c>
      <c r="AG146" s="185">
        <f t="shared" ca="1" si="56"/>
        <v>46.477197391708643</v>
      </c>
      <c r="AH146" s="185">
        <f t="shared" ca="1" si="56"/>
        <v>48.001046215197768</v>
      </c>
      <c r="AI146" s="185">
        <f t="shared" ca="1" si="56"/>
        <v>49.564867908477552</v>
      </c>
      <c r="AJ146" s="185">
        <f t="shared" ca="1" si="56"/>
        <v>50.985468974132644</v>
      </c>
      <c r="AK146" s="185">
        <f t="shared" ca="1" si="56"/>
        <v>52.395330082890361</v>
      </c>
      <c r="AL146" s="185">
        <f t="shared" ca="1" si="56"/>
        <v>53.841604258462972</v>
      </c>
      <c r="AM146" s="185">
        <f t="shared" ca="1" si="56"/>
        <v>61.649276373153093</v>
      </c>
      <c r="AN146" s="185">
        <f t="shared" ca="1" si="56"/>
        <v>71.357932099686309</v>
      </c>
      <c r="AO146" s="185">
        <f t="shared" ca="1" si="56"/>
        <v>88.557429338936132</v>
      </c>
      <c r="AP146" s="185">
        <f t="shared" ca="1" si="56"/>
        <v>106.07375718015912</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30.040135975379815</v>
      </c>
      <c r="T147" s="185">
        <f t="shared" ca="1" si="57"/>
        <v>30.441481561995108</v>
      </c>
      <c r="U147" s="185">
        <f t="shared" ca="1" si="57"/>
        <v>30.85228488780653</v>
      </c>
      <c r="V147" s="185">
        <f t="shared" ca="1" si="57"/>
        <v>31.237636589632949</v>
      </c>
      <c r="W147" s="185">
        <f t="shared" ca="1" si="57"/>
        <v>31.893798489513173</v>
      </c>
      <c r="X147" s="185">
        <f t="shared" ca="1" si="57"/>
        <v>32.984297393177791</v>
      </c>
      <c r="Y147" s="185">
        <f t="shared" ca="1" si="57"/>
        <v>34.144433099170421</v>
      </c>
      <c r="Z147" s="185">
        <f t="shared" ca="1" si="57"/>
        <v>35.369154936877543</v>
      </c>
      <c r="AA147" s="185">
        <f t="shared" ca="1" si="56"/>
        <v>37.001974496948684</v>
      </c>
      <c r="AB147" s="185">
        <f t="shared" ca="1" si="56"/>
        <v>38.682015766211883</v>
      </c>
      <c r="AC147" s="185">
        <f t="shared" ca="1" si="56"/>
        <v>40.316816170427778</v>
      </c>
      <c r="AD147" s="185">
        <f t="shared" ca="1" si="56"/>
        <v>41.836519672547652</v>
      </c>
      <c r="AE147" s="185">
        <f t="shared" ca="1" si="56"/>
        <v>43.369307692036685</v>
      </c>
      <c r="AF147" s="185">
        <f t="shared" ca="1" si="56"/>
        <v>45.035871921704043</v>
      </c>
      <c r="AG147" s="185">
        <f t="shared" ca="1" si="56"/>
        <v>46.477197391708643</v>
      </c>
      <c r="AH147" s="185">
        <f t="shared" ca="1" si="56"/>
        <v>48.001046215197768</v>
      </c>
      <c r="AI147" s="185">
        <f t="shared" ca="1" si="56"/>
        <v>49.564867908477552</v>
      </c>
      <c r="AJ147" s="185">
        <f t="shared" ca="1" si="56"/>
        <v>50.985468974132644</v>
      </c>
      <c r="AK147" s="185">
        <f t="shared" ca="1" si="56"/>
        <v>52.395330082890361</v>
      </c>
      <c r="AL147" s="185">
        <f t="shared" ca="1" si="56"/>
        <v>53.841604258462972</v>
      </c>
      <c r="AM147" s="185">
        <f t="shared" ca="1" si="56"/>
        <v>61.649276373153093</v>
      </c>
      <c r="AN147" s="185">
        <f t="shared" ca="1" si="56"/>
        <v>71.357932099686309</v>
      </c>
      <c r="AO147" s="185">
        <f t="shared" ca="1" si="56"/>
        <v>88.557429338936132</v>
      </c>
      <c r="AP147" s="185">
        <f t="shared" ca="1" si="56"/>
        <v>106.07375718015912</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30.040135975379815</v>
      </c>
      <c r="T148" s="185">
        <f t="shared" ca="1" si="57"/>
        <v>30.441481561995108</v>
      </c>
      <c r="U148" s="185">
        <f t="shared" ca="1" si="57"/>
        <v>30.85228488780653</v>
      </c>
      <c r="V148" s="185">
        <f t="shared" ca="1" si="57"/>
        <v>31.237636589632949</v>
      </c>
      <c r="W148" s="185">
        <f t="shared" ca="1" si="57"/>
        <v>31.893798489513173</v>
      </c>
      <c r="X148" s="185">
        <f t="shared" ca="1" si="57"/>
        <v>32.984297393177791</v>
      </c>
      <c r="Y148" s="185">
        <f t="shared" ca="1" si="57"/>
        <v>34.144433099170421</v>
      </c>
      <c r="Z148" s="185">
        <f t="shared" ca="1" si="57"/>
        <v>35.369154936877543</v>
      </c>
      <c r="AA148" s="185">
        <f t="shared" ca="1" si="56"/>
        <v>37.001974496948684</v>
      </c>
      <c r="AB148" s="185">
        <f t="shared" ca="1" si="56"/>
        <v>38.682015766211883</v>
      </c>
      <c r="AC148" s="185">
        <f t="shared" ca="1" si="56"/>
        <v>40.316816170427778</v>
      </c>
      <c r="AD148" s="185">
        <f t="shared" ca="1" si="56"/>
        <v>41.836519672547652</v>
      </c>
      <c r="AE148" s="185">
        <f t="shared" ca="1" si="56"/>
        <v>43.369307692036685</v>
      </c>
      <c r="AF148" s="185">
        <f t="shared" ca="1" si="56"/>
        <v>45.035871921704043</v>
      </c>
      <c r="AG148" s="185">
        <f t="shared" ca="1" si="56"/>
        <v>46.477197391708643</v>
      </c>
      <c r="AH148" s="185">
        <f t="shared" ca="1" si="56"/>
        <v>48.001046215197768</v>
      </c>
      <c r="AI148" s="185">
        <f t="shared" ca="1" si="56"/>
        <v>49.564867908477552</v>
      </c>
      <c r="AJ148" s="185">
        <f t="shared" ca="1" si="56"/>
        <v>50.985468974132644</v>
      </c>
      <c r="AK148" s="185">
        <f t="shared" ca="1" si="56"/>
        <v>52.395330082890361</v>
      </c>
      <c r="AL148" s="185">
        <f t="shared" ca="1" si="56"/>
        <v>53.841604258462972</v>
      </c>
      <c r="AM148" s="185">
        <f t="shared" ca="1" si="56"/>
        <v>61.649276373153093</v>
      </c>
      <c r="AN148" s="185">
        <f t="shared" ca="1" si="56"/>
        <v>71.357932099686309</v>
      </c>
      <c r="AO148" s="185">
        <f t="shared" ca="1" si="56"/>
        <v>88.557429338936132</v>
      </c>
      <c r="AP148" s="185">
        <f t="shared" ca="1" si="56"/>
        <v>106.07375718015912</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30.040135975379815</v>
      </c>
      <c r="T149" s="185">
        <f t="shared" ca="1" si="57"/>
        <v>30.441481561995108</v>
      </c>
      <c r="U149" s="185">
        <f t="shared" ca="1" si="57"/>
        <v>30.85228488780653</v>
      </c>
      <c r="V149" s="185">
        <f t="shared" ca="1" si="57"/>
        <v>31.237636589632949</v>
      </c>
      <c r="W149" s="185">
        <f t="shared" ca="1" si="57"/>
        <v>31.893798489513173</v>
      </c>
      <c r="X149" s="185">
        <f t="shared" ca="1" si="57"/>
        <v>32.984297393177791</v>
      </c>
      <c r="Y149" s="185">
        <f t="shared" ca="1" si="57"/>
        <v>34.144433099170421</v>
      </c>
      <c r="Z149" s="185">
        <f t="shared" ca="1" si="57"/>
        <v>35.369154936877543</v>
      </c>
      <c r="AA149" s="185">
        <f t="shared" ca="1" si="56"/>
        <v>37.001974496948684</v>
      </c>
      <c r="AB149" s="185">
        <f t="shared" ca="1" si="56"/>
        <v>38.682015766211883</v>
      </c>
      <c r="AC149" s="185">
        <f t="shared" ca="1" si="56"/>
        <v>40.316816170427778</v>
      </c>
      <c r="AD149" s="185">
        <f t="shared" ca="1" si="56"/>
        <v>41.836519672547652</v>
      </c>
      <c r="AE149" s="185">
        <f t="shared" ca="1" si="56"/>
        <v>43.369307692036685</v>
      </c>
      <c r="AF149" s="185">
        <f t="shared" ca="1" si="56"/>
        <v>45.035871921704043</v>
      </c>
      <c r="AG149" s="185">
        <f t="shared" ca="1" si="56"/>
        <v>46.477197391708643</v>
      </c>
      <c r="AH149" s="185">
        <f t="shared" ca="1" si="56"/>
        <v>48.001046215197768</v>
      </c>
      <c r="AI149" s="185">
        <f t="shared" ca="1" si="56"/>
        <v>49.564867908477552</v>
      </c>
      <c r="AJ149" s="185">
        <f t="shared" ca="1" si="56"/>
        <v>50.985468974132644</v>
      </c>
      <c r="AK149" s="185">
        <f t="shared" ca="1" si="56"/>
        <v>52.395330082890361</v>
      </c>
      <c r="AL149" s="185">
        <f t="shared" ca="1" si="56"/>
        <v>53.841604258462972</v>
      </c>
      <c r="AM149" s="185">
        <f t="shared" ca="1" si="56"/>
        <v>61.649276373153093</v>
      </c>
      <c r="AN149" s="185">
        <f t="shared" ca="1" si="56"/>
        <v>71.357932099686309</v>
      </c>
      <c r="AO149" s="185">
        <f t="shared" ca="1" si="56"/>
        <v>88.557429338936132</v>
      </c>
      <c r="AP149" s="185">
        <f t="shared" ca="1" si="56"/>
        <v>106.07375718015912</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29.097461215208277</v>
      </c>
      <c r="T151" s="185">
        <f t="shared" ca="1" si="64"/>
        <v>29.486212372992803</v>
      </c>
      <c r="U151" s="185">
        <f t="shared" ca="1" si="64"/>
        <v>29.884124481302603</v>
      </c>
      <c r="V151" s="185">
        <f t="shared" ca="1" si="64"/>
        <v>30.257383650545325</v>
      </c>
      <c r="W151" s="185">
        <f t="shared" ca="1" si="64"/>
        <v>30.892954855958976</v>
      </c>
      <c r="X151" s="185">
        <f t="shared" ca="1" si="64"/>
        <v>31.949233348859742</v>
      </c>
      <c r="Y151" s="185">
        <f t="shared" ca="1" si="64"/>
        <v>33.072963405779767</v>
      </c>
      <c r="Z151" s="185">
        <f t="shared" ca="1" si="64"/>
        <v>34.259252848720642</v>
      </c>
      <c r="AA151" s="185">
        <f t="shared" ca="1" si="61"/>
        <v>35.840833699737509</v>
      </c>
      <c r="AB151" s="185">
        <f t="shared" ca="1" si="61"/>
        <v>37.468154418671674</v>
      </c>
      <c r="AC151" s="185">
        <f t="shared" ca="1" si="61"/>
        <v>39.051653953935585</v>
      </c>
      <c r="AD151" s="185">
        <f t="shared" ca="1" si="61"/>
        <v>40.523668386486435</v>
      </c>
      <c r="AE151" s="185">
        <f t="shared" ca="1" si="61"/>
        <v>42.008356737590148</v>
      </c>
      <c r="AF151" s="185">
        <f t="shared" ca="1" si="61"/>
        <v>43.622623333292076</v>
      </c>
      <c r="AG151" s="185">
        <f t="shared" ca="1" si="61"/>
        <v>45.018719276277253</v>
      </c>
      <c r="AH151" s="185">
        <f t="shared" ca="1" si="61"/>
        <v>46.49474894790243</v>
      </c>
      <c r="AI151" s="185">
        <f t="shared" ca="1" si="61"/>
        <v>48.009497120314272</v>
      </c>
      <c r="AJ151" s="185">
        <f t="shared" ca="1" si="61"/>
        <v>49.385519001309099</v>
      </c>
      <c r="AK151" s="185">
        <f t="shared" ca="1" si="61"/>
        <v>50.751137950721642</v>
      </c>
      <c r="AL151" s="185">
        <f t="shared" ca="1" si="61"/>
        <v>52.152027306374741</v>
      </c>
      <c r="AM151" s="185">
        <f t="shared" ca="1" si="61"/>
        <v>59.714690695263961</v>
      </c>
      <c r="AN151" s="185">
        <f t="shared" ca="1" si="61"/>
        <v>69.118683862476587</v>
      </c>
      <c r="AO151" s="185">
        <f t="shared" ca="1" si="61"/>
        <v>85.77845212219151</v>
      </c>
      <c r="AP151" s="185">
        <f t="shared" ca="1" si="61"/>
        <v>102.74510867829302</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6.6009136893193805</v>
      </c>
      <c r="T154" s="5">
        <f t="shared" ca="1" si="65"/>
        <v>6.4915080495197017</v>
      </c>
      <c r="U154" s="5">
        <f t="shared" ca="1" si="65"/>
        <v>6.4270382076816519</v>
      </c>
      <c r="V154" s="5">
        <f t="shared" ca="1" si="65"/>
        <v>6.363682324103797</v>
      </c>
      <c r="W154" s="5">
        <f t="shared" ca="1" si="65"/>
        <v>6.2833060057430927</v>
      </c>
      <c r="X154" s="5">
        <f t="shared" ca="1" si="65"/>
        <v>6.3960236366788097</v>
      </c>
      <c r="Y154" s="5">
        <f t="shared" ca="1" si="65"/>
        <v>6.4816569681097516</v>
      </c>
      <c r="Z154" s="5">
        <f t="shared" ca="1" si="65"/>
        <v>6.5163234611755678</v>
      </c>
      <c r="AA154" s="5">
        <f t="shared" ca="1" si="65"/>
        <v>6.6557648142179824</v>
      </c>
      <c r="AB154" s="5">
        <f ca="1">SUMIF($B$10:$B$22,$D154,AB$10:AB$22)*SUMIF($B$10:$B$22,$D154,AB$40:AB$53)</f>
        <v>6.7668910890677587</v>
      </c>
      <c r="AC154" s="5">
        <f t="shared" ca="1" si="65"/>
        <v>7.0779064944650489</v>
      </c>
      <c r="AD154" s="5">
        <f t="shared" ca="1" si="65"/>
        <v>7.2868908116079725</v>
      </c>
      <c r="AE154" s="5">
        <f t="shared" ca="1" si="65"/>
        <v>7.4913143949851726</v>
      </c>
      <c r="AF154" s="5">
        <f t="shared" ca="1" si="65"/>
        <v>7.7235777593407509</v>
      </c>
      <c r="AG154" s="5">
        <f t="shared" ca="1" si="65"/>
        <v>7.9409954649059751</v>
      </c>
      <c r="AH154" s="5">
        <f t="shared" ca="1" si="65"/>
        <v>8.1711547542204332</v>
      </c>
      <c r="AI154" s="5">
        <f t="shared" ca="1" si="65"/>
        <v>8.4431803414474071</v>
      </c>
      <c r="AJ154" s="5">
        <f t="shared" ca="1" si="65"/>
        <v>8.675354739850766</v>
      </c>
      <c r="AK154" s="5">
        <f t="shared" ca="1" si="65"/>
        <v>8.8967701243564861</v>
      </c>
      <c r="AL154" s="5">
        <f t="shared" ca="1" si="65"/>
        <v>9.1121418274719641</v>
      </c>
      <c r="AM154" s="5">
        <f t="shared" ca="1" si="65"/>
        <v>10.138979247261865</v>
      </c>
      <c r="AN154" s="5">
        <f t="shared" ca="1" si="65"/>
        <v>11.299384914865698</v>
      </c>
      <c r="AO154" s="5">
        <f t="shared" ca="1" si="65"/>
        <v>13.464366627623747</v>
      </c>
      <c r="AP154" s="5">
        <f t="shared" ca="1" si="65"/>
        <v>15.651609715017457</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0.14733662659647154</v>
      </c>
      <c r="T155" s="185">
        <f t="shared" ca="1" si="66"/>
        <v>0.14489462255621338</v>
      </c>
      <c r="U155" s="185">
        <f t="shared" ca="1" si="66"/>
        <v>0.14345561434300258</v>
      </c>
      <c r="V155" s="185">
        <f t="shared" ca="1" si="66"/>
        <v>0.14204147039252132</v>
      </c>
      <c r="W155" s="185">
        <f t="shared" ca="1" si="66"/>
        <v>0.1402474194227788</v>
      </c>
      <c r="X155" s="185">
        <f t="shared" ca="1" si="66"/>
        <v>0.14276334922911549</v>
      </c>
      <c r="Y155" s="185">
        <f t="shared" ca="1" si="66"/>
        <v>0.14467474010181655</v>
      </c>
      <c r="Z155" s="185">
        <f t="shared" ca="1" si="66"/>
        <v>0.14544851845806317</v>
      </c>
      <c r="AA155" s="185">
        <f t="shared" ca="1" si="66"/>
        <v>0.14856093887927843</v>
      </c>
      <c r="AB155" s="185">
        <f t="shared" ca="1" si="66"/>
        <v>0.15104134859726803</v>
      </c>
      <c r="AC155" s="185">
        <f t="shared" ca="1" si="66"/>
        <v>0.15798341189449253</v>
      </c>
      <c r="AD155" s="185">
        <f t="shared" ca="1" si="66"/>
        <v>0.16264807587112157</v>
      </c>
      <c r="AE155" s="185">
        <f t="shared" ca="1" si="66"/>
        <v>0.16721094134538061</v>
      </c>
      <c r="AF155" s="185">
        <f t="shared" ca="1" si="66"/>
        <v>0.1723952085842432</v>
      </c>
      <c r="AG155" s="185">
        <f t="shared" ca="1" si="66"/>
        <v>0.17724811119864295</v>
      </c>
      <c r="AH155" s="185">
        <f t="shared" ca="1" si="66"/>
        <v>0.1823854141332811</v>
      </c>
      <c r="AI155" s="185">
        <f t="shared" ca="1" si="66"/>
        <v>0.18845719968545352</v>
      </c>
      <c r="AJ155" s="185">
        <f t="shared" ca="1" si="66"/>
        <v>0.19363948114721027</v>
      </c>
      <c r="AK155" s="185">
        <f t="shared" ca="1" si="66"/>
        <v>0.1985816145192037</v>
      </c>
      <c r="AL155" s="185">
        <f t="shared" ca="1" si="66"/>
        <v>0.20338884904685939</v>
      </c>
      <c r="AM155" s="185">
        <f t="shared" ca="1" si="66"/>
        <v>0.22630851874950456</v>
      </c>
      <c r="AN155" s="185">
        <f t="shared" ca="1" si="66"/>
        <v>0.25220951739834524</v>
      </c>
      <c r="AO155" s="185">
        <f t="shared" ca="1" si="66"/>
        <v>0.30053329759213115</v>
      </c>
      <c r="AP155" s="185">
        <f t="shared" ca="1" si="66"/>
        <v>0.34935396594361651</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4.4200987978941446E-2</v>
      </c>
      <c r="T157" s="185">
        <f t="shared" ca="1" si="66"/>
        <v>4.3468386766864001E-2</v>
      </c>
      <c r="U157" s="185">
        <f t="shared" ca="1" si="66"/>
        <v>4.3036684302900759E-2</v>
      </c>
      <c r="V157" s="185">
        <f t="shared" ca="1" si="66"/>
        <v>4.2612441117756382E-2</v>
      </c>
      <c r="W157" s="185">
        <f t="shared" ca="1" si="66"/>
        <v>4.2074225826833622E-2</v>
      </c>
      <c r="X157" s="185">
        <f t="shared" ca="1" si="66"/>
        <v>4.2829004768734628E-2</v>
      </c>
      <c r="Y157" s="185">
        <f t="shared" ca="1" si="66"/>
        <v>4.3402422030544945E-2</v>
      </c>
      <c r="Z157" s="185">
        <f t="shared" ca="1" si="66"/>
        <v>4.3634555537418927E-2</v>
      </c>
      <c r="AA157" s="185">
        <f t="shared" ca="1" si="66"/>
        <v>4.4568281663783502E-2</v>
      </c>
      <c r="AB157" s="185">
        <f t="shared" ca="1" si="66"/>
        <v>4.5312404579180378E-2</v>
      </c>
      <c r="AC157" s="185">
        <f t="shared" ca="1" si="66"/>
        <v>4.7395023568347724E-2</v>
      </c>
      <c r="AD157" s="185">
        <f t="shared" ca="1" si="66"/>
        <v>4.8794422761336428E-2</v>
      </c>
      <c r="AE157" s="185">
        <f t="shared" ca="1" si="66"/>
        <v>5.0163282403614139E-2</v>
      </c>
      <c r="AF157" s="185">
        <f t="shared" ca="1" si="66"/>
        <v>5.1718562575272915E-2</v>
      </c>
      <c r="AG157" s="185">
        <f t="shared" ca="1" si="66"/>
        <v>5.3174433359592835E-2</v>
      </c>
      <c r="AH157" s="185">
        <f t="shared" ca="1" si="66"/>
        <v>5.471562423998428E-2</v>
      </c>
      <c r="AI157" s="185">
        <f t="shared" ca="1" si="66"/>
        <v>5.6537159905636007E-2</v>
      </c>
      <c r="AJ157" s="185">
        <f t="shared" ca="1" si="66"/>
        <v>5.8091844344163035E-2</v>
      </c>
      <c r="AK157" s="185">
        <f t="shared" ca="1" si="66"/>
        <v>5.9574484355761063E-2</v>
      </c>
      <c r="AL157" s="185">
        <f t="shared" ca="1" si="66"/>
        <v>6.1016654714057768E-2</v>
      </c>
      <c r="AM157" s="185">
        <f t="shared" ca="1" si="66"/>
        <v>6.7892555624851317E-2</v>
      </c>
      <c r="AN157" s="185">
        <f t="shared" ca="1" si="66"/>
        <v>7.5662855219503514E-2</v>
      </c>
      <c r="AO157" s="185">
        <f t="shared" ca="1" si="66"/>
        <v>9.0159989277639269E-2</v>
      </c>
      <c r="AP157" s="185">
        <f t="shared" ca="1" si="66"/>
        <v>0.10480618978308485</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0.13260296393682433</v>
      </c>
      <c r="T159" s="185">
        <f t="shared" ca="1" si="66"/>
        <v>0.13040516030059199</v>
      </c>
      <c r="U159" s="185">
        <f t="shared" ca="1" si="66"/>
        <v>0.12911005290870226</v>
      </c>
      <c r="V159" s="185">
        <f t="shared" ca="1" si="66"/>
        <v>0.12783732335326911</v>
      </c>
      <c r="W159" s="185">
        <f t="shared" ca="1" si="66"/>
        <v>0.12622267748050084</v>
      </c>
      <c r="X159" s="185">
        <f t="shared" ca="1" si="66"/>
        <v>0.12848701430620385</v>
      </c>
      <c r="Y159" s="185">
        <f t="shared" ca="1" si="66"/>
        <v>0.1302072660916348</v>
      </c>
      <c r="Z159" s="185">
        <f t="shared" ca="1" si="66"/>
        <v>0.13090366661225675</v>
      </c>
      <c r="AA159" s="185">
        <f t="shared" ca="1" si="66"/>
        <v>0.13370484499135049</v>
      </c>
      <c r="AB159" s="185">
        <f t="shared" ca="1" si="66"/>
        <v>0.13593721373754111</v>
      </c>
      <c r="AC159" s="185">
        <f t="shared" ca="1" si="66"/>
        <v>0.14218507070504313</v>
      </c>
      <c r="AD159" s="185">
        <f t="shared" ca="1" si="66"/>
        <v>0.14638326828400924</v>
      </c>
      <c r="AE159" s="185">
        <f t="shared" ca="1" si="66"/>
        <v>0.15048984721084238</v>
      </c>
      <c r="AF159" s="185">
        <f t="shared" ca="1" si="66"/>
        <v>0.15515568772581873</v>
      </c>
      <c r="AG159" s="185">
        <f t="shared" ca="1" si="66"/>
        <v>0.15952330007877849</v>
      </c>
      <c r="AH159" s="185">
        <f t="shared" ca="1" si="66"/>
        <v>0.16414687271995282</v>
      </c>
      <c r="AI159" s="185">
        <f t="shared" ca="1" si="66"/>
        <v>0.16961147971690799</v>
      </c>
      <c r="AJ159" s="185">
        <f t="shared" ca="1" si="66"/>
        <v>0.17427553303248905</v>
      </c>
      <c r="AK159" s="185">
        <f t="shared" ca="1" si="66"/>
        <v>0.17872345306728313</v>
      </c>
      <c r="AL159" s="185">
        <f t="shared" ca="1" si="66"/>
        <v>0.18304996414217325</v>
      </c>
      <c r="AM159" s="185">
        <f t="shared" ca="1" si="66"/>
        <v>0.20367766687455388</v>
      </c>
      <c r="AN159" s="185">
        <f t="shared" ca="1" si="66"/>
        <v>0.22698856565851047</v>
      </c>
      <c r="AO159" s="185">
        <f t="shared" ca="1" si="66"/>
        <v>0.27047996783291772</v>
      </c>
      <c r="AP159" s="185">
        <f t="shared" ca="1" si="66"/>
        <v>0.3144185693492545</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0.82508510894024045</v>
      </c>
      <c r="T162" s="185">
        <f t="shared" ca="1" si="66"/>
        <v>0.81140988631479483</v>
      </c>
      <c r="U162" s="185">
        <f t="shared" ca="1" si="66"/>
        <v>0.80335144032081429</v>
      </c>
      <c r="V162" s="185">
        <f t="shared" ca="1" si="66"/>
        <v>0.79543223419811926</v>
      </c>
      <c r="W162" s="185">
        <f t="shared" ca="1" si="66"/>
        <v>0.78538554876756106</v>
      </c>
      <c r="X162" s="185">
        <f t="shared" ca="1" si="66"/>
        <v>0.7994747556830466</v>
      </c>
      <c r="Y162" s="185">
        <f t="shared" ca="1" si="66"/>
        <v>0.81017854457017258</v>
      </c>
      <c r="Z162" s="185">
        <f t="shared" ca="1" si="66"/>
        <v>0.81451170336515366</v>
      </c>
      <c r="AA162" s="185">
        <f t="shared" ca="1" si="66"/>
        <v>0.8319412577239591</v>
      </c>
      <c r="AB162" s="185">
        <f t="shared" ca="1" si="66"/>
        <v>0.84583155214470085</v>
      </c>
      <c r="AC162" s="185">
        <f t="shared" ca="1" si="66"/>
        <v>0.88470710660915797</v>
      </c>
      <c r="AD162" s="185">
        <f t="shared" ca="1" si="66"/>
        <v>0.91082922487828055</v>
      </c>
      <c r="AE162" s="185">
        <f t="shared" ca="1" si="66"/>
        <v>0.9363812715341312</v>
      </c>
      <c r="AF162" s="185">
        <f t="shared" ca="1" si="66"/>
        <v>0.9654131680717617</v>
      </c>
      <c r="AG162" s="185">
        <f t="shared" ca="1" si="66"/>
        <v>0.99258942271240025</v>
      </c>
      <c r="AH162" s="185">
        <f t="shared" ca="1" si="66"/>
        <v>1.021358319146374</v>
      </c>
      <c r="AI162" s="185">
        <f t="shared" ca="1" si="66"/>
        <v>1.0553603182385396</v>
      </c>
      <c r="AJ162" s="185">
        <f t="shared" ca="1" si="66"/>
        <v>1.0843810944243775</v>
      </c>
      <c r="AK162" s="185">
        <f t="shared" ca="1" si="66"/>
        <v>1.1120570413075406</v>
      </c>
      <c r="AL162" s="185">
        <f t="shared" ca="1" si="66"/>
        <v>1.1389775546624126</v>
      </c>
      <c r="AM162" s="185">
        <f t="shared" ca="1" si="66"/>
        <v>1.2673277049972256</v>
      </c>
      <c r="AN162" s="185">
        <f t="shared" ca="1" si="66"/>
        <v>1.4123732974307335</v>
      </c>
      <c r="AO162" s="185">
        <f t="shared" ca="1" si="66"/>
        <v>1.6829864665159344</v>
      </c>
      <c r="AP162" s="185">
        <f t="shared" ca="1" si="66"/>
        <v>1.9563822092842522</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10.077825259198649</v>
      </c>
      <c r="T163" s="185">
        <f t="shared" ca="1" si="66"/>
        <v>9.9107921828449914</v>
      </c>
      <c r="U163" s="185">
        <f t="shared" ca="1" si="66"/>
        <v>9.8123640210613718</v>
      </c>
      <c r="V163" s="185">
        <f t="shared" ca="1" si="66"/>
        <v>9.7156365748484532</v>
      </c>
      <c r="W163" s="185">
        <f t="shared" ca="1" si="66"/>
        <v>9.5929234885180641</v>
      </c>
      <c r="X163" s="185">
        <f t="shared" ca="1" si="66"/>
        <v>9.7650130872714946</v>
      </c>
      <c r="Y163" s="185">
        <f t="shared" ca="1" si="66"/>
        <v>9.8957522229642478</v>
      </c>
      <c r="Z163" s="185">
        <f t="shared" ca="1" si="66"/>
        <v>9.9486786625315169</v>
      </c>
      <c r="AA163" s="185">
        <f t="shared" ca="1" si="66"/>
        <v>10.161568219342641</v>
      </c>
      <c r="AB163" s="185">
        <f t="shared" ca="1" si="66"/>
        <v>10.331228244053129</v>
      </c>
      <c r="AC163" s="185">
        <f t="shared" ca="1" si="66"/>
        <v>10.806065373583284</v>
      </c>
      <c r="AD163" s="185">
        <f t="shared" ca="1" si="66"/>
        <v>11.12512838958471</v>
      </c>
      <c r="AE163" s="185">
        <f t="shared" ca="1" si="66"/>
        <v>11.437228388024028</v>
      </c>
      <c r="AF163" s="185">
        <f t="shared" ca="1" si="66"/>
        <v>11.79183226716223</v>
      </c>
      <c r="AG163" s="185">
        <f t="shared" ca="1" si="66"/>
        <v>12.123770805987171</v>
      </c>
      <c r="AH163" s="185">
        <f t="shared" ca="1" si="66"/>
        <v>12.47516232671642</v>
      </c>
      <c r="AI163" s="185">
        <f t="shared" ca="1" si="66"/>
        <v>12.890472458485014</v>
      </c>
      <c r="AJ163" s="185">
        <f t="shared" ca="1" si="66"/>
        <v>13.244940510469176</v>
      </c>
      <c r="AK163" s="185">
        <f t="shared" ca="1" si="66"/>
        <v>13.582982433113527</v>
      </c>
      <c r="AL163" s="185">
        <f t="shared" ca="1" si="66"/>
        <v>13.911797274805176</v>
      </c>
      <c r="AM163" s="185">
        <f t="shared" ca="1" si="66"/>
        <v>15.479502682466105</v>
      </c>
      <c r="AN163" s="185">
        <f t="shared" ca="1" si="66"/>
        <v>17.251130990046807</v>
      </c>
      <c r="AO163" s="185">
        <f t="shared" ca="1" si="66"/>
        <v>20.556477555301761</v>
      </c>
      <c r="AP163" s="185">
        <f t="shared" ca="1" si="66"/>
        <v>23.895811270543359</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0.57647097667792835</v>
      </c>
      <c r="T165" s="185">
        <f t="shared" ca="1" si="70"/>
        <v>0.56691636363527587</v>
      </c>
      <c r="U165" s="185">
        <f t="shared" ca="1" si="70"/>
        <v>0.56128608358013943</v>
      </c>
      <c r="V165" s="185">
        <f t="shared" ca="1" si="70"/>
        <v>0.55575308772480581</v>
      </c>
      <c r="W165" s="185">
        <f t="shared" ca="1" si="70"/>
        <v>0.54873366330449513</v>
      </c>
      <c r="X165" s="185">
        <f t="shared" ca="1" si="70"/>
        <v>0.55857751914819043</v>
      </c>
      <c r="Y165" s="185">
        <f t="shared" ca="1" si="70"/>
        <v>0.56605604901990425</v>
      </c>
      <c r="Z165" s="185">
        <f t="shared" ca="1" si="70"/>
        <v>0.56908354309969889</v>
      </c>
      <c r="AA165" s="185">
        <f t="shared" ca="1" si="70"/>
        <v>0.58126123497101023</v>
      </c>
      <c r="AB165" s="185">
        <f t="shared" ca="1" si="70"/>
        <v>0.59096611450926029</v>
      </c>
      <c r="AC165" s="185">
        <f t="shared" ca="1" si="70"/>
        <v>0.61812771106237996</v>
      </c>
      <c r="AD165" s="185">
        <f t="shared" ca="1" si="70"/>
        <v>0.6363787288886974</v>
      </c>
      <c r="AE165" s="185">
        <f t="shared" ca="1" si="71"/>
        <v>0.65423144872597305</v>
      </c>
      <c r="AF165" s="185">
        <f t="shared" ca="1" si="71"/>
        <v>0.67451547224126429</v>
      </c>
      <c r="AG165" s="185">
        <f t="shared" ca="1" si="71"/>
        <v>0.69350299472274402</v>
      </c>
      <c r="AH165" s="185">
        <f t="shared" ca="1" si="71"/>
        <v>0.71360326516216621</v>
      </c>
      <c r="AI165" s="185">
        <f t="shared" ca="1" si="71"/>
        <v>0.73735980301901705</v>
      </c>
      <c r="AJ165" s="185">
        <f t="shared" ca="1" si="71"/>
        <v>0.7576360569600068</v>
      </c>
      <c r="AK165" s="185">
        <f t="shared" ca="1" si="71"/>
        <v>0.77697270472803615</v>
      </c>
      <c r="AL165" s="185">
        <f t="shared" ca="1" si="71"/>
        <v>0.79578154572904158</v>
      </c>
      <c r="AM165" s="185">
        <f t="shared" ca="1" si="71"/>
        <v>0.88545730853041271</v>
      </c>
      <c r="AN165" s="185">
        <f t="shared" ca="1" si="71"/>
        <v>0.98679785319297431</v>
      </c>
      <c r="AO165" s="185">
        <f t="shared" ca="1" si="71"/>
        <v>1.175870030346706</v>
      </c>
      <c r="AP165" s="185">
        <f t="shared" ca="1" si="71"/>
        <v>1.3668863378106368</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1.6239653559690692</v>
      </c>
      <c r="T166" s="185">
        <f t="shared" ca="1" si="70"/>
        <v>1.5970492384216166</v>
      </c>
      <c r="U166" s="185">
        <f t="shared" ca="1" si="70"/>
        <v>1.5811882842298959</v>
      </c>
      <c r="V166" s="185">
        <f t="shared" ca="1" si="70"/>
        <v>1.5656013874956265</v>
      </c>
      <c r="W166" s="185">
        <f t="shared" ca="1" si="70"/>
        <v>1.5458271012980467</v>
      </c>
      <c r="X166" s="185">
        <f t="shared" ca="1" si="70"/>
        <v>1.5735580392048238</v>
      </c>
      <c r="Y166" s="185">
        <f t="shared" ca="1" si="70"/>
        <v>1.5946256625832482</v>
      </c>
      <c r="Z166" s="185">
        <f t="shared" ca="1" si="70"/>
        <v>1.60315435821563</v>
      </c>
      <c r="AA166" s="185">
        <f t="shared" ca="1" si="70"/>
        <v>1.637459900931139</v>
      </c>
      <c r="AB166" s="185">
        <f t="shared" ca="1" si="70"/>
        <v>1.6647993313475578</v>
      </c>
      <c r="AC166" s="185">
        <f t="shared" ca="1" si="70"/>
        <v>1.7413157451820724</v>
      </c>
      <c r="AD166" s="185">
        <f t="shared" ca="1" si="70"/>
        <v>1.7927303382148674</v>
      </c>
      <c r="AE166" s="185">
        <f t="shared" ca="1" si="71"/>
        <v>1.8430228936053104</v>
      </c>
      <c r="AF166" s="185">
        <f t="shared" ca="1" si="71"/>
        <v>1.9001646280571014</v>
      </c>
      <c r="AG166" s="185">
        <f t="shared" ca="1" si="71"/>
        <v>1.9536540142588188</v>
      </c>
      <c r="AH166" s="185">
        <f t="shared" ca="1" si="71"/>
        <v>2.0102781014372231</v>
      </c>
      <c r="AI166" s="185">
        <f t="shared" ca="1" si="71"/>
        <v>2.0772021895840713</v>
      </c>
      <c r="AJ166" s="185">
        <f t="shared" ca="1" si="71"/>
        <v>2.134322036516791</v>
      </c>
      <c r="AK166" s="185">
        <f t="shared" ca="1" si="71"/>
        <v>2.1887949368817305</v>
      </c>
      <c r="AL166" s="185">
        <f t="shared" ca="1" si="71"/>
        <v>2.2417809629043877</v>
      </c>
      <c r="AM166" s="185">
        <f t="shared" ca="1" si="71"/>
        <v>2.4944048380884625</v>
      </c>
      <c r="AN166" s="185">
        <f t="shared" ca="1" si="71"/>
        <v>2.7798893470145427</v>
      </c>
      <c r="AO166" s="185">
        <f t="shared" ca="1" si="71"/>
        <v>3.3125209588343556</v>
      </c>
      <c r="AP166" s="185">
        <f t="shared" ca="1" si="71"/>
        <v>3.8506293429445049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1.6239653559690692</v>
      </c>
      <c r="T167" s="185">
        <f t="shared" ca="1" si="70"/>
        <v>1.5970492384216166</v>
      </c>
      <c r="U167" s="185">
        <f t="shared" ca="1" si="70"/>
        <v>1.5811882842298959</v>
      </c>
      <c r="V167" s="185">
        <f t="shared" ca="1" si="70"/>
        <v>1.5656013874956265</v>
      </c>
      <c r="W167" s="185">
        <f t="shared" ca="1" si="70"/>
        <v>1.5458271012980467</v>
      </c>
      <c r="X167" s="185">
        <f t="shared" ca="1" si="70"/>
        <v>1.5735580392048238</v>
      </c>
      <c r="Y167" s="185">
        <f t="shared" ca="1" si="70"/>
        <v>1.5946256625832482</v>
      </c>
      <c r="Z167" s="185">
        <f t="shared" ca="1" si="70"/>
        <v>1.60315435821563</v>
      </c>
      <c r="AA167" s="185">
        <f t="shared" ca="1" si="70"/>
        <v>1.637459900931139</v>
      </c>
      <c r="AB167" s="185">
        <f t="shared" ca="1" si="70"/>
        <v>1.6647993313475578</v>
      </c>
      <c r="AC167" s="185">
        <f t="shared" ca="1" si="70"/>
        <v>1.7413157451820724</v>
      </c>
      <c r="AD167" s="185">
        <f t="shared" ca="1" si="70"/>
        <v>1.7927303382148674</v>
      </c>
      <c r="AE167" s="185">
        <f t="shared" ca="1" si="71"/>
        <v>1.8430228936053104</v>
      </c>
      <c r="AF167" s="185">
        <f t="shared" ca="1" si="71"/>
        <v>1.9001646280571014</v>
      </c>
      <c r="AG167" s="185">
        <f t="shared" ca="1" si="71"/>
        <v>1.9536540142588188</v>
      </c>
      <c r="AH167" s="185">
        <f t="shared" ca="1" si="71"/>
        <v>2.0102781014372231</v>
      </c>
      <c r="AI167" s="185">
        <f t="shared" ca="1" si="71"/>
        <v>2.0772021895840713</v>
      </c>
      <c r="AJ167" s="185">
        <f t="shared" ca="1" si="71"/>
        <v>2.134322036516791</v>
      </c>
      <c r="AK167" s="185">
        <f t="shared" ca="1" si="71"/>
        <v>2.1887949368817305</v>
      </c>
      <c r="AL167" s="185">
        <f t="shared" ca="1" si="71"/>
        <v>2.2417809629043877</v>
      </c>
      <c r="AM167" s="185">
        <f t="shared" ca="1" si="71"/>
        <v>2.4944048380884625</v>
      </c>
      <c r="AN167" s="185">
        <f t="shared" ca="1" si="71"/>
        <v>2.7798893470145427</v>
      </c>
      <c r="AO167" s="185">
        <f t="shared" ca="1" si="71"/>
        <v>3.3125209588343556</v>
      </c>
      <c r="AP167" s="185">
        <f t="shared" ca="1" si="71"/>
        <v>3.8506293429445049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1.6239653559690692</v>
      </c>
      <c r="T168" s="185">
        <f t="shared" ca="1" si="70"/>
        <v>1.5970492384216166</v>
      </c>
      <c r="U168" s="185">
        <f t="shared" ca="1" si="70"/>
        <v>1.5811882842298959</v>
      </c>
      <c r="V168" s="185">
        <f t="shared" ca="1" si="70"/>
        <v>1.5656013874956265</v>
      </c>
      <c r="W168" s="185">
        <f t="shared" ca="1" si="70"/>
        <v>1.5458271012980467</v>
      </c>
      <c r="X168" s="185">
        <f t="shared" ca="1" si="70"/>
        <v>1.5735580392048238</v>
      </c>
      <c r="Y168" s="185">
        <f t="shared" ca="1" si="70"/>
        <v>1.5946256625832482</v>
      </c>
      <c r="Z168" s="185">
        <f t="shared" ca="1" si="70"/>
        <v>1.60315435821563</v>
      </c>
      <c r="AA168" s="185">
        <f t="shared" ca="1" si="70"/>
        <v>1.637459900931139</v>
      </c>
      <c r="AB168" s="185">
        <f t="shared" ca="1" si="70"/>
        <v>1.6647993313475578</v>
      </c>
      <c r="AC168" s="185">
        <f t="shared" ca="1" si="70"/>
        <v>1.7413157451820724</v>
      </c>
      <c r="AD168" s="185">
        <f t="shared" ca="1" si="70"/>
        <v>1.7927303382148674</v>
      </c>
      <c r="AE168" s="185">
        <f t="shared" ca="1" si="71"/>
        <v>1.8430228936053104</v>
      </c>
      <c r="AF168" s="185">
        <f t="shared" ca="1" si="71"/>
        <v>1.9001646280571014</v>
      </c>
      <c r="AG168" s="185">
        <f t="shared" ca="1" si="71"/>
        <v>1.9536540142588188</v>
      </c>
      <c r="AH168" s="185">
        <f t="shared" ca="1" si="71"/>
        <v>2.0102781014372231</v>
      </c>
      <c r="AI168" s="185">
        <f t="shared" ca="1" si="71"/>
        <v>2.0772021895840713</v>
      </c>
      <c r="AJ168" s="185">
        <f t="shared" ca="1" si="71"/>
        <v>2.134322036516791</v>
      </c>
      <c r="AK168" s="185">
        <f t="shared" ca="1" si="71"/>
        <v>2.1887949368817305</v>
      </c>
      <c r="AL168" s="185">
        <f t="shared" ca="1" si="71"/>
        <v>2.2417809629043877</v>
      </c>
      <c r="AM168" s="185">
        <f t="shared" ca="1" si="71"/>
        <v>2.4944048380884625</v>
      </c>
      <c r="AN168" s="185">
        <f t="shared" ca="1" si="71"/>
        <v>2.7798893470145427</v>
      </c>
      <c r="AO168" s="185">
        <f t="shared" ca="1" si="71"/>
        <v>3.3125209588343556</v>
      </c>
      <c r="AP168" s="185">
        <f t="shared" ca="1" si="71"/>
        <v>3.8506293429445049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1.6239653559690692</v>
      </c>
      <c r="T169" s="185">
        <f t="shared" ca="1" si="70"/>
        <v>1.5970492384216166</v>
      </c>
      <c r="U169" s="185">
        <f t="shared" ca="1" si="70"/>
        <v>1.5811882842298959</v>
      </c>
      <c r="V169" s="185">
        <f t="shared" ca="1" si="70"/>
        <v>1.5656013874956265</v>
      </c>
      <c r="W169" s="185">
        <f t="shared" ca="1" si="70"/>
        <v>1.5458271012980467</v>
      </c>
      <c r="X169" s="185">
        <f t="shared" ca="1" si="70"/>
        <v>1.5735580392048238</v>
      </c>
      <c r="Y169" s="185">
        <f t="shared" ca="1" si="70"/>
        <v>1.5946256625832482</v>
      </c>
      <c r="Z169" s="185">
        <f t="shared" ca="1" si="70"/>
        <v>1.60315435821563</v>
      </c>
      <c r="AA169" s="185">
        <f t="shared" ca="1" si="70"/>
        <v>1.637459900931139</v>
      </c>
      <c r="AB169" s="185">
        <f t="shared" ca="1" si="70"/>
        <v>1.6647993313475578</v>
      </c>
      <c r="AC169" s="185">
        <f t="shared" ca="1" si="70"/>
        <v>1.7413157451820724</v>
      </c>
      <c r="AD169" s="185">
        <f t="shared" ca="1" si="70"/>
        <v>1.7927303382148674</v>
      </c>
      <c r="AE169" s="185">
        <f t="shared" ca="1" si="71"/>
        <v>1.8430228936053104</v>
      </c>
      <c r="AF169" s="185">
        <f t="shared" ca="1" si="71"/>
        <v>1.9001646280571014</v>
      </c>
      <c r="AG169" s="185">
        <f t="shared" ca="1" si="71"/>
        <v>1.9536540142588188</v>
      </c>
      <c r="AH169" s="185">
        <f t="shared" ca="1" si="71"/>
        <v>2.0102781014372231</v>
      </c>
      <c r="AI169" s="185">
        <f t="shared" ca="1" si="71"/>
        <v>2.0772021895840713</v>
      </c>
      <c r="AJ169" s="185">
        <f t="shared" ca="1" si="71"/>
        <v>2.134322036516791</v>
      </c>
      <c r="AK169" s="185">
        <f t="shared" ca="1" si="71"/>
        <v>2.1887949368817305</v>
      </c>
      <c r="AL169" s="185">
        <f t="shared" ca="1" si="71"/>
        <v>2.2417809629043877</v>
      </c>
      <c r="AM169" s="185">
        <f t="shared" ca="1" si="71"/>
        <v>2.4944048380884625</v>
      </c>
      <c r="AN169" s="185">
        <f t="shared" ca="1" si="71"/>
        <v>2.7798893470145427</v>
      </c>
      <c r="AO169" s="185">
        <f t="shared" ca="1" si="71"/>
        <v>3.3125209588343556</v>
      </c>
      <c r="AP169" s="185">
        <f t="shared" ca="1" si="71"/>
        <v>3.8506293429445049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1.6239653559690692</v>
      </c>
      <c r="T170" s="185">
        <f t="shared" ca="1" si="70"/>
        <v>1.5970492384216166</v>
      </c>
      <c r="U170" s="185">
        <f t="shared" ca="1" si="70"/>
        <v>1.5811882842298959</v>
      </c>
      <c r="V170" s="185">
        <f t="shared" ca="1" si="70"/>
        <v>1.5656013874956265</v>
      </c>
      <c r="W170" s="185">
        <f t="shared" ca="1" si="70"/>
        <v>1.5458271012980467</v>
      </c>
      <c r="X170" s="185">
        <f t="shared" ca="1" si="70"/>
        <v>1.5735580392048238</v>
      </c>
      <c r="Y170" s="185">
        <f t="shared" ca="1" si="70"/>
        <v>1.5946256625832482</v>
      </c>
      <c r="Z170" s="185">
        <f t="shared" ca="1" si="70"/>
        <v>1.60315435821563</v>
      </c>
      <c r="AA170" s="185">
        <f t="shared" ca="1" si="70"/>
        <v>1.637459900931139</v>
      </c>
      <c r="AB170" s="185">
        <f t="shared" ca="1" si="70"/>
        <v>1.6647993313475578</v>
      </c>
      <c r="AC170" s="185">
        <f t="shared" ca="1" si="70"/>
        <v>1.7413157451820724</v>
      </c>
      <c r="AD170" s="185">
        <f t="shared" ca="1" si="70"/>
        <v>1.7927303382148674</v>
      </c>
      <c r="AE170" s="185">
        <f t="shared" ca="1" si="71"/>
        <v>1.8430228936053104</v>
      </c>
      <c r="AF170" s="185">
        <f t="shared" ca="1" si="71"/>
        <v>1.9001646280571014</v>
      </c>
      <c r="AG170" s="185">
        <f t="shared" ca="1" si="71"/>
        <v>1.9536540142588188</v>
      </c>
      <c r="AH170" s="185">
        <f t="shared" ca="1" si="71"/>
        <v>2.0102781014372231</v>
      </c>
      <c r="AI170" s="185">
        <f t="shared" ca="1" si="71"/>
        <v>2.0772021895840713</v>
      </c>
      <c r="AJ170" s="185">
        <f t="shared" ca="1" si="71"/>
        <v>2.134322036516791</v>
      </c>
      <c r="AK170" s="185">
        <f t="shared" ca="1" si="71"/>
        <v>2.1887949368817305</v>
      </c>
      <c r="AL170" s="185">
        <f t="shared" ca="1" si="71"/>
        <v>2.2417809629043877</v>
      </c>
      <c r="AM170" s="185">
        <f t="shared" ca="1" si="71"/>
        <v>2.4944048380884625</v>
      </c>
      <c r="AN170" s="185">
        <f t="shared" ca="1" si="71"/>
        <v>2.7798893470145427</v>
      </c>
      <c r="AO170" s="185">
        <f t="shared" ca="1" si="71"/>
        <v>3.3125209588343556</v>
      </c>
      <c r="AP170" s="185">
        <f t="shared" ca="1" si="71"/>
        <v>3.8506293429445049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237.4515834385592</v>
      </c>
      <c r="T173" s="5">
        <f t="shared" ca="1" si="74"/>
        <v>243.95719899471302</v>
      </c>
      <c r="U173" s="5">
        <f t="shared" ca="1" si="74"/>
        <v>250.86952832643968</v>
      </c>
      <c r="V173" s="5">
        <f t="shared" ca="1" si="74"/>
        <v>257.87167659604461</v>
      </c>
      <c r="W173" s="5">
        <f t="shared" ca="1" si="74"/>
        <v>267.36961539273273</v>
      </c>
      <c r="X173" s="5">
        <f t="shared" ca="1" si="74"/>
        <v>277.06212329790446</v>
      </c>
      <c r="Y173" s="5">
        <f t="shared" ca="1" si="74"/>
        <v>287.55405167467643</v>
      </c>
      <c r="Z173" s="5">
        <f t="shared" ca="1" si="74"/>
        <v>297.83206470433998</v>
      </c>
      <c r="AA173" s="5">
        <f t="shared" ca="1" si="74"/>
        <v>310.80843807732469</v>
      </c>
      <c r="AB173" s="5">
        <f ca="1">SUMIF($B$10:$B$22,$D173,AB$10:AB$22)*SUMIF($B$10:$B$22,$D173,AB$40:AB$53)</f>
        <v>324.60021875350532</v>
      </c>
      <c r="AC173" s="5">
        <f t="shared" ca="1" si="74"/>
        <v>337.13639041914462</v>
      </c>
      <c r="AD173" s="5">
        <f t="shared" ca="1" si="74"/>
        <v>349.38334803343162</v>
      </c>
      <c r="AE173" s="5">
        <f t="shared" ca="1" si="74"/>
        <v>361.59342349522132</v>
      </c>
      <c r="AF173" s="5">
        <f t="shared" ca="1" si="74"/>
        <v>375.05939557339786</v>
      </c>
      <c r="AG173" s="5">
        <f t="shared" ca="1" si="74"/>
        <v>386.79123303272115</v>
      </c>
      <c r="AH173" s="5">
        <f t="shared" ca="1" si="74"/>
        <v>399.39345492034442</v>
      </c>
      <c r="AI173" s="5">
        <f t="shared" ca="1" si="74"/>
        <v>411.97272450317126</v>
      </c>
      <c r="AJ173" s="5">
        <f t="shared" ca="1" si="74"/>
        <v>423.66446896465322</v>
      </c>
      <c r="AK173" s="5">
        <f t="shared" ca="1" si="74"/>
        <v>434.89303340097337</v>
      </c>
      <c r="AL173" s="5">
        <f t="shared" ca="1" si="74"/>
        <v>446.08634408298417</v>
      </c>
      <c r="AM173" s="5">
        <f t="shared" ca="1" si="74"/>
        <v>513.00718558040478</v>
      </c>
      <c r="AN173" s="5">
        <f t="shared" ca="1" si="74"/>
        <v>599.49723664648286</v>
      </c>
      <c r="AO173" s="5">
        <f t="shared" ca="1" si="74"/>
        <v>749.64659428187224</v>
      </c>
      <c r="AP173" s="5">
        <f t="shared" ca="1" si="74"/>
        <v>903.05748684537321</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106.27858886914197</v>
      </c>
      <c r="T192" s="5">
        <f t="shared" ca="1" si="78"/>
        <v>108.86529466892634</v>
      </c>
      <c r="U192" s="5">
        <f t="shared" ca="1" si="78"/>
        <v>111.26177391879489</v>
      </c>
      <c r="V192" s="5">
        <f t="shared" ca="1" si="78"/>
        <v>113.51261727368772</v>
      </c>
      <c r="W192" s="5">
        <f t="shared" ca="1" si="78"/>
        <v>116.60571324092771</v>
      </c>
      <c r="X192" s="5">
        <f t="shared" ca="1" si="78"/>
        <v>120.31132104502824</v>
      </c>
      <c r="Y192" s="5">
        <f t="shared" ca="1" si="78"/>
        <v>124.26107200156149</v>
      </c>
      <c r="Z192" s="5">
        <f t="shared" ca="1" si="78"/>
        <v>127.92944453161664</v>
      </c>
      <c r="AA192" s="5">
        <f t="shared" ca="1" si="78"/>
        <v>133.05087926510356</v>
      </c>
      <c r="AB192" s="5">
        <f ca="1">SUMIF($B$10:$B$22,$D192,AB$10:AB$22)*SUMIF($B$10:$B$22,$D192,AB$40:AB$53)</f>
        <v>138.24967263597858</v>
      </c>
      <c r="AC192" s="5">
        <f t="shared" ca="1" si="78"/>
        <v>143.45382430115365</v>
      </c>
      <c r="AD192" s="5">
        <f t="shared" ca="1" si="78"/>
        <v>147.93074231448622</v>
      </c>
      <c r="AE192" s="5">
        <f t="shared" ca="1" si="78"/>
        <v>152.34783428367891</v>
      </c>
      <c r="AF192" s="5">
        <f t="shared" ca="1" si="78"/>
        <v>157.17895285586656</v>
      </c>
      <c r="AG192" s="5">
        <f t="shared" ca="1" si="78"/>
        <v>161.09751231094896</v>
      </c>
      <c r="AH192" s="5">
        <f t="shared" ca="1" si="78"/>
        <v>165.31238449957681</v>
      </c>
      <c r="AI192" s="5">
        <f t="shared" ca="1" si="78"/>
        <v>170.08667947302783</v>
      </c>
      <c r="AJ192" s="5">
        <f t="shared" ca="1" si="78"/>
        <v>174.44020567912435</v>
      </c>
      <c r="AK192" s="5">
        <f t="shared" ca="1" si="78"/>
        <v>178.96459869526802</v>
      </c>
      <c r="AL192" s="5">
        <f t="shared" ca="1" si="78"/>
        <v>183.66493747034173</v>
      </c>
      <c r="AM192" s="5">
        <f t="shared" ca="1" si="78"/>
        <v>206.32905677411097</v>
      </c>
      <c r="AN192" s="5">
        <f t="shared" ca="1" si="78"/>
        <v>234.80013721359512</v>
      </c>
      <c r="AO192" s="5">
        <f t="shared" ca="1" si="78"/>
        <v>284.96751010089429</v>
      </c>
      <c r="AP192" s="5">
        <f t="shared" ca="1" si="78"/>
        <v>336.10270984414819</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1.0744165733355109</v>
      </c>
      <c r="T193" s="185">
        <f t="shared" ca="1" si="79"/>
        <v>1.1005667096066405</v>
      </c>
      <c r="U193" s="185">
        <f t="shared" ca="1" si="79"/>
        <v>1.1247937627799165</v>
      </c>
      <c r="V193" s="185">
        <f t="shared" ca="1" si="79"/>
        <v>1.1475485192196788</v>
      </c>
      <c r="W193" s="185">
        <f t="shared" ca="1" si="79"/>
        <v>1.1788179743891649</v>
      </c>
      <c r="X193" s="185">
        <f t="shared" ca="1" si="79"/>
        <v>1.2162795786630904</v>
      </c>
      <c r="Y193" s="185">
        <f t="shared" ca="1" si="79"/>
        <v>1.2562093324677091</v>
      </c>
      <c r="Z193" s="185">
        <f t="shared" ca="1" si="79"/>
        <v>1.2932945091283898</v>
      </c>
      <c r="AA193" s="185">
        <f t="shared" ref="AA193:AP208" ca="1" si="82">AA$192/Z$192*Z193</f>
        <v>1.3450693248788101</v>
      </c>
      <c r="AB193" s="185">
        <f t="shared" ca="1" si="82"/>
        <v>1.3976261928091174</v>
      </c>
      <c r="AC193" s="185">
        <f t="shared" ca="1" si="82"/>
        <v>1.4502372300717616</v>
      </c>
      <c r="AD193" s="185">
        <f t="shared" ca="1" si="82"/>
        <v>1.4954963454041201</v>
      </c>
      <c r="AE193" s="185">
        <f t="shared" ca="1" si="82"/>
        <v>1.5401506531828126</v>
      </c>
      <c r="AF193" s="185">
        <f t="shared" ca="1" si="82"/>
        <v>1.5889905363327337</v>
      </c>
      <c r="AG193" s="185">
        <f t="shared" ca="1" si="82"/>
        <v>1.6286049616552694</v>
      </c>
      <c r="AH193" s="185">
        <f t="shared" ca="1" si="82"/>
        <v>1.6712149415405737</v>
      </c>
      <c r="AI193" s="185">
        <f t="shared" ca="1" si="82"/>
        <v>1.7194803701659398</v>
      </c>
      <c r="AJ193" s="185">
        <f t="shared" ca="1" si="82"/>
        <v>1.7634920639421889</v>
      </c>
      <c r="AK193" s="185">
        <f t="shared" ca="1" si="82"/>
        <v>1.8092311247685755</v>
      </c>
      <c r="AL193" s="185">
        <f t="shared" ca="1" si="82"/>
        <v>1.8567488979528695</v>
      </c>
      <c r="AM193" s="185">
        <f t="shared" ca="1" si="82"/>
        <v>2.085870357497325</v>
      </c>
      <c r="AN193" s="185">
        <f t="shared" ca="1" si="82"/>
        <v>2.373696917959232</v>
      </c>
      <c r="AO193" s="185">
        <f t="shared" ca="1" si="82"/>
        <v>2.8808607544793357</v>
      </c>
      <c r="AP193" s="185">
        <f t="shared" ca="1" si="82"/>
        <v>3.3978087744857035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3.0697616381014592E-2</v>
      </c>
      <c r="T194" s="185">
        <f t="shared" ca="1" si="79"/>
        <v>3.1444763131618293E-2</v>
      </c>
      <c r="U194" s="185">
        <f t="shared" ca="1" si="79"/>
        <v>3.2136964650854749E-2</v>
      </c>
      <c r="V194" s="185">
        <f t="shared" ca="1" si="79"/>
        <v>3.2787100549133669E-2</v>
      </c>
      <c r="W194" s="185">
        <f t="shared" ca="1" si="79"/>
        <v>3.3680513553976131E-2</v>
      </c>
      <c r="X194" s="185">
        <f t="shared" ca="1" si="79"/>
        <v>3.4750845104659714E-2</v>
      </c>
      <c r="Y194" s="185">
        <f t="shared" ca="1" si="79"/>
        <v>3.5891695213363099E-2</v>
      </c>
      <c r="Z194" s="185">
        <f t="shared" ca="1" si="79"/>
        <v>3.6951271689382545E-2</v>
      </c>
      <c r="AA194" s="185">
        <f t="shared" ca="1" si="82"/>
        <v>3.8430552139394551E-2</v>
      </c>
      <c r="AB194" s="185">
        <f t="shared" ca="1" si="82"/>
        <v>3.9932176937403328E-2</v>
      </c>
      <c r="AC194" s="185">
        <f t="shared" ca="1" si="82"/>
        <v>4.1435349430621736E-2</v>
      </c>
      <c r="AD194" s="185">
        <f t="shared" ca="1" si="82"/>
        <v>4.2728467011546263E-2</v>
      </c>
      <c r="AE194" s="185">
        <f t="shared" ca="1" si="82"/>
        <v>4.4004304376651766E-2</v>
      </c>
      <c r="AF194" s="185">
        <f t="shared" ca="1" si="82"/>
        <v>4.5399729609506653E-2</v>
      </c>
      <c r="AG194" s="185">
        <f t="shared" ca="1" si="82"/>
        <v>4.6531570333007671E-2</v>
      </c>
      <c r="AH194" s="185">
        <f t="shared" ca="1" si="82"/>
        <v>4.7748998329730653E-2</v>
      </c>
      <c r="AI194" s="185">
        <f t="shared" ca="1" si="82"/>
        <v>4.9128010576169681E-2</v>
      </c>
      <c r="AJ194" s="185">
        <f t="shared" ca="1" si="82"/>
        <v>5.0385487541205372E-2</v>
      </c>
      <c r="AK194" s="185">
        <f t="shared" ca="1" si="82"/>
        <v>5.1692317850530703E-2</v>
      </c>
      <c r="AL194" s="185">
        <f t="shared" ca="1" si="82"/>
        <v>5.3049968512939104E-2</v>
      </c>
      <c r="AM194" s="185">
        <f t="shared" ca="1" si="82"/>
        <v>5.9596295928494976E-2</v>
      </c>
      <c r="AN194" s="185">
        <f t="shared" ca="1" si="82"/>
        <v>6.7819911941692318E-2</v>
      </c>
      <c r="AO194" s="185">
        <f t="shared" ca="1" si="82"/>
        <v>8.2310307270838129E-2</v>
      </c>
      <c r="AP194" s="185">
        <f t="shared" ca="1" si="82"/>
        <v>9.7080250699591489E-2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0.23023212285760944</v>
      </c>
      <c r="T195" s="185">
        <f t="shared" ca="1" si="79"/>
        <v>0.23583572348713719</v>
      </c>
      <c r="U195" s="185">
        <f t="shared" ca="1" si="79"/>
        <v>0.24102723488141059</v>
      </c>
      <c r="V195" s="185">
        <f t="shared" ca="1" si="79"/>
        <v>0.2459032541185025</v>
      </c>
      <c r="W195" s="185">
        <f t="shared" ca="1" si="79"/>
        <v>0.25260385165482097</v>
      </c>
      <c r="X195" s="185">
        <f t="shared" ca="1" si="79"/>
        <v>0.26063133828494783</v>
      </c>
      <c r="Y195" s="185">
        <f t="shared" ca="1" si="79"/>
        <v>0.26918771410022324</v>
      </c>
      <c r="Z195" s="185">
        <f t="shared" ca="1" si="79"/>
        <v>0.27713453767036911</v>
      </c>
      <c r="AA195" s="185">
        <f t="shared" ca="1" si="82"/>
        <v>0.28822914104545916</v>
      </c>
      <c r="AB195" s="185">
        <f t="shared" ca="1" si="82"/>
        <v>0.299491327030525</v>
      </c>
      <c r="AC195" s="185">
        <f t="shared" ca="1" si="82"/>
        <v>0.31076512072966306</v>
      </c>
      <c r="AD195" s="185">
        <f t="shared" ca="1" si="82"/>
        <v>0.320463502586597</v>
      </c>
      <c r="AE195" s="185">
        <f t="shared" ca="1" si="82"/>
        <v>0.33003228282488828</v>
      </c>
      <c r="AF195" s="185">
        <f t="shared" ca="1" si="82"/>
        <v>0.34049797207129989</v>
      </c>
      <c r="AG195" s="185">
        <f t="shared" ca="1" si="82"/>
        <v>0.34898677749755758</v>
      </c>
      <c r="AH195" s="185">
        <f t="shared" ca="1" si="82"/>
        <v>0.35811748747297995</v>
      </c>
      <c r="AI195" s="185">
        <f t="shared" ca="1" si="82"/>
        <v>0.36846007932127267</v>
      </c>
      <c r="AJ195" s="185">
        <f t="shared" ca="1" si="82"/>
        <v>0.37789115655904038</v>
      </c>
      <c r="AK195" s="185">
        <f t="shared" ca="1" si="82"/>
        <v>0.38769238387898036</v>
      </c>
      <c r="AL195" s="185">
        <f t="shared" ca="1" si="82"/>
        <v>0.39787476384704334</v>
      </c>
      <c r="AM195" s="185">
        <f t="shared" ca="1" si="82"/>
        <v>0.44697221946371241</v>
      </c>
      <c r="AN195" s="185">
        <f t="shared" ca="1" si="82"/>
        <v>0.50864933956269243</v>
      </c>
      <c r="AO195" s="185">
        <f t="shared" ca="1" si="82"/>
        <v>0.61732730453128604</v>
      </c>
      <c r="AP195" s="185">
        <f t="shared" ca="1" si="82"/>
        <v>0.72810188024693623</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7.0604517676333565</v>
      </c>
      <c r="T196" s="185">
        <f t="shared" ca="1" si="79"/>
        <v>7.2322955202722072</v>
      </c>
      <c r="U196" s="185">
        <f t="shared" ca="1" si="79"/>
        <v>7.391501869696592</v>
      </c>
      <c r="V196" s="185">
        <f t="shared" ca="1" si="79"/>
        <v>7.5410331263007437</v>
      </c>
      <c r="W196" s="185">
        <f t="shared" ca="1" si="79"/>
        <v>7.7465181174145092</v>
      </c>
      <c r="X196" s="185">
        <f t="shared" ca="1" si="79"/>
        <v>7.9926943740717338</v>
      </c>
      <c r="Y196" s="185">
        <f t="shared" ca="1" si="79"/>
        <v>8.2550898990735124</v>
      </c>
      <c r="Z196" s="185">
        <f t="shared" ca="1" si="79"/>
        <v>8.4987924885579851</v>
      </c>
      <c r="AA196" s="185">
        <f t="shared" ca="1" si="82"/>
        <v>8.8390269920607469</v>
      </c>
      <c r="AB196" s="185">
        <f t="shared" ca="1" si="82"/>
        <v>9.1844006956027666</v>
      </c>
      <c r="AC196" s="185">
        <f t="shared" ca="1" si="82"/>
        <v>9.5301303690430004</v>
      </c>
      <c r="AD196" s="185">
        <f t="shared" ca="1" si="82"/>
        <v>9.8275474126556421</v>
      </c>
      <c r="AE196" s="185">
        <f t="shared" ca="1" si="82"/>
        <v>10.120990006629908</v>
      </c>
      <c r="AF196" s="185">
        <f t="shared" ca="1" si="82"/>
        <v>10.441937810186532</v>
      </c>
      <c r="AG196" s="185">
        <f t="shared" ca="1" si="82"/>
        <v>10.702261176591767</v>
      </c>
      <c r="AH196" s="185">
        <f t="shared" ca="1" si="82"/>
        <v>10.982269615838053</v>
      </c>
      <c r="AI196" s="185">
        <f t="shared" ca="1" si="82"/>
        <v>11.299442432519029</v>
      </c>
      <c r="AJ196" s="185">
        <f t="shared" ca="1" si="82"/>
        <v>11.588662134477239</v>
      </c>
      <c r="AK196" s="185">
        <f t="shared" ca="1" si="82"/>
        <v>11.889233105622065</v>
      </c>
      <c r="AL196" s="185">
        <f t="shared" ca="1" si="82"/>
        <v>12.201492757975997</v>
      </c>
      <c r="AM196" s="185">
        <f t="shared" ca="1" si="82"/>
        <v>13.707148063553849</v>
      </c>
      <c r="AN196" s="185">
        <f t="shared" ca="1" si="82"/>
        <v>15.598579746589238</v>
      </c>
      <c r="AO196" s="185">
        <f t="shared" ca="1" si="82"/>
        <v>18.931370672292775</v>
      </c>
      <c r="AP196" s="185">
        <f t="shared" ca="1" si="82"/>
        <v>22.32845766090605</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0.82883564228739393</v>
      </c>
      <c r="T197" s="185">
        <f t="shared" ca="1" si="79"/>
        <v>0.84900860455369387</v>
      </c>
      <c r="U197" s="185">
        <f t="shared" ca="1" si="79"/>
        <v>0.86769804557307817</v>
      </c>
      <c r="V197" s="185">
        <f t="shared" ca="1" si="79"/>
        <v>0.88525171482660903</v>
      </c>
      <c r="W197" s="185">
        <f t="shared" ca="1" si="79"/>
        <v>0.90937386595735548</v>
      </c>
      <c r="X197" s="185">
        <f t="shared" ca="1" si="79"/>
        <v>0.93827281782581229</v>
      </c>
      <c r="Y197" s="185">
        <f t="shared" ca="1" si="79"/>
        <v>0.96907577076080376</v>
      </c>
      <c r="Z197" s="185">
        <f t="shared" ca="1" si="79"/>
        <v>0.99768433561332881</v>
      </c>
      <c r="AA197" s="185">
        <f t="shared" ca="1" si="82"/>
        <v>1.037624907763653</v>
      </c>
      <c r="AB197" s="185">
        <f t="shared" ca="1" si="82"/>
        <v>1.07816877730989</v>
      </c>
      <c r="AC197" s="185">
        <f t="shared" ca="1" si="82"/>
        <v>1.118754434626787</v>
      </c>
      <c r="AD197" s="185">
        <f t="shared" ca="1" si="82"/>
        <v>1.1536686093117492</v>
      </c>
      <c r="AE197" s="185">
        <f t="shared" ca="1" si="82"/>
        <v>1.1881162181695977</v>
      </c>
      <c r="AF197" s="185">
        <f t="shared" ca="1" si="82"/>
        <v>1.2257926994566795</v>
      </c>
      <c r="AG197" s="185">
        <f t="shared" ca="1" si="82"/>
        <v>1.2563523989912071</v>
      </c>
      <c r="AH197" s="185">
        <f t="shared" ca="1" si="82"/>
        <v>1.2892229549027276</v>
      </c>
      <c r="AI197" s="185">
        <f t="shared" ca="1" si="82"/>
        <v>1.3264562855565816</v>
      </c>
      <c r="AJ197" s="185">
        <f t="shared" ca="1" si="82"/>
        <v>1.3604081636125451</v>
      </c>
      <c r="AK197" s="185">
        <f t="shared" ca="1" si="82"/>
        <v>1.3956925819643291</v>
      </c>
      <c r="AL197" s="185">
        <f t="shared" ca="1" si="82"/>
        <v>1.4323491498493559</v>
      </c>
      <c r="AM197" s="185">
        <f t="shared" ca="1" si="82"/>
        <v>1.6090999900693645</v>
      </c>
      <c r="AN197" s="185">
        <f t="shared" ca="1" si="82"/>
        <v>1.8311376224256928</v>
      </c>
      <c r="AO197" s="185">
        <f t="shared" ca="1" si="82"/>
        <v>2.2223782963126295</v>
      </c>
      <c r="AP197" s="185">
        <f t="shared" ca="1" si="82"/>
        <v>2.6211667688889704</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3.4381330346736343</v>
      </c>
      <c r="T198" s="185">
        <f t="shared" ca="1" si="79"/>
        <v>3.5218134707412485</v>
      </c>
      <c r="U198" s="185">
        <f t="shared" ca="1" si="79"/>
        <v>3.5993400408957315</v>
      </c>
      <c r="V198" s="185">
        <f t="shared" ca="1" si="79"/>
        <v>3.6721552615029709</v>
      </c>
      <c r="W198" s="185">
        <f t="shared" ca="1" si="79"/>
        <v>3.7722175180453266</v>
      </c>
      <c r="X198" s="185">
        <f t="shared" ca="1" si="79"/>
        <v>3.8920946517218882</v>
      </c>
      <c r="Y198" s="185">
        <f t="shared" ca="1" si="79"/>
        <v>4.019869863896667</v>
      </c>
      <c r="Z198" s="185">
        <f t="shared" ca="1" si="79"/>
        <v>4.1385424292108448</v>
      </c>
      <c r="AA198" s="185">
        <f t="shared" ca="1" si="82"/>
        <v>4.3042218396121896</v>
      </c>
      <c r="AB198" s="185">
        <f t="shared" ca="1" si="82"/>
        <v>4.4724038169891731</v>
      </c>
      <c r="AC198" s="185">
        <f t="shared" ca="1" si="82"/>
        <v>4.6407591362296348</v>
      </c>
      <c r="AD198" s="185">
        <f t="shared" ca="1" si="82"/>
        <v>4.7855883052931816</v>
      </c>
      <c r="AE198" s="185">
        <f t="shared" ca="1" si="82"/>
        <v>4.9284820901849979</v>
      </c>
      <c r="AF198" s="185">
        <f t="shared" ca="1" si="82"/>
        <v>5.0847697162647449</v>
      </c>
      <c r="AG198" s="185">
        <f t="shared" ca="1" si="82"/>
        <v>5.2115358772968596</v>
      </c>
      <c r="AH198" s="185">
        <f t="shared" ca="1" si="82"/>
        <v>5.3478878129298337</v>
      </c>
      <c r="AI198" s="185">
        <f t="shared" ca="1" si="82"/>
        <v>5.5023371845310054</v>
      </c>
      <c r="AJ198" s="185">
        <f t="shared" ca="1" si="82"/>
        <v>5.6431746046150026</v>
      </c>
      <c r="AK198" s="185">
        <f t="shared" ca="1" si="82"/>
        <v>5.7895395992594398</v>
      </c>
      <c r="AL198" s="185">
        <f t="shared" ca="1" si="82"/>
        <v>5.9415964734491808</v>
      </c>
      <c r="AM198" s="185">
        <f t="shared" ca="1" si="82"/>
        <v>6.6747851439914392</v>
      </c>
      <c r="AN198" s="185">
        <f t="shared" ca="1" si="82"/>
        <v>7.5958301374695418</v>
      </c>
      <c r="AO198" s="185">
        <f t="shared" ca="1" si="82"/>
        <v>9.2187544143338727</v>
      </c>
      <c r="AP198" s="185">
        <f t="shared" ca="1" si="82"/>
        <v>10.872988078354249</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0.49116186209623347</v>
      </c>
      <c r="T199" s="185">
        <f t="shared" ca="1" si="79"/>
        <v>0.50311621010589269</v>
      </c>
      <c r="U199" s="185">
        <f t="shared" ca="1" si="79"/>
        <v>0.51419143441367599</v>
      </c>
      <c r="V199" s="185">
        <f t="shared" ca="1" si="79"/>
        <v>0.5245936087861387</v>
      </c>
      <c r="W199" s="185">
        <f t="shared" ca="1" si="79"/>
        <v>0.5388882168636181</v>
      </c>
      <c r="X199" s="185">
        <f t="shared" ca="1" si="79"/>
        <v>0.55601352167455542</v>
      </c>
      <c r="Y199" s="185">
        <f t="shared" ca="1" si="79"/>
        <v>0.57426712341380959</v>
      </c>
      <c r="Z199" s="185">
        <f t="shared" ca="1" si="79"/>
        <v>0.59122034703012072</v>
      </c>
      <c r="AA199" s="185">
        <f t="shared" ca="1" si="82"/>
        <v>0.61488883423031282</v>
      </c>
      <c r="AB199" s="185">
        <f t="shared" ca="1" si="82"/>
        <v>0.63891483099845325</v>
      </c>
      <c r="AC199" s="185">
        <f t="shared" ca="1" si="82"/>
        <v>0.66296559088994778</v>
      </c>
      <c r="AD199" s="185">
        <f t="shared" ca="1" si="82"/>
        <v>0.68365547218474021</v>
      </c>
      <c r="AE199" s="185">
        <f t="shared" ca="1" si="82"/>
        <v>0.70406887002642826</v>
      </c>
      <c r="AF199" s="185">
        <f t="shared" ca="1" si="82"/>
        <v>0.72639567375210645</v>
      </c>
      <c r="AG199" s="185">
        <f t="shared" ca="1" si="82"/>
        <v>0.74450512532812274</v>
      </c>
      <c r="AH199" s="185">
        <f t="shared" ca="1" si="82"/>
        <v>0.76398397327569045</v>
      </c>
      <c r="AI199" s="185">
        <f t="shared" ca="1" si="82"/>
        <v>0.7860481692187149</v>
      </c>
      <c r="AJ199" s="185">
        <f t="shared" ca="1" si="82"/>
        <v>0.80616780065928595</v>
      </c>
      <c r="AK199" s="185">
        <f t="shared" ca="1" si="82"/>
        <v>0.82707708560849125</v>
      </c>
      <c r="AL199" s="185">
        <f t="shared" ca="1" si="82"/>
        <v>0.84879949620702566</v>
      </c>
      <c r="AM199" s="185">
        <f t="shared" ca="1" si="82"/>
        <v>0.95354073485591961</v>
      </c>
      <c r="AN199" s="185">
        <f t="shared" ca="1" si="82"/>
        <v>1.0851185910670771</v>
      </c>
      <c r="AO199" s="185">
        <f t="shared" ca="1" si="82"/>
        <v>1.3169649163334101</v>
      </c>
      <c r="AP199" s="185">
        <f t="shared" ca="1" si="82"/>
        <v>1.5532840111934638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2.5785997760052264</v>
      </c>
      <c r="T200" s="185">
        <f t="shared" ca="1" si="79"/>
        <v>2.6413601030559373</v>
      </c>
      <c r="U200" s="185">
        <f t="shared" ca="1" si="79"/>
        <v>2.6995050306717996</v>
      </c>
      <c r="V200" s="185">
        <f t="shared" ca="1" si="79"/>
        <v>2.7541164461272292</v>
      </c>
      <c r="W200" s="185">
        <f t="shared" ca="1" si="79"/>
        <v>2.8291631385339957</v>
      </c>
      <c r="X200" s="185">
        <f t="shared" ca="1" si="79"/>
        <v>2.9190709887914168</v>
      </c>
      <c r="Y200" s="185">
        <f t="shared" ca="1" si="79"/>
        <v>3.0149023979225014</v>
      </c>
      <c r="Z200" s="185">
        <f t="shared" ca="1" si="79"/>
        <v>3.1039068219081352</v>
      </c>
      <c r="AA200" s="185">
        <f t="shared" ca="1" si="82"/>
        <v>3.228166379709144</v>
      </c>
      <c r="AB200" s="185">
        <f t="shared" ca="1" si="82"/>
        <v>3.3543028627418816</v>
      </c>
      <c r="AC200" s="185">
        <f t="shared" ca="1" si="82"/>
        <v>3.4805693521722278</v>
      </c>
      <c r="AD200" s="185">
        <f t="shared" ca="1" si="82"/>
        <v>3.589191228969888</v>
      </c>
      <c r="AE200" s="185">
        <f t="shared" ca="1" si="82"/>
        <v>3.6963615676387502</v>
      </c>
      <c r="AF200" s="185">
        <f t="shared" ca="1" si="82"/>
        <v>3.8135772871985605</v>
      </c>
      <c r="AG200" s="185">
        <f t="shared" ca="1" si="82"/>
        <v>3.9086519079726463</v>
      </c>
      <c r="AH200" s="185">
        <f t="shared" ca="1" si="82"/>
        <v>4.0109158596973771</v>
      </c>
      <c r="AI200" s="185">
        <f t="shared" ca="1" si="82"/>
        <v>4.126752888398256</v>
      </c>
      <c r="AJ200" s="185">
        <f t="shared" ca="1" si="82"/>
        <v>4.232380953461254</v>
      </c>
      <c r="AK200" s="185">
        <f t="shared" ca="1" si="82"/>
        <v>4.3421546994445821</v>
      </c>
      <c r="AL200" s="185">
        <f t="shared" ca="1" si="82"/>
        <v>4.4561973550868883</v>
      </c>
      <c r="AM200" s="185">
        <f t="shared" ca="1" si="82"/>
        <v>5.0060888579935821</v>
      </c>
      <c r="AN200" s="185">
        <f t="shared" ca="1" si="82"/>
        <v>5.6968726031021593</v>
      </c>
      <c r="AO200" s="185">
        <f t="shared" ca="1" si="82"/>
        <v>6.914065810750408</v>
      </c>
      <c r="AP200" s="185">
        <f t="shared" ca="1" si="82"/>
        <v>8.1547410587656906</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7.0751419485275129</v>
      </c>
      <c r="T203" s="185">
        <f t="shared" ca="1" si="79"/>
        <v>7.2473432442662782</v>
      </c>
      <c r="U203" s="185">
        <f t="shared" ca="1" si="79"/>
        <v>7.4068808430426181</v>
      </c>
      <c r="V203" s="185">
        <f t="shared" ca="1" si="79"/>
        <v>7.5567232187197613</v>
      </c>
      <c r="W203" s="185">
        <f t="shared" ca="1" si="79"/>
        <v>7.7626357478707293</v>
      </c>
      <c r="X203" s="185">
        <f t="shared" ca="1" si="79"/>
        <v>8.0093242059934067</v>
      </c>
      <c r="Y203" s="185">
        <f t="shared" ca="1" si="79"/>
        <v>8.2722656787411584</v>
      </c>
      <c r="Z203" s="185">
        <f t="shared" ca="1" si="79"/>
        <v>8.5164753229073611</v>
      </c>
      <c r="AA203" s="185">
        <f t="shared" ca="1" si="82"/>
        <v>8.8574177281942266</v>
      </c>
      <c r="AB203" s="185">
        <f t="shared" ca="1" si="82"/>
        <v>9.2035100262891287</v>
      </c>
      <c r="AC203" s="185">
        <f t="shared" ca="1" si="82"/>
        <v>9.5499590349235479</v>
      </c>
      <c r="AD203" s="185">
        <f t="shared" ca="1" si="82"/>
        <v>9.847994893070366</v>
      </c>
      <c r="AE203" s="185">
        <f t="shared" ca="1" si="82"/>
        <v>10.142048032223524</v>
      </c>
      <c r="AF203" s="185">
        <f t="shared" ca="1" si="82"/>
        <v>10.463663609096502</v>
      </c>
      <c r="AG203" s="185">
        <f t="shared" ca="1" si="82"/>
        <v>10.724528611854385</v>
      </c>
      <c r="AH203" s="185">
        <f t="shared" ca="1" si="82"/>
        <v>11.005119644787278</v>
      </c>
      <c r="AI203" s="185">
        <f t="shared" ca="1" si="82"/>
        <v>11.322952380437338</v>
      </c>
      <c r="AJ203" s="185">
        <f t="shared" ca="1" si="82"/>
        <v>11.612773841302731</v>
      </c>
      <c r="AK203" s="185">
        <f t="shared" ca="1" si="82"/>
        <v>11.913970189134909</v>
      </c>
      <c r="AL203" s="185">
        <f t="shared" ca="1" si="82"/>
        <v>12.226879537985608</v>
      </c>
      <c r="AM203" s="185">
        <f t="shared" ca="1" si="82"/>
        <v>13.735667553697473</v>
      </c>
      <c r="AN203" s="185">
        <f t="shared" ca="1" si="82"/>
        <v>15.631034604395891</v>
      </c>
      <c r="AO203" s="185">
        <f t="shared" ca="1" si="82"/>
        <v>18.970759831641637</v>
      </c>
      <c r="AP203" s="185">
        <f t="shared" ca="1" si="82"/>
        <v>22.374914898051955</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23.313412789031389</v>
      </c>
      <c r="T204" s="185">
        <f t="shared" ca="1" si="79"/>
        <v>23.880836018073378</v>
      </c>
      <c r="U204" s="185">
        <f t="shared" ca="1" si="79"/>
        <v>24.406530897794873</v>
      </c>
      <c r="V204" s="185">
        <f t="shared" ca="1" si="79"/>
        <v>24.900278893646377</v>
      </c>
      <c r="W204" s="185">
        <f t="shared" ca="1" si="79"/>
        <v>25.578784544197891</v>
      </c>
      <c r="X204" s="185">
        <f t="shared" ca="1" si="79"/>
        <v>26.391651606985317</v>
      </c>
      <c r="Y204" s="185">
        <f t="shared" ca="1" si="79"/>
        <v>27.258074236823859</v>
      </c>
      <c r="Z204" s="185">
        <f t="shared" ca="1" si="79"/>
        <v>28.062773320309251</v>
      </c>
      <c r="AA204" s="185">
        <f t="shared" ca="1" si="82"/>
        <v>29.186218063830221</v>
      </c>
      <c r="AB204" s="185">
        <f t="shared" ca="1" si="82"/>
        <v>30.32663230106969</v>
      </c>
      <c r="AC204" s="185">
        <f t="shared" ca="1" si="82"/>
        <v>31.468221940882628</v>
      </c>
      <c r="AD204" s="185">
        <f t="shared" ca="1" si="82"/>
        <v>32.450284638346396</v>
      </c>
      <c r="AE204" s="185">
        <f t="shared" ca="1" si="82"/>
        <v>33.419223815095322</v>
      </c>
      <c r="AF204" s="185">
        <f t="shared" ca="1" si="82"/>
        <v>34.478984418850089</v>
      </c>
      <c r="AG204" s="185">
        <f t="shared" ca="1" si="82"/>
        <v>35.338564839391623</v>
      </c>
      <c r="AH204" s="185">
        <f t="shared" ca="1" si="82"/>
        <v>36.26314481577311</v>
      </c>
      <c r="AI204" s="185">
        <f t="shared" ca="1" si="82"/>
        <v>37.310440519235151</v>
      </c>
      <c r="AJ204" s="185">
        <f t="shared" ca="1" si="82"/>
        <v>38.265435825538688</v>
      </c>
      <c r="AK204" s="185">
        <f t="shared" ca="1" si="82"/>
        <v>39.257912702843129</v>
      </c>
      <c r="AL204" s="185">
        <f t="shared" ca="1" si="82"/>
        <v>40.288985276139222</v>
      </c>
      <c r="AM204" s="185">
        <f t="shared" ca="1" si="82"/>
        <v>45.260616669168016</v>
      </c>
      <c r="AN204" s="185">
        <f t="shared" ca="1" si="82"/>
        <v>51.506070790248593</v>
      </c>
      <c r="AO204" s="185">
        <f t="shared" ca="1" si="82"/>
        <v>62.510852516348962</v>
      </c>
      <c r="AP204" s="185">
        <f t="shared" ca="1" si="82"/>
        <v>73.727938030458446</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23.313412789031389</v>
      </c>
      <c r="T205" s="185">
        <f t="shared" ca="1" si="79"/>
        <v>23.880836018073378</v>
      </c>
      <c r="U205" s="185">
        <f t="shared" ca="1" si="79"/>
        <v>24.406530897794873</v>
      </c>
      <c r="V205" s="185">
        <f t="shared" ca="1" si="79"/>
        <v>24.900278893646377</v>
      </c>
      <c r="W205" s="185">
        <f t="shared" ca="1" si="79"/>
        <v>25.578784544197891</v>
      </c>
      <c r="X205" s="185">
        <f t="shared" ca="1" si="79"/>
        <v>26.391651606985317</v>
      </c>
      <c r="Y205" s="185">
        <f t="shared" ca="1" si="79"/>
        <v>27.258074236823859</v>
      </c>
      <c r="Z205" s="185">
        <f t="shared" ca="1" si="79"/>
        <v>28.062773320309251</v>
      </c>
      <c r="AA205" s="185">
        <f t="shared" ca="1" si="82"/>
        <v>29.186218063830221</v>
      </c>
      <c r="AB205" s="185">
        <f t="shared" ca="1" si="82"/>
        <v>30.32663230106969</v>
      </c>
      <c r="AC205" s="185">
        <f t="shared" ca="1" si="82"/>
        <v>31.468221940882628</v>
      </c>
      <c r="AD205" s="185">
        <f t="shared" ca="1" si="82"/>
        <v>32.450284638346396</v>
      </c>
      <c r="AE205" s="185">
        <f t="shared" ca="1" si="82"/>
        <v>33.419223815095322</v>
      </c>
      <c r="AF205" s="185">
        <f t="shared" ca="1" si="82"/>
        <v>34.478984418850089</v>
      </c>
      <c r="AG205" s="185">
        <f t="shared" ca="1" si="82"/>
        <v>35.338564839391623</v>
      </c>
      <c r="AH205" s="185">
        <f t="shared" ca="1" si="82"/>
        <v>36.26314481577311</v>
      </c>
      <c r="AI205" s="185">
        <f t="shared" ca="1" si="82"/>
        <v>37.310440519235151</v>
      </c>
      <c r="AJ205" s="185">
        <f t="shared" ca="1" si="82"/>
        <v>38.265435825538688</v>
      </c>
      <c r="AK205" s="185">
        <f t="shared" ca="1" si="82"/>
        <v>39.257912702843129</v>
      </c>
      <c r="AL205" s="185">
        <f t="shared" ca="1" si="82"/>
        <v>40.288985276139222</v>
      </c>
      <c r="AM205" s="185">
        <f t="shared" ca="1" si="82"/>
        <v>45.260616669168016</v>
      </c>
      <c r="AN205" s="185">
        <f t="shared" ca="1" si="82"/>
        <v>51.506070790248593</v>
      </c>
      <c r="AO205" s="185">
        <f t="shared" ca="1" si="82"/>
        <v>62.510852516348962</v>
      </c>
      <c r="AP205" s="185">
        <f t="shared" ca="1" si="82"/>
        <v>73.727938030458446</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23.313412789031389</v>
      </c>
      <c r="T206" s="185">
        <f t="shared" ca="1" si="79"/>
        <v>23.880836018073378</v>
      </c>
      <c r="U206" s="185">
        <f t="shared" ca="1" si="79"/>
        <v>24.406530897794873</v>
      </c>
      <c r="V206" s="185">
        <f t="shared" ca="1" si="79"/>
        <v>24.900278893646377</v>
      </c>
      <c r="W206" s="185">
        <f t="shared" ca="1" si="79"/>
        <v>25.578784544197891</v>
      </c>
      <c r="X206" s="185">
        <f t="shared" ca="1" si="79"/>
        <v>26.391651606985317</v>
      </c>
      <c r="Y206" s="185">
        <f t="shared" ca="1" si="79"/>
        <v>27.258074236823859</v>
      </c>
      <c r="Z206" s="185">
        <f t="shared" ca="1" si="79"/>
        <v>28.062773320309251</v>
      </c>
      <c r="AA206" s="185">
        <f t="shared" ca="1" si="82"/>
        <v>29.186218063830221</v>
      </c>
      <c r="AB206" s="185">
        <f t="shared" ca="1" si="82"/>
        <v>30.32663230106969</v>
      </c>
      <c r="AC206" s="185">
        <f t="shared" ca="1" si="82"/>
        <v>31.468221940882628</v>
      </c>
      <c r="AD206" s="185">
        <f t="shared" ca="1" si="82"/>
        <v>32.450284638346396</v>
      </c>
      <c r="AE206" s="185">
        <f t="shared" ca="1" si="82"/>
        <v>33.419223815095322</v>
      </c>
      <c r="AF206" s="185">
        <f t="shared" ca="1" si="82"/>
        <v>34.478984418850089</v>
      </c>
      <c r="AG206" s="185">
        <f t="shared" ca="1" si="82"/>
        <v>35.338564839391623</v>
      </c>
      <c r="AH206" s="185">
        <f t="shared" ca="1" si="82"/>
        <v>36.26314481577311</v>
      </c>
      <c r="AI206" s="185">
        <f t="shared" ca="1" si="82"/>
        <v>37.310440519235151</v>
      </c>
      <c r="AJ206" s="185">
        <f t="shared" ca="1" si="82"/>
        <v>38.265435825538688</v>
      </c>
      <c r="AK206" s="185">
        <f t="shared" ca="1" si="82"/>
        <v>39.257912702843129</v>
      </c>
      <c r="AL206" s="185">
        <f t="shared" ca="1" si="82"/>
        <v>40.288985276139222</v>
      </c>
      <c r="AM206" s="185">
        <f t="shared" ca="1" si="82"/>
        <v>45.260616669168016</v>
      </c>
      <c r="AN206" s="185">
        <f t="shared" ca="1" si="82"/>
        <v>51.506070790248593</v>
      </c>
      <c r="AO206" s="185">
        <f t="shared" ca="1" si="82"/>
        <v>62.510852516348962</v>
      </c>
      <c r="AP206" s="185">
        <f t="shared" ca="1" si="82"/>
        <v>73.727938030458446</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23.313412789031389</v>
      </c>
      <c r="T207" s="185">
        <f t="shared" ca="1" si="79"/>
        <v>23.880836018073378</v>
      </c>
      <c r="U207" s="185">
        <f t="shared" ca="1" si="79"/>
        <v>24.406530897794873</v>
      </c>
      <c r="V207" s="185">
        <f t="shared" ca="1" si="79"/>
        <v>24.900278893646377</v>
      </c>
      <c r="W207" s="185">
        <f t="shared" ca="1" si="79"/>
        <v>25.578784544197891</v>
      </c>
      <c r="X207" s="185">
        <f t="shared" ca="1" si="79"/>
        <v>26.391651606985317</v>
      </c>
      <c r="Y207" s="185">
        <f t="shared" ca="1" si="79"/>
        <v>27.258074236823859</v>
      </c>
      <c r="Z207" s="185">
        <f t="shared" ca="1" si="79"/>
        <v>28.062773320309251</v>
      </c>
      <c r="AA207" s="185">
        <f t="shared" ca="1" si="82"/>
        <v>29.186218063830221</v>
      </c>
      <c r="AB207" s="185">
        <f t="shared" ca="1" si="82"/>
        <v>30.32663230106969</v>
      </c>
      <c r="AC207" s="185">
        <f t="shared" ca="1" si="82"/>
        <v>31.468221940882628</v>
      </c>
      <c r="AD207" s="185">
        <f t="shared" ca="1" si="82"/>
        <v>32.450284638346396</v>
      </c>
      <c r="AE207" s="185">
        <f t="shared" ca="1" si="82"/>
        <v>33.419223815095322</v>
      </c>
      <c r="AF207" s="185">
        <f t="shared" ca="1" si="82"/>
        <v>34.478984418850089</v>
      </c>
      <c r="AG207" s="185">
        <f t="shared" ca="1" si="82"/>
        <v>35.338564839391623</v>
      </c>
      <c r="AH207" s="185">
        <f t="shared" ca="1" si="82"/>
        <v>36.26314481577311</v>
      </c>
      <c r="AI207" s="185">
        <f t="shared" ca="1" si="82"/>
        <v>37.310440519235151</v>
      </c>
      <c r="AJ207" s="185">
        <f t="shared" ca="1" si="82"/>
        <v>38.265435825538688</v>
      </c>
      <c r="AK207" s="185">
        <f t="shared" ca="1" si="82"/>
        <v>39.257912702843129</v>
      </c>
      <c r="AL207" s="185">
        <f t="shared" ca="1" si="82"/>
        <v>40.288985276139222</v>
      </c>
      <c r="AM207" s="185">
        <f t="shared" ca="1" si="82"/>
        <v>45.260616669168016</v>
      </c>
      <c r="AN207" s="185">
        <f t="shared" ca="1" si="82"/>
        <v>51.506070790248593</v>
      </c>
      <c r="AO207" s="185">
        <f t="shared" ca="1" si="82"/>
        <v>62.510852516348962</v>
      </c>
      <c r="AP207" s="185">
        <f t="shared" ca="1" si="82"/>
        <v>73.727938030458446</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23.313412789031389</v>
      </c>
      <c r="T208" s="185">
        <f t="shared" ca="1" si="79"/>
        <v>23.880836018073378</v>
      </c>
      <c r="U208" s="185">
        <f t="shared" ca="1" si="79"/>
        <v>24.406530897794873</v>
      </c>
      <c r="V208" s="185">
        <f t="shared" ca="1" si="79"/>
        <v>24.900278893646377</v>
      </c>
      <c r="W208" s="185">
        <f t="shared" ca="1" si="79"/>
        <v>25.578784544197891</v>
      </c>
      <c r="X208" s="185">
        <f t="shared" ca="1" si="79"/>
        <v>26.391651606985317</v>
      </c>
      <c r="Y208" s="185">
        <f t="shared" ca="1" si="79"/>
        <v>27.258074236823859</v>
      </c>
      <c r="Z208" s="185">
        <f t="shared" ca="1" si="79"/>
        <v>28.062773320309251</v>
      </c>
      <c r="AA208" s="185">
        <f t="shared" ca="1" si="82"/>
        <v>29.186218063830221</v>
      </c>
      <c r="AB208" s="185">
        <f t="shared" ca="1" si="82"/>
        <v>30.32663230106969</v>
      </c>
      <c r="AC208" s="185">
        <f t="shared" ca="1" si="82"/>
        <v>31.468221940882628</v>
      </c>
      <c r="AD208" s="185">
        <f t="shared" ca="1" si="82"/>
        <v>32.450284638346396</v>
      </c>
      <c r="AE208" s="185">
        <f t="shared" ca="1" si="82"/>
        <v>33.419223815095322</v>
      </c>
      <c r="AF208" s="185">
        <f t="shared" ca="1" si="82"/>
        <v>34.478984418850089</v>
      </c>
      <c r="AG208" s="185">
        <f t="shared" ca="1" si="82"/>
        <v>35.338564839391623</v>
      </c>
      <c r="AH208" s="185">
        <f t="shared" ca="1" si="82"/>
        <v>36.26314481577311</v>
      </c>
      <c r="AI208" s="185">
        <f t="shared" ca="1" si="82"/>
        <v>37.310440519235151</v>
      </c>
      <c r="AJ208" s="185">
        <f t="shared" ca="1" si="82"/>
        <v>38.265435825538688</v>
      </c>
      <c r="AK208" s="185">
        <f t="shared" ca="1" si="82"/>
        <v>39.257912702843129</v>
      </c>
      <c r="AL208" s="185">
        <f t="shared" ca="1" si="82"/>
        <v>40.288985276139222</v>
      </c>
      <c r="AM208" s="185">
        <f t="shared" ca="1" si="82"/>
        <v>45.260616669168016</v>
      </c>
      <c r="AN208" s="185">
        <f t="shared" ca="1" si="82"/>
        <v>51.506070790248593</v>
      </c>
      <c r="AO208" s="185">
        <f t="shared" ca="1" si="82"/>
        <v>62.510852516348962</v>
      </c>
      <c r="AP208" s="185">
        <f t="shared" ref="AP208" ca="1" si="85">AP$192/AO$192*AO208</f>
        <v>73.727938030458446</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75.774600679380498</v>
      </c>
      <c r="T211" s="5">
        <f t="shared" ca="1" si="86"/>
        <v>77.822315624356889</v>
      </c>
      <c r="U211" s="5">
        <f t="shared" ca="1" si="86"/>
        <v>80.011104453842279</v>
      </c>
      <c r="V211" s="5">
        <f t="shared" ca="1" si="86"/>
        <v>82.148405265240413</v>
      </c>
      <c r="W211" s="5">
        <f t="shared" ca="1" si="86"/>
        <v>85.004267243135814</v>
      </c>
      <c r="X211" s="5">
        <f t="shared" ca="1" si="86"/>
        <v>87.90970693141476</v>
      </c>
      <c r="Y211" s="5">
        <f t="shared" ca="1" si="86"/>
        <v>91.051078225156502</v>
      </c>
      <c r="Z211" s="5">
        <f t="shared" ca="1" si="86"/>
        <v>94.181477058888092</v>
      </c>
      <c r="AA211" s="5">
        <f t="shared" ca="1" si="86"/>
        <v>98.354217671529128</v>
      </c>
      <c r="AB211" s="5">
        <f ca="1">SUMIF($B$10:$B$22,$D211,AB$10:AB$22)*SUMIF($B$10:$B$22,$D211,AB$40:AB$53)</f>
        <v>102.6407047890892</v>
      </c>
      <c r="AC211" s="5">
        <f t="shared" ca="1" si="86"/>
        <v>106.71625496503425</v>
      </c>
      <c r="AD211" s="5">
        <f t="shared" ca="1" si="86"/>
        <v>110.5214167723168</v>
      </c>
      <c r="AE211" s="5">
        <f t="shared" ca="1" si="86"/>
        <v>114.32018224738154</v>
      </c>
      <c r="AF211" s="5">
        <f t="shared" ca="1" si="86"/>
        <v>118.44345497179573</v>
      </c>
      <c r="AG211" s="5">
        <f t="shared" ca="1" si="86"/>
        <v>121.54149700043349</v>
      </c>
      <c r="AH211" s="5">
        <f t="shared" ca="1" si="86"/>
        <v>125.26573906443814</v>
      </c>
      <c r="AI211" s="5">
        <f t="shared" ca="1" si="86"/>
        <v>128.88612876075001</v>
      </c>
      <c r="AJ211" s="5">
        <f t="shared" ca="1" si="86"/>
        <v>132.17655388075471</v>
      </c>
      <c r="AK211" s="5">
        <f t="shared" ca="1" si="86"/>
        <v>135.39881696654234</v>
      </c>
      <c r="AL211" s="5">
        <f t="shared" ca="1" si="86"/>
        <v>138.64419949047974</v>
      </c>
      <c r="AM211" s="5">
        <f t="shared" ca="1" si="86"/>
        <v>158.16549640045855</v>
      </c>
      <c r="AN211" s="5">
        <f t="shared" ca="1" si="86"/>
        <v>183.459239356148</v>
      </c>
      <c r="AO211" s="5">
        <f t="shared" ca="1" si="86"/>
        <v>227.31220488086365</v>
      </c>
      <c r="AP211" s="5">
        <f t="shared" ca="1" si="86"/>
        <v>272.1272447465326</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242.37330405033387</v>
      </c>
      <c r="T230" s="5">
        <f t="shared" ca="1" si="92"/>
        <v>249.21739265738253</v>
      </c>
      <c r="U230" s="5">
        <f t="shared" ca="1" si="92"/>
        <v>256.48513038448357</v>
      </c>
      <c r="V230" s="5">
        <f t="shared" ca="1" si="92"/>
        <v>263.70980733667875</v>
      </c>
      <c r="W230" s="5">
        <f t="shared" ca="1" si="92"/>
        <v>273.48632453232989</v>
      </c>
      <c r="X230" s="5">
        <f t="shared" ca="1" si="92"/>
        <v>283.55997606244426</v>
      </c>
      <c r="Y230" s="5">
        <f t="shared" ca="1" si="92"/>
        <v>294.37477696320968</v>
      </c>
      <c r="Z230" s="5">
        <f t="shared" ca="1" si="92"/>
        <v>304.87746930843457</v>
      </c>
      <c r="AA230" s="5">
        <f t="shared" ca="1" si="92"/>
        <v>318.34956250603113</v>
      </c>
      <c r="AB230" s="5">
        <f ca="1">SUMIF($B$10:$B$22,$D230,AB$10:AB$22)*SUMIF($B$10:$B$22,$D230,AB$40:AB$53)</f>
        <v>332.60057217988219</v>
      </c>
      <c r="AC230" s="5">
        <f t="shared" ca="1" si="92"/>
        <v>346.0406152147566</v>
      </c>
      <c r="AD230" s="5">
        <f t="shared" ca="1" si="92"/>
        <v>358.70322887787216</v>
      </c>
      <c r="AE230" s="5">
        <f t="shared" ca="1" si="92"/>
        <v>371.38891563206897</v>
      </c>
      <c r="AF230" s="5">
        <f t="shared" ca="1" si="92"/>
        <v>385.35978450961665</v>
      </c>
      <c r="AG230" s="5">
        <f t="shared" ca="1" si="92"/>
        <v>397.53499917924188</v>
      </c>
      <c r="AH230" s="5">
        <f t="shared" ca="1" si="92"/>
        <v>410.62241913604561</v>
      </c>
      <c r="AI230" s="5">
        <f t="shared" ca="1" si="92"/>
        <v>424.39156790113879</v>
      </c>
      <c r="AJ230" s="5">
        <f t="shared" ca="1" si="92"/>
        <v>437.23008506767746</v>
      </c>
      <c r="AK230" s="5">
        <f t="shared" ca="1" si="92"/>
        <v>450.01079147952601</v>
      </c>
      <c r="AL230" s="5">
        <f t="shared" ca="1" si="92"/>
        <v>463.11432787004628</v>
      </c>
      <c r="AM230" s="5">
        <f t="shared" ca="1" si="92"/>
        <v>534.75134218050619</v>
      </c>
      <c r="AN230" s="5">
        <f t="shared" ca="1" si="92"/>
        <v>625.66123814822197</v>
      </c>
      <c r="AO230" s="5">
        <f t="shared" ca="1" si="92"/>
        <v>784.99600148351965</v>
      </c>
      <c r="AP230" s="5">
        <f t="shared" ca="1" si="92"/>
        <v>947.54291176169863</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2.076493426248184</v>
      </c>
      <c r="T233" s="185">
        <f t="shared" ca="1" si="93"/>
        <v>2.1351290299376289</v>
      </c>
      <c r="U233" s="185">
        <f t="shared" ca="1" si="93"/>
        <v>2.1973941777976722</v>
      </c>
      <c r="V233" s="185">
        <f t="shared" ca="1" si="93"/>
        <v>2.2592904095496831</v>
      </c>
      <c r="W233" s="185">
        <f t="shared" ca="1" si="93"/>
        <v>2.3430491129593456</v>
      </c>
      <c r="X233" s="185">
        <f t="shared" ca="1" si="93"/>
        <v>2.4293534659183393</v>
      </c>
      <c r="Y233" s="185">
        <f t="shared" ca="1" si="93"/>
        <v>2.5220074942347526</v>
      </c>
      <c r="Z233" s="185">
        <f t="shared" ca="1" si="93"/>
        <v>2.6119875838251372</v>
      </c>
      <c r="AA233" s="185">
        <f t="shared" ca="1" si="94"/>
        <v>2.7274075269258122</v>
      </c>
      <c r="AB233" s="185">
        <f t="shared" ca="1" si="94"/>
        <v>2.8495007088506892</v>
      </c>
      <c r="AC233" s="185">
        <f t="shared" ca="1" si="94"/>
        <v>2.9646460674526152</v>
      </c>
      <c r="AD233" s="185">
        <f t="shared" ca="1" si="94"/>
        <v>3.0731309277535641</v>
      </c>
      <c r="AE233" s="185">
        <f t="shared" ca="1" si="94"/>
        <v>3.1818134629681802</v>
      </c>
      <c r="AF233" s="185">
        <f t="shared" ca="1" si="94"/>
        <v>3.3015065846874703</v>
      </c>
      <c r="AG233" s="185">
        <f t="shared" ca="1" si="94"/>
        <v>3.4058157342602589</v>
      </c>
      <c r="AH233" s="185">
        <f t="shared" ca="1" si="94"/>
        <v>3.5179400526266438</v>
      </c>
      <c r="AI233" s="185">
        <f t="shared" ca="1" si="94"/>
        <v>3.6359049704536153</v>
      </c>
      <c r="AJ233" s="185">
        <f t="shared" ca="1" si="94"/>
        <v>3.7458968550943252</v>
      </c>
      <c r="AK233" s="185">
        <f t="shared" ca="1" si="94"/>
        <v>3.8553934556007081</v>
      </c>
      <c r="AL233" s="185">
        <f t="shared" ca="1" si="94"/>
        <v>3.9676558488627505</v>
      </c>
      <c r="AM233" s="185">
        <f t="shared" ca="1" si="94"/>
        <v>4.5813941888773959</v>
      </c>
      <c r="AN233" s="185">
        <f t="shared" ca="1" si="94"/>
        <v>5.3602497732311294</v>
      </c>
      <c r="AO233" s="185">
        <f t="shared" ca="1" si="94"/>
        <v>6.7253241568763107</v>
      </c>
      <c r="AP233" s="185">
        <f t="shared" ca="1" si="94"/>
        <v>8.1179180812447189</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0.11759623393208626</v>
      </c>
      <c r="T234" s="185">
        <f t="shared" ca="1" si="93"/>
        <v>0.12091689273170093</v>
      </c>
      <c r="U234" s="185">
        <f t="shared" ca="1" si="93"/>
        <v>0.12444310032812721</v>
      </c>
      <c r="V234" s="185">
        <f t="shared" ca="1" si="93"/>
        <v>0.12794841542164781</v>
      </c>
      <c r="W234" s="185">
        <f t="shared" ca="1" si="93"/>
        <v>0.13269184872873388</v>
      </c>
      <c r="X234" s="185">
        <f t="shared" ca="1" si="93"/>
        <v>0.13757944757765511</v>
      </c>
      <c r="Y234" s="185">
        <f t="shared" ca="1" si="93"/>
        <v>0.14282664203101469</v>
      </c>
      <c r="Z234" s="185">
        <f t="shared" ca="1" si="93"/>
        <v>0.14792240565393128</v>
      </c>
      <c r="AA234" s="185">
        <f t="shared" ca="1" si="94"/>
        <v>0.15445888222434773</v>
      </c>
      <c r="AB234" s="185">
        <f t="shared" ca="1" si="94"/>
        <v>0.16137327848568922</v>
      </c>
      <c r="AC234" s="185">
        <f t="shared" ca="1" si="94"/>
        <v>0.16789420475262731</v>
      </c>
      <c r="AD234" s="185">
        <f t="shared" ca="1" si="94"/>
        <v>0.17403793285153599</v>
      </c>
      <c r="AE234" s="185">
        <f t="shared" ca="1" si="94"/>
        <v>0.18019285570073679</v>
      </c>
      <c r="AF234" s="185">
        <f t="shared" ca="1" si="94"/>
        <v>0.18697133145406239</v>
      </c>
      <c r="AG234" s="185">
        <f t="shared" ca="1" si="94"/>
        <v>0.19287858018375451</v>
      </c>
      <c r="AH234" s="185">
        <f t="shared" ca="1" si="94"/>
        <v>0.19922841852440004</v>
      </c>
      <c r="AI234" s="185">
        <f t="shared" ca="1" si="94"/>
        <v>0.20590902241998968</v>
      </c>
      <c r="AJ234" s="185">
        <f t="shared" ca="1" si="94"/>
        <v>0.21213809650870968</v>
      </c>
      <c r="AK234" s="185">
        <f t="shared" ca="1" si="94"/>
        <v>0.21833912160474472</v>
      </c>
      <c r="AL234" s="185">
        <f t="shared" ca="1" si="94"/>
        <v>0.22469677942005106</v>
      </c>
      <c r="AM234" s="185">
        <f t="shared" ca="1" si="94"/>
        <v>0.25945408541155407</v>
      </c>
      <c r="AN234" s="185">
        <f t="shared" ca="1" si="94"/>
        <v>0.30356233171718261</v>
      </c>
      <c r="AO234" s="185">
        <f t="shared" ca="1" si="94"/>
        <v>0.3808693939619589</v>
      </c>
      <c r="AP234" s="185">
        <f t="shared" ca="1" si="94"/>
        <v>0.45973494625909211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0.52095239222247181</v>
      </c>
      <c r="T235" s="185">
        <f t="shared" ca="1" si="93"/>
        <v>0.53566294108590662</v>
      </c>
      <c r="U235" s="185">
        <f t="shared" ca="1" si="93"/>
        <v>0.55128407299980964</v>
      </c>
      <c r="V235" s="185">
        <f t="shared" ca="1" si="93"/>
        <v>0.56681265093469235</v>
      </c>
      <c r="W235" s="185">
        <f t="shared" ca="1" si="93"/>
        <v>0.58782610388337564</v>
      </c>
      <c r="X235" s="185">
        <f t="shared" ca="1" si="93"/>
        <v>0.60947821150137804</v>
      </c>
      <c r="Y235" s="185">
        <f t="shared" ca="1" si="93"/>
        <v>0.63272333093702948</v>
      </c>
      <c r="Z235" s="185">
        <f t="shared" ca="1" si="93"/>
        <v>0.6552976104083581</v>
      </c>
      <c r="AA235" s="185">
        <f t="shared" ca="1" si="94"/>
        <v>0.6842542614183823</v>
      </c>
      <c r="AB235" s="185">
        <f t="shared" ca="1" si="94"/>
        <v>0.71488510011684114</v>
      </c>
      <c r="AC235" s="185">
        <f t="shared" ca="1" si="94"/>
        <v>0.74377286314018443</v>
      </c>
      <c r="AD235" s="185">
        <f t="shared" ca="1" si="94"/>
        <v>0.77098963482812199</v>
      </c>
      <c r="AE235" s="185">
        <f t="shared" ca="1" si="94"/>
        <v>0.79825599936227598</v>
      </c>
      <c r="AF235" s="185">
        <f t="shared" ca="1" si="94"/>
        <v>0.82828470896666984</v>
      </c>
      <c r="AG235" s="185">
        <f t="shared" ca="1" si="94"/>
        <v>0.85445387488539737</v>
      </c>
      <c r="AH235" s="185">
        <f t="shared" ca="1" si="94"/>
        <v>0.88258371682995884</v>
      </c>
      <c r="AI235" s="185">
        <f t="shared" ca="1" si="94"/>
        <v>0.91217885320913994</v>
      </c>
      <c r="AJ235" s="185">
        <f t="shared" ca="1" si="94"/>
        <v>0.9397737084127834</v>
      </c>
      <c r="AK235" s="185">
        <f t="shared" ca="1" si="94"/>
        <v>0.96724430632220859</v>
      </c>
      <c r="AL235" s="185">
        <f t="shared" ca="1" si="94"/>
        <v>0.99540878861105886</v>
      </c>
      <c r="AM235" s="185">
        <f t="shared" ca="1" si="94"/>
        <v>1.1493839721525569</v>
      </c>
      <c r="AN235" s="185">
        <f t="shared" ca="1" si="94"/>
        <v>1.3447839068386076</v>
      </c>
      <c r="AO235" s="185">
        <f t="shared" ca="1" si="94"/>
        <v>1.6872548998753933</v>
      </c>
      <c r="AP235" s="185">
        <f t="shared" ca="1" si="94"/>
        <v>2.0366300181029495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2.2120572457856307</v>
      </c>
      <c r="T236" s="185">
        <f t="shared" ca="1" si="93"/>
        <v>2.2745208733428837</v>
      </c>
      <c r="U236" s="185">
        <f t="shared" ca="1" si="93"/>
        <v>2.3408509997678832</v>
      </c>
      <c r="V236" s="185">
        <f t="shared" ca="1" si="93"/>
        <v>2.4067881254062948</v>
      </c>
      <c r="W236" s="185">
        <f t="shared" ca="1" si="93"/>
        <v>2.4960150135981429</v>
      </c>
      <c r="X236" s="185">
        <f t="shared" ca="1" si="93"/>
        <v>2.5879537440042002</v>
      </c>
      <c r="Y236" s="185">
        <f t="shared" ca="1" si="93"/>
        <v>2.6866566881588869</v>
      </c>
      <c r="Z236" s="185">
        <f t="shared" ca="1" si="93"/>
        <v>2.7825111255670891</v>
      </c>
      <c r="AA236" s="185">
        <f t="shared" ca="1" si="94"/>
        <v>2.9054662566629377</v>
      </c>
      <c r="AB236" s="185">
        <f t="shared" ca="1" si="94"/>
        <v>3.0355302888067448</v>
      </c>
      <c r="AC236" s="185">
        <f t="shared" ca="1" si="94"/>
        <v>3.1581929091619574</v>
      </c>
      <c r="AD236" s="185">
        <f t="shared" ca="1" si="94"/>
        <v>3.2737602007571653</v>
      </c>
      <c r="AE236" s="185">
        <f t="shared" ca="1" si="94"/>
        <v>3.389538072467658</v>
      </c>
      <c r="AF236" s="185">
        <f t="shared" ca="1" si="94"/>
        <v>3.5170453565375337</v>
      </c>
      <c r="AG236" s="185">
        <f t="shared" ca="1" si="94"/>
        <v>3.6281643262378722</v>
      </c>
      <c r="AH236" s="185">
        <f t="shared" ca="1" si="94"/>
        <v>3.7476086778240316</v>
      </c>
      <c r="AI236" s="185">
        <f t="shared" ca="1" si="94"/>
        <v>3.8732749322552511</v>
      </c>
      <c r="AJ236" s="185">
        <f t="shared" ca="1" si="94"/>
        <v>3.9904476342351991</v>
      </c>
      <c r="AK236" s="185">
        <f t="shared" ca="1" si="94"/>
        <v>4.1070927174689418</v>
      </c>
      <c r="AL236" s="185">
        <f t="shared" ca="1" si="94"/>
        <v>4.2266841581667443</v>
      </c>
      <c r="AM236" s="185">
        <f t="shared" ca="1" si="94"/>
        <v>4.8804903898092888</v>
      </c>
      <c r="AN236" s="185">
        <f t="shared" ca="1" si="94"/>
        <v>5.71019354080995</v>
      </c>
      <c r="AO236" s="185">
        <f t="shared" ca="1" si="94"/>
        <v>7.1643867702267858</v>
      </c>
      <c r="AP236" s="185">
        <f t="shared" ca="1" si="94"/>
        <v>8.6478961528700236</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1.6441954683898834</v>
      </c>
      <c r="T237" s="185">
        <f t="shared" ca="1" si="93"/>
        <v>1.6906239293008727</v>
      </c>
      <c r="U237" s="185">
        <f t="shared" ca="1" si="93"/>
        <v>1.7399263121815556</v>
      </c>
      <c r="V237" s="185">
        <f t="shared" ca="1" si="93"/>
        <v>1.7889365823180441</v>
      </c>
      <c r="W237" s="185">
        <f t="shared" ca="1" si="93"/>
        <v>1.8552578520334049</v>
      </c>
      <c r="X237" s="185">
        <f t="shared" ca="1" si="93"/>
        <v>1.9235948013556505</v>
      </c>
      <c r="Y237" s="185">
        <f t="shared" ca="1" si="93"/>
        <v>1.996959509165569</v>
      </c>
      <c r="Z237" s="185">
        <f t="shared" ca="1" si="93"/>
        <v>2.0682069562702456</v>
      </c>
      <c r="AA237" s="185">
        <f t="shared" ca="1" si="94"/>
        <v>2.1595980220974225</v>
      </c>
      <c r="AB237" s="185">
        <f t="shared" ca="1" si="94"/>
        <v>2.2562730483241569</v>
      </c>
      <c r="AC237" s="185">
        <f t="shared" ca="1" si="94"/>
        <v>2.3474466944461585</v>
      </c>
      <c r="AD237" s="185">
        <f t="shared" ca="1" si="94"/>
        <v>2.4333464682865267</v>
      </c>
      <c r="AE237" s="185">
        <f t="shared" ca="1" si="94"/>
        <v>2.5194027637865144</v>
      </c>
      <c r="AF237" s="185">
        <f t="shared" ca="1" si="94"/>
        <v>2.6141773900100476</v>
      </c>
      <c r="AG237" s="185">
        <f t="shared" ca="1" si="94"/>
        <v>2.69677077984276</v>
      </c>
      <c r="AH237" s="185">
        <f t="shared" ca="1" si="94"/>
        <v>2.7855523256083092</v>
      </c>
      <c r="AI237" s="185">
        <f t="shared" ca="1" si="94"/>
        <v>2.8789585367084016</v>
      </c>
      <c r="AJ237" s="185">
        <f t="shared" ca="1" si="94"/>
        <v>2.966051592722875</v>
      </c>
      <c r="AK237" s="185">
        <f t="shared" ca="1" si="94"/>
        <v>3.0527524760875662</v>
      </c>
      <c r="AL237" s="185">
        <f t="shared" ca="1" si="94"/>
        <v>3.1416433514155733</v>
      </c>
      <c r="AM237" s="185">
        <f t="shared" ca="1" si="94"/>
        <v>3.6276096370168074</v>
      </c>
      <c r="AN237" s="185">
        <f t="shared" ca="1" si="94"/>
        <v>4.2443179810631158</v>
      </c>
      <c r="AO237" s="185">
        <f t="shared" ca="1" si="94"/>
        <v>5.3252022676364659</v>
      </c>
      <c r="AP237" s="185">
        <f t="shared" ca="1" si="94"/>
        <v>6.4278768972840314</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2.2378789256975247</v>
      </c>
      <c r="T238" s="185">
        <f t="shared" ca="1" si="93"/>
        <v>2.3010717006581696</v>
      </c>
      <c r="U238" s="185">
        <f t="shared" ca="1" si="93"/>
        <v>2.3681761087145889</v>
      </c>
      <c r="V238" s="185">
        <f t="shared" ca="1" si="93"/>
        <v>2.4348829284266005</v>
      </c>
      <c r="W238" s="185">
        <f t="shared" ca="1" si="93"/>
        <v>2.5251513756245787</v>
      </c>
      <c r="X238" s="185">
        <f t="shared" ca="1" si="93"/>
        <v>2.6181633207824579</v>
      </c>
      <c r="Y238" s="185">
        <f t="shared" ca="1" si="93"/>
        <v>2.7180184393825302</v>
      </c>
      <c r="Z238" s="185">
        <f t="shared" ca="1" si="93"/>
        <v>2.8149918001846026</v>
      </c>
      <c r="AA238" s="185">
        <f t="shared" ca="1" si="94"/>
        <v>2.9393822051842937</v>
      </c>
      <c r="AB238" s="185">
        <f t="shared" ca="1" si="94"/>
        <v>3.0709644945126588</v>
      </c>
      <c r="AC238" s="185">
        <f t="shared" ca="1" si="94"/>
        <v>3.1950589742494495</v>
      </c>
      <c r="AD238" s="185">
        <f t="shared" ca="1" si="94"/>
        <v>3.311975300376897</v>
      </c>
      <c r="AE238" s="185">
        <f t="shared" ca="1" si="94"/>
        <v>3.4291046647532708</v>
      </c>
      <c r="AF238" s="185">
        <f t="shared" ca="1" si="94"/>
        <v>3.5581003606994486</v>
      </c>
      <c r="AG238" s="185">
        <f t="shared" ca="1" si="94"/>
        <v>3.6705164389955107</v>
      </c>
      <c r="AH238" s="185">
        <f t="shared" ca="1" si="94"/>
        <v>3.7913550826235318</v>
      </c>
      <c r="AI238" s="185">
        <f t="shared" ca="1" si="94"/>
        <v>3.9184882583127032</v>
      </c>
      <c r="AJ238" s="185">
        <f t="shared" ca="1" si="94"/>
        <v>4.0370287350239344</v>
      </c>
      <c r="AK238" s="185">
        <f t="shared" ca="1" si="94"/>
        <v>4.1550354340152689</v>
      </c>
      <c r="AL238" s="185">
        <f t="shared" ca="1" si="94"/>
        <v>4.2760228837484542</v>
      </c>
      <c r="AM238" s="185">
        <f t="shared" ca="1" si="94"/>
        <v>4.9374610947486941</v>
      </c>
      <c r="AN238" s="185">
        <f t="shared" ca="1" si="94"/>
        <v>5.7768494965392456</v>
      </c>
      <c r="AO238" s="185">
        <f t="shared" ca="1" si="94"/>
        <v>7.2480177441983002</v>
      </c>
      <c r="AP238" s="185">
        <f t="shared" ca="1" si="94"/>
        <v>8.7488443569891228</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0.95281998874890783</v>
      </c>
      <c r="T239" s="185">
        <f t="shared" ca="1" si="93"/>
        <v>0.97972552793407475</v>
      </c>
      <c r="U239" s="185">
        <f t="shared" ca="1" si="93"/>
        <v>1.008296520133481</v>
      </c>
      <c r="V239" s="185">
        <f t="shared" ca="1" si="93"/>
        <v>1.036698231449326</v>
      </c>
      <c r="W239" s="185">
        <f t="shared" ca="1" si="93"/>
        <v>1.0751317587755422</v>
      </c>
      <c r="X239" s="185">
        <f t="shared" ca="1" si="93"/>
        <v>1.1147333831177624</v>
      </c>
      <c r="Y239" s="185">
        <f t="shared" ca="1" si="93"/>
        <v>1.1572486201524854</v>
      </c>
      <c r="Z239" s="185">
        <f t="shared" ca="1" si="93"/>
        <v>1.198536893386291</v>
      </c>
      <c r="AA239" s="185">
        <f t="shared" ca="1" si="94"/>
        <v>1.2514985004380825</v>
      </c>
      <c r="AB239" s="185">
        <f t="shared" ca="1" si="94"/>
        <v>1.3075221905482748</v>
      </c>
      <c r="AC239" s="185">
        <f t="shared" ca="1" si="94"/>
        <v>1.3603578017285161</v>
      </c>
      <c r="AD239" s="185">
        <f t="shared" ca="1" si="94"/>
        <v>1.410137175968164</v>
      </c>
      <c r="AE239" s="185">
        <f t="shared" ca="1" si="94"/>
        <v>1.4600072553391816</v>
      </c>
      <c r="AF239" s="185">
        <f t="shared" ca="1" si="94"/>
        <v>1.5149296535747274</v>
      </c>
      <c r="AG239" s="185">
        <f t="shared" ca="1" si="94"/>
        <v>1.5627929607569355</v>
      </c>
      <c r="AH239" s="185">
        <f t="shared" ca="1" si="94"/>
        <v>1.6142423371016352</v>
      </c>
      <c r="AI239" s="185">
        <f t="shared" ca="1" si="94"/>
        <v>1.6683717315200632</v>
      </c>
      <c r="AJ239" s="185">
        <f t="shared" ca="1" si="94"/>
        <v>1.7188426191044222</v>
      </c>
      <c r="AK239" s="185">
        <f t="shared" ca="1" si="94"/>
        <v>1.7690862405595791</v>
      </c>
      <c r="AL239" s="185">
        <f t="shared" ca="1" si="94"/>
        <v>1.8205989739652086</v>
      </c>
      <c r="AM239" s="185">
        <f t="shared" ca="1" si="94"/>
        <v>2.1022190122641571</v>
      </c>
      <c r="AN239" s="185">
        <f t="shared" ca="1" si="94"/>
        <v>2.4596047664111347</v>
      </c>
      <c r="AO239" s="185">
        <f t="shared" ca="1" si="94"/>
        <v>3.0859829395490479</v>
      </c>
      <c r="AP239" s="185">
        <f t="shared" ca="1" si="94"/>
        <v>3.7249887319949875</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6.3492068012693696</v>
      </c>
      <c r="T240" s="185">
        <f t="shared" ca="1" si="93"/>
        <v>6.5284944257980984</v>
      </c>
      <c r="U240" s="185">
        <f t="shared" ca="1" si="93"/>
        <v>6.7188799552092462</v>
      </c>
      <c r="V240" s="185">
        <f t="shared" ca="1" si="93"/>
        <v>6.9081374653198715</v>
      </c>
      <c r="W240" s="185">
        <f t="shared" ca="1" si="93"/>
        <v>7.1642429374739516</v>
      </c>
      <c r="X240" s="185">
        <f t="shared" ca="1" si="93"/>
        <v>7.4281321354168792</v>
      </c>
      <c r="Y240" s="185">
        <f t="shared" ca="1" si="93"/>
        <v>7.7114364692112227</v>
      </c>
      <c r="Z240" s="185">
        <f t="shared" ca="1" si="93"/>
        <v>7.9865648127852875</v>
      </c>
      <c r="AA240" s="185">
        <f t="shared" ca="1" si="94"/>
        <v>8.3394795287547954</v>
      </c>
      <c r="AB240" s="185">
        <f t="shared" ca="1" si="94"/>
        <v>8.7127987270084937</v>
      </c>
      <c r="AC240" s="185">
        <f t="shared" ca="1" si="94"/>
        <v>9.0648738574801904</v>
      </c>
      <c r="AD240" s="185">
        <f t="shared" ca="1" si="94"/>
        <v>9.3965834618308559</v>
      </c>
      <c r="AE240" s="185">
        <f t="shared" ca="1" si="94"/>
        <v>9.7288974884688404</v>
      </c>
      <c r="AF240" s="185">
        <f t="shared" ca="1" si="94"/>
        <v>10.09487812335983</v>
      </c>
      <c r="AG240" s="185">
        <f t="shared" ca="1" si="94"/>
        <v>10.413819832267036</v>
      </c>
      <c r="AH240" s="185">
        <f t="shared" ca="1" si="94"/>
        <v>10.756657654800289</v>
      </c>
      <c r="AI240" s="185">
        <f t="shared" ca="1" si="94"/>
        <v>11.117354033180575</v>
      </c>
      <c r="AJ240" s="185">
        <f t="shared" ca="1" si="94"/>
        <v>11.453671602606757</v>
      </c>
      <c r="AK240" s="185">
        <f t="shared" ca="1" si="94"/>
        <v>11.788474762521943</v>
      </c>
      <c r="AL240" s="185">
        <f t="shared" ca="1" si="94"/>
        <v>12.131734770868796</v>
      </c>
      <c r="AM240" s="185">
        <f t="shared" ca="1" si="94"/>
        <v>14.008336735201247</v>
      </c>
      <c r="AN240" s="185">
        <f t="shared" ca="1" si="94"/>
        <v>16.389810767758242</v>
      </c>
      <c r="AO240" s="185">
        <f t="shared" ca="1" si="94"/>
        <v>20.563741419943543</v>
      </c>
      <c r="AP240" s="185">
        <f t="shared" ca="1" si="94"/>
        <v>24.821817416833078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0.21292557255348216</v>
      </c>
      <c r="T241" s="185">
        <f t="shared" ca="1" si="93"/>
        <v>0.21893812204185306</v>
      </c>
      <c r="U241" s="185">
        <f t="shared" ca="1" si="93"/>
        <v>0.22532284837454425</v>
      </c>
      <c r="V241" s="185">
        <f t="shared" ca="1" si="93"/>
        <v>0.23166974570545096</v>
      </c>
      <c r="W241" s="185">
        <f t="shared" ca="1" si="93"/>
        <v>0.24025844127000323</v>
      </c>
      <c r="X241" s="185">
        <f t="shared" ca="1" si="93"/>
        <v>0.24910817011352482</v>
      </c>
      <c r="Y241" s="185">
        <f t="shared" ca="1" si="93"/>
        <v>0.25860900059017322</v>
      </c>
      <c r="Z241" s="185">
        <f t="shared" ca="1" si="93"/>
        <v>0.26783564289602579</v>
      </c>
      <c r="AA241" s="185">
        <f t="shared" ca="1" si="94"/>
        <v>0.27967091150711176</v>
      </c>
      <c r="AB241" s="185">
        <f t="shared" ca="1" si="94"/>
        <v>0.2921904602509775</v>
      </c>
      <c r="AC241" s="185">
        <f t="shared" ca="1" si="94"/>
        <v>0.3039975727114726</v>
      </c>
      <c r="AD241" s="185">
        <f t="shared" ca="1" si="94"/>
        <v>0.31512171146432183</v>
      </c>
      <c r="AE241" s="185">
        <f t="shared" ca="1" si="94"/>
        <v>0.32626611998717853</v>
      </c>
      <c r="AF241" s="185">
        <f t="shared" ca="1" si="94"/>
        <v>0.33853956431916526</v>
      </c>
      <c r="AG241" s="185">
        <f t="shared" ca="1" si="94"/>
        <v>0.34923552179950368</v>
      </c>
      <c r="AH241" s="185">
        <f t="shared" ca="1" si="94"/>
        <v>0.36073285397669591</v>
      </c>
      <c r="AI241" s="185">
        <f t="shared" ca="1" si="94"/>
        <v>0.37282908666976794</v>
      </c>
      <c r="AJ241" s="185">
        <f t="shared" ca="1" si="94"/>
        <v>0.38410775710393119</v>
      </c>
      <c r="AK241" s="185">
        <f t="shared" ca="1" si="94"/>
        <v>0.39533564064103749</v>
      </c>
      <c r="AL241" s="185">
        <f t="shared" ca="1" si="94"/>
        <v>0.40684713114680499</v>
      </c>
      <c r="AM241" s="185">
        <f t="shared" ca="1" si="94"/>
        <v>0.46978043293035859</v>
      </c>
      <c r="AN241" s="185">
        <f t="shared" ca="1" si="94"/>
        <v>0.54964501094379969</v>
      </c>
      <c r="AO241" s="185">
        <f t="shared" ca="1" si="94"/>
        <v>0.68962101136914467</v>
      </c>
      <c r="AP241" s="185">
        <f t="shared" ca="1" si="94"/>
        <v>0.83241889116614232</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58.593463858097877</v>
      </c>
      <c r="T243" s="185">
        <f t="shared" ca="1" si="93"/>
        <v>60.248014304608461</v>
      </c>
      <c r="U243" s="185">
        <f t="shared" ca="1" si="93"/>
        <v>62.004981432285994</v>
      </c>
      <c r="V243" s="185">
        <f t="shared" ca="1" si="93"/>
        <v>63.751538667801377</v>
      </c>
      <c r="W243" s="185">
        <f t="shared" ca="1" si="93"/>
        <v>66.115000308950172</v>
      </c>
      <c r="X243" s="185">
        <f t="shared" ca="1" si="93"/>
        <v>68.550293829255736</v>
      </c>
      <c r="Y243" s="185">
        <f t="shared" ca="1" si="93"/>
        <v>71.164759346381857</v>
      </c>
      <c r="Z243" s="185">
        <f t="shared" ca="1" si="93"/>
        <v>73.703772983852659</v>
      </c>
      <c r="AA243" s="185">
        <f t="shared" ca="1" si="94"/>
        <v>76.960635817650427</v>
      </c>
      <c r="AB243" s="185">
        <f t="shared" ca="1" si="94"/>
        <v>80.405800802044851</v>
      </c>
      <c r="AC243" s="185">
        <f t="shared" ca="1" si="94"/>
        <v>83.654915546347098</v>
      </c>
      <c r="AD243" s="185">
        <f t="shared" ca="1" si="94"/>
        <v>86.716087645831848</v>
      </c>
      <c r="AE243" s="185">
        <f t="shared" ca="1" si="94"/>
        <v>89.782837638202381</v>
      </c>
      <c r="AF243" s="185">
        <f t="shared" ca="1" si="94"/>
        <v>93.160278911490522</v>
      </c>
      <c r="AG243" s="185">
        <f t="shared" ca="1" si="94"/>
        <v>96.103622872181504</v>
      </c>
      <c r="AH243" s="185">
        <f t="shared" ca="1" si="94"/>
        <v>99.267491398211419</v>
      </c>
      <c r="AI243" s="185">
        <f t="shared" ca="1" si="94"/>
        <v>102.59616706934355</v>
      </c>
      <c r="AJ243" s="185">
        <f t="shared" ca="1" si="94"/>
        <v>105.69986363583065</v>
      </c>
      <c r="AK243" s="185">
        <f t="shared" ca="1" si="94"/>
        <v>108.78958451972836</v>
      </c>
      <c r="AL243" s="185">
        <f t="shared" ca="1" si="94"/>
        <v>111.95734917483152</v>
      </c>
      <c r="AM243" s="185">
        <f t="shared" ca="1" si="94"/>
        <v>129.27551391805042</v>
      </c>
      <c r="AN243" s="185">
        <f t="shared" ca="1" si="94"/>
        <v>151.25287534652514</v>
      </c>
      <c r="AO243" s="185">
        <f t="shared" ca="1" si="94"/>
        <v>189.77186873734232</v>
      </c>
      <c r="AP243" s="185">
        <f t="shared" ca="1" si="94"/>
        <v>229.06739490903678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75.841854883284583</v>
      </c>
      <c r="T244" s="185">
        <f t="shared" ca="1" si="93"/>
        <v>77.983461926097888</v>
      </c>
      <c r="U244" s="185">
        <f t="shared" ca="1" si="93"/>
        <v>80.257634455899691</v>
      </c>
      <c r="V244" s="185">
        <f t="shared" ca="1" si="93"/>
        <v>82.518332692175775</v>
      </c>
      <c r="W244" s="185">
        <f t="shared" ca="1" si="93"/>
        <v>85.577535937853895</v>
      </c>
      <c r="X244" s="185">
        <f t="shared" ca="1" si="93"/>
        <v>88.729716498684354</v>
      </c>
      <c r="Y244" s="185">
        <f t="shared" ca="1" si="93"/>
        <v>92.113812629738163</v>
      </c>
      <c r="Z244" s="185">
        <f t="shared" ca="1" si="93"/>
        <v>95.400245811194935</v>
      </c>
      <c r="AA244" s="185">
        <f t="shared" ca="1" si="94"/>
        <v>99.615844312315403</v>
      </c>
      <c r="AB244" s="185">
        <f t="shared" ca="1" si="94"/>
        <v>104.07517621711973</v>
      </c>
      <c r="AC244" s="185">
        <f t="shared" ca="1" si="94"/>
        <v>108.28074579282003</v>
      </c>
      <c r="AD244" s="185">
        <f t="shared" ca="1" si="94"/>
        <v>112.24304729976186</v>
      </c>
      <c r="AE244" s="185">
        <f t="shared" ca="1" si="94"/>
        <v>116.21256868610561</v>
      </c>
      <c r="AF244" s="185">
        <f t="shared" ca="1" si="94"/>
        <v>120.58424078157833</v>
      </c>
      <c r="AG244" s="185">
        <f t="shared" ca="1" si="94"/>
        <v>124.39402861182053</v>
      </c>
      <c r="AH244" s="185">
        <f t="shared" ca="1" si="94"/>
        <v>128.4892577008888</v>
      </c>
      <c r="AI244" s="185">
        <f t="shared" ca="1" si="94"/>
        <v>132.79780886992219</v>
      </c>
      <c r="AJ244" s="185">
        <f t="shared" ca="1" si="94"/>
        <v>136.8151529403689</v>
      </c>
      <c r="AK244" s="185">
        <f t="shared" ca="1" si="94"/>
        <v>140.81440725095084</v>
      </c>
      <c r="AL244" s="185">
        <f t="shared" ca="1" si="94"/>
        <v>144.91467938810541</v>
      </c>
      <c r="AM244" s="185">
        <f t="shared" ca="1" si="94"/>
        <v>167.33086117385761</v>
      </c>
      <c r="AN244" s="185">
        <f t="shared" ca="1" si="94"/>
        <v>195.77778590615466</v>
      </c>
      <c r="AO244" s="185">
        <f t="shared" ca="1" si="94"/>
        <v>245.63576859977917</v>
      </c>
      <c r="AP244" s="185">
        <f t="shared" ca="1" si="94"/>
        <v>296.49887511782947</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75.841854883284583</v>
      </c>
      <c r="T245" s="185">
        <f t="shared" ca="1" si="93"/>
        <v>77.983461926097888</v>
      </c>
      <c r="U245" s="185">
        <f t="shared" ca="1" si="93"/>
        <v>80.257634455899691</v>
      </c>
      <c r="V245" s="185">
        <f t="shared" ca="1" si="93"/>
        <v>82.518332692175775</v>
      </c>
      <c r="W245" s="185">
        <f t="shared" ca="1" si="93"/>
        <v>85.577535937853895</v>
      </c>
      <c r="X245" s="185">
        <f t="shared" ca="1" si="93"/>
        <v>88.729716498684354</v>
      </c>
      <c r="Y245" s="185">
        <f t="shared" ca="1" si="93"/>
        <v>92.113812629738163</v>
      </c>
      <c r="Z245" s="185">
        <f t="shared" ca="1" si="93"/>
        <v>95.400245811194935</v>
      </c>
      <c r="AA245" s="185">
        <f t="shared" ca="1" si="94"/>
        <v>99.615844312315403</v>
      </c>
      <c r="AB245" s="185">
        <f t="shared" ca="1" si="94"/>
        <v>104.07517621711973</v>
      </c>
      <c r="AC245" s="185">
        <f t="shared" ca="1" si="94"/>
        <v>108.28074579282003</v>
      </c>
      <c r="AD245" s="185">
        <f t="shared" ca="1" si="94"/>
        <v>112.24304729976186</v>
      </c>
      <c r="AE245" s="185">
        <f t="shared" ca="1" si="94"/>
        <v>116.21256868610561</v>
      </c>
      <c r="AF245" s="185">
        <f t="shared" ca="1" si="94"/>
        <v>120.58424078157833</v>
      </c>
      <c r="AG245" s="185">
        <f t="shared" ca="1" si="94"/>
        <v>124.39402861182053</v>
      </c>
      <c r="AH245" s="185">
        <f t="shared" ca="1" si="94"/>
        <v>128.4892577008888</v>
      </c>
      <c r="AI245" s="185">
        <f t="shared" ca="1" si="94"/>
        <v>132.79780886992219</v>
      </c>
      <c r="AJ245" s="185">
        <f t="shared" ca="1" si="94"/>
        <v>136.8151529403689</v>
      </c>
      <c r="AK245" s="185">
        <f t="shared" ca="1" si="94"/>
        <v>140.81440725095084</v>
      </c>
      <c r="AL245" s="185">
        <f t="shared" ca="1" si="94"/>
        <v>144.91467938810541</v>
      </c>
      <c r="AM245" s="185">
        <f t="shared" ca="1" si="94"/>
        <v>167.33086117385761</v>
      </c>
      <c r="AN245" s="185">
        <f t="shared" ca="1" si="94"/>
        <v>195.77778590615466</v>
      </c>
      <c r="AO245" s="185">
        <f t="shared" ca="1" si="94"/>
        <v>245.63576859977917</v>
      </c>
      <c r="AP245" s="185">
        <f t="shared" ca="1" si="94"/>
        <v>296.49887511782947</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75.841854883284583</v>
      </c>
      <c r="T246" s="185">
        <f t="shared" ca="1" si="93"/>
        <v>77.983461926097888</v>
      </c>
      <c r="U246" s="185">
        <f t="shared" ca="1" si="93"/>
        <v>80.257634455899691</v>
      </c>
      <c r="V246" s="185">
        <f t="shared" ca="1" si="93"/>
        <v>82.518332692175775</v>
      </c>
      <c r="W246" s="185">
        <f t="shared" ca="1" si="93"/>
        <v>85.577535937853895</v>
      </c>
      <c r="X246" s="185">
        <f t="shared" ca="1" si="93"/>
        <v>88.729716498684354</v>
      </c>
      <c r="Y246" s="185">
        <f t="shared" ca="1" si="93"/>
        <v>92.113812629738163</v>
      </c>
      <c r="Z246" s="185">
        <f t="shared" ca="1" si="93"/>
        <v>95.400245811194935</v>
      </c>
      <c r="AA246" s="185">
        <f t="shared" ca="1" si="94"/>
        <v>99.615844312315403</v>
      </c>
      <c r="AB246" s="185">
        <f t="shared" ca="1" si="94"/>
        <v>104.07517621711973</v>
      </c>
      <c r="AC246" s="185">
        <f t="shared" ca="1" si="94"/>
        <v>108.28074579282003</v>
      </c>
      <c r="AD246" s="185">
        <f t="shared" ca="1" si="94"/>
        <v>112.24304729976186</v>
      </c>
      <c r="AE246" s="185">
        <f t="shared" ca="1" si="94"/>
        <v>116.21256868610561</v>
      </c>
      <c r="AF246" s="185">
        <f t="shared" ca="1" si="94"/>
        <v>120.58424078157833</v>
      </c>
      <c r="AG246" s="185">
        <f t="shared" ca="1" si="94"/>
        <v>124.39402861182053</v>
      </c>
      <c r="AH246" s="185">
        <f t="shared" ca="1" si="94"/>
        <v>128.4892577008888</v>
      </c>
      <c r="AI246" s="185">
        <f t="shared" ca="1" si="94"/>
        <v>132.79780886992219</v>
      </c>
      <c r="AJ246" s="185">
        <f t="shared" ca="1" si="94"/>
        <v>136.8151529403689</v>
      </c>
      <c r="AK246" s="185">
        <f t="shared" ca="1" si="94"/>
        <v>140.81440725095084</v>
      </c>
      <c r="AL246" s="185">
        <f t="shared" ca="1" si="94"/>
        <v>144.91467938810541</v>
      </c>
      <c r="AM246" s="185">
        <f t="shared" ca="1" si="94"/>
        <v>167.33086117385761</v>
      </c>
      <c r="AN246" s="185">
        <f t="shared" ca="1" si="94"/>
        <v>195.77778590615466</v>
      </c>
      <c r="AO246" s="185">
        <f t="shared" ca="1" si="94"/>
        <v>245.63576859977917</v>
      </c>
      <c r="AP246" s="185">
        <f t="shared" ref="L246:AP253" ca="1" si="99">AP$230/AO$230*AO246</f>
        <v>296.49887511782947</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75.841854883284583</v>
      </c>
      <c r="T247" s="185">
        <f t="shared" ca="1" si="99"/>
        <v>77.983461926097888</v>
      </c>
      <c r="U247" s="185">
        <f t="shared" ca="1" si="99"/>
        <v>80.257634455899691</v>
      </c>
      <c r="V247" s="185">
        <f t="shared" ca="1" si="99"/>
        <v>82.518332692175775</v>
      </c>
      <c r="W247" s="185">
        <f t="shared" ca="1" si="99"/>
        <v>85.577535937853895</v>
      </c>
      <c r="X247" s="185">
        <f t="shared" ca="1" si="99"/>
        <v>88.729716498684354</v>
      </c>
      <c r="Y247" s="185">
        <f t="shared" ca="1" si="99"/>
        <v>92.113812629738163</v>
      </c>
      <c r="Z247" s="185">
        <f t="shared" ca="1" si="99"/>
        <v>95.400245811194935</v>
      </c>
      <c r="AA247" s="185">
        <f t="shared" ca="1" si="99"/>
        <v>99.615844312315403</v>
      </c>
      <c r="AB247" s="185">
        <f t="shared" ca="1" si="99"/>
        <v>104.07517621711973</v>
      </c>
      <c r="AC247" s="185">
        <f t="shared" ca="1" si="99"/>
        <v>108.28074579282003</v>
      </c>
      <c r="AD247" s="185">
        <f t="shared" ca="1" si="99"/>
        <v>112.24304729976186</v>
      </c>
      <c r="AE247" s="185">
        <f t="shared" ca="1" si="99"/>
        <v>116.21256868610561</v>
      </c>
      <c r="AF247" s="185">
        <f t="shared" ca="1" si="99"/>
        <v>120.58424078157833</v>
      </c>
      <c r="AG247" s="185">
        <f t="shared" ca="1" si="99"/>
        <v>124.39402861182053</v>
      </c>
      <c r="AH247" s="185">
        <f t="shared" ca="1" si="99"/>
        <v>128.4892577008888</v>
      </c>
      <c r="AI247" s="185">
        <f t="shared" ca="1" si="99"/>
        <v>132.79780886992219</v>
      </c>
      <c r="AJ247" s="185">
        <f t="shared" ca="1" si="99"/>
        <v>136.8151529403689</v>
      </c>
      <c r="AK247" s="185">
        <f t="shared" ca="1" si="99"/>
        <v>140.81440725095084</v>
      </c>
      <c r="AL247" s="185">
        <f t="shared" ca="1" si="99"/>
        <v>144.91467938810541</v>
      </c>
      <c r="AM247" s="185">
        <f t="shared" ca="1" si="99"/>
        <v>167.33086117385761</v>
      </c>
      <c r="AN247" s="185">
        <f t="shared" ca="1" si="99"/>
        <v>195.77778590615466</v>
      </c>
      <c r="AO247" s="185">
        <f t="shared" ca="1" si="99"/>
        <v>245.63576859977917</v>
      </c>
      <c r="AP247" s="185">
        <f t="shared" ca="1" si="99"/>
        <v>296.49887511782947</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75.841854883284583</v>
      </c>
      <c r="T248" s="185">
        <f t="shared" ca="1" si="99"/>
        <v>77.983461926097888</v>
      </c>
      <c r="U248" s="185">
        <f t="shared" ca="1" si="99"/>
        <v>80.257634455899691</v>
      </c>
      <c r="V248" s="185">
        <f t="shared" ca="1" si="99"/>
        <v>82.518332692175775</v>
      </c>
      <c r="W248" s="185">
        <f t="shared" ca="1" si="99"/>
        <v>85.577535937853895</v>
      </c>
      <c r="X248" s="185">
        <f t="shared" ca="1" si="99"/>
        <v>88.729716498684354</v>
      </c>
      <c r="Y248" s="185">
        <f t="shared" ca="1" si="99"/>
        <v>92.113812629738163</v>
      </c>
      <c r="Z248" s="185">
        <f t="shared" ca="1" si="99"/>
        <v>95.400245811194935</v>
      </c>
      <c r="AA248" s="185">
        <f t="shared" ca="1" si="99"/>
        <v>99.615844312315403</v>
      </c>
      <c r="AB248" s="185">
        <f t="shared" ca="1" si="99"/>
        <v>104.07517621711973</v>
      </c>
      <c r="AC248" s="185">
        <f t="shared" ca="1" si="99"/>
        <v>108.28074579282003</v>
      </c>
      <c r="AD248" s="185">
        <f t="shared" ca="1" si="99"/>
        <v>112.24304729976186</v>
      </c>
      <c r="AE248" s="185">
        <f t="shared" ca="1" si="99"/>
        <v>116.21256868610561</v>
      </c>
      <c r="AF248" s="185">
        <f t="shared" ca="1" si="99"/>
        <v>120.58424078157833</v>
      </c>
      <c r="AG248" s="185">
        <f t="shared" ca="1" si="99"/>
        <v>124.39402861182053</v>
      </c>
      <c r="AH248" s="185">
        <f t="shared" ca="1" si="99"/>
        <v>128.4892577008888</v>
      </c>
      <c r="AI248" s="185">
        <f t="shared" ca="1" si="99"/>
        <v>132.79780886992219</v>
      </c>
      <c r="AJ248" s="185">
        <f t="shared" ca="1" si="99"/>
        <v>136.8151529403689</v>
      </c>
      <c r="AK248" s="185">
        <f t="shared" ca="1" si="99"/>
        <v>140.81440725095084</v>
      </c>
      <c r="AL248" s="185">
        <f t="shared" ca="1" si="99"/>
        <v>144.91467938810541</v>
      </c>
      <c r="AM248" s="185">
        <f t="shared" ca="1" si="99"/>
        <v>167.33086117385761</v>
      </c>
      <c r="AN248" s="185">
        <f t="shared" ca="1" si="99"/>
        <v>195.77778590615466</v>
      </c>
      <c r="AO248" s="185">
        <f t="shared" ca="1" si="99"/>
        <v>245.63576859977917</v>
      </c>
      <c r="AP248" s="185">
        <f t="shared" ca="1" si="99"/>
        <v>296.49887511782947</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75.841854883284583</v>
      </c>
      <c r="T249" s="185">
        <f t="shared" ca="1" si="99"/>
        <v>77.983461926097888</v>
      </c>
      <c r="U249" s="185">
        <f t="shared" ca="1" si="99"/>
        <v>80.257634455899691</v>
      </c>
      <c r="V249" s="185">
        <f t="shared" ca="1" si="99"/>
        <v>82.518332692175775</v>
      </c>
      <c r="W249" s="185">
        <f t="shared" ca="1" si="99"/>
        <v>85.577535937853895</v>
      </c>
      <c r="X249" s="185">
        <f t="shared" ca="1" si="99"/>
        <v>88.729716498684354</v>
      </c>
      <c r="Y249" s="185">
        <f t="shared" ca="1" si="99"/>
        <v>92.113812629738163</v>
      </c>
      <c r="Z249" s="185">
        <f t="shared" ca="1" si="99"/>
        <v>95.400245811194935</v>
      </c>
      <c r="AA249" s="185">
        <f t="shared" ca="1" si="99"/>
        <v>99.615844312315403</v>
      </c>
      <c r="AB249" s="185">
        <f t="shared" ca="1" si="99"/>
        <v>104.07517621711973</v>
      </c>
      <c r="AC249" s="185">
        <f t="shared" ca="1" si="99"/>
        <v>108.28074579282003</v>
      </c>
      <c r="AD249" s="185">
        <f t="shared" ca="1" si="99"/>
        <v>112.24304729976186</v>
      </c>
      <c r="AE249" s="185">
        <f t="shared" ca="1" si="99"/>
        <v>116.21256868610561</v>
      </c>
      <c r="AF249" s="185">
        <f t="shared" ca="1" si="99"/>
        <v>120.58424078157833</v>
      </c>
      <c r="AG249" s="185">
        <f t="shared" ca="1" si="99"/>
        <v>124.39402861182053</v>
      </c>
      <c r="AH249" s="185">
        <f t="shared" ca="1" si="99"/>
        <v>128.4892577008888</v>
      </c>
      <c r="AI249" s="185">
        <f t="shared" ca="1" si="99"/>
        <v>132.79780886992219</v>
      </c>
      <c r="AJ249" s="185">
        <f t="shared" ca="1" si="99"/>
        <v>136.8151529403689</v>
      </c>
      <c r="AK249" s="185">
        <f t="shared" ca="1" si="99"/>
        <v>140.81440725095084</v>
      </c>
      <c r="AL249" s="185">
        <f t="shared" ca="1" si="99"/>
        <v>144.91467938810541</v>
      </c>
      <c r="AM249" s="185">
        <f t="shared" ca="1" si="99"/>
        <v>167.33086117385761</v>
      </c>
      <c r="AN249" s="185">
        <f t="shared" ca="1" si="99"/>
        <v>195.77778590615466</v>
      </c>
      <c r="AO249" s="185">
        <f t="shared" ca="1" si="99"/>
        <v>245.63576859977917</v>
      </c>
      <c r="AP249" s="185">
        <f t="shared" ca="1" si="99"/>
        <v>296.49887511782947</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75.841854883284583</v>
      </c>
      <c r="T250" s="185">
        <f t="shared" ca="1" si="99"/>
        <v>77.983461926097888</v>
      </c>
      <c r="U250" s="185">
        <f t="shared" ca="1" si="99"/>
        <v>80.257634455899691</v>
      </c>
      <c r="V250" s="185">
        <f t="shared" ca="1" si="99"/>
        <v>82.518332692175775</v>
      </c>
      <c r="W250" s="185">
        <f t="shared" ca="1" si="99"/>
        <v>85.577535937853895</v>
      </c>
      <c r="X250" s="185">
        <f t="shared" ca="1" si="99"/>
        <v>88.729716498684354</v>
      </c>
      <c r="Y250" s="185">
        <f t="shared" ca="1" si="99"/>
        <v>92.113812629738163</v>
      </c>
      <c r="Z250" s="185">
        <f t="shared" ca="1" si="99"/>
        <v>95.400245811194935</v>
      </c>
      <c r="AA250" s="185">
        <f t="shared" ca="1" si="99"/>
        <v>99.615844312315403</v>
      </c>
      <c r="AB250" s="185">
        <f t="shared" ca="1" si="99"/>
        <v>104.07517621711973</v>
      </c>
      <c r="AC250" s="185">
        <f t="shared" ca="1" si="99"/>
        <v>108.28074579282003</v>
      </c>
      <c r="AD250" s="185">
        <f t="shared" ca="1" si="99"/>
        <v>112.24304729976186</v>
      </c>
      <c r="AE250" s="185">
        <f t="shared" ca="1" si="99"/>
        <v>116.21256868610561</v>
      </c>
      <c r="AF250" s="185">
        <f t="shared" ca="1" si="99"/>
        <v>120.58424078157833</v>
      </c>
      <c r="AG250" s="185">
        <f t="shared" ca="1" si="99"/>
        <v>124.39402861182053</v>
      </c>
      <c r="AH250" s="185">
        <f t="shared" ca="1" si="99"/>
        <v>128.4892577008888</v>
      </c>
      <c r="AI250" s="185">
        <f t="shared" ca="1" si="99"/>
        <v>132.79780886992219</v>
      </c>
      <c r="AJ250" s="185">
        <f t="shared" ca="1" si="99"/>
        <v>136.8151529403689</v>
      </c>
      <c r="AK250" s="185">
        <f t="shared" ca="1" si="99"/>
        <v>140.81440725095084</v>
      </c>
      <c r="AL250" s="185">
        <f t="shared" ca="1" si="99"/>
        <v>144.91467938810541</v>
      </c>
      <c r="AM250" s="185">
        <f t="shared" ca="1" si="99"/>
        <v>167.33086117385761</v>
      </c>
      <c r="AN250" s="185">
        <f t="shared" ca="1" si="99"/>
        <v>195.77778590615466</v>
      </c>
      <c r="AO250" s="185">
        <f t="shared" ca="1" si="99"/>
        <v>245.63576859977917</v>
      </c>
      <c r="AP250" s="185">
        <f t="shared" ca="1" si="99"/>
        <v>296.49887511782947</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75.841854883284583</v>
      </c>
      <c r="T251" s="185">
        <f t="shared" ca="1" si="99"/>
        <v>77.983461926097888</v>
      </c>
      <c r="U251" s="185">
        <f t="shared" ca="1" si="99"/>
        <v>80.257634455899691</v>
      </c>
      <c r="V251" s="185">
        <f t="shared" ca="1" si="99"/>
        <v>82.518332692175775</v>
      </c>
      <c r="W251" s="185">
        <f t="shared" ca="1" si="99"/>
        <v>85.577535937853895</v>
      </c>
      <c r="X251" s="185">
        <f t="shared" ca="1" si="99"/>
        <v>88.729716498684354</v>
      </c>
      <c r="Y251" s="185">
        <f t="shared" ca="1" si="99"/>
        <v>92.113812629738163</v>
      </c>
      <c r="Z251" s="185">
        <f t="shared" ca="1" si="99"/>
        <v>95.400245811194935</v>
      </c>
      <c r="AA251" s="185">
        <f t="shared" ca="1" si="99"/>
        <v>99.615844312315403</v>
      </c>
      <c r="AB251" s="185">
        <f t="shared" ca="1" si="99"/>
        <v>104.07517621711973</v>
      </c>
      <c r="AC251" s="185">
        <f t="shared" ca="1" si="99"/>
        <v>108.28074579282003</v>
      </c>
      <c r="AD251" s="185">
        <f t="shared" ca="1" si="99"/>
        <v>112.24304729976186</v>
      </c>
      <c r="AE251" s="185">
        <f t="shared" ca="1" si="99"/>
        <v>116.21256868610561</v>
      </c>
      <c r="AF251" s="185">
        <f t="shared" ca="1" si="99"/>
        <v>120.58424078157833</v>
      </c>
      <c r="AG251" s="185">
        <f t="shared" ca="1" si="99"/>
        <v>124.39402861182053</v>
      </c>
      <c r="AH251" s="185">
        <f t="shared" ca="1" si="99"/>
        <v>128.4892577008888</v>
      </c>
      <c r="AI251" s="185">
        <f t="shared" ca="1" si="99"/>
        <v>132.79780886992219</v>
      </c>
      <c r="AJ251" s="185">
        <f t="shared" ca="1" si="99"/>
        <v>136.8151529403689</v>
      </c>
      <c r="AK251" s="185">
        <f t="shared" ca="1" si="99"/>
        <v>140.81440725095084</v>
      </c>
      <c r="AL251" s="185">
        <f t="shared" ca="1" si="99"/>
        <v>144.91467938810541</v>
      </c>
      <c r="AM251" s="185">
        <f t="shared" ca="1" si="99"/>
        <v>167.33086117385761</v>
      </c>
      <c r="AN251" s="185">
        <f t="shared" ca="1" si="99"/>
        <v>195.77778590615466</v>
      </c>
      <c r="AO251" s="185">
        <f t="shared" ca="1" si="99"/>
        <v>245.63576859977917</v>
      </c>
      <c r="AP251" s="185">
        <f t="shared" ca="1" si="99"/>
        <v>296.49887511782947</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75.841854883284583</v>
      </c>
      <c r="T252" s="185">
        <f t="shared" ca="1" si="99"/>
        <v>77.983461926097888</v>
      </c>
      <c r="U252" s="185">
        <f t="shared" ca="1" si="99"/>
        <v>80.257634455899691</v>
      </c>
      <c r="V252" s="185">
        <f t="shared" ca="1" si="99"/>
        <v>82.518332692175775</v>
      </c>
      <c r="W252" s="185">
        <f t="shared" ca="1" si="99"/>
        <v>85.577535937853895</v>
      </c>
      <c r="X252" s="185">
        <f t="shared" ca="1" si="99"/>
        <v>88.729716498684354</v>
      </c>
      <c r="Y252" s="185">
        <f t="shared" ca="1" si="99"/>
        <v>92.113812629738163</v>
      </c>
      <c r="Z252" s="185">
        <f t="shared" ca="1" si="99"/>
        <v>95.400245811194935</v>
      </c>
      <c r="AA252" s="185">
        <f t="shared" ca="1" si="99"/>
        <v>99.615844312315403</v>
      </c>
      <c r="AB252" s="185">
        <f t="shared" ca="1" si="99"/>
        <v>104.07517621711973</v>
      </c>
      <c r="AC252" s="185">
        <f t="shared" ca="1" si="99"/>
        <v>108.28074579282003</v>
      </c>
      <c r="AD252" s="185">
        <f t="shared" ca="1" si="99"/>
        <v>112.24304729976186</v>
      </c>
      <c r="AE252" s="185">
        <f t="shared" ca="1" si="99"/>
        <v>116.21256868610561</v>
      </c>
      <c r="AF252" s="185">
        <f t="shared" ca="1" si="99"/>
        <v>120.58424078157833</v>
      </c>
      <c r="AG252" s="185">
        <f t="shared" ca="1" si="99"/>
        <v>124.39402861182053</v>
      </c>
      <c r="AH252" s="185">
        <f t="shared" ca="1" si="99"/>
        <v>128.4892577008888</v>
      </c>
      <c r="AI252" s="185">
        <f t="shared" ca="1" si="99"/>
        <v>132.79780886992219</v>
      </c>
      <c r="AJ252" s="185">
        <f t="shared" ca="1" si="99"/>
        <v>136.8151529403689</v>
      </c>
      <c r="AK252" s="185">
        <f t="shared" ca="1" si="99"/>
        <v>140.81440725095084</v>
      </c>
      <c r="AL252" s="185">
        <f t="shared" ca="1" si="99"/>
        <v>144.91467938810541</v>
      </c>
      <c r="AM252" s="185">
        <f t="shared" ca="1" si="99"/>
        <v>167.33086117385761</v>
      </c>
      <c r="AN252" s="185">
        <f t="shared" ca="1" si="99"/>
        <v>195.77778590615466</v>
      </c>
      <c r="AO252" s="185">
        <f t="shared" ca="1" si="99"/>
        <v>245.63576859977917</v>
      </c>
      <c r="AP252" s="185">
        <f t="shared" ca="1" si="99"/>
        <v>296.49887511782947</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35.815854825894618</v>
      </c>
      <c r="T253" s="185">
        <f t="shared" ca="1" si="99"/>
        <v>36.827215730207371</v>
      </c>
      <c r="U253" s="185">
        <f t="shared" ca="1" si="99"/>
        <v>37.901179879709872</v>
      </c>
      <c r="V253" s="185">
        <f t="shared" ca="1" si="99"/>
        <v>38.968780876022869</v>
      </c>
      <c r="W253" s="185">
        <f t="shared" ca="1" si="99"/>
        <v>40.413471007860103</v>
      </c>
      <c r="X253" s="185">
        <f t="shared" ca="1" si="99"/>
        <v>41.902069111446217</v>
      </c>
      <c r="Y253" s="185">
        <f t="shared" ca="1" si="99"/>
        <v>43.500187932949466</v>
      </c>
      <c r="Z253" s="185">
        <f t="shared" ca="1" si="99"/>
        <v>45.052186020327483</v>
      </c>
      <c r="AA253" s="185">
        <f t="shared" ca="1" si="99"/>
        <v>47.042976780294332</v>
      </c>
      <c r="AB253" s="185">
        <f t="shared" ca="1" si="99"/>
        <v>49.148869158173831</v>
      </c>
      <c r="AC253" s="185">
        <f t="shared" ca="1" si="99"/>
        <v>51.134923819090083</v>
      </c>
      <c r="AD253" s="185">
        <f t="shared" ca="1" si="99"/>
        <v>53.006096613682814</v>
      </c>
      <c r="AE253" s="185">
        <f t="shared" ca="1" si="99"/>
        <v>54.880678952423928</v>
      </c>
      <c r="AF253" s="185">
        <f t="shared" ca="1" si="99"/>
        <v>56.945174518346249</v>
      </c>
      <c r="AG253" s="185">
        <f t="shared" ca="1" si="99"/>
        <v>58.744323656449517</v>
      </c>
      <c r="AH253" s="185">
        <f t="shared" ca="1" si="99"/>
        <v>60.678270693459233</v>
      </c>
      <c r="AI253" s="185">
        <f t="shared" ca="1" si="99"/>
        <v>62.712957785666006</v>
      </c>
      <c r="AJ253" s="185">
        <f t="shared" ca="1" si="99"/>
        <v>64.610124096197524</v>
      </c>
      <c r="AK253" s="185">
        <f t="shared" ca="1" si="99"/>
        <v>66.498747627624425</v>
      </c>
      <c r="AL253" s="185">
        <f t="shared" ca="1" si="99"/>
        <v>68.435076213429554</v>
      </c>
      <c r="AM253" s="185">
        <f t="shared" ca="1" si="99"/>
        <v>79.02098176419571</v>
      </c>
      <c r="AN253" s="185">
        <f t="shared" ca="1" si="99"/>
        <v>92.45486900262155</v>
      </c>
      <c r="AO253" s="185">
        <f t="shared" ca="1" si="99"/>
        <v>115.99999817720331</v>
      </c>
      <c r="AP253" s="185">
        <f t="shared" ca="1" si="99"/>
        <v>140.01979096639582</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90" zoomScaleNormal="90" workbookViewId="0">
      <selection activeCell="S24" sqref="S24"/>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0" t="s">
        <v>197</v>
      </c>
      <c r="C2" s="350"/>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0.46411688869789425</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0.46411688869789425</v>
      </c>
      <c r="S17" s="190">
        <f t="shared" si="5"/>
        <v>0.50117915934849588</v>
      </c>
      <c r="T17" s="190">
        <f t="shared" si="5"/>
        <v>0.49404015227590492</v>
      </c>
      <c r="U17" s="190">
        <f t="shared" si="5"/>
        <v>0.48763824352670149</v>
      </c>
      <c r="V17" s="190">
        <f t="shared" si="5"/>
        <v>0.4798943697911589</v>
      </c>
      <c r="W17" s="190">
        <f t="shared" si="5"/>
        <v>0.46853933972204209</v>
      </c>
      <c r="X17" s="190">
        <f t="shared" si="5"/>
        <v>0.45580350142228937</v>
      </c>
      <c r="Y17" s="190">
        <f t="shared" si="5"/>
        <v>0.44334839896849204</v>
      </c>
      <c r="Z17" s="190">
        <f t="shared" si="5"/>
        <v>0.43158001970725118</v>
      </c>
      <c r="AA17" s="190">
        <f t="shared" si="5"/>
        <v>0.41899220788671099</v>
      </c>
      <c r="AB17" s="190">
        <f t="shared" si="5"/>
        <v>0.40537326023943249</v>
      </c>
      <c r="AC17" s="190">
        <f t="shared" si="5"/>
        <v>0.39346080243948356</v>
      </c>
      <c r="AD17" s="190">
        <f t="shared" si="5"/>
        <v>0.38229905776411288</v>
      </c>
      <c r="AE17" s="190">
        <f t="shared" si="5"/>
        <v>0.37180472476134729</v>
      </c>
      <c r="AF17" s="190">
        <f t="shared" si="5"/>
        <v>0.36110395151100017</v>
      </c>
      <c r="AG17" s="190">
        <f t="shared" si="5"/>
        <v>0.35169408880476627</v>
      </c>
      <c r="AH17" s="190">
        <f t="shared" si="5"/>
        <v>0.34290583171979594</v>
      </c>
      <c r="AI17" s="190">
        <f t="shared" si="5"/>
        <v>0.33396657637003146</v>
      </c>
      <c r="AJ17" s="190">
        <f t="shared" si="5"/>
        <v>0.32531944530339868</v>
      </c>
      <c r="AK17" s="190">
        <f t="shared" si="5"/>
        <v>0.31736803937928348</v>
      </c>
      <c r="AL17" s="190">
        <f t="shared" si="5"/>
        <v>0.30961039058778217</v>
      </c>
      <c r="AM17" s="190">
        <f t="shared" si="5"/>
        <v>0.27175950202634513</v>
      </c>
      <c r="AN17" s="190">
        <f t="shared" si="5"/>
        <v>0.23454226148881102</v>
      </c>
      <c r="AO17" s="190">
        <f t="shared" si="5"/>
        <v>0.23454226148881102</v>
      </c>
      <c r="AP17" s="190">
        <f t="shared" si="5"/>
        <v>0.23454226148881102</v>
      </c>
      <c r="AQ17" s="190"/>
      <c r="AR17" s="190"/>
      <c r="AS17" s="190"/>
      <c r="AT17" s="190"/>
      <c r="AU17" s="190"/>
      <c r="AV17" s="190"/>
    </row>
    <row r="18" spans="1:48">
      <c r="A18" s="313" t="s">
        <v>16</v>
      </c>
      <c r="C18" s="313" t="s">
        <v>51</v>
      </c>
      <c r="D18" s="313" t="s">
        <v>48</v>
      </c>
      <c r="E18" s="313">
        <f>E23/$E$25</f>
        <v>0.3</v>
      </c>
      <c r="F18" s="313">
        <f>F23/$F$25</f>
        <v>0.33197249677696605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0.33197249677696605</v>
      </c>
      <c r="S18" s="190">
        <f t="shared" si="6"/>
        <v>0.2988208406515041</v>
      </c>
      <c r="T18" s="190">
        <f t="shared" si="6"/>
        <v>0.30576100370378917</v>
      </c>
      <c r="U18" s="190">
        <f t="shared" si="6"/>
        <v>0.30703568292235661</v>
      </c>
      <c r="V18" s="190">
        <f t="shared" si="6"/>
        <v>0.30906751980641417</v>
      </c>
      <c r="W18" s="190">
        <f t="shared" si="6"/>
        <v>0.31022467542385984</v>
      </c>
      <c r="X18" s="190">
        <f t="shared" si="6"/>
        <v>0.31354703560008401</v>
      </c>
      <c r="Y18" s="190">
        <f t="shared" si="6"/>
        <v>0.31659155695463925</v>
      </c>
      <c r="Z18" s="190">
        <f t="shared" si="6"/>
        <v>0.31995568362478538</v>
      </c>
      <c r="AA18" s="190">
        <f t="shared" si="6"/>
        <v>0.32216480622705856</v>
      </c>
      <c r="AB18" s="190">
        <f t="shared" si="6"/>
        <v>0.3254484456001715</v>
      </c>
      <c r="AC18" s="190">
        <f t="shared" si="6"/>
        <v>0.3291831312746023</v>
      </c>
      <c r="AD18" s="190">
        <f t="shared" si="6"/>
        <v>0.33180797491374692</v>
      </c>
      <c r="AE18" s="190">
        <f t="shared" si="6"/>
        <v>0.33434310077978385</v>
      </c>
      <c r="AF18" s="190">
        <f t="shared" si="6"/>
        <v>0.33636685947813716</v>
      </c>
      <c r="AG18" s="190">
        <f t="shared" si="6"/>
        <v>0.33921163081082839</v>
      </c>
      <c r="AH18" s="190">
        <f t="shared" si="6"/>
        <v>0.34086082657346872</v>
      </c>
      <c r="AI18" s="190">
        <f t="shared" si="6"/>
        <v>0.34269047861079649</v>
      </c>
      <c r="AJ18" s="190">
        <f t="shared" si="6"/>
        <v>0.34502076656868991</v>
      </c>
      <c r="AK18" s="190">
        <f t="shared" si="6"/>
        <v>0.34700136353393252</v>
      </c>
      <c r="AL18" s="190">
        <f t="shared" si="6"/>
        <v>0.34878439661464011</v>
      </c>
      <c r="AM18" s="190">
        <f t="shared" si="6"/>
        <v>0.35689392291383892</v>
      </c>
      <c r="AN18" s="190">
        <f t="shared" si="6"/>
        <v>0.36354670203984235</v>
      </c>
      <c r="AO18" s="190">
        <f t="shared" si="6"/>
        <v>0.36354670203984235</v>
      </c>
      <c r="AP18" s="190">
        <f t="shared" si="6"/>
        <v>0.36354670203984235</v>
      </c>
      <c r="AQ18" s="190"/>
      <c r="AR18" s="190"/>
      <c r="AS18" s="190"/>
      <c r="AT18" s="190"/>
      <c r="AU18" s="190"/>
      <c r="AV18" s="190"/>
    </row>
    <row r="19" spans="1:48">
      <c r="A19" s="313" t="s">
        <v>16</v>
      </c>
      <c r="C19" s="313" t="s">
        <v>50</v>
      </c>
      <c r="D19" s="313" t="s">
        <v>48</v>
      </c>
      <c r="E19" s="313">
        <f>E24/$E$25</f>
        <v>0.19999999999999996</v>
      </c>
      <c r="F19" s="313">
        <f>F24/$F$25</f>
        <v>0.20391061452513967</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0.20391061452513967</v>
      </c>
      <c r="S19" s="190">
        <f t="shared" si="7"/>
        <v>0.2</v>
      </c>
      <c r="T19" s="190">
        <f t="shared" si="7"/>
        <v>0.20019884402030591</v>
      </c>
      <c r="U19" s="190">
        <f t="shared" si="7"/>
        <v>0.20532607355094185</v>
      </c>
      <c r="V19" s="190">
        <f t="shared" si="7"/>
        <v>0.21103811040242687</v>
      </c>
      <c r="W19" s="190">
        <f t="shared" si="7"/>
        <v>0.22123598485409804</v>
      </c>
      <c r="X19" s="190">
        <f t="shared" si="7"/>
        <v>0.23064946297762662</v>
      </c>
      <c r="Y19" s="190">
        <f t="shared" si="7"/>
        <v>0.24006004407686879</v>
      </c>
      <c r="Z19" s="190">
        <f t="shared" si="7"/>
        <v>0.24846429666796355</v>
      </c>
      <c r="AA19" s="190">
        <f t="shared" si="7"/>
        <v>0.2588429858862305</v>
      </c>
      <c r="AB19" s="190">
        <f t="shared" si="7"/>
        <v>0.2691782941603959</v>
      </c>
      <c r="AC19" s="190">
        <f t="shared" si="7"/>
        <v>0.27735606628591414</v>
      </c>
      <c r="AD19" s="190">
        <f t="shared" si="7"/>
        <v>0.28589296732214037</v>
      </c>
      <c r="AE19" s="190">
        <f t="shared" si="7"/>
        <v>0.29385217445886869</v>
      </c>
      <c r="AF19" s="190">
        <f t="shared" si="7"/>
        <v>0.30252918901086273</v>
      </c>
      <c r="AG19" s="190">
        <f t="shared" si="7"/>
        <v>0.30909428038440534</v>
      </c>
      <c r="AH19" s="190">
        <f t="shared" si="7"/>
        <v>0.31623334170673539</v>
      </c>
      <c r="AI19" s="190">
        <f t="shared" si="7"/>
        <v>0.32334294501917216</v>
      </c>
      <c r="AJ19" s="190">
        <f t="shared" si="7"/>
        <v>0.32965978812791141</v>
      </c>
      <c r="AK19" s="190">
        <f t="shared" si="7"/>
        <v>0.335630597086784</v>
      </c>
      <c r="AL19" s="190">
        <f t="shared" si="7"/>
        <v>0.34160521279757772</v>
      </c>
      <c r="AM19" s="190">
        <f t="shared" si="7"/>
        <v>0.37134657505981583</v>
      </c>
      <c r="AN19" s="190">
        <f t="shared" si="7"/>
        <v>0.40191103647134668</v>
      </c>
      <c r="AO19" s="190">
        <f t="shared" si="7"/>
        <v>0.40191103647134668</v>
      </c>
      <c r="AP19" s="190">
        <f t="shared" si="7"/>
        <v>0.40191103647134668</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26.736835235945438</v>
      </c>
      <c r="H22" s="10">
        <f t="shared" si="8"/>
        <v>22.098536368982472</v>
      </c>
      <c r="I22" s="24">
        <f t="shared" si="8"/>
        <v>17.712141159766233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30.066529857519853</v>
      </c>
      <c r="T22" s="10" cm="1">
        <f t="array" ref="T22">INDEX(Drivers!$C$31:$AG$33,$B22,T$21)</f>
        <v>29.979509439111244</v>
      </c>
      <c r="U22" s="10" cm="1">
        <f t="array" ref="U22">INDEX(Drivers!$C$31:$AG$33,$B22,U$21)</f>
        <v>29.931742841860217</v>
      </c>
      <c r="V22" s="10" cm="1">
        <f t="array" ref="V22">INDEX(Drivers!$C$31:$AG$33,$B22,V$21)</f>
        <v>29.79558204734688</v>
      </c>
      <c r="W22" s="10" cm="1">
        <f t="array" ref="W22">INDEX(Drivers!$C$31:$AG$33,$B22,W$21)</f>
        <v>29.425527157053395</v>
      </c>
      <c r="X22" s="10" cm="1">
        <f t="array" ref="X22">INDEX(Drivers!$C$31:$AG$33,$B22,X$21)</f>
        <v>28.90754364681775</v>
      </c>
      <c r="Y22" s="10" cm="1">
        <f t="array" ref="Y22">INDEX(Drivers!$C$31:$AG$33,$B22,Y$21)</f>
        <v>28.394486539821244</v>
      </c>
      <c r="Z22" s="10" cm="1">
        <f t="array" ref="Z22">INDEX(Drivers!$C$31:$AG$33,$B22,Z$21)</f>
        <v>27.912937810987369</v>
      </c>
      <c r="AA22" s="10" cm="1">
        <f t="array" ref="AA22">INDEX(Drivers!$C$31:$AG$33,$B22,AA$21)</f>
        <v>27.365633485817142</v>
      </c>
      <c r="AB22" s="10" cm="1">
        <f t="array" ref="AB22">INDEX(Drivers!$C$31:$AG$33,$B22,AB$21)</f>
        <v>26.736835235945438</v>
      </c>
      <c r="AC22" s="10" cm="1">
        <f t="array" ref="AC22">INDEX(Drivers!$C$31:$AG$33,$B22,AC$21)</f>
        <v>26.172610142901672</v>
      </c>
      <c r="AD22" s="10" cm="1">
        <f t="array" ref="AD22">INDEX(Drivers!$C$31:$AG$33,$B22,AD$21)</f>
        <v>25.647170046586478</v>
      </c>
      <c r="AE22" s="10" cm="1">
        <f t="array" ref="AE22">INDEX(Drivers!$C$31:$AG$33,$B22,AE$21)</f>
        <v>25.156011745292094</v>
      </c>
      <c r="AF22" s="10" cm="1">
        <f t="array" ref="AF22">INDEX(Drivers!$C$31:$AG$33,$B22,AF$21)</f>
        <v>24.640515320580274</v>
      </c>
      <c r="AG22" s="10" cm="1">
        <f t="array" ref="AG22">INDEX(Drivers!$C$31:$AG$33,$B22,AG$21)</f>
        <v>24.203227056797079</v>
      </c>
      <c r="AH22" s="10" cm="1">
        <f t="array" ref="AH22">INDEX(Drivers!$C$31:$AG$33,$B22,AH$21)</f>
        <v>23.771195988015858</v>
      </c>
      <c r="AI22" s="10" cm="1">
        <f t="array" ref="AI22">INDEX(Drivers!$C$31:$AG$33,$B22,AI$21)</f>
        <v>23.320997449149448</v>
      </c>
      <c r="AJ22" s="10" cm="1">
        <f t="array" ref="AJ22">INDEX(Drivers!$C$31:$AG$33,$B22,AJ$21)</f>
        <v>22.883481323620757</v>
      </c>
      <c r="AK22" s="10" cm="1">
        <f t="array" ref="AK22">INDEX(Drivers!$C$31:$AG$33,$B22,AK$21)</f>
        <v>22.487605646402731</v>
      </c>
      <c r="AL22" s="10" cm="1">
        <f t="array" ref="AL22">INDEX(Drivers!$C$31:$AG$33,$B22,AL$21)</f>
        <v>22.098536368982472</v>
      </c>
      <c r="AM22" s="10" cm="1">
        <f t="array" ref="AM22">INDEX(Drivers!$C$31:$AG$33,$B22,AM$21)</f>
        <v>20.006811160365604</v>
      </c>
      <c r="AN22" s="10" cm="1">
        <f t="array" ref="AN22">INDEX(Drivers!$C$31:$AG$33,$B22,AN$21)</f>
        <v>17.712141159766233</v>
      </c>
      <c r="AO22" s="10">
        <f t="shared" ref="AO22:AP24" si="9">AN22</f>
        <v>17.712141159766233</v>
      </c>
      <c r="AP22" s="10">
        <f t="shared" si="9"/>
        <v>17.712141159766233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21.46530696836502</v>
      </c>
      <c r="H23" s="10">
        <f t="shared" si="8"/>
        <v>24.8945930363953</v>
      </c>
      <c r="I23" s="24">
        <f t="shared" si="8"/>
        <v>27.454286761894924</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17.926734501843555</v>
      </c>
      <c r="T23" s="10" cm="1">
        <f t="array" ref="T23">INDEX(Drivers!$C$31:$AG$33,$B23,T$21)</f>
        <v>18.554291294790662</v>
      </c>
      <c r="U23" s="10" cm="1">
        <f t="array" ref="U23">INDEX(Drivers!$C$31:$AG$33,$B23,U$21)</f>
        <v>18.846169730335536</v>
      </c>
      <c r="V23" s="10" cm="1">
        <f t="array" ref="V23">INDEX(Drivers!$C$31:$AG$33,$B23,V$21)</f>
        <v>19.189320034259911</v>
      </c>
      <c r="W23" s="10" cm="1">
        <f t="array" ref="W23">INDEX(Drivers!$C$31:$AG$33,$B23,W$21)</f>
        <v>19.482941639197897</v>
      </c>
      <c r="X23" s="10" cm="1">
        <f t="array" ref="X23">INDEX(Drivers!$C$31:$AG$33,$B23,X$21)</f>
        <v>19.885487032584944</v>
      </c>
      <c r="Y23" s="10" cm="1">
        <f t="array" ref="Y23">INDEX(Drivers!$C$31:$AG$33,$B23,Y$21)</f>
        <v>20.276276453201806</v>
      </c>
      <c r="Z23" s="10" cm="1">
        <f t="array" ref="Z23">INDEX(Drivers!$C$31:$AG$33,$B23,Z$21)</f>
        <v>20.693504544878106</v>
      </c>
      <c r="AA23" s="10" cm="1">
        <f t="array" ref="AA23">INDEX(Drivers!$C$31:$AG$33,$B23,AA$21)</f>
        <v>21.041546461462502</v>
      </c>
      <c r="AB23" s="10" cm="1">
        <f t="array" ref="AB23">INDEX(Drivers!$C$31:$AG$33,$B23,AB$21)</f>
        <v>21.46530696836502</v>
      </c>
      <c r="AC23" s="10" cm="1">
        <f t="array" ref="AC23">INDEX(Drivers!$C$31:$AG$33,$B23,AC$21)</f>
        <v>21.896925200814415</v>
      </c>
      <c r="AD23" s="10" cm="1">
        <f t="array" ref="AD23">INDEX(Drivers!$C$31:$AG$33,$B23,AD$21)</f>
        <v>22.259891523659441</v>
      </c>
      <c r="AE23" s="10" cm="1">
        <f t="array" ref="AE23">INDEX(Drivers!$C$31:$AG$33,$B23,AE$21)</f>
        <v>22.621388083683648</v>
      </c>
      <c r="AF23" s="10" cm="1">
        <f t="array" ref="AF23">INDEX(Drivers!$C$31:$AG$33,$B23,AF$21)</f>
        <v>22.952539620863242</v>
      </c>
      <c r="AG23" s="10" cm="1">
        <f t="array" ref="AG23">INDEX(Drivers!$C$31:$AG$33,$B23,AG$21)</f>
        <v>23.344197079691263</v>
      </c>
      <c r="AH23" s="10" cm="1">
        <f t="array" ref="AH23">INDEX(Drivers!$C$31:$AG$33,$B23,AH$21)</f>
        <v>23.629430483807202</v>
      </c>
      <c r="AI23" s="10" cm="1">
        <f t="array" ref="AI23">INDEX(Drivers!$C$31:$AG$33,$B23,AI$21)</f>
        <v>23.930190453176564</v>
      </c>
      <c r="AJ23" s="10" cm="1">
        <f t="array" ref="AJ23">INDEX(Drivers!$C$31:$AG$33,$B23,AJ$21)</f>
        <v>24.269303240304794</v>
      </c>
      <c r="AK23" s="10" cm="1">
        <f t="array" ref="AK23">INDEX(Drivers!$C$31:$AG$33,$B23,AK$21)</f>
        <v>24.587320882017181</v>
      </c>
      <c r="AL23" s="10" cm="1">
        <f t="array" ref="AL23">INDEX(Drivers!$C$31:$AG$33,$B23,AL$21)</f>
        <v>24.8945930363953</v>
      </c>
      <c r="AM23" s="10" cm="1">
        <f t="array" ref="AM23">INDEX(Drivers!$C$31:$AG$33,$B23,AM$21)</f>
        <v>26.274368575075815</v>
      </c>
      <c r="AN23" s="10" cm="1">
        <f t="array" ref="AN23">INDEX(Drivers!$C$31:$AG$33,$B23,AN$21)</f>
        <v>27.454286761894924</v>
      </c>
      <c r="AO23" s="10">
        <f t="shared" si="9"/>
        <v>27.454286761894924</v>
      </c>
      <c r="AP23" s="10">
        <f t="shared" si="9"/>
        <v>27.454286761894924</v>
      </c>
      <c r="AQ23" s="10"/>
      <c r="AR23" s="10"/>
      <c r="AS23" s="10"/>
      <c r="AT23" s="10"/>
      <c r="AU23" s="10"/>
      <c r="AV23" s="10"/>
    </row>
    <row r="24" spans="1:48">
      <c r="A24" s="313" t="s">
        <v>16</v>
      </c>
      <c r="B24" s="313">
        <v>3</v>
      </c>
      <c r="C24" s="313" t="s">
        <v>406</v>
      </c>
      <c r="D24" s="313" t="s">
        <v>47</v>
      </c>
      <c r="E24" s="10">
        <f t="shared" si="8"/>
        <v>10.465086576414015</v>
      </c>
      <c r="F24" s="10">
        <f t="shared" si="8"/>
        <v>11.861738000000003</v>
      </c>
      <c r="G24" s="10">
        <f t="shared" si="8"/>
        <v>17.753947795689552</v>
      </c>
      <c r="H24" s="10">
        <f t="shared" si="8"/>
        <v>24.382176594622223</v>
      </c>
      <c r="I24" s="24">
        <f t="shared" si="8"/>
        <v>30.351481078338836</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11.861738000000003</v>
      </c>
      <c r="S24" s="10" cm="1">
        <f t="array" ref="S24">INDEX(Drivers!$C$31:$AG$33,$B24,S$21)</f>
        <v>11.998316089840854</v>
      </c>
      <c r="T24" s="10" cm="1">
        <f t="array" ref="T24">INDEX(Drivers!$C$31:$AG$33,$B24,T$21)</f>
        <v>12.148533082497474</v>
      </c>
      <c r="U24" s="10" cm="1">
        <f t="array" ref="U24">INDEX(Drivers!$C$31:$AG$33,$B24,U$21)</f>
        <v>12.603128064378621</v>
      </c>
      <c r="V24" s="10" cm="1">
        <f t="array" ref="V24">INDEX(Drivers!$C$31:$AG$33,$B24,V$21)</f>
        <v>13.102890405546914</v>
      </c>
      <c r="W24" s="10" cm="1">
        <f t="array" ref="W24">INDEX(Drivers!$C$31:$AG$33,$B24,W$21)</f>
        <v>13.894213203748743</v>
      </c>
      <c r="X24" s="10" cm="1">
        <f t="array" ref="X24">INDEX(Drivers!$C$31:$AG$33,$B24,X$21)</f>
        <v>14.628034662602456</v>
      </c>
      <c r="Y24" s="10" cm="1">
        <f t="array" ref="Y24">INDEX(Drivers!$C$31:$AG$33,$B24,Y$21)</f>
        <v>15.374774570402753</v>
      </c>
      <c r="Z24" s="10" cm="1">
        <f t="array" ref="Z24">INDEX(Drivers!$C$31:$AG$33,$B24,Z$21)</f>
        <v>16.069716262230983</v>
      </c>
      <c r="AA24" s="10" cm="1">
        <f t="array" ref="AA24">INDEX(Drivers!$C$31:$AG$33,$B24,AA$21)</f>
        <v>16.905809102904286</v>
      </c>
      <c r="AB24" s="10" cm="1">
        <f t="array" ref="AB24">INDEX(Drivers!$C$31:$AG$33,$B24,AB$21)</f>
        <v>17.753947795689552</v>
      </c>
      <c r="AC24" s="10" cm="1">
        <f t="array" ref="AC24">INDEX(Drivers!$C$31:$AG$33,$B24,AC$21)</f>
        <v>18.449441846971578</v>
      </c>
      <c r="AD24" s="10" cm="1">
        <f t="array" ref="AD24">INDEX(Drivers!$C$31:$AG$33,$B24,AD$21)</f>
        <v>19.179606643337184</v>
      </c>
      <c r="AE24" s="10" cm="1">
        <f t="array" ref="AE24">INDEX(Drivers!$C$31:$AG$33,$B24,AE$21)</f>
        <v>19.881804236919713</v>
      </c>
      <c r="AF24" s="10" cm="1">
        <f t="array" ref="AF24">INDEX(Drivers!$C$31:$AG$33,$B24,AF$21)</f>
        <v>20.643571153271651</v>
      </c>
      <c r="AG24" s="10" cm="1">
        <f t="array" ref="AG24">INDEX(Drivers!$C$31:$AG$33,$B24,AG$21)</f>
        <v>21.271551863511664</v>
      </c>
      <c r="AH24" s="10" cm="1">
        <f t="array" ref="AH24">INDEX(Drivers!$C$31:$AG$33,$B24,AH$21)</f>
        <v>21.922184017560486</v>
      </c>
      <c r="AI24" s="10" cm="1">
        <f t="array" ref="AI24">INDEX(Drivers!$C$31:$AG$33,$B24,AI$21)</f>
        <v>22.579145727558046</v>
      </c>
      <c r="AJ24" s="10" cm="1">
        <f t="array" ref="AJ24">INDEX(Drivers!$C$31:$AG$33,$B24,AJ$21)</f>
        <v>23.188787862767896</v>
      </c>
      <c r="AK24" s="10" cm="1">
        <f t="array" ref="AK24">INDEX(Drivers!$C$31:$AG$33,$B24,AK$21)</f>
        <v>23.781627554292907</v>
      </c>
      <c r="AL24" s="10" cm="1">
        <f t="array" ref="AL24">INDEX(Drivers!$C$31:$AG$33,$B24,AL$21)</f>
        <v>24.382176594622223</v>
      </c>
      <c r="AM24" s="10" cm="1">
        <f t="array" ref="AM24">INDEX(Drivers!$C$31:$AG$33,$B24,AM$21)</f>
        <v>27.338366264558559</v>
      </c>
      <c r="AN24" s="10" cm="1">
        <f t="array" ref="AN24">INDEX(Drivers!$C$31:$AG$33,$B24,AN$21)</f>
        <v>30.351481078338836</v>
      </c>
      <c r="AO24" s="10">
        <f t="shared" si="9"/>
        <v>30.351481078338836</v>
      </c>
      <c r="AP24" s="10">
        <f t="shared" si="9"/>
        <v>30.351481078338836</v>
      </c>
      <c r="AQ24" s="10"/>
      <c r="AR24" s="10"/>
      <c r="AS24" s="10"/>
      <c r="AT24" s="10"/>
      <c r="AU24" s="10"/>
      <c r="AV24" s="10"/>
    </row>
    <row r="25" spans="1:48">
      <c r="A25" s="313" t="s">
        <v>16</v>
      </c>
      <c r="E25" s="47">
        <f t="shared" ref="E25:AP25" si="10">SUM(E22:E24)</f>
        <v>52.325432882070082</v>
      </c>
      <c r="F25" s="47">
        <f t="shared" si="10"/>
        <v>58.171263068493161</v>
      </c>
      <c r="G25" s="47">
        <f t="shared" si="10"/>
        <v>65.956090000000017</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58.171263068493161</v>
      </c>
      <c r="S25" s="47">
        <f t="shared" si="10"/>
        <v>59.991580449204264</v>
      </c>
      <c r="T25" s="47">
        <f t="shared" si="10"/>
        <v>60.682333816399378</v>
      </c>
      <c r="U25" s="47">
        <f t="shared" si="10"/>
        <v>61.381040636574376</v>
      </c>
      <c r="V25" s="47">
        <f t="shared" si="10"/>
        <v>62.087792487153706</v>
      </c>
      <c r="W25" s="47">
        <f t="shared" si="10"/>
        <v>62.802682000000033</v>
      </c>
      <c r="X25" s="47">
        <f t="shared" si="10"/>
        <v>63.42106534200515</v>
      </c>
      <c r="Y25" s="47">
        <f t="shared" si="10"/>
        <v>64.045537563425796</v>
      </c>
      <c r="Z25" s="47">
        <f t="shared" si="10"/>
        <v>64.676158618096451</v>
      </c>
      <c r="AA25" s="47">
        <f t="shared" si="10"/>
        <v>65.31298905018393</v>
      </c>
      <c r="AB25" s="47">
        <f t="shared" si="10"/>
        <v>65.956090000000017</v>
      </c>
      <c r="AC25" s="47">
        <f t="shared" si="10"/>
        <v>66.518977190687664</v>
      </c>
      <c r="AD25" s="47">
        <f t="shared" si="10"/>
        <v>67.086668213583096</v>
      </c>
      <c r="AE25" s="47">
        <f t="shared" si="10"/>
        <v>67.659204065895466</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73.619545999999985</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0.87397937258272451</v>
      </c>
      <c r="G31" s="80">
        <f>(G29*G22+G30*G23+G24)/G25</f>
        <v>0.92292158868407637</v>
      </c>
      <c r="H31" s="80">
        <f>(H29*H22+H30*H23+H24)/H25</f>
        <v>0.95159974111048973</v>
      </c>
      <c r="I31" s="80">
        <f>(I29*I22+I30*I23+I24)/I25</f>
        <v>0.98827288692555948</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26.736835235945438</v>
      </c>
      <c r="H34" s="10">
        <f t="shared" si="11"/>
        <v>22.098536368982472</v>
      </c>
      <c r="I34" s="10">
        <f t="shared" si="11"/>
        <v>17.712141159766233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30.066529857519853</v>
      </c>
      <c r="T34" s="10">
        <f t="shared" si="11"/>
        <v>29.979509439111244</v>
      </c>
      <c r="U34" s="10">
        <f t="shared" si="11"/>
        <v>29.931742841860217</v>
      </c>
      <c r="V34" s="10">
        <f t="shared" si="11"/>
        <v>29.79558204734688</v>
      </c>
      <c r="W34" s="10">
        <f t="shared" si="11"/>
        <v>29.425527157053395</v>
      </c>
      <c r="X34" s="10">
        <f t="shared" si="11"/>
        <v>28.90754364681775</v>
      </c>
      <c r="Y34" s="10">
        <f t="shared" si="11"/>
        <v>28.394486539821244</v>
      </c>
      <c r="Z34" s="10">
        <f t="shared" si="11"/>
        <v>27.912937810987369</v>
      </c>
      <c r="AA34" s="10">
        <f t="shared" si="11"/>
        <v>27.365633485817142</v>
      </c>
      <c r="AB34" s="10">
        <f t="shared" si="11"/>
        <v>26.736835235945438</v>
      </c>
      <c r="AC34" s="10">
        <f t="shared" si="11"/>
        <v>26.172610142901672</v>
      </c>
      <c r="AD34" s="10">
        <f t="shared" si="11"/>
        <v>25.647170046586478</v>
      </c>
      <c r="AE34" s="10">
        <f t="shared" si="11"/>
        <v>25.156011745292094</v>
      </c>
      <c r="AF34" s="10">
        <f t="shared" si="11"/>
        <v>24.640515320580274</v>
      </c>
      <c r="AG34" s="10">
        <f t="shared" si="11"/>
        <v>24.203227056797079</v>
      </c>
      <c r="AH34" s="10">
        <f t="shared" si="11"/>
        <v>23.771195988015858</v>
      </c>
      <c r="AI34" s="10">
        <f t="shared" si="11"/>
        <v>23.320997449149448</v>
      </c>
      <c r="AJ34" s="10">
        <f t="shared" si="11"/>
        <v>22.883481323620757</v>
      </c>
      <c r="AK34" s="10">
        <f t="shared" si="11"/>
        <v>22.487605646402731</v>
      </c>
      <c r="AL34" s="10">
        <f t="shared" si="11"/>
        <v>22.098536368982472</v>
      </c>
      <c r="AM34" s="10">
        <f t="shared" si="11"/>
        <v>20.006811160365604</v>
      </c>
      <c r="AN34" s="10">
        <f t="shared" si="11"/>
        <v>17.712141159766233</v>
      </c>
      <c r="AO34" s="10">
        <f t="shared" si="11"/>
        <v>17.712141159766233</v>
      </c>
      <c r="AP34" s="10">
        <f t="shared" si="11"/>
        <v>17.712141159766233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21.46530696836502</v>
      </c>
      <c r="H35" s="10">
        <f t="shared" si="12"/>
        <v>24.8945930363953</v>
      </c>
      <c r="I35" s="10">
        <f t="shared" si="12"/>
        <v>27.454286761894924</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17.926734501843555</v>
      </c>
      <c r="T35" s="10">
        <f t="shared" si="12"/>
        <v>18.554291294790662</v>
      </c>
      <c r="U35" s="10">
        <f t="shared" si="12"/>
        <v>18.846169730335536</v>
      </c>
      <c r="V35" s="10">
        <f t="shared" si="12"/>
        <v>19.189320034259911</v>
      </c>
      <c r="W35" s="10">
        <f t="shared" si="12"/>
        <v>19.482941639197897</v>
      </c>
      <c r="X35" s="10">
        <f t="shared" si="12"/>
        <v>19.885487032584944</v>
      </c>
      <c r="Y35" s="10">
        <f t="shared" si="12"/>
        <v>20.276276453201806</v>
      </c>
      <c r="Z35" s="10">
        <f t="shared" si="12"/>
        <v>20.693504544878106</v>
      </c>
      <c r="AA35" s="10">
        <f t="shared" si="12"/>
        <v>21.041546461462502</v>
      </c>
      <c r="AB35" s="10">
        <f t="shared" si="12"/>
        <v>21.46530696836502</v>
      </c>
      <c r="AC35" s="10">
        <f t="shared" si="12"/>
        <v>21.896925200814415</v>
      </c>
      <c r="AD35" s="10">
        <f t="shared" si="12"/>
        <v>22.259891523659441</v>
      </c>
      <c r="AE35" s="10">
        <f t="shared" si="12"/>
        <v>22.621388083683648</v>
      </c>
      <c r="AF35" s="10">
        <f t="shared" si="12"/>
        <v>22.952539620863242</v>
      </c>
      <c r="AG35" s="10">
        <f t="shared" si="12"/>
        <v>23.344197079691263</v>
      </c>
      <c r="AH35" s="10">
        <f t="shared" si="12"/>
        <v>23.629430483807202</v>
      </c>
      <c r="AI35" s="10">
        <f t="shared" si="12"/>
        <v>23.930190453176564</v>
      </c>
      <c r="AJ35" s="10">
        <f t="shared" si="12"/>
        <v>24.269303240304794</v>
      </c>
      <c r="AK35" s="10">
        <f t="shared" si="12"/>
        <v>24.587320882017181</v>
      </c>
      <c r="AL35" s="10">
        <f t="shared" si="12"/>
        <v>24.8945930363953</v>
      </c>
      <c r="AM35" s="10">
        <f t="shared" si="12"/>
        <v>26.274368575075815</v>
      </c>
      <c r="AN35" s="10">
        <f t="shared" si="12"/>
        <v>27.454286761894924</v>
      </c>
      <c r="AO35" s="10">
        <f t="shared" si="12"/>
        <v>27.454286761894924</v>
      </c>
      <c r="AP35" s="10">
        <f t="shared" si="12"/>
        <v>27.454286761894924</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11.861738000000003</v>
      </c>
      <c r="G36" s="10">
        <f t="shared" si="13"/>
        <v>17.753947795689552</v>
      </c>
      <c r="H36" s="10">
        <f t="shared" si="13"/>
        <v>24.382176594622223</v>
      </c>
      <c r="I36" s="10">
        <f t="shared" si="13"/>
        <v>30.351481078338836</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11.861738000000003</v>
      </c>
      <c r="S36" s="10">
        <f t="shared" si="13"/>
        <v>11.998316089840854</v>
      </c>
      <c r="T36" s="10">
        <f t="shared" si="13"/>
        <v>12.148533082497474</v>
      </c>
      <c r="U36" s="10">
        <f t="shared" si="13"/>
        <v>12.603128064378621</v>
      </c>
      <c r="V36" s="10">
        <f t="shared" si="13"/>
        <v>13.102890405546914</v>
      </c>
      <c r="W36" s="10">
        <f t="shared" si="13"/>
        <v>13.894213203748743</v>
      </c>
      <c r="X36" s="10">
        <f t="shared" si="13"/>
        <v>14.628034662602456</v>
      </c>
      <c r="Y36" s="10">
        <f t="shared" si="13"/>
        <v>15.374774570402753</v>
      </c>
      <c r="Z36" s="10">
        <f t="shared" si="13"/>
        <v>16.069716262230983</v>
      </c>
      <c r="AA36" s="10">
        <f t="shared" si="13"/>
        <v>16.905809102904286</v>
      </c>
      <c r="AB36" s="10">
        <f t="shared" si="13"/>
        <v>17.753947795689552</v>
      </c>
      <c r="AC36" s="10">
        <f t="shared" si="13"/>
        <v>18.449441846971578</v>
      </c>
      <c r="AD36" s="10">
        <f t="shared" si="13"/>
        <v>19.179606643337184</v>
      </c>
      <c r="AE36" s="10">
        <f t="shared" si="13"/>
        <v>19.881804236919713</v>
      </c>
      <c r="AF36" s="10">
        <f t="shared" si="13"/>
        <v>20.643571153271651</v>
      </c>
      <c r="AG36" s="10">
        <f t="shared" si="13"/>
        <v>21.271551863511664</v>
      </c>
      <c r="AH36" s="10">
        <f t="shared" si="13"/>
        <v>21.922184017560486</v>
      </c>
      <c r="AI36" s="10">
        <f t="shared" si="13"/>
        <v>22.579145727558046</v>
      </c>
      <c r="AJ36" s="10">
        <f t="shared" si="13"/>
        <v>23.188787862767896</v>
      </c>
      <c r="AK36" s="10">
        <f t="shared" si="13"/>
        <v>23.781627554292907</v>
      </c>
      <c r="AL36" s="10">
        <f t="shared" si="13"/>
        <v>24.382176594622223</v>
      </c>
      <c r="AM36" s="10">
        <f t="shared" si="13"/>
        <v>27.338366264558559</v>
      </c>
      <c r="AN36" s="10">
        <f t="shared" si="13"/>
        <v>30.351481078338836</v>
      </c>
      <c r="AO36" s="10">
        <f t="shared" si="13"/>
        <v>30.351481078338836</v>
      </c>
      <c r="AP36" s="10">
        <f t="shared" si="13"/>
        <v>30.351481078338836</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1.452078503717289</v>
      </c>
      <c r="H45" s="10">
        <f t="shared" si="16"/>
        <v>2.0334401338389951</v>
      </c>
      <c r="I45" s="10">
        <f t="shared" si="16"/>
        <v>2.8185032404316308</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1.0249646379778186</v>
      </c>
      <c r="T45" s="51" cm="1">
        <f t="array" ref="T45">INDEX(Drivers!$C$34:$AG$34,1,T21)/Drivers!$C$34</f>
        <v>1.1961378339879207</v>
      </c>
      <c r="U45" s="51" cm="1">
        <f t="array" ref="U45">INDEX(Drivers!$C$34:$AG$34,1,U21)/Drivers!$C$34</f>
        <v>1.2130988538359324</v>
      </c>
      <c r="V45" s="51" cm="1">
        <f t="array" ref="V45">INDEX(Drivers!$C$34:$AG$34,1,V21)/Drivers!$C$34</f>
        <v>1.2313897933155775</v>
      </c>
      <c r="W45" s="51" cm="1">
        <f t="array" ref="W45">INDEX(Drivers!$C$34:$AG$34,1,W21)/Drivers!$C$34</f>
        <v>1.2663484896137058</v>
      </c>
      <c r="X45" s="51" cm="1">
        <f t="array" ref="X45">INDEX(Drivers!$C$34:$AG$34,1,X21)/Drivers!$C$34</f>
        <v>1.29907580865232</v>
      </c>
      <c r="Y45" s="51" cm="1">
        <f t="array" ref="Y45">INDEX(Drivers!$C$34:$AG$34,1,Y21)/Drivers!$C$34</f>
        <v>1.3335222179086195</v>
      </c>
      <c r="Z45" s="51" cm="1">
        <f t="array" ref="Z45">INDEX(Drivers!$C$34:$AG$34,1,Z21)/Drivers!$C$34</f>
        <v>1.3649464251696046</v>
      </c>
      <c r="AA45" s="51" cm="1">
        <f t="array" ref="AA45">INDEX(Drivers!$C$34:$AG$34,1,AA21)/Drivers!$C$34</f>
        <v>1.4079503450876918</v>
      </c>
      <c r="AB45" s="51" cm="1">
        <f t="array" ref="AB45">INDEX(Drivers!$C$34:$AG$34,1,AB21)/Drivers!$C$34</f>
        <v>1.452078503717289</v>
      </c>
      <c r="AC45" s="51" cm="1">
        <f t="array" ref="AC45">INDEX(Drivers!$C$34:$AG$34,1,AC21)/Drivers!$C$34</f>
        <v>1.4895220471484671</v>
      </c>
      <c r="AD45" s="51" cm="1">
        <f t="array" ref="AD45">INDEX(Drivers!$C$34:$AG$34,1,AD21)/Drivers!$C$34</f>
        <v>1.5296651955219993</v>
      </c>
      <c r="AE45" s="51" cm="1">
        <f t="array" ref="AE45">INDEX(Drivers!$C$34:$AG$34,1,AE21)/Drivers!$C$34</f>
        <v>1.5688466387512188</v>
      </c>
      <c r="AF45" s="51" cm="1">
        <f t="array" ref="AF45">INDEX(Drivers!$C$34:$AG$34,1,AF21)/Drivers!$C$34</f>
        <v>1.7612217046016365</v>
      </c>
      <c r="AG45" s="51" cm="1">
        <f t="array" ref="AG45">INDEX(Drivers!$C$34:$AG$34,1,AG21)/Drivers!$C$34</f>
        <v>1.7992125724642738</v>
      </c>
      <c r="AH45" s="51" cm="1">
        <f t="array" ref="AH45">INDEX(Drivers!$C$34:$AG$34,1,AH21)/Drivers!$C$34</f>
        <v>1.8446275965970598</v>
      </c>
      <c r="AI45" s="51" cm="1">
        <f t="array" ref="AI45">INDEX(Drivers!$C$34:$AG$34,1,AI21)/Drivers!$C$34</f>
        <v>1.8940961873297164</v>
      </c>
      <c r="AJ45" s="51" cm="1">
        <f t="array" ref="AJ45">INDEX(Drivers!$C$34:$AG$34,1,AJ21)/Drivers!$C$34</f>
        <v>1.9392345259693706</v>
      </c>
      <c r="AK45" s="51" cm="1">
        <f t="array" ref="AK45">INDEX(Drivers!$C$34:$AG$34,1,AK21)/Drivers!$C$34</f>
        <v>1.9847411764263401</v>
      </c>
      <c r="AL45" s="51" cm="1">
        <f t="array" ref="AL45">INDEX(Drivers!$C$34:$AG$34,1,AL21)/Drivers!$C$34</f>
        <v>2.0334401338389951</v>
      </c>
      <c r="AM45" s="51" cm="1">
        <f t="array" ref="AM45">INDEX(Drivers!$C$34:$AG$34,1,AM21)/Drivers!$C$34</f>
        <v>2.2965084718204665</v>
      </c>
      <c r="AN45" s="51" cm="1">
        <f t="array" ref="AN45">INDEX(Drivers!$C$34:$AG$34,1,AN21)/Drivers!$C$34</f>
        <v>2.8185032404316308</v>
      </c>
      <c r="AO45" s="36">
        <f>AN45</f>
        <v>2.8185032404316308</v>
      </c>
      <c r="AP45" s="36">
        <f>AO45</f>
        <v>2.8185032404316308</v>
      </c>
      <c r="AQ45" s="36"/>
      <c r="AR45" s="36"/>
      <c r="AS45" s="10"/>
      <c r="AT45" s="10"/>
      <c r="AU45" s="10"/>
      <c r="AV45" s="10"/>
    </row>
    <row r="46" spans="1:48">
      <c r="A46" s="313" t="s">
        <v>16</v>
      </c>
      <c r="H46" s="109">
        <f>I46^(1/40)-1</f>
        <v>2.6243604092796469E-2</v>
      </c>
      <c r="I46" s="186">
        <f>I45/E45</f>
        <v>2.8185032404316308</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3.8777846393759363E-2</v>
      </c>
      <c r="H50" s="59">
        <f t="shared" si="17"/>
        <v>3.4246665740031768E-2</v>
      </c>
      <c r="I50" s="59">
        <f t="shared" si="17"/>
        <v>3.3186480653380368E-2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0.39854792149628265</v>
      </c>
      <c r="H63" s="186">
        <f t="shared" si="19"/>
        <v>0.39796655986616097</v>
      </c>
      <c r="I63" s="186">
        <f t="shared" si="19"/>
        <v>0.39718149675956832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0.39896147470402021</v>
      </c>
      <c r="T63" s="313" cm="1">
        <f t="array" ref="T63">IF(T$7=-1,U63,IF(T$7=99,S63,IF(T$7=0,INDEX($E63:$I63,0,T$5),(INDEX($E63:$I63,0,T$7+1)-INDEX($E63:$I63,0,T$7))/(INDEX($E$4:$I$4,0,T$7+1)-INDEX($E$4:$I$4,0,T$7))+S63)))</f>
        <v>0.39891552434760491</v>
      </c>
      <c r="U63" s="313" cm="1">
        <f t="array" ref="U63">IF(U$7=-1,V63,IF(U$7=99,T63,IF(U$7=0,INDEX($E63:$I63,0,U$5),(INDEX($E63:$I63,0,U$7+1)-INDEX($E63:$I63,0,U$7))/(INDEX($E$4:$I$4,0,U$7+1)-INDEX($E$4:$I$4,0,U$7))+T63)))</f>
        <v>0.39886957399118961</v>
      </c>
      <c r="V63" s="313" cm="1">
        <f t="array" ref="V63">IF(V$7=-1,W63,IF(V$7=99,U63,IF(V$7=0,INDEX($E63:$I63,0,V$5),(INDEX($E63:$I63,0,V$7+1)-INDEX($E63:$I63,0,V$7))/(INDEX($E$4:$I$4,0,V$7+1)-INDEX($E$4:$I$4,0,V$7))+U63)))</f>
        <v>0.3988236236347743</v>
      </c>
      <c r="W63" s="313" cm="1">
        <f t="array" ref="W63">IF(W$7=-1,X63,IF(W$7=99,V63,IF(W$7=0,INDEX($E63:$I63,0,W$5),(INDEX($E63:$I63,0,W$7+1)-INDEX($E63:$I63,0,W$7))/(INDEX($E$4:$I$4,0,W$7+1)-INDEX($E$4:$I$4,0,W$7))+V63)))</f>
        <v>0.398777673278359</v>
      </c>
      <c r="X63" s="313" cm="1">
        <f t="array" ref="X63">IF(X$7=-1,Y63,IF(X$7=99,W63,IF(X$7=0,INDEX($E63:$I63,0,X$5),(INDEX($E63:$I63,0,X$7+1)-INDEX($E63:$I63,0,X$7))/(INDEX($E$4:$I$4,0,X$7+1)-INDEX($E$4:$I$4,0,X$7))+W63)))</f>
        <v>0.3987317229219437</v>
      </c>
      <c r="Y63" s="313" cm="1">
        <f t="array" ref="Y63">IF(Y$7=-1,Z63,IF(Y$7=99,X63,IF(Y$7=0,INDEX($E63:$I63,0,Y$5),(INDEX($E63:$I63,0,Y$7+1)-INDEX($E63:$I63,0,Y$7))/(INDEX($E$4:$I$4,0,Y$7+1)-INDEX($E$4:$I$4,0,Y$7))+X63)))</f>
        <v>0.3986857725655284</v>
      </c>
      <c r="Z63" s="313" cm="1">
        <f t="array" ref="Z63">IF(Z$7=-1,AA63,IF(Z$7=99,Y63,IF(Z$7=0,INDEX($E63:$I63,0,Z$5),(INDEX($E63:$I63,0,Z$7+1)-INDEX($E63:$I63,0,Z$7))/(INDEX($E$4:$I$4,0,Z$7+1)-INDEX($E$4:$I$4,0,Z$7))+Y63)))</f>
        <v>0.39863982220911309</v>
      </c>
      <c r="AA63" s="313" cm="1">
        <f t="array" ref="AA63">IF(AA$7=-1,AB63,IF(AA$7=99,Z63,IF(AA$7=0,INDEX($E63:$I63,0,AA$5),(INDEX($E63:$I63,0,AA$7+1)-INDEX($E63:$I63,0,AA$7))/(INDEX($E$4:$I$4,0,AA$7+1)-INDEX($E$4:$I$4,0,AA$7))+Z63)))</f>
        <v>0.39859387185269779</v>
      </c>
      <c r="AB63" s="313" cm="1">
        <f t="array" ref="AB63">IF(AB$7=-1,AC63,IF(AB$7=99,AA63,IF(AB$7=0,INDEX($E63:$I63,0,AB$5),(INDEX($E63:$I63,0,AB$7+1)-INDEX($E63:$I63,0,AB$7))/(INDEX($E$4:$I$4,0,AB$7+1)-INDEX($E$4:$I$4,0,AB$7))+AA63)))</f>
        <v>0.39854792149628265</v>
      </c>
      <c r="AC63" s="313" cm="1">
        <f t="array" ref="AC63">IF(AC$7=-1,AD63,IF(AC$7=99,AB63,IF(AC$7=0,INDEX($E63:$I63,0,AC$5),(INDEX($E63:$I63,0,AC$7+1)-INDEX($E63:$I63,0,AC$7))/(INDEX($E$4:$I$4,0,AC$7+1)-INDEX($E$4:$I$4,0,AC$7))+AB63)))</f>
        <v>0.39848978533327051</v>
      </c>
      <c r="AD63" s="313" cm="1">
        <f t="array" ref="AD63">IF(AD$7=-1,AE63,IF(AD$7=99,AC63,IF(AD$7=0,INDEX($E63:$I63,0,AD$5),(INDEX($E63:$I63,0,AD$7+1)-INDEX($E63:$I63,0,AD$7))/(INDEX($E$4:$I$4,0,AD$7+1)-INDEX($E$4:$I$4,0,AD$7))+AC63)))</f>
        <v>0.39843164917025836</v>
      </c>
      <c r="AE63" s="313" cm="1">
        <f t="array" ref="AE63">IF(AE$7=-1,AF63,IF(AE$7=99,AD63,IF(AE$7=0,INDEX($E63:$I63,0,AE$5),(INDEX($E63:$I63,0,AE$7+1)-INDEX($E63:$I63,0,AE$7))/(INDEX($E$4:$I$4,0,AE$7+1)-INDEX($E$4:$I$4,0,AE$7))+AD63)))</f>
        <v>0.39837351300724622</v>
      </c>
      <c r="AF63" s="313" cm="1">
        <f t="array" ref="AF63">IF(AF$7=-1,AG63,IF(AF$7=99,AE63,IF(AF$7=0,INDEX($E63:$I63,0,AF$5),(INDEX($E63:$I63,0,AF$7+1)-INDEX($E63:$I63,0,AF$7))/(INDEX($E$4:$I$4,0,AF$7+1)-INDEX($E$4:$I$4,0,AF$7))+AE63)))</f>
        <v>0.39831537684423407</v>
      </c>
      <c r="AG63" s="313" cm="1">
        <f t="array" ref="AG63">IF(AG$7=-1,AH63,IF(AG$7=99,AF63,IF(AG$7=0,INDEX($E63:$I63,0,AG$5),(INDEX($E63:$I63,0,AG$7+1)-INDEX($E63:$I63,0,AG$7))/(INDEX($E$4:$I$4,0,AG$7+1)-INDEX($E$4:$I$4,0,AG$7))+AF63)))</f>
        <v>0.39825724068122192</v>
      </c>
      <c r="AH63" s="313" cm="1">
        <f t="array" ref="AH63">IF(AH$7=-1,AI63,IF(AH$7=99,AG63,IF(AH$7=0,INDEX($E63:$I63,0,AH$5),(INDEX($E63:$I63,0,AH$7+1)-INDEX($E63:$I63,0,AH$7))/(INDEX($E$4:$I$4,0,AH$7+1)-INDEX($E$4:$I$4,0,AH$7))+AG63)))</f>
        <v>0.39819910451820978</v>
      </c>
      <c r="AI63" s="313" cm="1">
        <f t="array" ref="AI63">IF(AI$7=-1,AJ63,IF(AI$7=99,AH63,IF(AI$7=0,INDEX($E63:$I63,0,AI$5),(INDEX($E63:$I63,0,AI$7+1)-INDEX($E63:$I63,0,AI$7))/(INDEX($E$4:$I$4,0,AI$7+1)-INDEX($E$4:$I$4,0,AI$7))+AH63)))</f>
        <v>0.39814096835519763</v>
      </c>
      <c r="AJ63" s="313" cm="1">
        <f t="array" ref="AJ63">IF(AJ$7=-1,AK63,IF(AJ$7=99,AI63,IF(AJ$7=0,INDEX($E63:$I63,0,AJ$5),(INDEX($E63:$I63,0,AJ$7+1)-INDEX($E63:$I63,0,AJ$7))/(INDEX($E$4:$I$4,0,AJ$7+1)-INDEX($E$4:$I$4,0,AJ$7))+AI63)))</f>
        <v>0.39808283219218549</v>
      </c>
      <c r="AK63" s="313" cm="1">
        <f t="array" ref="AK63">IF(AK$7=-1,AL63,IF(AK$7=99,AJ63,IF(AK$7=0,INDEX($E63:$I63,0,AK$5),(INDEX($E63:$I63,0,AK$7+1)-INDEX($E63:$I63,0,AK$7))/(INDEX($E$4:$I$4,0,AK$7+1)-INDEX($E$4:$I$4,0,AK$7))+AJ63)))</f>
        <v>0.39802469602917334</v>
      </c>
      <c r="AL63" s="313" cm="1">
        <f t="array" ref="AL63">IF(AL$7=-1,AM63,IF(AL$7=99,AK63,IF(AL$7=0,INDEX($E63:$I63,0,AL$5),(INDEX($E63:$I63,0,AL$7+1)-INDEX($E63:$I63,0,AL$7))/(INDEX($E$4:$I$4,0,AL$7+1)-INDEX($E$4:$I$4,0,AL$7))+AK63)))</f>
        <v>0.39796655986616097</v>
      </c>
      <c r="AM63" s="313" cm="1">
        <f t="array" ref="AM63">IF(AM$7=-1,AN63,IF(AM$7=99,AL63,IF(AM$7=0,INDEX($E63:$I63,0,AM$5),(INDEX($E63:$I63,0,AM$7+1)-INDEX($E63:$I63,0,AM$7))/(INDEX($E$4:$I$4,0,AM$7+1)-INDEX($E$4:$I$4,0,AM$7))+AL63)))</f>
        <v>0.39788805355550172</v>
      </c>
      <c r="AN63" s="313" cm="1">
        <f t="array" ref="AN63">IF(AN$7=-1,AO63,IF(AN$7=99,AM63,IF(AN$7=0,INDEX($E63:$I63,0,AN$5),(INDEX($E63:$I63,0,AN$7+1)-INDEX($E63:$I63,0,AN$7))/(INDEX($E$4:$I$4,0,AN$7+1)-INDEX($E$4:$I$4,0,AN$7))+AM63)))</f>
        <v>0.39718149675956832</v>
      </c>
      <c r="AO63" s="313" cm="1">
        <f t="array" ref="AO63">IF(AO$7=-1,AP63,IF(AO$7=99,AN63,IF(AO$7=0,INDEX($E63:$I63,0,AO$5),(INDEX($E63:$I63,0,AO$7+1)-INDEX($E63:$I63,0,AO$7))/(INDEX($E$4:$I$4,0,AO$7+1)-INDEX($E$4:$I$4,0,AO$7))+AN63)))</f>
        <v>0.39718149675956832</v>
      </c>
      <c r="AP63" s="313" cm="1">
        <f t="array" ref="AP63">IF(AP$7=-1,AQ63,IF(AP$7=99,AO63,IF(AP$7=0,INDEX($E63:$I63,0,AP$5),(INDEX($E63:$I63,0,AP$7+1)-INDEX($E63:$I63,0,AP$7))/(INDEX($E$4:$I$4,0,AP$7+1)-INDEX($E$4:$I$4,0,AP$7))+AO63)))</f>
        <v>0.39718149675956832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0.69709584299256533</v>
      </c>
      <c r="H65" s="186">
        <f t="shared" si="19"/>
        <v>0.69593311973232197</v>
      </c>
      <c r="I65" s="186">
        <f t="shared" si="19"/>
        <v>0.69436299351913666</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0.69792294940804045</v>
      </c>
      <c r="T65" s="313" cm="1">
        <f t="array" ref="T65">IF(T$7=-1,U65,IF(T$7=99,S65,IF(T$7=0,INDEX($E65:$I65,0,T$5),(INDEX($E65:$I65,0,T$7+1)-INDEX($E65:$I65,0,T$7))/(INDEX($E$4:$I$4,0,T$7+1)-INDEX($E$4:$I$4,0,T$7))+S65)))</f>
        <v>0.69783104869520984</v>
      </c>
      <c r="U65" s="313" cm="1">
        <f t="array" ref="U65">IF(U$7=-1,V65,IF(U$7=99,T65,IF(U$7=0,INDEX($E65:$I65,0,U$5),(INDEX($E65:$I65,0,U$7+1)-INDEX($E65:$I65,0,U$7))/(INDEX($E$4:$I$4,0,U$7+1)-INDEX($E$4:$I$4,0,U$7))+T65)))</f>
        <v>0.69773914798237924</v>
      </c>
      <c r="V65" s="313" cm="1">
        <f t="array" ref="V65">IF(V$7=-1,W65,IF(V$7=99,U65,IF(V$7=0,INDEX($E65:$I65,0,V$5),(INDEX($E65:$I65,0,V$7+1)-INDEX($E65:$I65,0,V$7))/(INDEX($E$4:$I$4,0,V$7+1)-INDEX($E$4:$I$4,0,V$7))+U65)))</f>
        <v>0.69764724726954863</v>
      </c>
      <c r="W65" s="313" cm="1">
        <f t="array" ref="W65">IF(W$7=-1,X65,IF(W$7=99,V65,IF(W$7=0,INDEX($E65:$I65,0,W$5),(INDEX($E65:$I65,0,W$7+1)-INDEX($E65:$I65,0,W$7))/(INDEX($E$4:$I$4,0,W$7+1)-INDEX($E$4:$I$4,0,W$7))+V65)))</f>
        <v>0.69755534655671803</v>
      </c>
      <c r="X65" s="313" cm="1">
        <f t="array" ref="X65">IF(X$7=-1,Y65,IF(X$7=99,W65,IF(X$7=0,INDEX($E65:$I65,0,X$5),(INDEX($E65:$I65,0,X$7+1)-INDEX($E65:$I65,0,X$7))/(INDEX($E$4:$I$4,0,X$7+1)-INDEX($E$4:$I$4,0,X$7))+W65)))</f>
        <v>0.69746344584388742</v>
      </c>
      <c r="Y65" s="313" cm="1">
        <f t="array" ref="Y65">IF(Y$7=-1,Z65,IF(Y$7=99,X65,IF(Y$7=0,INDEX($E65:$I65,0,Y$5),(INDEX($E65:$I65,0,Y$7+1)-INDEX($E65:$I65,0,Y$7))/(INDEX($E$4:$I$4,0,Y$7+1)-INDEX($E$4:$I$4,0,Y$7))+X65)))</f>
        <v>0.69737154513105681</v>
      </c>
      <c r="Z65" s="313" cm="1">
        <f t="array" ref="Z65">IF(Z$7=-1,AA65,IF(Z$7=99,Y65,IF(Z$7=0,INDEX($E65:$I65,0,Z$5),(INDEX($E65:$I65,0,Z$7+1)-INDEX($E65:$I65,0,Z$7))/(INDEX($E$4:$I$4,0,Z$7+1)-INDEX($E$4:$I$4,0,Z$7))+Y65)))</f>
        <v>0.69727964441822621</v>
      </c>
      <c r="AA65" s="313" cm="1">
        <f t="array" ref="AA65">IF(AA$7=-1,AB65,IF(AA$7=99,Z65,IF(AA$7=0,INDEX($E65:$I65,0,AA$5),(INDEX($E65:$I65,0,AA$7+1)-INDEX($E65:$I65,0,AA$7))/(INDEX($E$4:$I$4,0,AA$7+1)-INDEX($E$4:$I$4,0,AA$7))+Z65)))</f>
        <v>0.6971877437053956</v>
      </c>
      <c r="AB65" s="313" cm="1">
        <f t="array" ref="AB65">IF(AB$7=-1,AC65,IF(AB$7=99,AA65,IF(AB$7=0,INDEX($E65:$I65,0,AB$5),(INDEX($E65:$I65,0,AB$7+1)-INDEX($E65:$I65,0,AB$7))/(INDEX($E$4:$I$4,0,AB$7+1)-INDEX($E$4:$I$4,0,AB$7))+AA65)))</f>
        <v>0.69709584299256533</v>
      </c>
      <c r="AC65" s="313" cm="1">
        <f t="array" ref="AC65">IF(AC$7=-1,AD65,IF(AC$7=99,AB65,IF(AC$7=0,INDEX($E65:$I65,0,AC$5),(INDEX($E65:$I65,0,AC$7+1)-INDEX($E65:$I65,0,AC$7))/(INDEX($E$4:$I$4,0,AC$7+1)-INDEX($E$4:$I$4,0,AC$7))+AB65)))</f>
        <v>0.69697957066654104</v>
      </c>
      <c r="AD65" s="313" cm="1">
        <f t="array" ref="AD65">IF(AD$7=-1,AE65,IF(AD$7=99,AC65,IF(AD$7=0,INDEX($E65:$I65,0,AD$5),(INDEX($E65:$I65,0,AD$7+1)-INDEX($E65:$I65,0,AD$7))/(INDEX($E$4:$I$4,0,AD$7+1)-INDEX($E$4:$I$4,0,AD$7))+AC65)))</f>
        <v>0.69686329834051675</v>
      </c>
      <c r="AE65" s="313" cm="1">
        <f t="array" ref="AE65">IF(AE$7=-1,AF65,IF(AE$7=99,AD65,IF(AE$7=0,INDEX($E65:$I65,0,AE$5),(INDEX($E65:$I65,0,AE$7+1)-INDEX($E65:$I65,0,AE$7))/(INDEX($E$4:$I$4,0,AE$7+1)-INDEX($E$4:$I$4,0,AE$7))+AD65)))</f>
        <v>0.69674702601449245</v>
      </c>
      <c r="AF65" s="313" cm="1">
        <f t="array" ref="AF65">IF(AF$7=-1,AG65,IF(AF$7=99,AE65,IF(AF$7=0,INDEX($E65:$I65,0,AF$5),(INDEX($E65:$I65,0,AF$7+1)-INDEX($E65:$I65,0,AF$7))/(INDEX($E$4:$I$4,0,AF$7+1)-INDEX($E$4:$I$4,0,AF$7))+AE65)))</f>
        <v>0.69663075368846816</v>
      </c>
      <c r="AG65" s="313" cm="1">
        <f t="array" ref="AG65">IF(AG$7=-1,AH65,IF(AG$7=99,AF65,IF(AG$7=0,INDEX($E65:$I65,0,AG$5),(INDEX($E65:$I65,0,AG$7+1)-INDEX($E65:$I65,0,AG$7))/(INDEX($E$4:$I$4,0,AG$7+1)-INDEX($E$4:$I$4,0,AG$7))+AF65)))</f>
        <v>0.69651448136244387</v>
      </c>
      <c r="AH65" s="313" cm="1">
        <f t="array" ref="AH65">IF(AH$7=-1,AI65,IF(AH$7=99,AG65,IF(AH$7=0,INDEX($E65:$I65,0,AH$5),(INDEX($E65:$I65,0,AH$7+1)-INDEX($E65:$I65,0,AH$7))/(INDEX($E$4:$I$4,0,AH$7+1)-INDEX($E$4:$I$4,0,AH$7))+AG65)))</f>
        <v>0.69639820903641958</v>
      </c>
      <c r="AI65" s="313" cm="1">
        <f t="array" ref="AI65">IF(AI$7=-1,AJ65,IF(AI$7=99,AH65,IF(AI$7=0,INDEX($E65:$I65,0,AI$5),(INDEX($E65:$I65,0,AI$7+1)-INDEX($E65:$I65,0,AI$7))/(INDEX($E$4:$I$4,0,AI$7+1)-INDEX($E$4:$I$4,0,AI$7))+AH65)))</f>
        <v>0.69628193671039529</v>
      </c>
      <c r="AJ65" s="313" cm="1">
        <f t="array" ref="AJ65">IF(AJ$7=-1,AK65,IF(AJ$7=99,AI65,IF(AJ$7=0,INDEX($E65:$I65,0,AJ$5),(INDEX($E65:$I65,0,AJ$7+1)-INDEX($E65:$I65,0,AJ$7))/(INDEX($E$4:$I$4,0,AJ$7+1)-INDEX($E$4:$I$4,0,AJ$7))+AI65)))</f>
        <v>0.696165664384371</v>
      </c>
      <c r="AK65" s="313" cm="1">
        <f t="array" ref="AK65">IF(AK$7=-1,AL65,IF(AK$7=99,AJ65,IF(AK$7=0,INDEX($E65:$I65,0,AK$5),(INDEX($E65:$I65,0,AK$7+1)-INDEX($E65:$I65,0,AK$7))/(INDEX($E$4:$I$4,0,AK$7+1)-INDEX($E$4:$I$4,0,AK$7))+AJ65)))</f>
        <v>0.69604939205834671</v>
      </c>
      <c r="AL65" s="313" cm="1">
        <f t="array" ref="AL65">IF(AL$7=-1,AM65,IF(AL$7=99,AK65,IF(AL$7=0,INDEX($E65:$I65,0,AL$5),(INDEX($E65:$I65,0,AL$7+1)-INDEX($E65:$I65,0,AL$7))/(INDEX($E$4:$I$4,0,AL$7+1)-INDEX($E$4:$I$4,0,AL$7))+AK65)))</f>
        <v>0.69593311973232197</v>
      </c>
      <c r="AM65" s="313" cm="1">
        <f t="array" ref="AM65">IF(AM$7=-1,AN65,IF(AM$7=99,AL65,IF(AM$7=0,INDEX($E65:$I65,0,AM$5),(INDEX($E65:$I65,0,AM$7+1)-INDEX($E65:$I65,0,AM$7))/(INDEX($E$4:$I$4,0,AM$7+1)-INDEX($E$4:$I$4,0,AM$7))+AL65)))</f>
        <v>0.69577610711100346</v>
      </c>
      <c r="AN65" s="313" cm="1">
        <f t="array" ref="AN65">IF(AN$7=-1,AO65,IF(AN$7=99,AM65,IF(AN$7=0,INDEX($E65:$I65,0,AN$5),(INDEX($E65:$I65,0,AN$7+1)-INDEX($E65:$I65,0,AN$7))/(INDEX($E$4:$I$4,0,AN$7+1)-INDEX($E$4:$I$4,0,AN$7))+AM65)))</f>
        <v>0.69436299351913666</v>
      </c>
      <c r="AO65" s="313" cm="1">
        <f t="array" ref="AO65">IF(AO$7=-1,AP65,IF(AO$7=99,AN65,IF(AO$7=0,INDEX($E65:$I65,0,AO$5),(INDEX($E65:$I65,0,AO$7+1)-INDEX($E65:$I65,0,AO$7))/(INDEX($E$4:$I$4,0,AO$7+1)-INDEX($E$4:$I$4,0,AO$7))+AN65)))</f>
        <v>0.69436299351913666</v>
      </c>
      <c r="AP65" s="313" cm="1">
        <f t="array" ref="AP65">IF(AP$7=-1,AQ65,IF(AP$7=99,AO65,IF(AP$7=0,INDEX($E65:$I65,0,AP$5),(INDEX($E65:$I65,0,AP$7+1)-INDEX($E65:$I65,0,AP$7))/(INDEX($E$4:$I$4,0,AP$7+1)-INDEX($E$4:$I$4,0,AP$7))+AO65)))</f>
        <v>0.69436299351913666</v>
      </c>
    </row>
    <row r="66" spans="1:42">
      <c r="A66" s="313" t="s">
        <v>16</v>
      </c>
      <c r="C66" s="313" t="str">
        <f t="shared" si="18"/>
        <v>Cooking</v>
      </c>
      <c r="E66" s="186">
        <f t="shared" si="19"/>
        <v>0.39899999999999997</v>
      </c>
      <c r="F66" s="186">
        <f t="shared" si="19"/>
        <v>0.39900742506043552</v>
      </c>
      <c r="G66" s="186">
        <f t="shared" si="19"/>
        <v>0.39854792149628265</v>
      </c>
      <c r="H66" s="186">
        <f t="shared" si="19"/>
        <v>0.39796655986616097</v>
      </c>
      <c r="I66" s="186">
        <f t="shared" si="19"/>
        <v>0.39718149675956832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0.39896147470402021</v>
      </c>
      <c r="T66" s="313" cm="1">
        <f t="array" ref="T66">IF(T$7=-1,U66,IF(T$7=99,S66,IF(T$7=0,INDEX($E66:$I66,0,T$5),(INDEX($E66:$I66,0,T$7+1)-INDEX($E66:$I66,0,T$7))/(INDEX($E$4:$I$4,0,T$7+1)-INDEX($E$4:$I$4,0,T$7))+S66)))</f>
        <v>0.39891552434760491</v>
      </c>
      <c r="U66" s="313" cm="1">
        <f t="array" ref="U66">IF(U$7=-1,V66,IF(U$7=99,T66,IF(U$7=0,INDEX($E66:$I66,0,U$5),(INDEX($E66:$I66,0,U$7+1)-INDEX($E66:$I66,0,U$7))/(INDEX($E$4:$I$4,0,U$7+1)-INDEX($E$4:$I$4,0,U$7))+T66)))</f>
        <v>0.39886957399118961</v>
      </c>
      <c r="V66" s="313" cm="1">
        <f t="array" ref="V66">IF(V$7=-1,W66,IF(V$7=99,U66,IF(V$7=0,INDEX($E66:$I66,0,V$5),(INDEX($E66:$I66,0,V$7+1)-INDEX($E66:$I66,0,V$7))/(INDEX($E$4:$I$4,0,V$7+1)-INDEX($E$4:$I$4,0,V$7))+U66)))</f>
        <v>0.3988236236347743</v>
      </c>
      <c r="W66" s="313" cm="1">
        <f t="array" ref="W66">IF(W$7=-1,X66,IF(W$7=99,V66,IF(W$7=0,INDEX($E66:$I66,0,W$5),(INDEX($E66:$I66,0,W$7+1)-INDEX($E66:$I66,0,W$7))/(INDEX($E$4:$I$4,0,W$7+1)-INDEX($E$4:$I$4,0,W$7))+V66)))</f>
        <v>0.398777673278359</v>
      </c>
      <c r="X66" s="313" cm="1">
        <f t="array" ref="X66">IF(X$7=-1,Y66,IF(X$7=99,W66,IF(X$7=0,INDEX($E66:$I66,0,X$5),(INDEX($E66:$I66,0,X$7+1)-INDEX($E66:$I66,0,X$7))/(INDEX($E$4:$I$4,0,X$7+1)-INDEX($E$4:$I$4,0,X$7))+W66)))</f>
        <v>0.3987317229219437</v>
      </c>
      <c r="Y66" s="313" cm="1">
        <f t="array" ref="Y66">IF(Y$7=-1,Z66,IF(Y$7=99,X66,IF(Y$7=0,INDEX($E66:$I66,0,Y$5),(INDEX($E66:$I66,0,Y$7+1)-INDEX($E66:$I66,0,Y$7))/(INDEX($E$4:$I$4,0,Y$7+1)-INDEX($E$4:$I$4,0,Y$7))+X66)))</f>
        <v>0.3986857725655284</v>
      </c>
      <c r="Z66" s="313" cm="1">
        <f t="array" ref="Z66">IF(Z$7=-1,AA66,IF(Z$7=99,Y66,IF(Z$7=0,INDEX($E66:$I66,0,Z$5),(INDEX($E66:$I66,0,Z$7+1)-INDEX($E66:$I66,0,Z$7))/(INDEX($E$4:$I$4,0,Z$7+1)-INDEX($E$4:$I$4,0,Z$7))+Y66)))</f>
        <v>0.39863982220911309</v>
      </c>
      <c r="AA66" s="313" cm="1">
        <f t="array" ref="AA66">IF(AA$7=-1,AB66,IF(AA$7=99,Z66,IF(AA$7=0,INDEX($E66:$I66,0,AA$5),(INDEX($E66:$I66,0,AA$7+1)-INDEX($E66:$I66,0,AA$7))/(INDEX($E$4:$I$4,0,AA$7+1)-INDEX($E$4:$I$4,0,AA$7))+Z66)))</f>
        <v>0.39859387185269779</v>
      </c>
      <c r="AB66" s="313" cm="1">
        <f t="array" ref="AB66">IF(AB$7=-1,AC66,IF(AB$7=99,AA66,IF(AB$7=0,INDEX($E66:$I66,0,AB$5),(INDEX($E66:$I66,0,AB$7+1)-INDEX($E66:$I66,0,AB$7))/(INDEX($E$4:$I$4,0,AB$7+1)-INDEX($E$4:$I$4,0,AB$7))+AA66)))</f>
        <v>0.39854792149628265</v>
      </c>
      <c r="AC66" s="313" cm="1">
        <f t="array" ref="AC66">IF(AC$7=-1,AD66,IF(AC$7=99,AB66,IF(AC$7=0,INDEX($E66:$I66,0,AC$5),(INDEX($E66:$I66,0,AC$7+1)-INDEX($E66:$I66,0,AC$7))/(INDEX($E$4:$I$4,0,AC$7+1)-INDEX($E$4:$I$4,0,AC$7))+AB66)))</f>
        <v>0.39848978533327051</v>
      </c>
      <c r="AD66" s="313" cm="1">
        <f t="array" ref="AD66">IF(AD$7=-1,AE66,IF(AD$7=99,AC66,IF(AD$7=0,INDEX($E66:$I66,0,AD$5),(INDEX($E66:$I66,0,AD$7+1)-INDEX($E66:$I66,0,AD$7))/(INDEX($E$4:$I$4,0,AD$7+1)-INDEX($E$4:$I$4,0,AD$7))+AC66)))</f>
        <v>0.39843164917025836</v>
      </c>
      <c r="AE66" s="313" cm="1">
        <f t="array" ref="AE66">IF(AE$7=-1,AF66,IF(AE$7=99,AD66,IF(AE$7=0,INDEX($E66:$I66,0,AE$5),(INDEX($E66:$I66,0,AE$7+1)-INDEX($E66:$I66,0,AE$7))/(INDEX($E$4:$I$4,0,AE$7+1)-INDEX($E$4:$I$4,0,AE$7))+AD66)))</f>
        <v>0.39837351300724622</v>
      </c>
      <c r="AF66" s="313" cm="1">
        <f t="array" ref="AF66">IF(AF$7=-1,AG66,IF(AF$7=99,AE66,IF(AF$7=0,INDEX($E66:$I66,0,AF$5),(INDEX($E66:$I66,0,AF$7+1)-INDEX($E66:$I66,0,AF$7))/(INDEX($E$4:$I$4,0,AF$7+1)-INDEX($E$4:$I$4,0,AF$7))+AE66)))</f>
        <v>0.39831537684423407</v>
      </c>
      <c r="AG66" s="313" cm="1">
        <f t="array" ref="AG66">IF(AG$7=-1,AH66,IF(AG$7=99,AF66,IF(AG$7=0,INDEX($E66:$I66,0,AG$5),(INDEX($E66:$I66,0,AG$7+1)-INDEX($E66:$I66,0,AG$7))/(INDEX($E$4:$I$4,0,AG$7+1)-INDEX($E$4:$I$4,0,AG$7))+AF66)))</f>
        <v>0.39825724068122192</v>
      </c>
      <c r="AH66" s="313" cm="1">
        <f t="array" ref="AH66">IF(AH$7=-1,AI66,IF(AH$7=99,AG66,IF(AH$7=0,INDEX($E66:$I66,0,AH$5),(INDEX($E66:$I66,0,AH$7+1)-INDEX($E66:$I66,0,AH$7))/(INDEX($E$4:$I$4,0,AH$7+1)-INDEX($E$4:$I$4,0,AH$7))+AG66)))</f>
        <v>0.39819910451820978</v>
      </c>
      <c r="AI66" s="313" cm="1">
        <f t="array" ref="AI66">IF(AI$7=-1,AJ66,IF(AI$7=99,AH66,IF(AI$7=0,INDEX($E66:$I66,0,AI$5),(INDEX($E66:$I66,0,AI$7+1)-INDEX($E66:$I66,0,AI$7))/(INDEX($E$4:$I$4,0,AI$7+1)-INDEX($E$4:$I$4,0,AI$7))+AH66)))</f>
        <v>0.39814096835519763</v>
      </c>
      <c r="AJ66" s="313" cm="1">
        <f t="array" ref="AJ66">IF(AJ$7=-1,AK66,IF(AJ$7=99,AI66,IF(AJ$7=0,INDEX($E66:$I66,0,AJ$5),(INDEX($E66:$I66,0,AJ$7+1)-INDEX($E66:$I66,0,AJ$7))/(INDEX($E$4:$I$4,0,AJ$7+1)-INDEX($E$4:$I$4,0,AJ$7))+AI66)))</f>
        <v>0.39808283219218549</v>
      </c>
      <c r="AK66" s="313" cm="1">
        <f t="array" ref="AK66">IF(AK$7=-1,AL66,IF(AK$7=99,AJ66,IF(AK$7=0,INDEX($E66:$I66,0,AK$5),(INDEX($E66:$I66,0,AK$7+1)-INDEX($E66:$I66,0,AK$7))/(INDEX($E$4:$I$4,0,AK$7+1)-INDEX($E$4:$I$4,0,AK$7))+AJ66)))</f>
        <v>0.39802469602917334</v>
      </c>
      <c r="AL66" s="313" cm="1">
        <f t="array" ref="AL66">IF(AL$7=-1,AM66,IF(AL$7=99,AK66,IF(AL$7=0,INDEX($E66:$I66,0,AL$5),(INDEX($E66:$I66,0,AL$7+1)-INDEX($E66:$I66,0,AL$7))/(INDEX($E$4:$I$4,0,AL$7+1)-INDEX($E$4:$I$4,0,AL$7))+AK66)))</f>
        <v>0.39796655986616097</v>
      </c>
      <c r="AM66" s="313" cm="1">
        <f t="array" ref="AM66">IF(AM$7=-1,AN66,IF(AM$7=99,AL66,IF(AM$7=0,INDEX($E66:$I66,0,AM$5),(INDEX($E66:$I66,0,AM$7+1)-INDEX($E66:$I66,0,AM$7))/(INDEX($E$4:$I$4,0,AM$7+1)-INDEX($E$4:$I$4,0,AM$7))+AL66)))</f>
        <v>0.39788805355550172</v>
      </c>
      <c r="AN66" s="313" cm="1">
        <f t="array" ref="AN66">IF(AN$7=-1,AO66,IF(AN$7=99,AM66,IF(AN$7=0,INDEX($E66:$I66,0,AN$5),(INDEX($E66:$I66,0,AN$7+1)-INDEX($E66:$I66,0,AN$7))/(INDEX($E$4:$I$4,0,AN$7+1)-INDEX($E$4:$I$4,0,AN$7))+AM66)))</f>
        <v>0.39718149675956832</v>
      </c>
      <c r="AO66" s="313" cm="1">
        <f t="array" ref="AO66">IF(AO$7=-1,AP66,IF(AO$7=99,AN66,IF(AO$7=0,INDEX($E66:$I66,0,AO$5),(INDEX($E66:$I66,0,AO$7+1)-INDEX($E66:$I66,0,AO$7))/(INDEX($E$4:$I$4,0,AO$7+1)-INDEX($E$4:$I$4,0,AO$7))+AN66)))</f>
        <v>0.39718149675956832</v>
      </c>
      <c r="AP66" s="313" cm="1">
        <f t="array" ref="AP66">IF(AP$7=-1,AQ66,IF(AP$7=99,AO66,IF(AP$7=0,INDEX($E66:$I66,0,AP$5),(INDEX($E66:$I66,0,AP$7+1)-INDEX($E66:$I66,0,AP$7))/(INDEX($E$4:$I$4,0,AP$7+1)-INDEX($E$4:$I$4,0,AP$7))+AO66)))</f>
        <v>0.39718149675956832</v>
      </c>
    </row>
    <row r="67" spans="1:42">
      <c r="A67" s="313" t="s">
        <v>16</v>
      </c>
      <c r="C67" s="313" t="str">
        <f t="shared" si="18"/>
        <v>Space Heating</v>
      </c>
      <c r="E67" s="186">
        <f t="shared" si="19"/>
        <v>0.29899999999999999</v>
      </c>
      <c r="F67" s="186">
        <f t="shared" si="19"/>
        <v>0.29900742506043554</v>
      </c>
      <c r="G67" s="186">
        <f t="shared" si="19"/>
        <v>0.29854792149628268</v>
      </c>
      <c r="H67" s="186">
        <f t="shared" si="19"/>
        <v>0.297966559866161</v>
      </c>
      <c r="I67" s="186">
        <f t="shared" si="19"/>
        <v>0.29718149675956834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0.29896147470402024</v>
      </c>
      <c r="T67" s="313" cm="1">
        <f t="array" ref="T67">IF(T$7=-1,U67,IF(T$7=99,S67,IF(T$7=0,INDEX($E67:$I67,0,T$5),(INDEX($E67:$I67,0,T$7+1)-INDEX($E67:$I67,0,T$7))/(INDEX($E$4:$I$4,0,T$7+1)-INDEX($E$4:$I$4,0,T$7))+S67)))</f>
        <v>0.29891552434760493</v>
      </c>
      <c r="U67" s="313" cm="1">
        <f t="array" ref="U67">IF(U$7=-1,V67,IF(U$7=99,T67,IF(U$7=0,INDEX($E67:$I67,0,U$5),(INDEX($E67:$I67,0,U$7+1)-INDEX($E67:$I67,0,U$7))/(INDEX($E$4:$I$4,0,U$7+1)-INDEX($E$4:$I$4,0,U$7))+T67)))</f>
        <v>0.29886957399118963</v>
      </c>
      <c r="V67" s="313" cm="1">
        <f t="array" ref="V67">IF(V$7=-1,W67,IF(V$7=99,U67,IF(V$7=0,INDEX($E67:$I67,0,V$5),(INDEX($E67:$I67,0,V$7+1)-INDEX($E67:$I67,0,V$7))/(INDEX($E$4:$I$4,0,V$7+1)-INDEX($E$4:$I$4,0,V$7))+U67)))</f>
        <v>0.29882362363477433</v>
      </c>
      <c r="W67" s="313" cm="1">
        <f t="array" ref="W67">IF(W$7=-1,X67,IF(W$7=99,V67,IF(W$7=0,INDEX($E67:$I67,0,W$5),(INDEX($E67:$I67,0,W$7+1)-INDEX($E67:$I67,0,W$7))/(INDEX($E$4:$I$4,0,W$7+1)-INDEX($E$4:$I$4,0,W$7))+V67)))</f>
        <v>0.29877767327835902</v>
      </c>
      <c r="X67" s="313" cm="1">
        <f t="array" ref="X67">IF(X$7=-1,Y67,IF(X$7=99,W67,IF(X$7=0,INDEX($E67:$I67,0,X$5),(INDEX($E67:$I67,0,X$7+1)-INDEX($E67:$I67,0,X$7))/(INDEX($E$4:$I$4,0,X$7+1)-INDEX($E$4:$I$4,0,X$7))+W67)))</f>
        <v>0.29873172292194372</v>
      </c>
      <c r="Y67" s="313" cm="1">
        <f t="array" ref="Y67">IF(Y$7=-1,Z67,IF(Y$7=99,X67,IF(Y$7=0,INDEX($E67:$I67,0,Y$5),(INDEX($E67:$I67,0,Y$7+1)-INDEX($E67:$I67,0,Y$7))/(INDEX($E$4:$I$4,0,Y$7+1)-INDEX($E$4:$I$4,0,Y$7))+X67)))</f>
        <v>0.29868577256552842</v>
      </c>
      <c r="Z67" s="313" cm="1">
        <f t="array" ref="Z67">IF(Z$7=-1,AA67,IF(Z$7=99,Y67,IF(Z$7=0,INDEX($E67:$I67,0,Z$5),(INDEX($E67:$I67,0,Z$7+1)-INDEX($E67:$I67,0,Z$7))/(INDEX($E$4:$I$4,0,Z$7+1)-INDEX($E$4:$I$4,0,Z$7))+Y67)))</f>
        <v>0.29863982220911311</v>
      </c>
      <c r="AA67" s="313" cm="1">
        <f t="array" ref="AA67">IF(AA$7=-1,AB67,IF(AA$7=99,Z67,IF(AA$7=0,INDEX($E67:$I67,0,AA$5),(INDEX($E67:$I67,0,AA$7+1)-INDEX($E67:$I67,0,AA$7))/(INDEX($E$4:$I$4,0,AA$7+1)-INDEX($E$4:$I$4,0,AA$7))+Z67)))</f>
        <v>0.29859387185269781</v>
      </c>
      <c r="AB67" s="313" cm="1">
        <f t="array" ref="AB67">IF(AB$7=-1,AC67,IF(AB$7=99,AA67,IF(AB$7=0,INDEX($E67:$I67,0,AB$5),(INDEX($E67:$I67,0,AB$7+1)-INDEX($E67:$I67,0,AB$7))/(INDEX($E$4:$I$4,0,AB$7+1)-INDEX($E$4:$I$4,0,AB$7))+AA67)))</f>
        <v>0.29854792149628268</v>
      </c>
      <c r="AC67" s="313" cm="1">
        <f t="array" ref="AC67">IF(AC$7=-1,AD67,IF(AC$7=99,AB67,IF(AC$7=0,INDEX($E67:$I67,0,AC$5),(INDEX($E67:$I67,0,AC$7+1)-INDEX($E67:$I67,0,AC$7))/(INDEX($E$4:$I$4,0,AC$7+1)-INDEX($E$4:$I$4,0,AC$7))+AB67)))</f>
        <v>0.29848978533327053</v>
      </c>
      <c r="AD67" s="313" cm="1">
        <f t="array" ref="AD67">IF(AD$7=-1,AE67,IF(AD$7=99,AC67,IF(AD$7=0,INDEX($E67:$I67,0,AD$5),(INDEX($E67:$I67,0,AD$7+1)-INDEX($E67:$I67,0,AD$7))/(INDEX($E$4:$I$4,0,AD$7+1)-INDEX($E$4:$I$4,0,AD$7))+AC67)))</f>
        <v>0.29843164917025838</v>
      </c>
      <c r="AE67" s="313" cm="1">
        <f t="array" ref="AE67">IF(AE$7=-1,AF67,IF(AE$7=99,AD67,IF(AE$7=0,INDEX($E67:$I67,0,AE$5),(INDEX($E67:$I67,0,AE$7+1)-INDEX($E67:$I67,0,AE$7))/(INDEX($E$4:$I$4,0,AE$7+1)-INDEX($E$4:$I$4,0,AE$7))+AD67)))</f>
        <v>0.29837351300724624</v>
      </c>
      <c r="AF67" s="313" cm="1">
        <f t="array" ref="AF67">IF(AF$7=-1,AG67,IF(AF$7=99,AE67,IF(AF$7=0,INDEX($E67:$I67,0,AF$5),(INDEX($E67:$I67,0,AF$7+1)-INDEX($E67:$I67,0,AF$7))/(INDEX($E$4:$I$4,0,AF$7+1)-INDEX($E$4:$I$4,0,AF$7))+AE67)))</f>
        <v>0.29831537684423409</v>
      </c>
      <c r="AG67" s="313" cm="1">
        <f t="array" ref="AG67">IF(AG$7=-1,AH67,IF(AG$7=99,AF67,IF(AG$7=0,INDEX($E67:$I67,0,AG$5),(INDEX($E67:$I67,0,AG$7+1)-INDEX($E67:$I67,0,AG$7))/(INDEX($E$4:$I$4,0,AG$7+1)-INDEX($E$4:$I$4,0,AG$7))+AF67)))</f>
        <v>0.29825724068122195</v>
      </c>
      <c r="AH67" s="313" cm="1">
        <f t="array" ref="AH67">IF(AH$7=-1,AI67,IF(AH$7=99,AG67,IF(AH$7=0,INDEX($E67:$I67,0,AH$5),(INDEX($E67:$I67,0,AH$7+1)-INDEX($E67:$I67,0,AH$7))/(INDEX($E$4:$I$4,0,AH$7+1)-INDEX($E$4:$I$4,0,AH$7))+AG67)))</f>
        <v>0.2981991045182098</v>
      </c>
      <c r="AI67" s="313" cm="1">
        <f t="array" ref="AI67">IF(AI$7=-1,AJ67,IF(AI$7=99,AH67,IF(AI$7=0,INDEX($E67:$I67,0,AI$5),(INDEX($E67:$I67,0,AI$7+1)-INDEX($E67:$I67,0,AI$7))/(INDEX($E$4:$I$4,0,AI$7+1)-INDEX($E$4:$I$4,0,AI$7))+AH67)))</f>
        <v>0.29814096835519766</v>
      </c>
      <c r="AJ67" s="313" cm="1">
        <f t="array" ref="AJ67">IF(AJ$7=-1,AK67,IF(AJ$7=99,AI67,IF(AJ$7=0,INDEX($E67:$I67,0,AJ$5),(INDEX($E67:$I67,0,AJ$7+1)-INDEX($E67:$I67,0,AJ$7))/(INDEX($E$4:$I$4,0,AJ$7+1)-INDEX($E$4:$I$4,0,AJ$7))+AI67)))</f>
        <v>0.29808283219218551</v>
      </c>
      <c r="AK67" s="313" cm="1">
        <f t="array" ref="AK67">IF(AK$7=-1,AL67,IF(AK$7=99,AJ67,IF(AK$7=0,INDEX($E67:$I67,0,AK$5),(INDEX($E67:$I67,0,AK$7+1)-INDEX($E67:$I67,0,AK$7))/(INDEX($E$4:$I$4,0,AK$7+1)-INDEX($E$4:$I$4,0,AK$7))+AJ67)))</f>
        <v>0.29802469602917336</v>
      </c>
      <c r="AL67" s="313" cm="1">
        <f t="array" ref="AL67">IF(AL$7=-1,AM67,IF(AL$7=99,AK67,IF(AL$7=0,INDEX($E67:$I67,0,AL$5),(INDEX($E67:$I67,0,AL$7+1)-INDEX($E67:$I67,0,AL$7))/(INDEX($E$4:$I$4,0,AL$7+1)-INDEX($E$4:$I$4,0,AL$7))+AK67)))</f>
        <v>0.297966559866161</v>
      </c>
      <c r="AM67" s="313" cm="1">
        <f t="array" ref="AM67">IF(AM$7=-1,AN67,IF(AM$7=99,AL67,IF(AM$7=0,INDEX($E67:$I67,0,AM$5),(INDEX($E67:$I67,0,AM$7+1)-INDEX($E67:$I67,0,AM$7))/(INDEX($E$4:$I$4,0,AM$7+1)-INDEX($E$4:$I$4,0,AM$7))+AL67)))</f>
        <v>0.29788805355550174</v>
      </c>
      <c r="AN67" s="313" cm="1">
        <f t="array" ref="AN67">IF(AN$7=-1,AO67,IF(AN$7=99,AM67,IF(AN$7=0,INDEX($E67:$I67,0,AN$5),(INDEX($E67:$I67,0,AN$7+1)-INDEX($E67:$I67,0,AN$7))/(INDEX($E$4:$I$4,0,AN$7+1)-INDEX($E$4:$I$4,0,AN$7))+AM67)))</f>
        <v>0.29718149675956834</v>
      </c>
      <c r="AO67" s="313" cm="1">
        <f t="array" ref="AO67">IF(AO$7=-1,AP67,IF(AO$7=99,AN67,IF(AO$7=0,INDEX($E67:$I67,0,AO$5),(INDEX($E67:$I67,0,AO$7+1)-INDEX($E67:$I67,0,AO$7))/(INDEX($E$4:$I$4,0,AO$7+1)-INDEX($E$4:$I$4,0,AO$7))+AN67)))</f>
        <v>0.29718149675956834</v>
      </c>
      <c r="AP67" s="313" cm="1">
        <f t="array" ref="AP67">IF(AP$7=-1,AQ67,IF(AP$7=99,AO67,IF(AP$7=0,INDEX($E67:$I67,0,AP$5),(INDEX($E67:$I67,0,AP$7+1)-INDEX($E67:$I67,0,AP$7))/(INDEX($E$4:$I$4,0,AP$7+1)-INDEX($E$4:$I$4,0,AP$7))+AO67)))</f>
        <v>0.29718149675956834</v>
      </c>
    </row>
    <row r="68" spans="1:42">
      <c r="A68" s="313" t="s">
        <v>16</v>
      </c>
      <c r="C68" s="313" t="str">
        <f t="shared" si="18"/>
        <v>Water Heating Geyser</v>
      </c>
      <c r="E68" s="186">
        <f t="shared" si="19"/>
        <v>0.69799999999999995</v>
      </c>
      <c r="F68" s="186">
        <f t="shared" si="19"/>
        <v>0.69801485012087106</v>
      </c>
      <c r="G68" s="186">
        <f t="shared" si="19"/>
        <v>0.69709584299256533</v>
      </c>
      <c r="H68" s="186">
        <f t="shared" si="19"/>
        <v>0.69593311973232197</v>
      </c>
      <c r="I68" s="186">
        <f t="shared" si="19"/>
        <v>0.69436299351913666</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0.69792294940804045</v>
      </c>
      <c r="T68" s="313" cm="1">
        <f t="array" ref="T68">IF(T$7=-1,U68,IF(T$7=99,S68,IF(T$7=0,INDEX($E68:$I68,0,T$5),(INDEX($E68:$I68,0,T$7+1)-INDEX($E68:$I68,0,T$7))/(INDEX($E$4:$I$4,0,T$7+1)-INDEX($E$4:$I$4,0,T$7))+S68)))</f>
        <v>0.69783104869520984</v>
      </c>
      <c r="U68" s="313" cm="1">
        <f t="array" ref="U68">IF(U$7=-1,V68,IF(U$7=99,T68,IF(U$7=0,INDEX($E68:$I68,0,U$5),(INDEX($E68:$I68,0,U$7+1)-INDEX($E68:$I68,0,U$7))/(INDEX($E$4:$I$4,0,U$7+1)-INDEX($E$4:$I$4,0,U$7))+T68)))</f>
        <v>0.69773914798237924</v>
      </c>
      <c r="V68" s="313" cm="1">
        <f t="array" ref="V68">IF(V$7=-1,W68,IF(V$7=99,U68,IF(V$7=0,INDEX($E68:$I68,0,V$5),(INDEX($E68:$I68,0,V$7+1)-INDEX($E68:$I68,0,V$7))/(INDEX($E$4:$I$4,0,V$7+1)-INDEX($E$4:$I$4,0,V$7))+U68)))</f>
        <v>0.69764724726954863</v>
      </c>
      <c r="W68" s="313" cm="1">
        <f t="array" ref="W68">IF(W$7=-1,X68,IF(W$7=99,V68,IF(W$7=0,INDEX($E68:$I68,0,W$5),(INDEX($E68:$I68,0,W$7+1)-INDEX($E68:$I68,0,W$7))/(INDEX($E$4:$I$4,0,W$7+1)-INDEX($E$4:$I$4,0,W$7))+V68)))</f>
        <v>0.69755534655671803</v>
      </c>
      <c r="X68" s="313" cm="1">
        <f t="array" ref="X68">IF(X$7=-1,Y68,IF(X$7=99,W68,IF(X$7=0,INDEX($E68:$I68,0,X$5),(INDEX($E68:$I68,0,X$7+1)-INDEX($E68:$I68,0,X$7))/(INDEX($E$4:$I$4,0,X$7+1)-INDEX($E$4:$I$4,0,X$7))+W68)))</f>
        <v>0.69746344584388742</v>
      </c>
      <c r="Y68" s="313" cm="1">
        <f t="array" ref="Y68">IF(Y$7=-1,Z68,IF(Y$7=99,X68,IF(Y$7=0,INDEX($E68:$I68,0,Y$5),(INDEX($E68:$I68,0,Y$7+1)-INDEX($E68:$I68,0,Y$7))/(INDEX($E$4:$I$4,0,Y$7+1)-INDEX($E$4:$I$4,0,Y$7))+X68)))</f>
        <v>0.69737154513105681</v>
      </c>
      <c r="Z68" s="313" cm="1">
        <f t="array" ref="Z68">IF(Z$7=-1,AA68,IF(Z$7=99,Y68,IF(Z$7=0,INDEX($E68:$I68,0,Z$5),(INDEX($E68:$I68,0,Z$7+1)-INDEX($E68:$I68,0,Z$7))/(INDEX($E$4:$I$4,0,Z$7+1)-INDEX($E$4:$I$4,0,Z$7))+Y68)))</f>
        <v>0.69727964441822621</v>
      </c>
      <c r="AA68" s="313" cm="1">
        <f t="array" ref="AA68">IF(AA$7=-1,AB68,IF(AA$7=99,Z68,IF(AA$7=0,INDEX($E68:$I68,0,AA$5),(INDEX($E68:$I68,0,AA$7+1)-INDEX($E68:$I68,0,AA$7))/(INDEX($E$4:$I$4,0,AA$7+1)-INDEX($E$4:$I$4,0,AA$7))+Z68)))</f>
        <v>0.6971877437053956</v>
      </c>
      <c r="AB68" s="313" cm="1">
        <f t="array" ref="AB68">IF(AB$7=-1,AC68,IF(AB$7=99,AA68,IF(AB$7=0,INDEX($E68:$I68,0,AB$5),(INDEX($E68:$I68,0,AB$7+1)-INDEX($E68:$I68,0,AB$7))/(INDEX($E$4:$I$4,0,AB$7+1)-INDEX($E$4:$I$4,0,AB$7))+AA68)))</f>
        <v>0.69709584299256533</v>
      </c>
      <c r="AC68" s="313" cm="1">
        <f t="array" ref="AC68">IF(AC$7=-1,AD68,IF(AC$7=99,AB68,IF(AC$7=0,INDEX($E68:$I68,0,AC$5),(INDEX($E68:$I68,0,AC$7+1)-INDEX($E68:$I68,0,AC$7))/(INDEX($E$4:$I$4,0,AC$7+1)-INDEX($E$4:$I$4,0,AC$7))+AB68)))</f>
        <v>0.69697957066654104</v>
      </c>
      <c r="AD68" s="313" cm="1">
        <f t="array" ref="AD68">IF(AD$7=-1,AE68,IF(AD$7=99,AC68,IF(AD$7=0,INDEX($E68:$I68,0,AD$5),(INDEX($E68:$I68,0,AD$7+1)-INDEX($E68:$I68,0,AD$7))/(INDEX($E$4:$I$4,0,AD$7+1)-INDEX($E$4:$I$4,0,AD$7))+AC68)))</f>
        <v>0.69686329834051675</v>
      </c>
      <c r="AE68" s="313" cm="1">
        <f t="array" ref="AE68">IF(AE$7=-1,AF68,IF(AE$7=99,AD68,IF(AE$7=0,INDEX($E68:$I68,0,AE$5),(INDEX($E68:$I68,0,AE$7+1)-INDEX($E68:$I68,0,AE$7))/(INDEX($E$4:$I$4,0,AE$7+1)-INDEX($E$4:$I$4,0,AE$7))+AD68)))</f>
        <v>0.69674702601449245</v>
      </c>
      <c r="AF68" s="313" cm="1">
        <f t="array" ref="AF68">IF(AF$7=-1,AG68,IF(AF$7=99,AE68,IF(AF$7=0,INDEX($E68:$I68,0,AF$5),(INDEX($E68:$I68,0,AF$7+1)-INDEX($E68:$I68,0,AF$7))/(INDEX($E$4:$I$4,0,AF$7+1)-INDEX($E$4:$I$4,0,AF$7))+AE68)))</f>
        <v>0.69663075368846816</v>
      </c>
      <c r="AG68" s="313" cm="1">
        <f t="array" ref="AG68">IF(AG$7=-1,AH68,IF(AG$7=99,AF68,IF(AG$7=0,INDEX($E68:$I68,0,AG$5),(INDEX($E68:$I68,0,AG$7+1)-INDEX($E68:$I68,0,AG$7))/(INDEX($E$4:$I$4,0,AG$7+1)-INDEX($E$4:$I$4,0,AG$7))+AF68)))</f>
        <v>0.69651448136244387</v>
      </c>
      <c r="AH68" s="313" cm="1">
        <f t="array" ref="AH68">IF(AH$7=-1,AI68,IF(AH$7=99,AG68,IF(AH$7=0,INDEX($E68:$I68,0,AH$5),(INDEX($E68:$I68,0,AH$7+1)-INDEX($E68:$I68,0,AH$7))/(INDEX($E$4:$I$4,0,AH$7+1)-INDEX($E$4:$I$4,0,AH$7))+AG68)))</f>
        <v>0.69639820903641958</v>
      </c>
      <c r="AI68" s="313" cm="1">
        <f t="array" ref="AI68">IF(AI$7=-1,AJ68,IF(AI$7=99,AH68,IF(AI$7=0,INDEX($E68:$I68,0,AI$5),(INDEX($E68:$I68,0,AI$7+1)-INDEX($E68:$I68,0,AI$7))/(INDEX($E$4:$I$4,0,AI$7+1)-INDEX($E$4:$I$4,0,AI$7))+AH68)))</f>
        <v>0.69628193671039529</v>
      </c>
      <c r="AJ68" s="313" cm="1">
        <f t="array" ref="AJ68">IF(AJ$7=-1,AK68,IF(AJ$7=99,AI68,IF(AJ$7=0,INDEX($E68:$I68,0,AJ$5),(INDEX($E68:$I68,0,AJ$7+1)-INDEX($E68:$I68,0,AJ$7))/(INDEX($E$4:$I$4,0,AJ$7+1)-INDEX($E$4:$I$4,0,AJ$7))+AI68)))</f>
        <v>0.696165664384371</v>
      </c>
      <c r="AK68" s="313" cm="1">
        <f t="array" ref="AK68">IF(AK$7=-1,AL68,IF(AK$7=99,AJ68,IF(AK$7=0,INDEX($E68:$I68,0,AK$5),(INDEX($E68:$I68,0,AK$7+1)-INDEX($E68:$I68,0,AK$7))/(INDEX($E$4:$I$4,0,AK$7+1)-INDEX($E$4:$I$4,0,AK$7))+AJ68)))</f>
        <v>0.69604939205834671</v>
      </c>
      <c r="AL68" s="313" cm="1">
        <f t="array" ref="AL68">IF(AL$7=-1,AM68,IF(AL$7=99,AK68,IF(AL$7=0,INDEX($E68:$I68,0,AL$5),(INDEX($E68:$I68,0,AL$7+1)-INDEX($E68:$I68,0,AL$7))/(INDEX($E$4:$I$4,0,AL$7+1)-INDEX($E$4:$I$4,0,AL$7))+AK68)))</f>
        <v>0.69593311973232197</v>
      </c>
      <c r="AM68" s="313" cm="1">
        <f t="array" ref="AM68">IF(AM$7=-1,AN68,IF(AM$7=99,AL68,IF(AM$7=0,INDEX($E68:$I68,0,AM$5),(INDEX($E68:$I68,0,AM$7+1)-INDEX($E68:$I68,0,AM$7))/(INDEX($E$4:$I$4,0,AM$7+1)-INDEX($E$4:$I$4,0,AM$7))+AL68)))</f>
        <v>0.69577610711100346</v>
      </c>
      <c r="AN68" s="313" cm="1">
        <f t="array" ref="AN68">IF(AN$7=-1,AO68,IF(AN$7=99,AM68,IF(AN$7=0,INDEX($E68:$I68,0,AN$5),(INDEX($E68:$I68,0,AN$7+1)-INDEX($E68:$I68,0,AN$7))/(INDEX($E$4:$I$4,0,AN$7+1)-INDEX($E$4:$I$4,0,AN$7))+AM68)))</f>
        <v>0.69436299351913666</v>
      </c>
      <c r="AO68" s="313" cm="1">
        <f t="array" ref="AO68">IF(AO$7=-1,AP68,IF(AO$7=99,AN68,IF(AO$7=0,INDEX($E68:$I68,0,AO$5),(INDEX($E68:$I68,0,AO$7+1)-INDEX($E68:$I68,0,AO$7))/(INDEX($E$4:$I$4,0,AO$7+1)-INDEX($E$4:$I$4,0,AO$7))+AN68)))</f>
        <v>0.69436299351913666</v>
      </c>
      <c r="AP68" s="313" cm="1">
        <f t="array" ref="AP68">IF(AP$7=-1,AQ68,IF(AP$7=99,AO68,IF(AP$7=0,INDEX($E68:$I68,0,AP$5),(INDEX($E68:$I68,0,AP$7+1)-INDEX($E68:$I68,0,AP$7))/(INDEX($E$4:$I$4,0,AP$7+1)-INDEX($E$4:$I$4,0,AP$7))+AO68)))</f>
        <v>0.69436299351913666</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34.408304164156981</v>
      </c>
      <c r="L74" s="186">
        <f t="shared" si="21"/>
        <v>33.89298774192352</v>
      </c>
      <c r="M74" s="186">
        <f t="shared" si="21"/>
        <v>33.377671319690066</v>
      </c>
      <c r="N74" s="186">
        <f t="shared" si="21"/>
        <v>32.862354897456612</v>
      </c>
      <c r="O74" s="186">
        <f t="shared" si="21"/>
        <v>32.347038475223151</v>
      </c>
      <c r="P74" s="186">
        <f t="shared" ca="1" si="21"/>
        <v>32.968471851167052</v>
      </c>
      <c r="Q74" s="186">
        <f t="shared" ca="1" si="21"/>
        <v>33.554566556350764</v>
      </c>
      <c r="R74" s="186">
        <f t="shared" ca="1" si="21"/>
        <v>33.391794124276892</v>
      </c>
      <c r="S74" s="186">
        <f t="shared" ca="1" si="21"/>
        <v>33.826143093072474</v>
      </c>
      <c r="T74" s="186">
        <f t="shared" ca="1" si="21"/>
        <v>34.3389442076205</v>
      </c>
      <c r="U74" s="186">
        <f t="shared" ca="1" si="21"/>
        <v>34.80682655142396</v>
      </c>
      <c r="V74" s="186">
        <f t="shared" ca="1" si="21"/>
        <v>35.300244889405306</v>
      </c>
      <c r="W74" s="186">
        <f t="shared" ca="1" si="21"/>
        <v>35.829282766215975</v>
      </c>
      <c r="X74" s="186">
        <f t="shared" ca="1" si="21"/>
        <v>36.337557248145778</v>
      </c>
      <c r="Y74" s="186">
        <f t="shared" ca="1" si="21"/>
        <v>36.847208254920673</v>
      </c>
      <c r="Z74" s="186">
        <f t="shared" ca="1" si="21"/>
        <v>37.359003109832756</v>
      </c>
      <c r="AA74" s="186">
        <f t="shared" ca="1" si="21"/>
        <v>37.876021982688172</v>
      </c>
      <c r="AB74" s="186">
        <f t="shared" ca="1" si="21"/>
        <v>38.419576765088877</v>
      </c>
      <c r="AC74" s="186">
        <f t="shared" ca="1" si="21"/>
        <v>38.905400563543139</v>
      </c>
      <c r="AD74" s="186">
        <f t="shared" ca="1" si="21"/>
        <v>39.379077960837776</v>
      </c>
      <c r="AE74" s="186">
        <f t="shared" ca="1" si="21"/>
        <v>39.850054116142452</v>
      </c>
      <c r="AF74" s="186">
        <f t="shared" ca="1" si="21"/>
        <v>40.323914775398954</v>
      </c>
      <c r="AG74" s="186">
        <f t="shared" ca="1" si="21"/>
        <v>40.796184707907585</v>
      </c>
      <c r="AH74" s="186">
        <f t="shared" ca="1" si="21"/>
        <v>41.2063544382478</v>
      </c>
      <c r="AI74" s="186">
        <f t="shared" ca="1" si="21"/>
        <v>41.623649578118332</v>
      </c>
      <c r="AJ74" s="186">
        <f t="shared" ca="1" si="21"/>
        <v>42.046148743174427</v>
      </c>
      <c r="AK74" s="186">
        <f t="shared" ca="1" si="21"/>
        <v>42.461569449159377</v>
      </c>
      <c r="AL74" s="186">
        <f t="shared" ca="1" si="21"/>
        <v>42.876797309033705</v>
      </c>
      <c r="AM74" s="186">
        <f t="shared" ca="1" si="21"/>
        <v>44.744534670085699</v>
      </c>
      <c r="AN74" s="186">
        <f t="shared" ca="1" si="21"/>
        <v>46.409441808896318</v>
      </c>
      <c r="AO74" s="186">
        <f t="shared" ca="1" si="21"/>
        <v>46.409441808896318</v>
      </c>
      <c r="AP74" s="186">
        <f t="shared" ca="1" si="21"/>
        <v>46.409441808896318</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34.408304164156981</v>
      </c>
      <c r="L77" s="186">
        <f>L$74</f>
        <v>33.89298774192352</v>
      </c>
      <c r="M77" s="186">
        <f>M$74</f>
        <v>33.377671319690066</v>
      </c>
      <c r="N77" s="186">
        <f t="shared" ref="N77:AP77" si="26">(($M$74*(1-N$75))+((N74-$M$74)*(1-N$76)))</f>
        <v>32.862354897456612</v>
      </c>
      <c r="O77" s="186">
        <f t="shared" si="26"/>
        <v>32.347038475223151</v>
      </c>
      <c r="P77" s="186">
        <f t="shared" ca="1" si="26"/>
        <v>32.968471851167052</v>
      </c>
      <c r="Q77" s="186">
        <f t="shared" ca="1" si="26"/>
        <v>33.554566556350764</v>
      </c>
      <c r="R77" s="186">
        <f t="shared" ca="1" si="26"/>
        <v>33.391794124276892</v>
      </c>
      <c r="S77" s="186">
        <f t="shared" ca="1" si="26"/>
        <v>33.149620231211024</v>
      </c>
      <c r="T77" s="186">
        <f t="shared" ca="1" si="26"/>
        <v>32.965386439315679</v>
      </c>
      <c r="U77" s="186">
        <f t="shared" ca="1" si="26"/>
        <v>32.718416958338523</v>
      </c>
      <c r="V77" s="186">
        <f t="shared" ca="1" si="26"/>
        <v>32.476225298252885</v>
      </c>
      <c r="W77" s="186">
        <f t="shared" ca="1" si="26"/>
        <v>32.246354489594381</v>
      </c>
      <c r="X77" s="186">
        <f t="shared" ca="1" si="26"/>
        <v>31.977050378368286</v>
      </c>
      <c r="Y77" s="186">
        <f t="shared" ca="1" si="26"/>
        <v>31.68859909923178</v>
      </c>
      <c r="Z77" s="186">
        <f t="shared" ca="1" si="26"/>
        <v>31.381562612259515</v>
      </c>
      <c r="AA77" s="186">
        <f t="shared" ca="1" si="26"/>
        <v>31.058338025804304</v>
      </c>
      <c r="AB77" s="186">
        <f t="shared" ca="1" si="26"/>
        <v>30.735661412071103</v>
      </c>
      <c r="AC77" s="186">
        <f t="shared" ca="1" si="26"/>
        <v>31.124320450834514</v>
      </c>
      <c r="AD77" s="186">
        <f t="shared" ca="1" si="26"/>
        <v>31.503262368670221</v>
      </c>
      <c r="AE77" s="186">
        <f t="shared" ca="1" si="26"/>
        <v>31.880043292913964</v>
      </c>
      <c r="AF77" s="186">
        <f t="shared" ca="1" si="26"/>
        <v>32.259131820319169</v>
      </c>
      <c r="AG77" s="186">
        <f t="shared" ca="1" si="26"/>
        <v>32.636947766326074</v>
      </c>
      <c r="AH77" s="186">
        <f t="shared" ca="1" si="26"/>
        <v>32.965083550598244</v>
      </c>
      <c r="AI77" s="186">
        <f t="shared" ca="1" si="26"/>
        <v>33.298919662494669</v>
      </c>
      <c r="AJ77" s="186">
        <f t="shared" ca="1" si="26"/>
        <v>33.636918994539542</v>
      </c>
      <c r="AK77" s="186">
        <f t="shared" ca="1" si="26"/>
        <v>33.969255559327507</v>
      </c>
      <c r="AL77" s="186">
        <f t="shared" ca="1" si="26"/>
        <v>34.301437847226964</v>
      </c>
      <c r="AM77" s="186">
        <f t="shared" ca="1" si="26"/>
        <v>35.79562773606856</v>
      </c>
      <c r="AN77" s="186">
        <f t="shared" ca="1" si="26"/>
        <v>37.127553447117059</v>
      </c>
      <c r="AO77" s="186">
        <f t="shared" ca="1" si="26"/>
        <v>37.127553447117059</v>
      </c>
      <c r="AP77" s="186">
        <f t="shared" ca="1" si="26"/>
        <v>37.127553447117059</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14.038532183064717</v>
      </c>
      <c r="L81" s="42">
        <f t="shared" si="28"/>
        <v>13.400407777786334</v>
      </c>
      <c r="M81" s="42">
        <f t="shared" si="28"/>
        <v>12.762283372507952</v>
      </c>
      <c r="N81" s="42">
        <f t="shared" si="28"/>
        <v>12.124158967229569</v>
      </c>
      <c r="O81" s="42">
        <f t="shared" si="28"/>
        <v>11.486034561951186</v>
      </c>
      <c r="P81" s="24">
        <f t="shared" ref="P81:AP81" ca="1" si="29">OFFSET(P$33,$BB81,$J$96)/OFFSET(O$33,$BB81,$J$96)*O81</f>
        <v>11.464038521763634</v>
      </c>
      <c r="Q81" s="24">
        <f t="shared" ca="1" si="29"/>
        <v>11.571369490789206</v>
      </c>
      <c r="R81" s="24">
        <f t="shared" ca="1" si="29"/>
        <v>12.040328278626388</v>
      </c>
      <c r="S81" s="24">
        <f t="shared" ca="1" si="29"/>
        <v>13.408672048990871</v>
      </c>
      <c r="T81" s="24">
        <f t="shared" ca="1" si="29"/>
        <v>13.369863837416858</v>
      </c>
      <c r="U81" s="24">
        <f t="shared" ca="1" si="29"/>
        <v>13.348561524164534</v>
      </c>
      <c r="V81" s="24">
        <f t="shared" ca="1" si="29"/>
        <v>13.287838339672966</v>
      </c>
      <c r="W81" s="24">
        <f t="shared" ca="1" si="29"/>
        <v>13.12280616976229</v>
      </c>
      <c r="X81" s="24">
        <f t="shared" ca="1" si="29"/>
        <v>12.891802756716347</v>
      </c>
      <c r="Y81" s="24">
        <f t="shared" ca="1" si="29"/>
        <v>12.662996355621157</v>
      </c>
      <c r="Z81" s="24">
        <f t="shared" ca="1" si="29"/>
        <v>12.448241642950951</v>
      </c>
      <c r="AA81" s="24">
        <f t="shared" ca="1" si="29"/>
        <v>12.204162121902851</v>
      </c>
      <c r="AB81" s="24">
        <f t="shared" ca="1" si="29"/>
        <v>11.923739021616127</v>
      </c>
      <c r="AC81" s="24">
        <f t="shared" ca="1" si="29"/>
        <v>11.672113401024497</v>
      </c>
      <c r="AD81" s="24">
        <f t="shared" ca="1" si="29"/>
        <v>11.437784598656288</v>
      </c>
      <c r="AE81" s="24">
        <f t="shared" ca="1" si="29"/>
        <v>11.218744336364473</v>
      </c>
      <c r="AF81" s="24">
        <f t="shared" ca="1" si="29"/>
        <v>10.988850080720624</v>
      </c>
      <c r="AG81" s="24">
        <f t="shared" ca="1" si="29"/>
        <v>10.793834062985043</v>
      </c>
      <c r="AH81" s="24">
        <f t="shared" ca="1" si="29"/>
        <v>10.601162579321505</v>
      </c>
      <c r="AI81" s="24">
        <f t="shared" ca="1" si="29"/>
        <v>10.400389008403916</v>
      </c>
      <c r="AJ81" s="24">
        <f t="shared" ca="1" si="29"/>
        <v>10.205271371910456</v>
      </c>
      <c r="AK81" s="24">
        <f t="shared" ca="1" si="29"/>
        <v>10.028723990049524</v>
      </c>
      <c r="AL81" s="24">
        <f t="shared" ca="1" si="29"/>
        <v>9.8552120360598856</v>
      </c>
      <c r="AM81" s="24">
        <f t="shared" ca="1" si="29"/>
        <v>8.9223721815152555</v>
      </c>
      <c r="AN81" s="24">
        <f t="shared" ca="1" si="29"/>
        <v>7.8990257014092631</v>
      </c>
      <c r="AO81" s="24">
        <f t="shared" ca="1" si="29"/>
        <v>7.8990257014092631</v>
      </c>
      <c r="AP81" s="24">
        <f t="shared" ca="1" si="29"/>
        <v>7.8990257014092631</v>
      </c>
      <c r="BB81" s="313">
        <v>1</v>
      </c>
    </row>
    <row r="82" spans="1:54">
      <c r="A82" s="313" t="s">
        <v>16</v>
      </c>
      <c r="B82" s="228"/>
      <c r="D82" s="186" t="str">
        <f>D113</f>
        <v>RMEH</v>
      </c>
      <c r="H82" s="313" t="s">
        <v>649</v>
      </c>
      <c r="J82" s="42">
        <f t="shared" ref="J82:O82" si="30">J113</f>
        <v>13.162661948752438</v>
      </c>
      <c r="K82" s="42">
        <f t="shared" si="30"/>
        <v>13.088635789173482</v>
      </c>
      <c r="L82" s="42">
        <f t="shared" si="30"/>
        <v>13.014609629594524</v>
      </c>
      <c r="M82" s="42">
        <f t="shared" si="30"/>
        <v>12.940583470015568</v>
      </c>
      <c r="N82" s="42">
        <f t="shared" si="30"/>
        <v>12.86655731043661</v>
      </c>
      <c r="O82" s="42">
        <f t="shared" si="30"/>
        <v>12.792531150857654</v>
      </c>
      <c r="P82" s="24">
        <f t="shared" ref="P82:AP82" ca="1" si="31">OFFSET(P$33,$BB82,$J$96)/OFFSET(O$33,$BB82,$J$96)*O82</f>
        <v>13.137691718093546</v>
      </c>
      <c r="Q82" s="24">
        <f t="shared" ca="1" si="31"/>
        <v>13.492728216294745</v>
      </c>
      <c r="R82" s="24">
        <f t="shared" ca="1" si="31"/>
        <v>14.179160096768738</v>
      </c>
      <c r="S82" s="24">
        <f t="shared" ca="1" si="31"/>
        <v>13.162582134204644</v>
      </c>
      <c r="T82" s="24">
        <f t="shared" ca="1" si="31"/>
        <v>13.623361415015372</v>
      </c>
      <c r="U82" s="24">
        <f t="shared" ca="1" si="31"/>
        <v>13.837671158971666</v>
      </c>
      <c r="V82" s="24">
        <f t="shared" ca="1" si="31"/>
        <v>14.089626921428982</v>
      </c>
      <c r="W82" s="24">
        <f t="shared" ca="1" si="31"/>
        <v>14.30521657558355</v>
      </c>
      <c r="X82" s="24">
        <f t="shared" ca="1" si="31"/>
        <v>14.600782776034492</v>
      </c>
      <c r="Y82" s="24">
        <f t="shared" ca="1" si="31"/>
        <v>14.887717233925787</v>
      </c>
      <c r="Z82" s="24">
        <f t="shared" ca="1" si="31"/>
        <v>15.194064105120983</v>
      </c>
      <c r="AA82" s="24">
        <f t="shared" ca="1" si="31"/>
        <v>15.449611500700307</v>
      </c>
      <c r="AB82" s="24">
        <f t="shared" ca="1" si="31"/>
        <v>15.760754753073627</v>
      </c>
      <c r="AC82" s="24">
        <f t="shared" ca="1" si="31"/>
        <v>16.077667486658829</v>
      </c>
      <c r="AD82" s="24">
        <f t="shared" ca="1" si="31"/>
        <v>16.344173025406366</v>
      </c>
      <c r="AE82" s="24">
        <f t="shared" ca="1" si="31"/>
        <v>16.609599400860397</v>
      </c>
      <c r="AF82" s="24">
        <f t="shared" ca="1" si="31"/>
        <v>16.852745150943672</v>
      </c>
      <c r="AG82" s="24">
        <f t="shared" ca="1" si="31"/>
        <v>17.140316959951473</v>
      </c>
      <c r="AH82" s="24">
        <f t="shared" ca="1" si="31"/>
        <v>17.349747635053443</v>
      </c>
      <c r="AI82" s="24">
        <f t="shared" ca="1" si="31"/>
        <v>17.570578584443474</v>
      </c>
      <c r="AJ82" s="24">
        <f t="shared" ca="1" si="31"/>
        <v>17.819569827822203</v>
      </c>
      <c r="AK82" s="24">
        <f t="shared" ca="1" si="31"/>
        <v>18.053072105034758</v>
      </c>
      <c r="AL82" s="24">
        <f t="shared" ca="1" si="31"/>
        <v>18.278684581704173</v>
      </c>
      <c r="AM82" s="24">
        <f t="shared" ca="1" si="31"/>
        <v>19.291775329089372</v>
      </c>
      <c r="AN82" s="24">
        <f t="shared" ca="1" si="31"/>
        <v>20.158122183506791</v>
      </c>
      <c r="AO82" s="24">
        <f t="shared" ca="1" si="31"/>
        <v>20.158122183506791</v>
      </c>
      <c r="AP82" s="24">
        <f t="shared" ca="1" si="31"/>
        <v>20.158122183506791</v>
      </c>
      <c r="BB82" s="313">
        <v>2</v>
      </c>
    </row>
    <row r="83" spans="1:54">
      <c r="A83" s="313" t="s">
        <v>16</v>
      </c>
      <c r="B83" s="228"/>
      <c r="D83" s="186" t="str">
        <f>D123</f>
        <v>RHEH</v>
      </c>
      <c r="H83" s="313" t="s">
        <v>648</v>
      </c>
      <c r="J83" s="42">
        <f t="shared" ref="J83:O83" si="32">J123</f>
        <v>7.0843020492948998</v>
      </c>
      <c r="K83" s="42">
        <f t="shared" si="32"/>
        <v>7.2811361919187823</v>
      </c>
      <c r="L83" s="42">
        <f t="shared" si="32"/>
        <v>7.4779703345426647</v>
      </c>
      <c r="M83" s="42">
        <f t="shared" si="32"/>
        <v>7.6748044771665462</v>
      </c>
      <c r="N83" s="42">
        <f t="shared" si="32"/>
        <v>7.8716386197904287</v>
      </c>
      <c r="O83" s="42">
        <f t="shared" si="32"/>
        <v>8.0684727624143111</v>
      </c>
      <c r="P83" s="24">
        <f t="shared" ref="P83:AP83" ca="1" si="33">OFFSET(P$33,$BB83,$J$96)/OFFSET(O$33,$BB83,$J$96)*O83</f>
        <v>8.3667416113098714</v>
      </c>
      <c r="Q83" s="24">
        <f t="shared" ca="1" si="33"/>
        <v>8.490468849266815</v>
      </c>
      <c r="R83" s="24">
        <f t="shared" ca="1" si="33"/>
        <v>7.1723057488817679</v>
      </c>
      <c r="S83" s="24">
        <f t="shared" ca="1" si="33"/>
        <v>7.2548889098769633</v>
      </c>
      <c r="T83" s="24">
        <f t="shared" ca="1" si="33"/>
        <v>7.3457189551882669</v>
      </c>
      <c r="U83" s="24">
        <f t="shared" ca="1" si="33"/>
        <v>7.6205938682877594</v>
      </c>
      <c r="V83" s="24">
        <f t="shared" ca="1" si="33"/>
        <v>7.9227796283033625</v>
      </c>
      <c r="W83" s="24">
        <f t="shared" ca="1" si="33"/>
        <v>8.4012600208701347</v>
      </c>
      <c r="X83" s="24">
        <f t="shared" ca="1" si="33"/>
        <v>8.8449717153949408</v>
      </c>
      <c r="Y83" s="24">
        <f t="shared" ca="1" si="33"/>
        <v>9.2964946653737304</v>
      </c>
      <c r="Z83" s="24">
        <f t="shared" ca="1" si="33"/>
        <v>9.7166973617608221</v>
      </c>
      <c r="AA83" s="24">
        <f t="shared" ca="1" si="33"/>
        <v>10.222248360085015</v>
      </c>
      <c r="AB83" s="24">
        <f t="shared" ca="1" si="33"/>
        <v>10.735082990399125</v>
      </c>
      <c r="AC83" s="24">
        <f t="shared" ca="1" si="33"/>
        <v>11.155619675859816</v>
      </c>
      <c r="AD83" s="24">
        <f t="shared" ca="1" si="33"/>
        <v>11.597120336775117</v>
      </c>
      <c r="AE83" s="24">
        <f t="shared" ca="1" si="33"/>
        <v>12.021710378917584</v>
      </c>
      <c r="AF83" s="24">
        <f t="shared" ca="1" si="33"/>
        <v>12.482319543734658</v>
      </c>
      <c r="AG83" s="24">
        <f t="shared" ca="1" si="33"/>
        <v>12.862033684971069</v>
      </c>
      <c r="AH83" s="24">
        <f t="shared" ca="1" si="33"/>
        <v>13.255444223872846</v>
      </c>
      <c r="AI83" s="24">
        <f t="shared" ca="1" si="33"/>
        <v>13.65268198527094</v>
      </c>
      <c r="AJ83" s="24">
        <f t="shared" ca="1" si="33"/>
        <v>14.02130754344177</v>
      </c>
      <c r="AK83" s="24">
        <f t="shared" ca="1" si="33"/>
        <v>14.379773354075096</v>
      </c>
      <c r="AL83" s="24">
        <f t="shared" ca="1" si="33"/>
        <v>14.742900691269643</v>
      </c>
      <c r="AM83" s="24">
        <f t="shared" ca="1" si="33"/>
        <v>16.530387159481069</v>
      </c>
      <c r="AN83" s="24">
        <f t="shared" ca="1" si="33"/>
        <v>18.352293923980259</v>
      </c>
      <c r="AO83" s="24">
        <f t="shared" ca="1" si="33"/>
        <v>18.352293923980259</v>
      </c>
      <c r="AP83" s="24">
        <f t="shared" ca="1" si="33"/>
        <v>18.352293923980259</v>
      </c>
      <c r="BB83" s="313">
        <v>3</v>
      </c>
    </row>
    <row r="84" spans="1:54">
      <c r="A84" s="313" t="s">
        <v>16</v>
      </c>
      <c r="B84" s="228"/>
      <c r="D84" s="186" t="s">
        <v>377</v>
      </c>
      <c r="J84" s="42">
        <f t="shared" ref="J84:O84" si="34">J117</f>
        <v>5.817816552719238</v>
      </c>
      <c r="K84" s="42">
        <f t="shared" si="34"/>
        <v>6.3759939136918353</v>
      </c>
      <c r="L84" s="42">
        <f t="shared" si="34"/>
        <v>6.9341712746644326</v>
      </c>
      <c r="M84" s="42">
        <f t="shared" si="34"/>
        <v>7.4923486356370308</v>
      </c>
      <c r="N84" s="42">
        <f t="shared" si="34"/>
        <v>8.050525996609629</v>
      </c>
      <c r="O84" s="42">
        <f t="shared" si="34"/>
        <v>8.6087033575822254</v>
      </c>
      <c r="P84" s="24">
        <f t="shared" ref="P84:AP84" ca="1" si="35">OFFSET(P$33,$BB117,$J$96)/OFFSET(O$33,$BB117,$J$96)*O84</f>
        <v>8.8409783388996956</v>
      </c>
      <c r="Q84" s="24">
        <f t="shared" ca="1" si="35"/>
        <v>9.0798993044291798</v>
      </c>
      <c r="R84" s="24">
        <f t="shared" ca="1" si="35"/>
        <v>9.5418320028531163</v>
      </c>
      <c r="S84" s="24">
        <f t="shared" ca="1" si="35"/>
        <v>8.8577282851159982</v>
      </c>
      <c r="T84" s="24">
        <f t="shared" ca="1" si="35"/>
        <v>9.1678086042523486</v>
      </c>
      <c r="U84" s="24">
        <f t="shared" ca="1" si="35"/>
        <v>9.3120278358182169</v>
      </c>
      <c r="V84" s="24">
        <f t="shared" ca="1" si="35"/>
        <v>9.481580865836289</v>
      </c>
      <c r="W84" s="24">
        <f t="shared" ca="1" si="35"/>
        <v>9.6266614099204819</v>
      </c>
      <c r="X84" s="24">
        <f t="shared" ca="1" si="35"/>
        <v>9.8255619802770582</v>
      </c>
      <c r="Y84" s="24">
        <f t="shared" ca="1" si="35"/>
        <v>10.018653840044719</v>
      </c>
      <c r="Z84" s="24">
        <f t="shared" ca="1" si="35"/>
        <v>10.224809237091852</v>
      </c>
      <c r="AA84" s="24">
        <f t="shared" ca="1" si="35"/>
        <v>10.396779248061701</v>
      </c>
      <c r="AB84" s="24">
        <f t="shared" ca="1" si="35"/>
        <v>10.606162358394458</v>
      </c>
      <c r="AC84" s="24">
        <f t="shared" ca="1" si="35"/>
        <v>10.81942802736198</v>
      </c>
      <c r="AD84" s="24">
        <f t="shared" ca="1" si="35"/>
        <v>10.998772294667233</v>
      </c>
      <c r="AE84" s="24">
        <f t="shared" ca="1" si="35"/>
        <v>11.177390341605411</v>
      </c>
      <c r="AF84" s="24">
        <f t="shared" ca="1" si="35"/>
        <v>11.341014694787731</v>
      </c>
      <c r="AG84" s="24">
        <f t="shared" ca="1" si="35"/>
        <v>11.534535458470646</v>
      </c>
      <c r="AH84" s="24">
        <f t="shared" ca="1" si="35"/>
        <v>11.675471332276212</v>
      </c>
      <c r="AI84" s="24">
        <f t="shared" ca="1" si="35"/>
        <v>11.82407899350083</v>
      </c>
      <c r="AJ84" s="24">
        <f t="shared" ca="1" si="35"/>
        <v>11.99163705746844</v>
      </c>
      <c r="AK84" s="24">
        <f t="shared" ca="1" si="35"/>
        <v>12.148771858559625</v>
      </c>
      <c r="AL84" s="24">
        <f t="shared" ca="1" si="35"/>
        <v>12.300597237174101</v>
      </c>
      <c r="AM84" s="24">
        <f t="shared" ca="1" si="35"/>
        <v>12.982354241765467</v>
      </c>
      <c r="AN84" s="24">
        <f t="shared" ca="1" si="35"/>
        <v>13.565360293226519</v>
      </c>
      <c r="AO84" s="24">
        <f t="shared" ca="1" si="35"/>
        <v>13.565360293226519</v>
      </c>
      <c r="AP84" s="24">
        <f t="shared" ca="1" si="35"/>
        <v>13.565360293226519</v>
      </c>
      <c r="BB84" s="313">
        <v>4</v>
      </c>
    </row>
    <row r="85" spans="1:54">
      <c r="A85" s="313" t="s">
        <v>16</v>
      </c>
      <c r="B85" s="228"/>
      <c r="D85" s="186" t="s">
        <v>365</v>
      </c>
      <c r="J85" s="42">
        <f t="shared" ref="J85:O85" si="36">J127</f>
        <v>11.690422995158354</v>
      </c>
      <c r="K85" s="42">
        <f t="shared" si="36"/>
        <v>12.079356276643546</v>
      </c>
      <c r="L85" s="42">
        <f t="shared" si="36"/>
        <v>12.468289558128738</v>
      </c>
      <c r="M85" s="42">
        <f t="shared" si="36"/>
        <v>12.857222839613932</v>
      </c>
      <c r="N85" s="42">
        <f t="shared" si="36"/>
        <v>13.246156121099125</v>
      </c>
      <c r="O85" s="42">
        <f t="shared" si="36"/>
        <v>13.635089402584317</v>
      </c>
      <c r="P85" s="24">
        <f t="shared" ref="P85:AP85" ca="1" si="37">OFFSET(P$33,$BB127,$J$96)/OFFSET(O$33,$BB127,$J$96)*O85</f>
        <v>14.139140483929225</v>
      </c>
      <c r="Q85" s="24">
        <f t="shared" ca="1" si="37"/>
        <v>14.348229861901288</v>
      </c>
      <c r="R85" s="24">
        <f t="shared" ca="1" si="37"/>
        <v>12.120637075734436</v>
      </c>
      <c r="S85" s="24">
        <f t="shared" ca="1" si="37"/>
        <v>12.260196174026609</v>
      </c>
      <c r="T85" s="24">
        <f t="shared" ca="1" si="37"/>
        <v>12.413691863326031</v>
      </c>
      <c r="U85" s="24">
        <f t="shared" ca="1" si="37"/>
        <v>12.878209018555008</v>
      </c>
      <c r="V85" s="24">
        <f t="shared" ca="1" si="37"/>
        <v>13.388879374064484</v>
      </c>
      <c r="W85" s="24">
        <f t="shared" ca="1" si="37"/>
        <v>14.197473902687442</v>
      </c>
      <c r="X85" s="24">
        <f t="shared" ca="1" si="37"/>
        <v>14.947312044547584</v>
      </c>
      <c r="Y85" s="24">
        <f t="shared" ca="1" si="37"/>
        <v>15.710350598629187</v>
      </c>
      <c r="Z85" s="24">
        <f t="shared" ca="1" si="37"/>
        <v>16.420460367994085</v>
      </c>
      <c r="AA85" s="24">
        <f t="shared" ca="1" si="37"/>
        <v>17.274802108084867</v>
      </c>
      <c r="AB85" s="24">
        <f t="shared" ca="1" si="37"/>
        <v>18.141452617912183</v>
      </c>
      <c r="AC85" s="24">
        <f t="shared" ca="1" si="37"/>
        <v>18.852126802751002</v>
      </c>
      <c r="AD85" s="24">
        <f t="shared" ca="1" si="37"/>
        <v>19.598228470333364</v>
      </c>
      <c r="AE85" s="24">
        <f t="shared" ca="1" si="37"/>
        <v>20.315752511689521</v>
      </c>
      <c r="AF85" s="24">
        <f t="shared" ca="1" si="37"/>
        <v>21.094146059869662</v>
      </c>
      <c r="AG85" s="24">
        <f t="shared" ca="1" si="37"/>
        <v>21.735833330266392</v>
      </c>
      <c r="AH85" s="24">
        <f t="shared" ca="1" si="37"/>
        <v>22.400666444016597</v>
      </c>
      <c r="AI85" s="24">
        <f t="shared" ca="1" si="37"/>
        <v>23.071967265155482</v>
      </c>
      <c r="AJ85" s="24">
        <f t="shared" ca="1" si="37"/>
        <v>23.694915695390108</v>
      </c>
      <c r="AK85" s="24">
        <f t="shared" ca="1" si="37"/>
        <v>24.300694945030003</v>
      </c>
      <c r="AL85" s="24">
        <f t="shared" ca="1" si="37"/>
        <v>24.914351810829281</v>
      </c>
      <c r="AM85" s="24">
        <f t="shared" ca="1" si="37"/>
        <v>27.935064468311136</v>
      </c>
      <c r="AN85" s="24">
        <f t="shared" ca="1" si="37"/>
        <v>31.013944740776257</v>
      </c>
      <c r="AO85" s="24">
        <f t="shared" ca="1" si="37"/>
        <v>31.013944740776257</v>
      </c>
      <c r="AP85" s="24">
        <f t="shared" ca="1" si="37"/>
        <v>31.013944740776257</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14.038532183064717</v>
      </c>
      <c r="L89" s="42">
        <f t="shared" si="38"/>
        <v>13.400407777786334</v>
      </c>
      <c r="M89" s="42">
        <f t="shared" si="38"/>
        <v>12.762283372507952</v>
      </c>
      <c r="N89" s="42">
        <f t="shared" si="38"/>
        <v>12.124158967229569</v>
      </c>
      <c r="O89" s="42">
        <f t="shared" si="38"/>
        <v>11.486034561951186</v>
      </c>
      <c r="P89" s="186">
        <f t="shared" ref="P89:AP89" ca="1" si="39">(($M$81*(1-P$75))+((P81-$M$81)*(1-P$76)))</f>
        <v>11.464038521763634</v>
      </c>
      <c r="Q89" s="186">
        <f t="shared" ca="1" si="39"/>
        <v>11.571369490789206</v>
      </c>
      <c r="R89" s="186">
        <f t="shared" ca="1" si="39"/>
        <v>12.040328278626388</v>
      </c>
      <c r="S89" s="186">
        <f t="shared" ca="1" si="39"/>
        <v>13.140498608011054</v>
      </c>
      <c r="T89" s="186">
        <f t="shared" ca="1" si="39"/>
        <v>12.835069283920182</v>
      </c>
      <c r="U89" s="186">
        <f t="shared" ca="1" si="39"/>
        <v>12.547647832714661</v>
      </c>
      <c r="V89" s="186">
        <f t="shared" ca="1" si="39"/>
        <v>12.224811272499128</v>
      </c>
      <c r="W89" s="186">
        <f t="shared" ca="1" si="39"/>
        <v>11.810525552786062</v>
      </c>
      <c r="X89" s="186">
        <f t="shared" ca="1" si="39"/>
        <v>11.344786425910385</v>
      </c>
      <c r="Y89" s="186">
        <f t="shared" ca="1" si="39"/>
        <v>10.890176865834196</v>
      </c>
      <c r="Z89" s="186">
        <f t="shared" ca="1" si="39"/>
        <v>10.456522980078798</v>
      </c>
      <c r="AA89" s="186">
        <f t="shared" ca="1" si="39"/>
        <v>10.007412939960338</v>
      </c>
      <c r="AB89" s="186">
        <f t="shared" ca="1" si="39"/>
        <v>9.5389912172929012</v>
      </c>
      <c r="AC89" s="186">
        <f t="shared" ca="1" si="39"/>
        <v>9.3376907208195981</v>
      </c>
      <c r="AD89" s="186">
        <f t="shared" ca="1" si="39"/>
        <v>9.150227678925031</v>
      </c>
      <c r="AE89" s="186">
        <f t="shared" ca="1" si="39"/>
        <v>8.9749954690915779</v>
      </c>
      <c r="AF89" s="186">
        <f t="shared" ca="1" si="39"/>
        <v>8.7910800645764997</v>
      </c>
      <c r="AG89" s="186">
        <f t="shared" ca="1" si="39"/>
        <v>8.635067250388035</v>
      </c>
      <c r="AH89" s="186">
        <f t="shared" ca="1" si="39"/>
        <v>8.4809300634572047</v>
      </c>
      <c r="AI89" s="186">
        <f t="shared" ca="1" si="39"/>
        <v>8.3203112067231331</v>
      </c>
      <c r="AJ89" s="186">
        <f t="shared" ca="1" si="39"/>
        <v>8.1642170975283648</v>
      </c>
      <c r="AK89" s="186">
        <f t="shared" ca="1" si="39"/>
        <v>8.0229791920396192</v>
      </c>
      <c r="AL89" s="186">
        <f t="shared" ca="1" si="39"/>
        <v>7.8841696288479088</v>
      </c>
      <c r="AM89" s="186">
        <f t="shared" ca="1" si="39"/>
        <v>7.1378977452122045</v>
      </c>
      <c r="AN89" s="186">
        <f ca="1">(($M$81*(1-AN$75))+((AN81-$M$81)*(1-AN$76)))</f>
        <v>6.3192205611274108</v>
      </c>
      <c r="AO89" s="186">
        <f t="shared" ca="1" si="39"/>
        <v>6.3192205611274108</v>
      </c>
      <c r="AP89" s="186">
        <f t="shared" ca="1" si="39"/>
        <v>6.3192205611274108</v>
      </c>
      <c r="AR89" s="186">
        <v>5.6509347274363675</v>
      </c>
    </row>
    <row r="90" spans="1:54">
      <c r="A90" s="313" t="s">
        <v>16</v>
      </c>
      <c r="B90" s="228"/>
      <c r="D90" s="186" t="str">
        <f>D82</f>
        <v>RMEH</v>
      </c>
      <c r="J90" s="42">
        <f t="shared" si="38"/>
        <v>13.162661948752438</v>
      </c>
      <c r="K90" s="42">
        <f t="shared" si="38"/>
        <v>13.088635789173482</v>
      </c>
      <c r="L90" s="42">
        <f t="shared" si="38"/>
        <v>13.014609629594524</v>
      </c>
      <c r="M90" s="42">
        <f t="shared" si="38"/>
        <v>12.940583470015568</v>
      </c>
      <c r="N90" s="42">
        <f t="shared" si="38"/>
        <v>12.86655731043661</v>
      </c>
      <c r="O90" s="42">
        <f t="shared" si="38"/>
        <v>12.792531150857654</v>
      </c>
      <c r="P90" s="186">
        <f t="shared" ref="P90:AP90" ca="1" si="40">(($M$82*(1-P$75))+((P82-$M$82)*(1-P$76)))</f>
        <v>13.137691718093546</v>
      </c>
      <c r="Q90" s="186">
        <f t="shared" ca="1" si="40"/>
        <v>13.492728216294745</v>
      </c>
      <c r="R90" s="186">
        <f t="shared" ca="1" si="40"/>
        <v>14.179160096768738</v>
      </c>
      <c r="S90" s="186">
        <f t="shared" ca="1" si="40"/>
        <v>12.899330491520551</v>
      </c>
      <c r="T90" s="186">
        <f t="shared" ca="1" si="40"/>
        <v>13.078426958414756</v>
      </c>
      <c r="U90" s="186">
        <f t="shared" ca="1" si="40"/>
        <v>13.007410889433366</v>
      </c>
      <c r="V90" s="186">
        <f t="shared" ca="1" si="40"/>
        <v>12.962456767714663</v>
      </c>
      <c r="W90" s="186">
        <f t="shared" ca="1" si="40"/>
        <v>12.874694918025195</v>
      </c>
      <c r="X90" s="186">
        <f t="shared" ca="1" si="40"/>
        <v>12.848688842910352</v>
      </c>
      <c r="Y90" s="186">
        <f t="shared" ca="1" si="40"/>
        <v>12.803436821176177</v>
      </c>
      <c r="Z90" s="186">
        <f t="shared" ca="1" si="40"/>
        <v>12.763013848301625</v>
      </c>
      <c r="AA90" s="186">
        <f t="shared" ca="1" si="40"/>
        <v>12.668681430574253</v>
      </c>
      <c r="AB90" s="186">
        <f t="shared" ca="1" si="40"/>
        <v>12.608603802458903</v>
      </c>
      <c r="AC90" s="186">
        <f t="shared" ca="1" si="40"/>
        <v>12.862133989327065</v>
      </c>
      <c r="AD90" s="186">
        <f t="shared" ca="1" si="40"/>
        <v>13.075338420325094</v>
      </c>
      <c r="AE90" s="186">
        <f t="shared" ca="1" si="40"/>
        <v>13.287679520688318</v>
      </c>
      <c r="AF90" s="186">
        <f t="shared" ca="1" si="40"/>
        <v>13.482196120754939</v>
      </c>
      <c r="AG90" s="186">
        <f t="shared" ca="1" si="40"/>
        <v>13.712253567961181</v>
      </c>
      <c r="AH90" s="186">
        <f t="shared" ca="1" si="40"/>
        <v>13.879798108042756</v>
      </c>
      <c r="AI90" s="186">
        <f t="shared" ca="1" si="40"/>
        <v>14.056462867554782</v>
      </c>
      <c r="AJ90" s="186">
        <f t="shared" ca="1" si="40"/>
        <v>14.255655862257765</v>
      </c>
      <c r="AK90" s="186">
        <f t="shared" ca="1" si="40"/>
        <v>14.442457684027808</v>
      </c>
      <c r="AL90" s="186">
        <f t="shared" ca="1" si="40"/>
        <v>14.622947665363341</v>
      </c>
      <c r="AM90" s="186">
        <f t="shared" ca="1" si="40"/>
        <v>15.433420263271501</v>
      </c>
      <c r="AN90" s="186">
        <f t="shared" ca="1" si="40"/>
        <v>16.126497746805434</v>
      </c>
      <c r="AO90" s="186">
        <f t="shared" ca="1" si="40"/>
        <v>16.126497746805434</v>
      </c>
      <c r="AP90" s="186">
        <f t="shared" ca="1" si="40"/>
        <v>16.126497746805434</v>
      </c>
      <c r="AR90" s="186">
        <v>15.965795038638294</v>
      </c>
    </row>
    <row r="91" spans="1:54">
      <c r="A91" s="313" t="s">
        <v>16</v>
      </c>
      <c r="B91" s="228"/>
      <c r="D91" s="186" t="str">
        <f>D83</f>
        <v>RHEH</v>
      </c>
      <c r="J91" s="42">
        <f t="shared" si="38"/>
        <v>7.0843020492948998</v>
      </c>
      <c r="K91" s="42">
        <f t="shared" si="38"/>
        <v>7.2811361919187823</v>
      </c>
      <c r="L91" s="42">
        <f t="shared" si="38"/>
        <v>7.4779703345426647</v>
      </c>
      <c r="M91" s="42">
        <f t="shared" si="38"/>
        <v>7.6748044771665462</v>
      </c>
      <c r="N91" s="42">
        <f t="shared" si="38"/>
        <v>7.8716386197904287</v>
      </c>
      <c r="O91" s="42">
        <f t="shared" si="38"/>
        <v>8.0684727624143111</v>
      </c>
      <c r="P91" s="186">
        <f t="shared" ref="P91:AP91" ca="1" si="41">(($M$83*(1-P$75))+((P83-$M$83)*(1-P$76)))</f>
        <v>8.3667416113098714</v>
      </c>
      <c r="Q91" s="186">
        <f t="shared" ca="1" si="41"/>
        <v>8.490468849266815</v>
      </c>
      <c r="R91" s="186">
        <f t="shared" ca="1" si="41"/>
        <v>7.1723057488817679</v>
      </c>
      <c r="S91" s="186">
        <f t="shared" ca="1" si="41"/>
        <v>7.1097911316794233</v>
      </c>
      <c r="T91" s="186">
        <f t="shared" ca="1" si="41"/>
        <v>7.0518901969807359</v>
      </c>
      <c r="U91" s="186">
        <f t="shared" ca="1" si="41"/>
        <v>7.1633582361904926</v>
      </c>
      <c r="V91" s="186">
        <f t="shared" ca="1" si="41"/>
        <v>7.288957258039094</v>
      </c>
      <c r="W91" s="186">
        <f t="shared" ca="1" si="41"/>
        <v>7.5611340187831209</v>
      </c>
      <c r="X91" s="186">
        <f t="shared" ca="1" si="41"/>
        <v>7.7835751095475478</v>
      </c>
      <c r="Y91" s="186">
        <f t="shared" ca="1" si="41"/>
        <v>7.9949854122214079</v>
      </c>
      <c r="Z91" s="186">
        <f t="shared" ca="1" si="41"/>
        <v>8.1620257838790913</v>
      </c>
      <c r="AA91" s="186">
        <f t="shared" ca="1" si="41"/>
        <v>8.382243655269713</v>
      </c>
      <c r="AB91" s="186">
        <f t="shared" ca="1" si="41"/>
        <v>8.5880663923193001</v>
      </c>
      <c r="AC91" s="186">
        <f t="shared" ca="1" si="41"/>
        <v>8.9244957406878527</v>
      </c>
      <c r="AD91" s="186">
        <f t="shared" ca="1" si="41"/>
        <v>9.277696269420094</v>
      </c>
      <c r="AE91" s="186">
        <f t="shared" ca="1" si="41"/>
        <v>9.617368303134068</v>
      </c>
      <c r="AF91" s="186">
        <f t="shared" ca="1" si="41"/>
        <v>9.9858556349877272</v>
      </c>
      <c r="AG91" s="186">
        <f t="shared" ca="1" si="41"/>
        <v>10.289626947976856</v>
      </c>
      <c r="AH91" s="186">
        <f t="shared" ca="1" si="41"/>
        <v>10.604355379098278</v>
      </c>
      <c r="AI91" s="186">
        <f t="shared" ca="1" si="41"/>
        <v>10.922145588216752</v>
      </c>
      <c r="AJ91" s="186">
        <f t="shared" ca="1" si="41"/>
        <v>11.217046034753416</v>
      </c>
      <c r="AK91" s="186">
        <f t="shared" ca="1" si="41"/>
        <v>11.503818683260079</v>
      </c>
      <c r="AL91" s="186">
        <f t="shared" ca="1" si="41"/>
        <v>11.794320553015716</v>
      </c>
      <c r="AM91" s="186">
        <f t="shared" ca="1" si="41"/>
        <v>13.224309727584856</v>
      </c>
      <c r="AN91" s="186">
        <f t="shared" ca="1" si="41"/>
        <v>14.681835139184209</v>
      </c>
      <c r="AO91" s="186">
        <f t="shared" ca="1" si="41"/>
        <v>14.681835139184209</v>
      </c>
      <c r="AP91" s="186">
        <f t="shared" ca="1" si="41"/>
        <v>14.681835139184209</v>
      </c>
      <c r="AR91" s="186">
        <v>15.624866478724483</v>
      </c>
    </row>
    <row r="92" spans="1:54">
      <c r="A92" s="313" t="s">
        <v>16</v>
      </c>
      <c r="B92" s="228"/>
      <c r="D92" s="186" t="str">
        <f>D84</f>
        <v>RMEO</v>
      </c>
      <c r="I92" s="313">
        <v>0.1</v>
      </c>
      <c r="J92" s="42">
        <f t="shared" si="38"/>
        <v>5.817816552719238</v>
      </c>
      <c r="K92" s="42">
        <f t="shared" si="38"/>
        <v>6.3759939136918353</v>
      </c>
      <c r="L92" s="42">
        <f t="shared" si="38"/>
        <v>6.9341712746644326</v>
      </c>
      <c r="M92" s="42">
        <f t="shared" si="38"/>
        <v>7.4923486356370308</v>
      </c>
      <c r="N92" s="42">
        <f t="shared" si="38"/>
        <v>8.050525996609629</v>
      </c>
      <c r="O92" s="42">
        <f t="shared" si="38"/>
        <v>8.6087033575822254</v>
      </c>
      <c r="P92" s="186">
        <f ca="1">OFFSET(P$33,$BB117,$J$96)/OFFSET(O$33,$BB117,$J$96)*O117</f>
        <v>8.8409783388996956</v>
      </c>
      <c r="Q92" s="186">
        <f t="shared" ref="Q92:AP92" ca="1" si="42">(($M$84*(1-Q$75*$I$92))+((Q84-$M$84)*(1-Q$76*$I$92)))</f>
        <v>9.0798993044291798</v>
      </c>
      <c r="R92" s="186">
        <f t="shared" ca="1" si="42"/>
        <v>9.5418320028531163</v>
      </c>
      <c r="S92" s="186">
        <f t="shared" ca="1" si="42"/>
        <v>8.8400128285457669</v>
      </c>
      <c r="T92" s="186">
        <f t="shared" ca="1" si="42"/>
        <v>9.1311373698353382</v>
      </c>
      <c r="U92" s="186">
        <f t="shared" ca="1" si="42"/>
        <v>9.2561556688033075</v>
      </c>
      <c r="V92" s="186">
        <f t="shared" ca="1" si="42"/>
        <v>9.4057282189095979</v>
      </c>
      <c r="W92" s="186">
        <f t="shared" ca="1" si="42"/>
        <v>9.5303947958212767</v>
      </c>
      <c r="X92" s="186">
        <f t="shared" ca="1" si="42"/>
        <v>9.7076552365137339</v>
      </c>
      <c r="Y92" s="186">
        <f t="shared" ca="1" si="42"/>
        <v>9.8783926862840925</v>
      </c>
      <c r="Z92" s="186">
        <f t="shared" ca="1" si="42"/>
        <v>10.061212289298382</v>
      </c>
      <c r="AA92" s="186">
        <f t="shared" ca="1" si="42"/>
        <v>10.209637221596591</v>
      </c>
      <c r="AB92" s="186">
        <f t="shared" ca="1" si="42"/>
        <v>10.394039111226569</v>
      </c>
      <c r="AC92" s="186">
        <f t="shared" ca="1" si="42"/>
        <v>10.603039466814741</v>
      </c>
      <c r="AD92" s="186">
        <f t="shared" ca="1" si="42"/>
        <v>10.778796848773888</v>
      </c>
      <c r="AE92" s="186">
        <f t="shared" ca="1" si="42"/>
        <v>10.953842534773303</v>
      </c>
      <c r="AF92" s="186">
        <f t="shared" ca="1" si="42"/>
        <v>11.114194400891975</v>
      </c>
      <c r="AG92" s="186">
        <f t="shared" ca="1" si="42"/>
        <v>11.303844749301234</v>
      </c>
      <c r="AH92" s="186">
        <f t="shared" ca="1" si="42"/>
        <v>11.441961905630688</v>
      </c>
      <c r="AI92" s="186">
        <f t="shared" ca="1" si="42"/>
        <v>11.587597413630814</v>
      </c>
      <c r="AJ92" s="186">
        <f t="shared" ca="1" si="42"/>
        <v>11.75180431631907</v>
      </c>
      <c r="AK92" s="186">
        <f t="shared" ca="1" si="42"/>
        <v>11.905796421388432</v>
      </c>
      <c r="AL92" s="186">
        <f t="shared" ca="1" si="42"/>
        <v>12.05458529243062</v>
      </c>
      <c r="AM92" s="186">
        <f t="shared" ca="1" si="42"/>
        <v>12.722707156930158</v>
      </c>
      <c r="AN92" s="186">
        <f t="shared" ca="1" si="42"/>
        <v>13.294053087361988</v>
      </c>
      <c r="AO92" s="186">
        <f t="shared" ca="1" si="42"/>
        <v>13.294053087361988</v>
      </c>
      <c r="AP92" s="186">
        <f t="shared" ca="1" si="42"/>
        <v>13.294053087361988</v>
      </c>
      <c r="AR92" s="186">
        <v>12.91511152465643</v>
      </c>
    </row>
    <row r="93" spans="1:54">
      <c r="A93" s="313" t="s">
        <v>16</v>
      </c>
      <c r="B93" s="228"/>
      <c r="D93" s="186" t="str">
        <f>D85</f>
        <v>RHEO</v>
      </c>
      <c r="I93" s="313">
        <v>0.1</v>
      </c>
      <c r="J93" s="42">
        <f t="shared" si="38"/>
        <v>11.690422995158354</v>
      </c>
      <c r="K93" s="42">
        <f t="shared" si="38"/>
        <v>12.079356276643546</v>
      </c>
      <c r="L93" s="42">
        <f t="shared" si="38"/>
        <v>12.468289558128738</v>
      </c>
      <c r="M93" s="42">
        <f t="shared" si="38"/>
        <v>12.857222839613932</v>
      </c>
      <c r="N93" s="42">
        <f t="shared" si="38"/>
        <v>13.246156121099125</v>
      </c>
      <c r="O93" s="42">
        <f t="shared" si="38"/>
        <v>13.635089402584317</v>
      </c>
      <c r="P93" s="186">
        <f ca="1">(($M$85*(1-P$75))+((P85-$M$85)*(1-P$76)))</f>
        <v>14.139140483929225</v>
      </c>
      <c r="Q93" s="186">
        <f t="shared" ref="Q93:AP93" ca="1" si="43">(($M$85*(1-Q$75*$I$93))+((Q85-$M$85)*(1-Q$76*$I$93)))</f>
        <v>14.348229861901288</v>
      </c>
      <c r="R93" s="186">
        <f t="shared" ca="1" si="43"/>
        <v>12.120637075734436</v>
      </c>
      <c r="S93" s="186">
        <f t="shared" ca="1" si="43"/>
        <v>12.235675781678555</v>
      </c>
      <c r="T93" s="186">
        <f t="shared" ca="1" si="43"/>
        <v>12.364037095872728</v>
      </c>
      <c r="U93" s="186">
        <f t="shared" ca="1" si="43"/>
        <v>12.800939764443678</v>
      </c>
      <c r="V93" s="186">
        <f t="shared" ca="1" si="43"/>
        <v>13.281768339071967</v>
      </c>
      <c r="W93" s="186">
        <f t="shared" ca="1" si="43"/>
        <v>14.055499163660567</v>
      </c>
      <c r="X93" s="186">
        <f t="shared" ca="1" si="43"/>
        <v>14.767944300013014</v>
      </c>
      <c r="Y93" s="186">
        <f t="shared" ca="1" si="43"/>
        <v>15.490405690248378</v>
      </c>
      <c r="Z93" s="186">
        <f t="shared" ca="1" si="43"/>
        <v>16.157733002106177</v>
      </c>
      <c r="AA93" s="186">
        <f t="shared" ca="1" si="43"/>
        <v>16.963855670139338</v>
      </c>
      <c r="AB93" s="186">
        <f t="shared" ca="1" si="43"/>
        <v>17.778623565553939</v>
      </c>
      <c r="AC93" s="186">
        <f t="shared" ca="1" si="43"/>
        <v>18.47508426669598</v>
      </c>
      <c r="AD93" s="186">
        <f t="shared" ca="1" si="43"/>
        <v>19.206263900926697</v>
      </c>
      <c r="AE93" s="186">
        <f t="shared" ca="1" si="43"/>
        <v>19.909437461455731</v>
      </c>
      <c r="AF93" s="186">
        <f t="shared" ca="1" si="43"/>
        <v>20.672263138672268</v>
      </c>
      <c r="AG93" s="186">
        <f t="shared" ca="1" si="43"/>
        <v>21.301116663661062</v>
      </c>
      <c r="AH93" s="186">
        <f t="shared" ca="1" si="43"/>
        <v>21.952653115136265</v>
      </c>
      <c r="AI93" s="186">
        <f t="shared" ca="1" si="43"/>
        <v>22.610527919852373</v>
      </c>
      <c r="AJ93" s="186">
        <f t="shared" ca="1" si="43"/>
        <v>23.221017381482305</v>
      </c>
      <c r="AK93" s="186">
        <f t="shared" ca="1" si="43"/>
        <v>23.814681046129401</v>
      </c>
      <c r="AL93" s="186">
        <f t="shared" ca="1" si="43"/>
        <v>24.416064774612693</v>
      </c>
      <c r="AM93" s="186">
        <f t="shared" ca="1" si="43"/>
        <v>27.376363178944914</v>
      </c>
      <c r="AN93" s="186">
        <f t="shared" ca="1" si="43"/>
        <v>30.393665845960729</v>
      </c>
      <c r="AO93" s="186">
        <f t="shared" ca="1" si="43"/>
        <v>30.393665845960729</v>
      </c>
      <c r="AP93" s="186">
        <f t="shared" ca="1" si="43"/>
        <v>30.393665845960729</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12.451919438474667</v>
      </c>
      <c r="L99" s="24">
        <f t="shared" si="45"/>
        <v>14.227966906152108</v>
      </c>
      <c r="M99" s="24">
        <f t="shared" si="45"/>
        <v>16.004014373829552</v>
      </c>
      <c r="N99" s="24">
        <f t="shared" si="45"/>
        <v>17.780061841506996</v>
      </c>
      <c r="O99" s="24">
        <f>'[5]TS BYDem'!O10</f>
        <v>19.556109309184439</v>
      </c>
      <c r="P99" s="24">
        <f t="shared" ref="P99:AP99" ca="1" si="46">OFFSET(P$21,$BB99,$J$96)/OFFSET(O$21,$BB99,$J$96)*O99</f>
        <v>19.518658876316866</v>
      </c>
      <c r="Q99" s="24">
        <f t="shared" ca="1" si="46"/>
        <v>19.701400461430833</v>
      </c>
      <c r="R99" s="24">
        <f t="shared" ca="1" si="46"/>
        <v>20.499849157278103</v>
      </c>
      <c r="S99" s="24">
        <f t="shared" ca="1" si="46"/>
        <v>22.829589695795484</v>
      </c>
      <c r="T99" s="24">
        <f t="shared" ca="1" si="46"/>
        <v>22.763514879152549</v>
      </c>
      <c r="U99" s="24">
        <f t="shared" ca="1" si="46"/>
        <v>22.727245584971513</v>
      </c>
      <c r="V99" s="24">
        <f t="shared" ca="1" si="46"/>
        <v>22.62385836050219</v>
      </c>
      <c r="W99" s="24">
        <f t="shared" ca="1" si="46"/>
        <v>22.342874776751174</v>
      </c>
      <c r="X99" s="24">
        <f t="shared" ca="1" si="46"/>
        <v>21.949568629886006</v>
      </c>
      <c r="Y99" s="24">
        <f t="shared" ca="1" si="46"/>
        <v>21.560003113055583</v>
      </c>
      <c r="Z99" s="24">
        <f t="shared" ca="1" si="46"/>
        <v>21.194361984867331</v>
      </c>
      <c r="AA99" s="24">
        <f t="shared" ca="1" si="46"/>
        <v>20.778792471472173</v>
      </c>
      <c r="AB99" s="24">
        <f t="shared" ca="1" si="46"/>
        <v>20.301344421629636</v>
      </c>
      <c r="AC99" s="24">
        <f t="shared" ca="1" si="46"/>
        <v>19.872926927781752</v>
      </c>
      <c r="AD99" s="24">
        <f t="shared" ca="1" si="46"/>
        <v>19.473958976859574</v>
      </c>
      <c r="AE99" s="24">
        <f t="shared" ca="1" si="46"/>
        <v>19.101021276786739</v>
      </c>
      <c r="AF99" s="24">
        <f t="shared" ca="1" si="46"/>
        <v>18.70960358004589</v>
      </c>
      <c r="AG99" s="24">
        <f t="shared" ca="1" si="46"/>
        <v>18.377569531279192</v>
      </c>
      <c r="AH99" s="24">
        <f t="shared" ca="1" si="46"/>
        <v>18.049527283542233</v>
      </c>
      <c r="AI99" s="24">
        <f t="shared" ca="1" si="46"/>
        <v>17.707690431312471</v>
      </c>
      <c r="AJ99" s="24">
        <f t="shared" ca="1" si="46"/>
        <v>17.375483366564826</v>
      </c>
      <c r="AK99" s="24">
        <f t="shared" ca="1" si="46"/>
        <v>17.074893996116668</v>
      </c>
      <c r="AL99" s="24">
        <f t="shared" ca="1" si="46"/>
        <v>16.779472741690707</v>
      </c>
      <c r="AM99" s="24">
        <f t="shared" ca="1" si="46"/>
        <v>15.191220672184526</v>
      </c>
      <c r="AN99" s="24">
        <f t="shared" ca="1" si="46"/>
        <v>13.448872125505394</v>
      </c>
      <c r="AO99" s="24">
        <f t="shared" ca="1" si="46"/>
        <v>13.448872125505394</v>
      </c>
      <c r="AP99" s="24">
        <f t="shared" ca="1" si="46"/>
        <v>13.448872125505394</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4.5667123975622233E-2</v>
      </c>
      <c r="L100" s="24">
        <f t="shared" si="45"/>
        <v>4.3904380672947052E-2</v>
      </c>
      <c r="M100" s="24">
        <f t="shared" si="45"/>
        <v>4.2141637370271864E-2</v>
      </c>
      <c r="N100" s="24">
        <f t="shared" si="45"/>
        <v>4.0378894067596684E-2</v>
      </c>
      <c r="O100" s="24">
        <f>'[5]TS BYDem'!O11</f>
        <v>3.8616150764921496E-2</v>
      </c>
      <c r="P100" s="24">
        <f t="shared" ref="P100:AP100" ca="1" si="47">OFFSET(P$21,$BB100,$J$96)/OFFSET(O$21,$BB100,$J$96)*O100</f>
        <v>3.8542199881391376E-2</v>
      </c>
      <c r="Q100" s="24">
        <f t="shared" ca="1" si="47"/>
        <v>3.8903047557696163E-2</v>
      </c>
      <c r="R100" s="24">
        <f t="shared" ca="1" si="47"/>
        <v>4.0479691190098671E-2</v>
      </c>
      <c r="S100" s="24">
        <f t="shared" ca="1" si="47"/>
        <v>4.5080075165058589E-2</v>
      </c>
      <c r="T100" s="24">
        <f t="shared" ca="1" si="47"/>
        <v>4.4949601611198375E-2</v>
      </c>
      <c r="U100" s="24">
        <f t="shared" ca="1" si="47"/>
        <v>4.4877983043819313E-2</v>
      </c>
      <c r="V100" s="24">
        <f t="shared" ca="1" si="47"/>
        <v>4.4673831155314619E-2</v>
      </c>
      <c r="W100" s="24">
        <f t="shared" ca="1" si="47"/>
        <v>4.4118991526375682E-2</v>
      </c>
      <c r="X100" s="24">
        <f t="shared" ca="1" si="47"/>
        <v>4.3342355988907975E-2</v>
      </c>
      <c r="Y100" s="24">
        <f t="shared" ca="1" si="47"/>
        <v>4.2573106825237517E-2</v>
      </c>
      <c r="Z100" s="24">
        <f t="shared" ca="1" si="47"/>
        <v>4.1851099563530191E-2</v>
      </c>
      <c r="AA100" s="24">
        <f t="shared" ca="1" si="47"/>
        <v>4.1030502034192604E-2</v>
      </c>
      <c r="AB100" s="24">
        <f t="shared" ca="1" si="47"/>
        <v>4.0087717066914975E-2</v>
      </c>
      <c r="AC100" s="24">
        <f t="shared" ca="1" si="47"/>
        <v>3.9241749483527107E-2</v>
      </c>
      <c r="AD100" s="24">
        <f t="shared" ca="1" si="47"/>
        <v>3.8453933957462987E-2</v>
      </c>
      <c r="AE100" s="24">
        <f t="shared" ca="1" si="47"/>
        <v>3.7717518639658845E-2</v>
      </c>
      <c r="AF100" s="24">
        <f t="shared" ca="1" si="47"/>
        <v>3.6944612099281501E-2</v>
      </c>
      <c r="AG100" s="24">
        <f t="shared" ca="1" si="47"/>
        <v>3.6288966506206381E-2</v>
      </c>
      <c r="AH100" s="24">
        <f t="shared" ca="1" si="47"/>
        <v>3.5641203257617618E-2</v>
      </c>
      <c r="AI100" s="24">
        <f t="shared" ca="1" si="47"/>
        <v>3.4966200719330966E-2</v>
      </c>
      <c r="AJ100" s="24">
        <f t="shared" ca="1" si="47"/>
        <v>3.4310213483084426E-2</v>
      </c>
      <c r="AK100" s="24">
        <f t="shared" ca="1" si="47"/>
        <v>3.371665960874054E-2</v>
      </c>
      <c r="AL100" s="24">
        <f t="shared" ca="1" si="47"/>
        <v>3.3133310870005615E-2</v>
      </c>
      <c r="AM100" s="24">
        <f t="shared" ca="1" si="47"/>
        <v>2.9997094948981649E-2</v>
      </c>
      <c r="AN100" s="24">
        <f t="shared" ca="1" si="47"/>
        <v>2.6556594944617075E-2</v>
      </c>
      <c r="AO100" s="24">
        <f t="shared" ca="1" si="47"/>
        <v>2.6556594944617075E-2</v>
      </c>
      <c r="AP100" s="24">
        <f t="shared" ca="1" si="47"/>
        <v>2.6556594944617075E-2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10.551325987738057</v>
      </c>
      <c r="L101" s="24">
        <f t="shared" si="45"/>
        <v>11.045512245316305</v>
      </c>
      <c r="M101" s="24">
        <f t="shared" si="45"/>
        <v>11.539698502894554</v>
      </c>
      <c r="N101" s="24">
        <f t="shared" si="45"/>
        <v>12.033884760472802</v>
      </c>
      <c r="O101" s="24">
        <f>'[5]TS BYDem'!O12</f>
        <v>12.528071018051049</v>
      </c>
      <c r="P101" s="24">
        <f t="shared" ref="P101:AP101" ca="1" si="48">OFFSET(P$21,$BB101,$J$96)/OFFSET(O$21,$BB101,$J$96)*O101</f>
        <v>12.504079452284879</v>
      </c>
      <c r="Q101" s="24">
        <f t="shared" ca="1" si="48"/>
        <v>12.621147705487155</v>
      </c>
      <c r="R101" s="24">
        <f t="shared" ca="1" si="48"/>
        <v>13.132651389972441</v>
      </c>
      <c r="S101" s="24">
        <f t="shared" ca="1" si="48"/>
        <v>14.625134094928004</v>
      </c>
      <c r="T101" s="24">
        <f t="shared" ca="1" si="48"/>
        <v>14.58280512333555</v>
      </c>
      <c r="U101" s="24">
        <f t="shared" ca="1" si="48"/>
        <v>14.55957022082551</v>
      </c>
      <c r="V101" s="24">
        <f t="shared" ca="1" si="48"/>
        <v>14.493338105324776</v>
      </c>
      <c r="W101" s="24">
        <f t="shared" ca="1" si="48"/>
        <v>14.313333880737732</v>
      </c>
      <c r="X101" s="24">
        <f t="shared" ca="1" si="48"/>
        <v>14.061373367434163</v>
      </c>
      <c r="Y101" s="24">
        <f t="shared" ca="1" si="48"/>
        <v>13.81180918348152</v>
      </c>
      <c r="Z101" s="24">
        <f t="shared" ca="1" si="48"/>
        <v>13.577571485755451</v>
      </c>
      <c r="AA101" s="24">
        <f t="shared" ca="1" si="48"/>
        <v>13.311348573291653</v>
      </c>
      <c r="AB101" s="24">
        <f t="shared" ca="1" si="48"/>
        <v>13.005484918037482</v>
      </c>
      <c r="AC101" s="24">
        <f t="shared" ca="1" si="48"/>
        <v>12.731031308505802</v>
      </c>
      <c r="AD101" s="24">
        <f t="shared" ca="1" si="48"/>
        <v>12.475443719785796</v>
      </c>
      <c r="AE101" s="24">
        <f t="shared" ca="1" si="48"/>
        <v>12.236531678645443</v>
      </c>
      <c r="AF101" s="24">
        <f t="shared" ca="1" si="48"/>
        <v>11.985780947763185</v>
      </c>
      <c r="AG101" s="24">
        <f t="shared" ca="1" si="48"/>
        <v>11.773072679590099</v>
      </c>
      <c r="AH101" s="24">
        <f t="shared" ca="1" si="48"/>
        <v>11.562921646396619</v>
      </c>
      <c r="AI101" s="24">
        <f t="shared" ca="1" si="48"/>
        <v>11.343933488086918</v>
      </c>
      <c r="AJ101" s="24">
        <f t="shared" ca="1" si="48"/>
        <v>11.131114382095207</v>
      </c>
      <c r="AK101" s="24">
        <f t="shared" ca="1" si="48"/>
        <v>10.938550262069697</v>
      </c>
      <c r="AL101" s="24">
        <f t="shared" ca="1" si="48"/>
        <v>10.749296950116078</v>
      </c>
      <c r="AM101" s="24">
        <f t="shared" ca="1" si="48"/>
        <v>9.7318279634810363</v>
      </c>
      <c r="AN101" s="24">
        <f t="shared" ca="1" si="48"/>
        <v>8.6156414058234425</v>
      </c>
      <c r="AO101" s="24">
        <f t="shared" ca="1" si="48"/>
        <v>8.6156414058234425</v>
      </c>
      <c r="AP101" s="24">
        <f t="shared" ca="1" si="48"/>
        <v>8.6156414058234425</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14.038532183064717</v>
      </c>
      <c r="L102" s="24">
        <f t="shared" si="45"/>
        <v>13.400407777786334</v>
      </c>
      <c r="M102" s="24">
        <f t="shared" si="45"/>
        <v>12.762283372507952</v>
      </c>
      <c r="N102" s="24">
        <f t="shared" si="45"/>
        <v>12.124158967229569</v>
      </c>
      <c r="O102" s="24">
        <f>'[5]TS BYDem'!O13</f>
        <v>11.486034561951186</v>
      </c>
      <c r="P102" s="24">
        <f ca="1">IF(OR($E$78=1,$E$78=2,$E$78=3), P89,P81)</f>
        <v>11.464038521763634</v>
      </c>
      <c r="Q102" s="24">
        <f t="shared" ref="Q102:AN102" ca="1" si="50">IF(OR($E$78=1,$E$78=2,$E$78=3), Q89,Q81)</f>
        <v>11.571369490789206</v>
      </c>
      <c r="R102" s="24">
        <f t="shared" ca="1" si="50"/>
        <v>12.040328278626388</v>
      </c>
      <c r="S102" s="24">
        <f t="shared" ca="1" si="50"/>
        <v>13.408672048990871</v>
      </c>
      <c r="T102" s="24">
        <f t="shared" ca="1" si="50"/>
        <v>13.369863837416858</v>
      </c>
      <c r="U102" s="24">
        <f t="shared" ca="1" si="50"/>
        <v>13.348561524164534</v>
      </c>
      <c r="V102" s="24">
        <f t="shared" ca="1" si="50"/>
        <v>13.287838339672966</v>
      </c>
      <c r="W102" s="24">
        <f t="shared" ca="1" si="50"/>
        <v>13.12280616976229</v>
      </c>
      <c r="X102" s="24">
        <f t="shared" ca="1" si="50"/>
        <v>12.891802756716347</v>
      </c>
      <c r="Y102" s="24">
        <f t="shared" ca="1" si="50"/>
        <v>12.662996355621157</v>
      </c>
      <c r="Z102" s="24">
        <f t="shared" ca="1" si="50"/>
        <v>12.448241642950951</v>
      </c>
      <c r="AA102" s="24">
        <f t="shared" ca="1" si="50"/>
        <v>12.204162121902851</v>
      </c>
      <c r="AB102" s="24">
        <f t="shared" ca="1" si="50"/>
        <v>11.923739021616127</v>
      </c>
      <c r="AC102" s="24">
        <f t="shared" ca="1" si="50"/>
        <v>11.672113401024497</v>
      </c>
      <c r="AD102" s="24">
        <f t="shared" ca="1" si="50"/>
        <v>11.437784598656288</v>
      </c>
      <c r="AE102" s="24">
        <f t="shared" ca="1" si="50"/>
        <v>11.218744336364473</v>
      </c>
      <c r="AF102" s="24">
        <f t="shared" ca="1" si="50"/>
        <v>10.988850080720624</v>
      </c>
      <c r="AG102" s="24">
        <f t="shared" ca="1" si="50"/>
        <v>10.793834062985043</v>
      </c>
      <c r="AH102" s="24">
        <f t="shared" ca="1" si="50"/>
        <v>10.601162579321505</v>
      </c>
      <c r="AI102" s="24">
        <f t="shared" ca="1" si="50"/>
        <v>10.400389008403916</v>
      </c>
      <c r="AJ102" s="24">
        <f t="shared" ca="1" si="50"/>
        <v>10.205271371910456</v>
      </c>
      <c r="AK102" s="24">
        <f t="shared" ca="1" si="50"/>
        <v>10.028723990049524</v>
      </c>
      <c r="AL102" s="24">
        <f t="shared" ca="1" si="50"/>
        <v>9.8552120360598856</v>
      </c>
      <c r="AM102" s="24">
        <f t="shared" ca="1" si="50"/>
        <v>8.9223721815152555</v>
      </c>
      <c r="AN102" s="24">
        <f t="shared" ca="1" si="50"/>
        <v>7.8990257014092631</v>
      </c>
      <c r="AO102" s="24">
        <f t="shared" ref="AO102:AP102" ca="1" si="51">IF($E$78=1, AO89,AO81)</f>
        <v>7.8990257014092631</v>
      </c>
      <c r="AP102" s="24">
        <f t="shared" ca="1" si="51"/>
        <v>7.8990257014092631</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5.985184749540351</v>
      </c>
      <c r="L104" s="24">
        <f t="shared" si="45"/>
        <v>6.3040321950704152</v>
      </c>
      <c r="M104" s="24">
        <f t="shared" si="45"/>
        <v>6.6228796406004786</v>
      </c>
      <c r="N104" s="24">
        <f t="shared" si="45"/>
        <v>6.9417270861305429</v>
      </c>
      <c r="O104" s="24">
        <f>'[5]TS BYDem'!O15</f>
        <v>7.2605745316606063</v>
      </c>
      <c r="P104" s="24">
        <f t="shared" ref="P104:AP104" ca="1" si="53">OFFSET(P$21,$BB104,$J$96)/OFFSET(O$21,$BB104,$J$96)*O104</f>
        <v>7.2466703519089481</v>
      </c>
      <c r="Q104" s="24">
        <f t="shared" ca="1" si="53"/>
        <v>7.3145166130326071</v>
      </c>
      <c r="R104" s="24">
        <f t="shared" ca="1" si="53"/>
        <v>7.6109557551059064</v>
      </c>
      <c r="S104" s="24">
        <f t="shared" ca="1" si="53"/>
        <v>8.4759158835191997</v>
      </c>
      <c r="T104" s="24">
        <f t="shared" ca="1" si="53"/>
        <v>8.4513843612558972</v>
      </c>
      <c r="U104" s="24">
        <f t="shared" ca="1" si="53"/>
        <v>8.4379187015252857</v>
      </c>
      <c r="V104" s="24">
        <f t="shared" ca="1" si="53"/>
        <v>8.3995342439108818</v>
      </c>
      <c r="W104" s="24">
        <f t="shared" ca="1" si="53"/>
        <v>8.2952137873342142</v>
      </c>
      <c r="X104" s="24">
        <f t="shared" ca="1" si="53"/>
        <v>8.1491914600948352</v>
      </c>
      <c r="Y104" s="24">
        <f t="shared" ca="1" si="53"/>
        <v>8.0045579123275505</v>
      </c>
      <c r="Z104" s="24">
        <f t="shared" ca="1" si="53"/>
        <v>7.8688067452073884</v>
      </c>
      <c r="AA104" s="24">
        <f t="shared" ca="1" si="53"/>
        <v>7.7145187231173082</v>
      </c>
      <c r="AB104" s="24">
        <f t="shared" ca="1" si="53"/>
        <v>7.5372571269546347</v>
      </c>
      <c r="AC104" s="24">
        <f t="shared" ca="1" si="53"/>
        <v>7.3781990497281509</v>
      </c>
      <c r="AD104" s="24">
        <f t="shared" ca="1" si="53"/>
        <v>7.2300746709155446</v>
      </c>
      <c r="AE104" s="24">
        <f t="shared" ca="1" si="53"/>
        <v>7.0916145138242141</v>
      </c>
      <c r="AF104" s="24">
        <f t="shared" ca="1" si="53"/>
        <v>6.9462933093214776</v>
      </c>
      <c r="AG104" s="24">
        <f t="shared" ca="1" si="53"/>
        <v>6.8230194044764358</v>
      </c>
      <c r="AH104" s="24">
        <f t="shared" ca="1" si="53"/>
        <v>6.7012275310740366</v>
      </c>
      <c r="AI104" s="24">
        <f t="shared" ca="1" si="53"/>
        <v>6.5743141505011016</v>
      </c>
      <c r="AJ104" s="24">
        <f t="shared" ca="1" si="53"/>
        <v>6.4509760102089677</v>
      </c>
      <c r="AK104" s="24">
        <f t="shared" ca="1" si="53"/>
        <v>6.3393765354331331</v>
      </c>
      <c r="AL104" s="24">
        <f t="shared" ca="1" si="53"/>
        <v>6.2296958212335554</v>
      </c>
      <c r="AM104" s="24">
        <f t="shared" ca="1" si="53"/>
        <v>5.6400272760542718</v>
      </c>
      <c r="AN104" s="24">
        <f t="shared" ca="1" si="53"/>
        <v>4.9931475065004607</v>
      </c>
      <c r="AO104" s="24">
        <f t="shared" ca="1" si="53"/>
        <v>4.9931475065004607</v>
      </c>
      <c r="AP104" s="24">
        <f t="shared" ca="1" si="53"/>
        <v>4.9931475065004607</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1.6732202412069446</v>
      </c>
      <c r="L105" s="24">
        <f t="shared" si="45"/>
        <v>1.9112193292789645</v>
      </c>
      <c r="M105" s="24">
        <f t="shared" si="45"/>
        <v>2.1492184173509843</v>
      </c>
      <c r="N105" s="24">
        <f t="shared" si="45"/>
        <v>2.3872175054230045</v>
      </c>
      <c r="O105" s="24">
        <f>'[5]TS BYDem'!O16</f>
        <v>2.6252165934950242</v>
      </c>
      <c r="P105" s="24">
        <f t="shared" ref="P105:AP105" ca="1" si="54">OFFSET(P$21,$BB105,$J$96)/OFFSET(O$21,$BB105,$J$96)*O105</f>
        <v>2.6201892388078956</v>
      </c>
      <c r="Q105" s="24">
        <f t="shared" ca="1" si="54"/>
        <v>2.6447205110552572</v>
      </c>
      <c r="R105" s="24">
        <f t="shared" ca="1" si="54"/>
        <v>2.7519044468910159</v>
      </c>
      <c r="S105" s="24">
        <f t="shared" ca="1" si="54"/>
        <v>3.0646493504686143</v>
      </c>
      <c r="T105" s="24">
        <f t="shared" ca="1" si="54"/>
        <v>3.0557794519463295</v>
      </c>
      <c r="U105" s="24">
        <f t="shared" ca="1" si="54"/>
        <v>3.050910653587052</v>
      </c>
      <c r="V105" s="24">
        <f t="shared" ca="1" si="54"/>
        <v>3.0370319288907854</v>
      </c>
      <c r="W105" s="24">
        <f t="shared" ca="1" si="54"/>
        <v>2.9993126282415283</v>
      </c>
      <c r="X105" s="24">
        <f t="shared" ca="1" si="54"/>
        <v>2.9465151209894538</v>
      </c>
      <c r="Y105" s="24">
        <f t="shared" ca="1" si="54"/>
        <v>2.8942197567701311</v>
      </c>
      <c r="Z105" s="24">
        <f t="shared" ca="1" si="54"/>
        <v>2.8451360079626302</v>
      </c>
      <c r="AA105" s="24">
        <f t="shared" ca="1" si="54"/>
        <v>2.7893498612875725</v>
      </c>
      <c r="AB105" s="24">
        <f t="shared" ca="1" si="54"/>
        <v>2.7252571257049478</v>
      </c>
      <c r="AC105" s="24">
        <f t="shared" ca="1" si="54"/>
        <v>2.6677462631907556</v>
      </c>
      <c r="AD105" s="24">
        <f t="shared" ca="1" si="54"/>
        <v>2.6141887140650861</v>
      </c>
      <c r="AE105" s="24">
        <f t="shared" ca="1" si="54"/>
        <v>2.5641254717763311</v>
      </c>
      <c r="AF105" s="24">
        <f t="shared" ca="1" si="54"/>
        <v>2.5115814705015431</v>
      </c>
      <c r="AG105" s="24">
        <f t="shared" ca="1" si="54"/>
        <v>2.4670091437341579</v>
      </c>
      <c r="AH105" s="24">
        <f t="shared" ca="1" si="54"/>
        <v>2.4229726772514293</v>
      </c>
      <c r="AI105" s="24">
        <f t="shared" ca="1" si="54"/>
        <v>2.3770844199015779</v>
      </c>
      <c r="AJ105" s="24">
        <f t="shared" ca="1" si="54"/>
        <v>2.3324888674292765</v>
      </c>
      <c r="AK105" s="24">
        <f t="shared" ca="1" si="54"/>
        <v>2.2921376814825849</v>
      </c>
      <c r="AL105" s="24">
        <f t="shared" ca="1" si="54"/>
        <v>2.2524802646146029</v>
      </c>
      <c r="AM105" s="24">
        <f t="shared" ca="1" si="54"/>
        <v>2.0392729429740837</v>
      </c>
      <c r="AN105" s="24">
        <f t="shared" ca="1" si="54"/>
        <v>1.8053796749381041</v>
      </c>
      <c r="AO105" s="24">
        <f t="shared" ca="1" si="54"/>
        <v>1.8053796749381041</v>
      </c>
      <c r="AP105" s="24">
        <f t="shared" ca="1" si="54"/>
        <v>1.8053796749381041</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2.1306175344038039</v>
      </c>
      <c r="L106" s="24">
        <f t="shared" si="45"/>
        <v>2.2735470601689642</v>
      </c>
      <c r="M106" s="24">
        <f t="shared" si="45"/>
        <v>2.4164765859341246</v>
      </c>
      <c r="N106" s="24">
        <f t="shared" si="45"/>
        <v>2.5594061116992846</v>
      </c>
      <c r="O106" s="24">
        <f>'[5]TS BYDem'!O17</f>
        <v>2.7023356374644449</v>
      </c>
      <c r="P106" s="24">
        <f t="shared" ref="P106:AP106" ca="1" si="55">OFFSET(P$21,$BB106,$J$96)/OFFSET(O$21,$BB106,$J$96)*O106</f>
        <v>2.6971605979012847</v>
      </c>
      <c r="Q106" s="24">
        <f t="shared" ca="1" si="55"/>
        <v>2.7224125071687526</v>
      </c>
      <c r="R106" s="24">
        <f t="shared" ca="1" si="55"/>
        <v>2.8327451061209246</v>
      </c>
      <c r="S106" s="24">
        <f t="shared" ca="1" si="55"/>
        <v>3.15467728515228</v>
      </c>
      <c r="T106" s="24">
        <f t="shared" ca="1" si="55"/>
        <v>3.1455468221890119</v>
      </c>
      <c r="U106" s="24">
        <f t="shared" ca="1" si="55"/>
        <v>3.1405349967455396</v>
      </c>
      <c r="V106" s="24">
        <f t="shared" ca="1" si="55"/>
        <v>3.126248567030669</v>
      </c>
      <c r="W106" s="24">
        <f t="shared" ca="1" si="55"/>
        <v>3.0874212144163002</v>
      </c>
      <c r="X106" s="24">
        <f t="shared" ca="1" si="55"/>
        <v>3.033072713888723</v>
      </c>
      <c r="Y106" s="24">
        <f t="shared" ca="1" si="55"/>
        <v>2.9792411074779483</v>
      </c>
      <c r="Z106" s="24">
        <f t="shared" ca="1" si="55"/>
        <v>2.9287154617268398</v>
      </c>
      <c r="AA106" s="24">
        <f t="shared" ca="1" si="55"/>
        <v>2.8712905267289526</v>
      </c>
      <c r="AB106" s="24">
        <f t="shared" ca="1" si="55"/>
        <v>2.8053149863119518</v>
      </c>
      <c r="AC106" s="24">
        <f t="shared" ca="1" si="55"/>
        <v>2.7461146697748267</v>
      </c>
      <c r="AD106" s="24">
        <f t="shared" ca="1" si="55"/>
        <v>2.6909838001863235</v>
      </c>
      <c r="AE106" s="24">
        <f t="shared" ca="1" si="55"/>
        <v>2.6394498870992487</v>
      </c>
      <c r="AF106" s="24">
        <f t="shared" ca="1" si="55"/>
        <v>2.585362339606339</v>
      </c>
      <c r="AG106" s="24">
        <f t="shared" ca="1" si="55"/>
        <v>2.5394806446000397</v>
      </c>
      <c r="AH106" s="24">
        <f t="shared" ca="1" si="55"/>
        <v>2.4941505514491902</v>
      </c>
      <c r="AI106" s="24">
        <f t="shared" ca="1" si="55"/>
        <v>2.4469142687421122</v>
      </c>
      <c r="AJ106" s="24">
        <f t="shared" ca="1" si="55"/>
        <v>2.401008665746561</v>
      </c>
      <c r="AK106" s="24">
        <f t="shared" ca="1" si="55"/>
        <v>2.3594721128892107</v>
      </c>
      <c r="AL106" s="24">
        <f t="shared" ca="1" si="55"/>
        <v>2.3186497094510794</v>
      </c>
      <c r="AM106" s="24">
        <f t="shared" ca="1" si="55"/>
        <v>2.0991791541966403</v>
      </c>
      <c r="AN106" s="24">
        <f t="shared" ca="1" si="55"/>
        <v>1.8584149768168321</v>
      </c>
      <c r="AO106" s="24">
        <f t="shared" ca="1" si="55"/>
        <v>1.8584149768168321</v>
      </c>
      <c r="AP106" s="24">
        <f t="shared" ca="1" si="55"/>
        <v>1.8584149768168321</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17.501698856369057</v>
      </c>
      <c r="L110" s="24">
        <f t="shared" si="45"/>
        <v>18.955027222249111</v>
      </c>
      <c r="M110" s="24">
        <f t="shared" si="45"/>
        <v>20.408355588129162</v>
      </c>
      <c r="N110" s="24">
        <f t="shared" si="45"/>
        <v>21.861683954009216</v>
      </c>
      <c r="O110" s="24">
        <f>'[5]TS BYDem'!O21</f>
        <v>23.315012319889266</v>
      </c>
      <c r="P110" s="24">
        <f t="shared" ref="P110:AP110" ca="1" si="59">OFFSET(P$33,$BB110,$J$96)/OFFSET(O$33,$BB110,$J$96)*O110</f>
        <v>23.944084298104091</v>
      </c>
      <c r="Q110" s="24">
        <f t="shared" ca="1" si="59"/>
        <v>24.591155642465552</v>
      </c>
      <c r="R110" s="24">
        <f t="shared" ca="1" si="59"/>
        <v>25.842211243681962</v>
      </c>
      <c r="S110" s="24">
        <f t="shared" ca="1" si="59"/>
        <v>23.989448296161545</v>
      </c>
      <c r="T110" s="24">
        <f t="shared" ca="1" si="59"/>
        <v>24.829241022257943</v>
      </c>
      <c r="U110" s="24">
        <f t="shared" ca="1" si="59"/>
        <v>25.219830989301197</v>
      </c>
      <c r="V110" s="24">
        <f t="shared" ca="1" si="59"/>
        <v>25.679032662252808</v>
      </c>
      <c r="W110" s="24">
        <f t="shared" ca="1" si="59"/>
        <v>26.07195532809423</v>
      </c>
      <c r="X110" s="24">
        <f t="shared" ca="1" si="59"/>
        <v>26.610639152553361</v>
      </c>
      <c r="Y110" s="24">
        <f t="shared" ca="1" si="59"/>
        <v>27.133591204953703</v>
      </c>
      <c r="Z110" s="24">
        <f t="shared" ca="1" si="59"/>
        <v>27.691923327959451</v>
      </c>
      <c r="AA110" s="24">
        <f t="shared" ca="1" si="59"/>
        <v>28.157670927553774</v>
      </c>
      <c r="AB110" s="24">
        <f t="shared" ca="1" si="59"/>
        <v>28.724744689328276</v>
      </c>
      <c r="AC110" s="24">
        <f t="shared" ca="1" si="59"/>
        <v>29.30233361217201</v>
      </c>
      <c r="AD110" s="24">
        <f t="shared" ca="1" si="59"/>
        <v>29.788052962466576</v>
      </c>
      <c r="AE110" s="24">
        <f t="shared" ca="1" si="59"/>
        <v>30.271805484993706</v>
      </c>
      <c r="AF110" s="24">
        <f t="shared" ca="1" si="59"/>
        <v>30.714950480449922</v>
      </c>
      <c r="AG110" s="24">
        <f t="shared" ca="1" si="59"/>
        <v>31.239064136363922</v>
      </c>
      <c r="AH110" s="24">
        <f t="shared" ca="1" si="59"/>
        <v>31.620761762313244</v>
      </c>
      <c r="AI110" s="24">
        <f t="shared" ca="1" si="59"/>
        <v>32.023236944505484</v>
      </c>
      <c r="AJ110" s="24">
        <f t="shared" ca="1" si="59"/>
        <v>32.477035636762757</v>
      </c>
      <c r="AK110" s="24">
        <f t="shared" ca="1" si="59"/>
        <v>32.902604932294075</v>
      </c>
      <c r="AL110" s="24">
        <f t="shared" ca="1" si="59"/>
        <v>33.313794681299726</v>
      </c>
      <c r="AM110" s="24">
        <f t="shared" ca="1" si="59"/>
        <v>35.16020200897453</v>
      </c>
      <c r="AN110" s="24">
        <f t="shared" ca="1" si="59"/>
        <v>36.739161430362003</v>
      </c>
      <c r="AO110" s="24">
        <f t="shared" ca="1" si="59"/>
        <v>36.739161430362003</v>
      </c>
      <c r="AP110" s="24">
        <f t="shared" ca="1" si="59"/>
        <v>36.739161430362003</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4.0787476090530496E-2</v>
      </c>
      <c r="L111" s="317">
        <f t="shared" si="45"/>
        <v>4.8152452939598231E-2</v>
      </c>
      <c r="M111" s="317">
        <f t="shared" si="45"/>
        <v>5.5517429788665959E-2</v>
      </c>
      <c r="N111" s="317">
        <f t="shared" si="45"/>
        <v>6.2882406637733687E-2</v>
      </c>
      <c r="O111" s="317">
        <f>'[5]TS BYDem'!O22</f>
        <v>7.0247383486801415E-2</v>
      </c>
      <c r="P111" s="24">
        <f t="shared" ref="P111:AP111" ca="1" si="60">OFFSET(P$33,$BB111,$J$96)/OFFSET(O$33,$BB111,$J$96)*O111</f>
        <v>7.2142757157985793E-2</v>
      </c>
      <c r="Q111" s="24">
        <f t="shared" ca="1" si="60"/>
        <v>7.4092362341419624E-2</v>
      </c>
      <c r="R111" s="24">
        <f t="shared" ca="1" si="60"/>
        <v>7.7861752697134329E-2</v>
      </c>
      <c r="S111" s="24">
        <f t="shared" ca="1" si="60"/>
        <v>7.2279437427518314E-2</v>
      </c>
      <c r="T111" s="24">
        <f t="shared" ca="1" si="60"/>
        <v>7.4809705945935306E-2</v>
      </c>
      <c r="U111" s="24">
        <f t="shared" ca="1" si="60"/>
        <v>7.5986540974994174E-2</v>
      </c>
      <c r="V111" s="24">
        <f t="shared" ca="1" si="60"/>
        <v>7.7370100870868402E-2</v>
      </c>
      <c r="W111" s="24">
        <f t="shared" ca="1" si="60"/>
        <v>7.855396424650439E-2</v>
      </c>
      <c r="X111" s="24">
        <f t="shared" ca="1" si="60"/>
        <v>8.0177001312739887E-2</v>
      </c>
      <c r="Y111" s="24">
        <f t="shared" ca="1" si="60"/>
        <v>8.1752639054901335E-2</v>
      </c>
      <c r="Z111" s="24">
        <f t="shared" ca="1" si="60"/>
        <v>8.343487581376105E-2</v>
      </c>
      <c r="AA111" s="24">
        <f t="shared" ca="1" si="60"/>
        <v>8.4838158376423445E-2</v>
      </c>
      <c r="AB111" s="24">
        <f t="shared" ca="1" si="60"/>
        <v>8.6546733412203897E-2</v>
      </c>
      <c r="AC111" s="24">
        <f t="shared" ca="1" si="60"/>
        <v>8.8286990290649542E-2</v>
      </c>
      <c r="AD111" s="24">
        <f t="shared" ca="1" si="60"/>
        <v>8.975044709688916E-2</v>
      </c>
      <c r="AE111" s="24">
        <f t="shared" ca="1" si="60"/>
        <v>9.1207977914219321E-2</v>
      </c>
      <c r="AF111" s="24">
        <f t="shared" ca="1" si="60"/>
        <v>9.2543159556371574E-2</v>
      </c>
      <c r="AG111" s="24">
        <f t="shared" ca="1" si="60"/>
        <v>9.4122297172621189E-2</v>
      </c>
      <c r="AH111" s="24">
        <f t="shared" ca="1" si="60"/>
        <v>9.5272339863492525E-2</v>
      </c>
      <c r="AI111" s="24">
        <f t="shared" ca="1" si="60"/>
        <v>9.6484984664167162E-2</v>
      </c>
      <c r="AJ111" s="24">
        <f t="shared" ca="1" si="60"/>
        <v>9.7852265552696285E-2</v>
      </c>
      <c r="AK111" s="24">
        <f t="shared" ca="1" si="60"/>
        <v>9.913449217532147E-2</v>
      </c>
      <c r="AL111" s="24">
        <f t="shared" ca="1" si="60"/>
        <v>0.10037339368598466</v>
      </c>
      <c r="AM111" s="24">
        <f t="shared" ca="1" si="60"/>
        <v>0.10593655967708152</v>
      </c>
      <c r="AN111" s="24">
        <f t="shared" ca="1" si="60"/>
        <v>0.11069391371414902</v>
      </c>
      <c r="AO111" s="24">
        <f t="shared" ca="1" si="60"/>
        <v>0.11069391371414902</v>
      </c>
      <c r="AP111" s="24">
        <f t="shared" ca="1" si="60"/>
        <v>0.11069391371414902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8.9379697453648284</v>
      </c>
      <c r="L112" s="24">
        <f t="shared" si="45"/>
        <v>8.829583627171175</v>
      </c>
      <c r="M112" s="24">
        <f t="shared" si="45"/>
        <v>8.7211975089775216</v>
      </c>
      <c r="N112" s="24">
        <f t="shared" si="45"/>
        <v>8.6128113907838681</v>
      </c>
      <c r="O112" s="24">
        <f>'[5]TS BYDem'!O23</f>
        <v>8.5044252725902147</v>
      </c>
      <c r="P112" s="24">
        <f t="shared" ref="P112:AP112" ca="1" si="61">OFFSET(P$33,$BB112,$J$96)/OFFSET(O$33,$BB112,$J$96)*O112</f>
        <v>8.7338866838220106</v>
      </c>
      <c r="Q112" s="24">
        <f t="shared" ca="1" si="61"/>
        <v>8.9699135757941892</v>
      </c>
      <c r="R112" s="24">
        <f t="shared" ca="1" si="61"/>
        <v>9.4262508372299969</v>
      </c>
      <c r="S112" s="24">
        <f t="shared" ca="1" si="61"/>
        <v>8.7504337362641156</v>
      </c>
      <c r="T112" s="24">
        <f t="shared" ca="1" si="61"/>
        <v>9.0567580214740815</v>
      </c>
      <c r="U112" s="24">
        <f t="shared" ca="1" si="61"/>
        <v>9.1992303110601856</v>
      </c>
      <c r="V112" s="24">
        <f t="shared" ca="1" si="61"/>
        <v>9.3667295282634271</v>
      </c>
      <c r="W112" s="24">
        <f t="shared" ca="1" si="61"/>
        <v>9.5100526972031538</v>
      </c>
      <c r="X112" s="24">
        <f t="shared" ca="1" si="61"/>
        <v>9.7065439650528269</v>
      </c>
      <c r="Y112" s="24">
        <f t="shared" ca="1" si="61"/>
        <v>9.8972968838060567</v>
      </c>
      <c r="Z112" s="24">
        <f t="shared" ca="1" si="61"/>
        <v>10.100955099904807</v>
      </c>
      <c r="AA112" s="24">
        <f t="shared" ca="1" si="61"/>
        <v>10.270842020927759</v>
      </c>
      <c r="AB112" s="24">
        <f t="shared" ca="1" si="61"/>
        <v>10.477688852698199</v>
      </c>
      <c r="AC112" s="24">
        <f t="shared" ca="1" si="61"/>
        <v>10.688371213282247</v>
      </c>
      <c r="AD112" s="24">
        <f t="shared" ca="1" si="61"/>
        <v>10.865543065535887</v>
      </c>
      <c r="AE112" s="24">
        <f t="shared" ca="1" si="61"/>
        <v>11.041997494202409</v>
      </c>
      <c r="AF112" s="24">
        <f t="shared" ca="1" si="61"/>
        <v>11.203639849225519</v>
      </c>
      <c r="AG112" s="24">
        <f t="shared" ca="1" si="61"/>
        <v>11.39481647653797</v>
      </c>
      <c r="AH112" s="24">
        <f t="shared" ca="1" si="61"/>
        <v>11.534045180004791</v>
      </c>
      <c r="AI112" s="24">
        <f t="shared" ca="1" si="61"/>
        <v>11.680852741762164</v>
      </c>
      <c r="AJ112" s="24">
        <f t="shared" ca="1" si="61"/>
        <v>11.846381158138291</v>
      </c>
      <c r="AK112" s="24">
        <f t="shared" ca="1" si="61"/>
        <v>12.001612569663967</v>
      </c>
      <c r="AL112" s="24">
        <f t="shared" ca="1" si="61"/>
        <v>12.151598872278553</v>
      </c>
      <c r="AM112" s="24">
        <f t="shared" ca="1" si="61"/>
        <v>12.825097686069785</v>
      </c>
      <c r="AN112" s="24">
        <f t="shared" ca="1" si="61"/>
        <v>13.401041726905094</v>
      </c>
      <c r="AO112" s="24">
        <f t="shared" ca="1" si="61"/>
        <v>13.401041726905094</v>
      </c>
      <c r="AP112" s="24">
        <f t="shared" ca="1" si="61"/>
        <v>13.401041726905094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13.088635789173482</v>
      </c>
      <c r="L113" s="24">
        <f t="shared" si="45"/>
        <v>13.014609629594524</v>
      </c>
      <c r="M113" s="24">
        <f t="shared" si="45"/>
        <v>12.940583470015568</v>
      </c>
      <c r="N113" s="24">
        <f t="shared" si="45"/>
        <v>12.86655731043661</v>
      </c>
      <c r="O113" s="24">
        <f>'[5]TS BYDem'!O24</f>
        <v>12.792531150857654</v>
      </c>
      <c r="P113" s="24">
        <f ca="1">IF(OR($E$78=1,$E$78=2,$E$78=3), P90,P82)</f>
        <v>13.137691718093546</v>
      </c>
      <c r="Q113" s="24">
        <f t="shared" ref="Q113:AN113" ca="1" si="63">IF(OR($E$78=1,$E$78=2,$E$78=3), Q90,Q82)</f>
        <v>13.492728216294745</v>
      </c>
      <c r="R113" s="24">
        <f t="shared" ca="1" si="63"/>
        <v>14.179160096768738</v>
      </c>
      <c r="S113" s="24">
        <f t="shared" ca="1" si="63"/>
        <v>13.162582134204644</v>
      </c>
      <c r="T113" s="24">
        <f t="shared" ca="1" si="63"/>
        <v>13.623361415015372</v>
      </c>
      <c r="U113" s="24">
        <f t="shared" ca="1" si="63"/>
        <v>13.837671158971666</v>
      </c>
      <c r="V113" s="24">
        <f t="shared" ca="1" si="63"/>
        <v>14.089626921428982</v>
      </c>
      <c r="W113" s="24">
        <f t="shared" ca="1" si="63"/>
        <v>14.30521657558355</v>
      </c>
      <c r="X113" s="24">
        <f t="shared" ca="1" si="63"/>
        <v>14.600782776034492</v>
      </c>
      <c r="Y113" s="24">
        <f t="shared" ca="1" si="63"/>
        <v>14.887717233925787</v>
      </c>
      <c r="Z113" s="24">
        <f t="shared" ca="1" si="63"/>
        <v>15.194064105120983</v>
      </c>
      <c r="AA113" s="24">
        <f t="shared" ca="1" si="63"/>
        <v>15.449611500700307</v>
      </c>
      <c r="AB113" s="24">
        <f t="shared" ca="1" si="63"/>
        <v>15.760754753073627</v>
      </c>
      <c r="AC113" s="24">
        <f t="shared" ca="1" si="63"/>
        <v>16.077667486658829</v>
      </c>
      <c r="AD113" s="24">
        <f t="shared" ca="1" si="63"/>
        <v>16.344173025406366</v>
      </c>
      <c r="AE113" s="24">
        <f t="shared" ca="1" si="63"/>
        <v>16.609599400860397</v>
      </c>
      <c r="AF113" s="24">
        <f t="shared" ca="1" si="63"/>
        <v>16.852745150943672</v>
      </c>
      <c r="AG113" s="24">
        <f t="shared" ca="1" si="63"/>
        <v>17.140316959951473</v>
      </c>
      <c r="AH113" s="24">
        <f t="shared" ca="1" si="63"/>
        <v>17.349747635053443</v>
      </c>
      <c r="AI113" s="24">
        <f t="shared" ca="1" si="63"/>
        <v>17.570578584443474</v>
      </c>
      <c r="AJ113" s="24">
        <f t="shared" ca="1" si="63"/>
        <v>17.819569827822203</v>
      </c>
      <c r="AK113" s="24">
        <f t="shared" ca="1" si="63"/>
        <v>18.053072105034758</v>
      </c>
      <c r="AL113" s="24">
        <f t="shared" ca="1" si="63"/>
        <v>18.278684581704173</v>
      </c>
      <c r="AM113" s="24">
        <f t="shared" ca="1" si="63"/>
        <v>19.291775329089372</v>
      </c>
      <c r="AN113" s="24">
        <f t="shared" ca="1" si="63"/>
        <v>20.158122183506791</v>
      </c>
      <c r="AO113" s="24">
        <f t="shared" ref="AO113:AP113" ca="1" si="64">IF($E$78=1, AO90,AO82)</f>
        <v>20.158122183506791</v>
      </c>
      <c r="AP113" s="24">
        <f t="shared" ca="1" si="64"/>
        <v>20.158122183506791</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9.1909529956342002</v>
      </c>
      <c r="L114" s="24">
        <f t="shared" si="45"/>
        <v>9.663024327001084</v>
      </c>
      <c r="M114" s="24">
        <f t="shared" si="45"/>
        <v>10.13509565836797</v>
      </c>
      <c r="N114" s="24">
        <f t="shared" si="45"/>
        <v>10.607166989734854</v>
      </c>
      <c r="O114" s="24">
        <f>'[5]TS BYDem'!O25</f>
        <v>11.079238321101737</v>
      </c>
      <c r="P114" s="24">
        <f t="shared" ref="P114:AP114" ca="1" si="65">OFFSET(P$33,$BB114,$J$96)/OFFSET(O$33,$BB114,$J$96)*O114</f>
        <v>11.378171826782255</v>
      </c>
      <c r="Q114" s="24">
        <f t="shared" ca="1" si="65"/>
        <v>11.685658588383518</v>
      </c>
      <c r="R114" s="24">
        <f t="shared" ca="1" si="65"/>
        <v>12.280157230230758</v>
      </c>
      <c r="S114" s="24">
        <f t="shared" ca="1" si="65"/>
        <v>11.399728690608047</v>
      </c>
      <c r="T114" s="24">
        <f t="shared" ca="1" si="65"/>
        <v>11.798796193772629</v>
      </c>
      <c r="U114" s="24">
        <f t="shared" ca="1" si="65"/>
        <v>11.984403615777373</v>
      </c>
      <c r="V114" s="24">
        <f t="shared" ca="1" si="65"/>
        <v>12.202615157005658</v>
      </c>
      <c r="W114" s="24">
        <f t="shared" ca="1" si="65"/>
        <v>12.389331071923108</v>
      </c>
      <c r="X114" s="24">
        <f t="shared" ca="1" si="65"/>
        <v>12.64531234223168</v>
      </c>
      <c r="Y114" s="24">
        <f t="shared" ca="1" si="65"/>
        <v>12.893817911928938</v>
      </c>
      <c r="Z114" s="24">
        <f t="shared" ca="1" si="65"/>
        <v>13.159136006907184</v>
      </c>
      <c r="AA114" s="24">
        <f t="shared" ca="1" si="65"/>
        <v>13.380458156884545</v>
      </c>
      <c r="AB114" s="24">
        <f t="shared" ca="1" si="65"/>
        <v>13.649930257784264</v>
      </c>
      <c r="AC114" s="24">
        <f t="shared" ca="1" si="65"/>
        <v>13.924399138178345</v>
      </c>
      <c r="AD114" s="24">
        <f t="shared" ca="1" si="65"/>
        <v>14.155211816518364</v>
      </c>
      <c r="AE114" s="24">
        <f t="shared" ca="1" si="65"/>
        <v>14.385089862988025</v>
      </c>
      <c r="AF114" s="24">
        <f t="shared" ca="1" si="65"/>
        <v>14.595671309315405</v>
      </c>
      <c r="AG114" s="24">
        <f t="shared" ca="1" si="65"/>
        <v>14.844728870235565</v>
      </c>
      <c r="AH114" s="24">
        <f t="shared" ca="1" si="65"/>
        <v>15.026110672932866</v>
      </c>
      <c r="AI114" s="24">
        <f t="shared" ca="1" si="65"/>
        <v>15.217365920867381</v>
      </c>
      <c r="AJ114" s="24">
        <f t="shared" ca="1" si="65"/>
        <v>15.433009978538911</v>
      </c>
      <c r="AK114" s="24">
        <f t="shared" ca="1" si="65"/>
        <v>15.635239494124995</v>
      </c>
      <c r="AL114" s="24">
        <f t="shared" ca="1" si="65"/>
        <v>15.830635883452285</v>
      </c>
      <c r="AM114" s="24">
        <f t="shared" ca="1" si="65"/>
        <v>16.708044247662613</v>
      </c>
      <c r="AN114" s="24">
        <f t="shared" ca="1" si="65"/>
        <v>17.458362003831134</v>
      </c>
      <c r="AO114" s="24">
        <f t="shared" ca="1" si="65"/>
        <v>17.458362003831134</v>
      </c>
      <c r="AP114" s="24">
        <f t="shared" ca="1" si="65"/>
        <v>17.458362003831134</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5.8907282365753009</v>
      </c>
      <c r="L115" s="24">
        <f t="shared" si="45"/>
        <v>5.6961708654310925</v>
      </c>
      <c r="M115" s="24">
        <f t="shared" si="45"/>
        <v>5.5016134942868851</v>
      </c>
      <c r="N115" s="24">
        <f t="shared" si="45"/>
        <v>5.3070561231426767</v>
      </c>
      <c r="O115" s="24">
        <f>'[5]TS BYDem'!O26</f>
        <v>5.1124987519984684</v>
      </c>
      <c r="P115" s="24">
        <f t="shared" ref="P115:AP115" ca="1" si="66">OFFSET(P$33,$BB115,$J$96)/OFFSET(O$33,$BB115,$J$96)*O115</f>
        <v>5.2504411926634873</v>
      </c>
      <c r="Q115" s="24">
        <f t="shared" ca="1" si="66"/>
        <v>5.3923305210975903</v>
      </c>
      <c r="R115" s="24">
        <f t="shared" ca="1" si="66"/>
        <v>5.6666610731103537</v>
      </c>
      <c r="S115" s="24">
        <f t="shared" ca="1" si="66"/>
        <v>5.2603885767897456</v>
      </c>
      <c r="T115" s="24">
        <f t="shared" ca="1" si="66"/>
        <v>5.4445377080532378</v>
      </c>
      <c r="U115" s="24">
        <f t="shared" ca="1" si="66"/>
        <v>5.5301859887255276</v>
      </c>
      <c r="V115" s="24">
        <f t="shared" ca="1" si="66"/>
        <v>5.6308793938016208</v>
      </c>
      <c r="W115" s="24">
        <f t="shared" ca="1" si="66"/>
        <v>5.717039186950541</v>
      </c>
      <c r="X115" s="24">
        <f t="shared" ca="1" si="66"/>
        <v>5.8351613797455979</v>
      </c>
      <c r="Y115" s="24">
        <f t="shared" ca="1" si="66"/>
        <v>5.9498339211352089</v>
      </c>
      <c r="Z115" s="24">
        <f t="shared" ca="1" si="66"/>
        <v>6.0722645783831357</v>
      </c>
      <c r="AA115" s="24">
        <f t="shared" ca="1" si="66"/>
        <v>6.1743933694385449</v>
      </c>
      <c r="AB115" s="24">
        <f t="shared" ca="1" si="66"/>
        <v>6.2987408868057155</v>
      </c>
      <c r="AC115" s="24">
        <f t="shared" ca="1" si="66"/>
        <v>6.4253941609576533</v>
      </c>
      <c r="AD115" s="24">
        <f t="shared" ca="1" si="66"/>
        <v>6.5319023428162621</v>
      </c>
      <c r="AE115" s="24">
        <f t="shared" ca="1" si="66"/>
        <v>6.6379792401287405</v>
      </c>
      <c r="AF115" s="24">
        <f t="shared" ca="1" si="66"/>
        <v>6.7351517487742365</v>
      </c>
      <c r="AG115" s="24">
        <f t="shared" ca="1" si="66"/>
        <v>6.8500790057278973</v>
      </c>
      <c r="AH115" s="24">
        <f t="shared" ca="1" si="66"/>
        <v>6.9337773803859282</v>
      </c>
      <c r="AI115" s="24">
        <f t="shared" ca="1" si="66"/>
        <v>7.0220318422938419</v>
      </c>
      <c r="AJ115" s="24">
        <f t="shared" ca="1" si="66"/>
        <v>7.1215404857374782</v>
      </c>
      <c r="AK115" s="24">
        <f t="shared" ca="1" si="66"/>
        <v>7.2148590078313601</v>
      </c>
      <c r="AL115" s="24">
        <f t="shared" ca="1" si="66"/>
        <v>7.3050243935400623</v>
      </c>
      <c r="AM115" s="24">
        <f t="shared" ca="1" si="66"/>
        <v>7.7099032342158411</v>
      </c>
      <c r="AN115" s="24">
        <f t="shared" ca="1" si="66"/>
        <v>8.0561362947239559</v>
      </c>
      <c r="AO115" s="24">
        <f t="shared" ca="1" si="66"/>
        <v>8.0561362947239559</v>
      </c>
      <c r="AP115" s="24">
        <f t="shared" ca="1" si="66"/>
        <v>8.0561362947239559</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3.5196768540019985</v>
      </c>
      <c r="L116" s="24">
        <f t="shared" si="45"/>
        <v>3.7837832203363306</v>
      </c>
      <c r="M116" s="24">
        <f t="shared" si="45"/>
        <v>4.0478895866706628</v>
      </c>
      <c r="N116" s="24">
        <f t="shared" si="45"/>
        <v>4.3119959530049954</v>
      </c>
      <c r="O116" s="24">
        <f>'[5]TS BYDem'!O27</f>
        <v>4.5761023193393271</v>
      </c>
      <c r="P116" s="24">
        <f t="shared" ref="P116:AP116" ca="1" si="67">OFFSET(P$33,$BB116,$J$96)/OFFSET(O$33,$BB116,$J$96)*O116</f>
        <v>4.6995720262836604</v>
      </c>
      <c r="Q116" s="24">
        <f t="shared" ca="1" si="67"/>
        <v>4.8265745188872993</v>
      </c>
      <c r="R116" s="24">
        <f t="shared" ca="1" si="67"/>
        <v>5.0721226815818179</v>
      </c>
      <c r="S116" s="24">
        <f t="shared" ca="1" si="67"/>
        <v>4.7084757443635397</v>
      </c>
      <c r="T116" s="24">
        <f t="shared" ca="1" si="67"/>
        <v>4.8733041986198433</v>
      </c>
      <c r="U116" s="24">
        <f t="shared" ca="1" si="67"/>
        <v>4.9499663778876002</v>
      </c>
      <c r="V116" s="24">
        <f t="shared" ca="1" si="67"/>
        <v>5.0400951675192385</v>
      </c>
      <c r="W116" s="24">
        <f t="shared" ca="1" si="67"/>
        <v>5.1172151920685742</v>
      </c>
      <c r="X116" s="24">
        <f t="shared" ca="1" si="67"/>
        <v>5.222944164658271</v>
      </c>
      <c r="Y116" s="24">
        <f t="shared" ca="1" si="67"/>
        <v>5.3255854185876546</v>
      </c>
      <c r="Z116" s="24">
        <f t="shared" ca="1" si="67"/>
        <v>5.4351708173853499</v>
      </c>
      <c r="AA116" s="24">
        <f t="shared" ca="1" si="67"/>
        <v>5.5265843942468198</v>
      </c>
      <c r="AB116" s="24">
        <f t="shared" ca="1" si="67"/>
        <v>5.6378855388007549</v>
      </c>
      <c r="AC116" s="24">
        <f t="shared" ca="1" si="67"/>
        <v>5.7512505232659432</v>
      </c>
      <c r="AD116" s="24">
        <f t="shared" ca="1" si="67"/>
        <v>5.8465840111892948</v>
      </c>
      <c r="AE116" s="24">
        <f t="shared" ca="1" si="67"/>
        <v>5.9415314643559487</v>
      </c>
      <c r="AF116" s="24">
        <f t="shared" ca="1" si="67"/>
        <v>6.0285087652334992</v>
      </c>
      <c r="AG116" s="24">
        <f t="shared" ca="1" si="67"/>
        <v>6.1313780103155393</v>
      </c>
      <c r="AH116" s="24">
        <f t="shared" ca="1" si="67"/>
        <v>6.2062948650625112</v>
      </c>
      <c r="AI116" s="24">
        <f t="shared" ca="1" si="67"/>
        <v>6.2852897885665957</v>
      </c>
      <c r="AJ116" s="24">
        <f t="shared" ca="1" si="67"/>
        <v>6.3743581201488251</v>
      </c>
      <c r="AK116" s="24">
        <f t="shared" ca="1" si="67"/>
        <v>6.4578857895148474</v>
      </c>
      <c r="AL116" s="24">
        <f t="shared" ca="1" si="67"/>
        <v>6.538591145287195</v>
      </c>
      <c r="AM116" s="24">
        <f t="shared" ca="1" si="67"/>
        <v>6.900990647320052</v>
      </c>
      <c r="AN116" s="24">
        <f t="shared" ca="1" si="67"/>
        <v>7.2108974048725694</v>
      </c>
      <c r="AO116" s="24">
        <f t="shared" ca="1" si="67"/>
        <v>7.2108974048725694</v>
      </c>
      <c r="AP116" s="24">
        <f t="shared" ca="1" si="67"/>
        <v>7.2108974048725694</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6.3759939136918353</v>
      </c>
      <c r="L117" s="24">
        <f t="shared" si="45"/>
        <v>6.9341712746644326</v>
      </c>
      <c r="M117" s="24">
        <f t="shared" si="45"/>
        <v>7.4923486356370308</v>
      </c>
      <c r="N117" s="24">
        <f t="shared" si="45"/>
        <v>8.050525996609629</v>
      </c>
      <c r="O117" s="24">
        <f>'[5]TS BYDem'!O28</f>
        <v>8.6087033575822254</v>
      </c>
      <c r="P117" s="24">
        <f ca="1">IF(OR($E$78=1,$E$78=2,$E$78=3), P92,P84)</f>
        <v>8.8409783388996956</v>
      </c>
      <c r="Q117" s="24">
        <f t="shared" ref="Q117:AN117" ca="1" si="68">IF(OR($E$78=1,$E$78=2,$E$78=3), Q92,Q84)</f>
        <v>9.0798993044291798</v>
      </c>
      <c r="R117" s="24">
        <f t="shared" ca="1" si="68"/>
        <v>9.5418320028531163</v>
      </c>
      <c r="S117" s="24">
        <f t="shared" ca="1" si="68"/>
        <v>8.8577282851159982</v>
      </c>
      <c r="T117" s="24">
        <f t="shared" ca="1" si="68"/>
        <v>9.1678086042523486</v>
      </c>
      <c r="U117" s="24">
        <f t="shared" ca="1" si="68"/>
        <v>9.3120278358182169</v>
      </c>
      <c r="V117" s="24">
        <f t="shared" ca="1" si="68"/>
        <v>9.481580865836289</v>
      </c>
      <c r="W117" s="24">
        <f t="shared" ca="1" si="68"/>
        <v>9.6266614099204819</v>
      </c>
      <c r="X117" s="24">
        <f t="shared" ca="1" si="68"/>
        <v>9.8255619802770582</v>
      </c>
      <c r="Y117" s="24">
        <f t="shared" ca="1" si="68"/>
        <v>10.018653840044719</v>
      </c>
      <c r="Z117" s="24">
        <f t="shared" ca="1" si="68"/>
        <v>10.224809237091852</v>
      </c>
      <c r="AA117" s="24">
        <f t="shared" ca="1" si="68"/>
        <v>10.396779248061701</v>
      </c>
      <c r="AB117" s="24">
        <f t="shared" ca="1" si="68"/>
        <v>10.606162358394458</v>
      </c>
      <c r="AC117" s="24">
        <f t="shared" ca="1" si="68"/>
        <v>10.81942802736198</v>
      </c>
      <c r="AD117" s="24">
        <f t="shared" ca="1" si="68"/>
        <v>10.998772294667233</v>
      </c>
      <c r="AE117" s="24">
        <f t="shared" ca="1" si="68"/>
        <v>11.177390341605411</v>
      </c>
      <c r="AF117" s="24">
        <f t="shared" ca="1" si="68"/>
        <v>11.341014694787731</v>
      </c>
      <c r="AG117" s="24">
        <f t="shared" ca="1" si="68"/>
        <v>11.534535458470646</v>
      </c>
      <c r="AH117" s="24">
        <f t="shared" ca="1" si="68"/>
        <v>11.675471332276212</v>
      </c>
      <c r="AI117" s="24">
        <f t="shared" ca="1" si="68"/>
        <v>11.82407899350083</v>
      </c>
      <c r="AJ117" s="24">
        <f t="shared" ca="1" si="68"/>
        <v>11.99163705746844</v>
      </c>
      <c r="AK117" s="24">
        <f t="shared" ca="1" si="68"/>
        <v>12.148771858559625</v>
      </c>
      <c r="AL117" s="24">
        <f t="shared" ca="1" si="68"/>
        <v>12.300597237174101</v>
      </c>
      <c r="AM117" s="24">
        <f t="shared" ca="1" si="68"/>
        <v>12.982354241765467</v>
      </c>
      <c r="AN117" s="24">
        <f t="shared" ca="1" si="68"/>
        <v>13.565360293226519</v>
      </c>
      <c r="AO117" s="24">
        <f t="shared" ref="AO117:AP117" ca="1" si="69">IF($E$78=1, AO92,AO84)</f>
        <v>13.565360293226519</v>
      </c>
      <c r="AP117" s="24">
        <f t="shared" ca="1" si="69"/>
        <v>13.565360293226519</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30.116623414995651</v>
      </c>
      <c r="L121" s="317">
        <f t="shared" si="45"/>
        <v>31.078116185582186</v>
      </c>
      <c r="M121" s="317">
        <f t="shared" si="45"/>
        <v>32.039608956168721</v>
      </c>
      <c r="N121" s="317">
        <f t="shared" si="45"/>
        <v>33.001101726755252</v>
      </c>
      <c r="O121" s="317">
        <f>'[5]TS BYDem'!O32</f>
        <v>33.96259449734179</v>
      </c>
      <c r="P121" s="24">
        <f t="shared" ref="P121:AP121" ca="1" si="73">OFFSET(P$33,$BB121,$J$96)/OFFSET(O$33,$BB121,$J$96)*O121</f>
        <v>35.218096531557947</v>
      </c>
      <c r="Q121" s="24">
        <f t="shared" ca="1" si="73"/>
        <v>35.738901166430431</v>
      </c>
      <c r="R121" s="24">
        <f t="shared" ca="1" si="73"/>
        <v>30.19036178630364</v>
      </c>
      <c r="S121" s="24">
        <f t="shared" ca="1" si="73"/>
        <v>30.537978800300877</v>
      </c>
      <c r="T121" s="24">
        <f t="shared" ca="1" si="73"/>
        <v>30.920309395931458</v>
      </c>
      <c r="U121" s="24">
        <f t="shared" ca="1" si="73"/>
        <v>32.077339417099516</v>
      </c>
      <c r="V121" s="24">
        <f t="shared" ca="1" si="73"/>
        <v>33.34932889174825</v>
      </c>
      <c r="W121" s="24">
        <f t="shared" ca="1" si="73"/>
        <v>35.363394753552264</v>
      </c>
      <c r="X121" s="24">
        <f t="shared" ca="1" si="73"/>
        <v>37.231108854921452</v>
      </c>
      <c r="Y121" s="24">
        <f t="shared" ca="1" si="73"/>
        <v>39.131702846861081</v>
      </c>
      <c r="Z121" s="24">
        <f t="shared" ca="1" si="73"/>
        <v>40.900460603665373</v>
      </c>
      <c r="AA121" s="24">
        <f t="shared" ca="1" si="73"/>
        <v>43.028474672671557</v>
      </c>
      <c r="AB121" s="24">
        <f t="shared" ca="1" si="73"/>
        <v>45.187147708625467</v>
      </c>
      <c r="AC121" s="24">
        <f t="shared" ca="1" si="73"/>
        <v>46.957311324482298</v>
      </c>
      <c r="AD121" s="24">
        <f t="shared" ca="1" si="73"/>
        <v>48.815718529724933</v>
      </c>
      <c r="AE121" s="24">
        <f t="shared" ca="1" si="73"/>
        <v>50.602943925845501</v>
      </c>
      <c r="AF121" s="24">
        <f t="shared" ca="1" si="73"/>
        <v>52.541784490482989</v>
      </c>
      <c r="AG121" s="24">
        <f t="shared" ca="1" si="73"/>
        <v>54.140113912104503</v>
      </c>
      <c r="AH121" s="24">
        <f t="shared" ca="1" si="73"/>
        <v>55.7960955330555</v>
      </c>
      <c r="AI121" s="24">
        <f t="shared" ca="1" si="73"/>
        <v>57.468187068425358</v>
      </c>
      <c r="AJ121" s="24">
        <f t="shared" ca="1" si="73"/>
        <v>59.019841355694219</v>
      </c>
      <c r="AK121" s="24">
        <f t="shared" ca="1" si="73"/>
        <v>60.528730252786765</v>
      </c>
      <c r="AL121" s="24">
        <f t="shared" ca="1" si="73"/>
        <v>62.057240897513488</v>
      </c>
      <c r="AM121" s="24">
        <f t="shared" ca="1" si="73"/>
        <v>69.581301506870361</v>
      </c>
      <c r="AN121" s="24">
        <f t="shared" ca="1" si="73"/>
        <v>77.250247350362898</v>
      </c>
      <c r="AO121" s="24">
        <f t="shared" ca="1" si="73"/>
        <v>77.250247350362898</v>
      </c>
      <c r="AP121" s="24">
        <f t="shared" ca="1" si="73"/>
        <v>77.250247350362898</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4.2561740110051369</v>
      </c>
      <c r="L122" s="24">
        <f t="shared" si="45"/>
        <v>4.6204095253302038</v>
      </c>
      <c r="M122" s="24">
        <f t="shared" si="45"/>
        <v>4.9846450396552715</v>
      </c>
      <c r="N122" s="24">
        <f t="shared" si="45"/>
        <v>5.3488805539803383</v>
      </c>
      <c r="O122" s="24">
        <f>'[5]TS BYDem'!O33</f>
        <v>5.7131160683054052</v>
      </c>
      <c r="P122" s="24">
        <f t="shared" ref="P122:AP122" ca="1" si="74">OFFSET(P$33,$BB122,$J$96)/OFFSET(O$33,$BB122,$J$96)*O122</f>
        <v>5.9243139744615982</v>
      </c>
      <c r="Q122" s="24">
        <f t="shared" ca="1" si="74"/>
        <v>6.0119226325154109</v>
      </c>
      <c r="R122" s="24">
        <f t="shared" ca="1" si="74"/>
        <v>5.0785590318426541</v>
      </c>
      <c r="S122" s="24">
        <f t="shared" ca="1" si="74"/>
        <v>5.1370344333152769</v>
      </c>
      <c r="T122" s="24">
        <f t="shared" ca="1" si="74"/>
        <v>5.2013492803294765</v>
      </c>
      <c r="U122" s="24">
        <f t="shared" ca="1" si="74"/>
        <v>5.3959824319859075</v>
      </c>
      <c r="V122" s="24">
        <f t="shared" ca="1" si="74"/>
        <v>5.6099538206234802</v>
      </c>
      <c r="W122" s="24">
        <f t="shared" ca="1" si="74"/>
        <v>5.9487557351414795</v>
      </c>
      <c r="X122" s="24">
        <f t="shared" ca="1" si="74"/>
        <v>6.2629386649635235</v>
      </c>
      <c r="Y122" s="24">
        <f t="shared" ca="1" si="74"/>
        <v>6.5826525806811489</v>
      </c>
      <c r="Z122" s="24">
        <f t="shared" ca="1" si="74"/>
        <v>6.8801892827764295</v>
      </c>
      <c r="AA122" s="24">
        <f t="shared" ca="1" si="74"/>
        <v>7.2381593245578593</v>
      </c>
      <c r="AB122" s="24">
        <f t="shared" ca="1" si="74"/>
        <v>7.601286753143774</v>
      </c>
      <c r="AC122" s="24">
        <f t="shared" ca="1" si="74"/>
        <v>7.8990599458859476</v>
      </c>
      <c r="AD122" s="24">
        <f t="shared" ca="1" si="74"/>
        <v>8.2116772892563805</v>
      </c>
      <c r="AE122" s="24">
        <f t="shared" ca="1" si="74"/>
        <v>8.5123205787158795</v>
      </c>
      <c r="AF122" s="24">
        <f t="shared" ca="1" si="74"/>
        <v>8.8384682522859812</v>
      </c>
      <c r="AG122" s="24">
        <f t="shared" ca="1" si="74"/>
        <v>9.1073358590239124</v>
      </c>
      <c r="AH122" s="24">
        <f t="shared" ca="1" si="74"/>
        <v>9.3859015972278659</v>
      </c>
      <c r="AI122" s="24">
        <f t="shared" ca="1" si="74"/>
        <v>9.6671773112828294</v>
      </c>
      <c r="AJ122" s="24">
        <f t="shared" ca="1" si="74"/>
        <v>9.9281933252903745</v>
      </c>
      <c r="AK122" s="24">
        <f t="shared" ca="1" si="74"/>
        <v>10.182015435492874</v>
      </c>
      <c r="AL122" s="24">
        <f t="shared" ca="1" si="74"/>
        <v>10.43913827472848</v>
      </c>
      <c r="AM122" s="24">
        <f t="shared" ca="1" si="74"/>
        <v>11.704819893062584</v>
      </c>
      <c r="AN122" s="24">
        <f t="shared" ca="1" si="74"/>
        <v>12.994873800129383</v>
      </c>
      <c r="AO122" s="24">
        <f t="shared" ca="1" si="74"/>
        <v>12.994873800129383</v>
      </c>
      <c r="AP122" s="24">
        <f t="shared" ca="1" si="74"/>
        <v>12.994873800129383</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7.2811361919187823</v>
      </c>
      <c r="L123" s="24">
        <f t="shared" si="45"/>
        <v>7.4779703345426647</v>
      </c>
      <c r="M123" s="24">
        <f t="shared" si="45"/>
        <v>7.6748044771665462</v>
      </c>
      <c r="N123" s="24">
        <f t="shared" si="45"/>
        <v>7.8716386197904287</v>
      </c>
      <c r="O123" s="24">
        <f>'[5]TS BYDem'!O34</f>
        <v>8.0684727624143111</v>
      </c>
      <c r="P123" s="24">
        <f ca="1">IF(OR($E$78=1,$E$78=2,$E$78=3), P91,P83)</f>
        <v>8.3667416113098714</v>
      </c>
      <c r="Q123" s="24">
        <f t="shared" ref="Q123:AP123" ca="1" si="75">IF(OR($E$78=1,$E$78=2,$E$78=3), Q91,Q83)</f>
        <v>8.490468849266815</v>
      </c>
      <c r="R123" s="24">
        <f t="shared" ca="1" si="75"/>
        <v>7.1723057488817679</v>
      </c>
      <c r="S123" s="24">
        <f t="shared" ca="1" si="75"/>
        <v>7.2548889098769633</v>
      </c>
      <c r="T123" s="24">
        <f t="shared" ca="1" si="75"/>
        <v>7.3457189551882669</v>
      </c>
      <c r="U123" s="24">
        <f t="shared" ca="1" si="75"/>
        <v>7.6205938682877594</v>
      </c>
      <c r="V123" s="24">
        <f t="shared" ca="1" si="75"/>
        <v>7.9227796283033625</v>
      </c>
      <c r="W123" s="24">
        <f t="shared" ca="1" si="75"/>
        <v>8.4012600208701347</v>
      </c>
      <c r="X123" s="24">
        <f t="shared" ca="1" si="75"/>
        <v>8.8449717153949408</v>
      </c>
      <c r="Y123" s="24">
        <f t="shared" ca="1" si="75"/>
        <v>9.2964946653737304</v>
      </c>
      <c r="Z123" s="24">
        <f t="shared" ca="1" si="75"/>
        <v>9.7166973617608221</v>
      </c>
      <c r="AA123" s="24">
        <f t="shared" ca="1" si="75"/>
        <v>10.222248360085015</v>
      </c>
      <c r="AB123" s="24">
        <f t="shared" ca="1" si="75"/>
        <v>10.735082990399125</v>
      </c>
      <c r="AC123" s="24">
        <f t="shared" ca="1" si="75"/>
        <v>11.155619675859816</v>
      </c>
      <c r="AD123" s="24">
        <f t="shared" ca="1" si="75"/>
        <v>11.597120336775117</v>
      </c>
      <c r="AE123" s="24">
        <f t="shared" ca="1" si="75"/>
        <v>12.021710378917584</v>
      </c>
      <c r="AF123" s="24">
        <f t="shared" ca="1" si="75"/>
        <v>12.482319543734658</v>
      </c>
      <c r="AG123" s="24">
        <f t="shared" ca="1" si="75"/>
        <v>12.862033684971069</v>
      </c>
      <c r="AH123" s="24">
        <f t="shared" ca="1" si="75"/>
        <v>13.255444223872846</v>
      </c>
      <c r="AI123" s="24">
        <f t="shared" ca="1" si="75"/>
        <v>13.65268198527094</v>
      </c>
      <c r="AJ123" s="24">
        <f t="shared" ca="1" si="75"/>
        <v>14.02130754344177</v>
      </c>
      <c r="AK123" s="24">
        <f t="shared" ca="1" si="75"/>
        <v>14.379773354075096</v>
      </c>
      <c r="AL123" s="24">
        <f t="shared" ca="1" si="75"/>
        <v>14.742900691269643</v>
      </c>
      <c r="AM123" s="24">
        <f t="shared" ca="1" si="75"/>
        <v>16.530387159481069</v>
      </c>
      <c r="AN123" s="24">
        <f t="shared" ca="1" si="75"/>
        <v>18.352293923980259</v>
      </c>
      <c r="AO123" s="24">
        <f t="shared" ca="1" si="75"/>
        <v>18.352293923980259</v>
      </c>
      <c r="AP123" s="24">
        <f t="shared" ca="1" si="75"/>
        <v>18.352293923980259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32.412182141663237</v>
      </c>
      <c r="L124" s="24">
        <f t="shared" si="45"/>
        <v>33.082402808989912</v>
      </c>
      <c r="M124" s="24">
        <f t="shared" si="45"/>
        <v>33.752623476316579</v>
      </c>
      <c r="N124" s="24">
        <f t="shared" si="45"/>
        <v>34.422844143643246</v>
      </c>
      <c r="O124" s="24">
        <f>'[5]TS BYDem'!O35</f>
        <v>35.093064810969921</v>
      </c>
      <c r="P124" s="24">
        <f t="shared" ref="P124:AP124" ca="1" si="76">OFFSET(P$33,$BB124,$J$96)/OFFSET(O$33,$BB124,$J$96)*O124</f>
        <v>36.390357167727309</v>
      </c>
      <c r="Q124" s="24">
        <f t="shared" ca="1" si="76"/>
        <v>36.9284971736937</v>
      </c>
      <c r="R124" s="24">
        <f t="shared" ca="1" si="76"/>
        <v>31.195270517872441</v>
      </c>
      <c r="S124" s="24">
        <f t="shared" ca="1" si="76"/>
        <v>31.554458223704387</v>
      </c>
      <c r="T124" s="24">
        <f t="shared" ca="1" si="76"/>
        <v>31.949514978650797</v>
      </c>
      <c r="U124" s="24">
        <f t="shared" ca="1" si="76"/>
        <v>33.145057607888575</v>
      </c>
      <c r="V124" s="24">
        <f t="shared" ca="1" si="76"/>
        <v>34.459386201842527</v>
      </c>
      <c r="W124" s="24">
        <f t="shared" ca="1" si="76"/>
        <v>36.5404917495174</v>
      </c>
      <c r="X124" s="24">
        <f t="shared" ca="1" si="76"/>
        <v>38.470374109148118</v>
      </c>
      <c r="Y124" s="24">
        <f t="shared" ca="1" si="76"/>
        <v>40.434230791054375</v>
      </c>
      <c r="Z124" s="24">
        <f t="shared" ca="1" si="76"/>
        <v>42.261862970312556</v>
      </c>
      <c r="AA124" s="24">
        <f t="shared" ca="1" si="76"/>
        <v>44.460709576337749</v>
      </c>
      <c r="AB124" s="24">
        <f t="shared" ca="1" si="76"/>
        <v>46.69123565591488</v>
      </c>
      <c r="AC124" s="24">
        <f t="shared" ca="1" si="76"/>
        <v>48.520320489293752</v>
      </c>
      <c r="AD124" s="24">
        <f t="shared" ca="1" si="76"/>
        <v>50.440586165812014</v>
      </c>
      <c r="AE124" s="24">
        <f t="shared" ca="1" si="76"/>
        <v>52.28730069354868</v>
      </c>
      <c r="AF124" s="24">
        <f t="shared" ca="1" si="76"/>
        <v>54.290677013879161</v>
      </c>
      <c r="AG124" s="24">
        <f t="shared" ca="1" si="76"/>
        <v>55.942208023579667</v>
      </c>
      <c r="AH124" s="24">
        <f t="shared" ca="1" si="76"/>
        <v>57.653310229106296</v>
      </c>
      <c r="AI124" s="24">
        <f t="shared" ca="1" si="76"/>
        <v>59.381058579580561</v>
      </c>
      <c r="AJ124" s="24">
        <f t="shared" ca="1" si="76"/>
        <v>60.984360838234785</v>
      </c>
      <c r="AK124" s="24">
        <f t="shared" ca="1" si="76"/>
        <v>62.543474228772901</v>
      </c>
      <c r="AL124" s="24">
        <f t="shared" ca="1" si="76"/>
        <v>64.122862491464389</v>
      </c>
      <c r="AM124" s="24">
        <f t="shared" ca="1" si="76"/>
        <v>71.897367075514723</v>
      </c>
      <c r="AN124" s="24">
        <f t="shared" ca="1" si="76"/>
        <v>79.821579506887304</v>
      </c>
      <c r="AO124" s="24">
        <f t="shared" ca="1" si="76"/>
        <v>79.821579506887304</v>
      </c>
      <c r="AP124" s="24">
        <f t="shared" ca="1" si="76"/>
        <v>79.821579506887304</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1.8791059449365202</v>
      </c>
      <c r="L125" s="24">
        <f t="shared" si="45"/>
        <v>3.1977721161511652</v>
      </c>
      <c r="M125" s="24">
        <f t="shared" si="45"/>
        <v>4.5164382873658102</v>
      </c>
      <c r="N125" s="24">
        <f t="shared" si="45"/>
        <v>5.8351044585804548</v>
      </c>
      <c r="O125" s="24">
        <f>'[5]TS BYDem'!O36</f>
        <v>7.1537706297951003</v>
      </c>
      <c r="P125" s="24">
        <f t="shared" ref="P125:AP125" ca="1" si="77">OFFSET(P$33,$BB125,$J$96)/OFFSET(O$33,$BB125,$J$96)*O125</f>
        <v>7.4182255017197551</v>
      </c>
      <c r="Q125" s="24">
        <f t="shared" ca="1" si="77"/>
        <v>7.5279260989784111</v>
      </c>
      <c r="R125" s="24">
        <f t="shared" ca="1" si="77"/>
        <v>6.3591997798239879</v>
      </c>
      <c r="S125" s="24">
        <f t="shared" ca="1" si="77"/>
        <v>6.4324206989544495</v>
      </c>
      <c r="T125" s="24">
        <f t="shared" ca="1" si="77"/>
        <v>6.5129535742066089</v>
      </c>
      <c r="U125" s="24">
        <f t="shared" ca="1" si="77"/>
        <v>6.7566666210373247</v>
      </c>
      <c r="V125" s="24">
        <f t="shared" ca="1" si="77"/>
        <v>7.0245943538806683</v>
      </c>
      <c r="W125" s="24">
        <f t="shared" ca="1" si="77"/>
        <v>7.4488306474233834</v>
      </c>
      <c r="X125" s="24">
        <f t="shared" ca="1" si="77"/>
        <v>7.8422398813461562</v>
      </c>
      <c r="Y125" s="24">
        <f t="shared" ca="1" si="77"/>
        <v>8.2425748286590572</v>
      </c>
      <c r="Z125" s="24">
        <f t="shared" ca="1" si="77"/>
        <v>8.6151402194697955</v>
      </c>
      <c r="AA125" s="24">
        <f t="shared" ca="1" si="77"/>
        <v>9.0633781933925093</v>
      </c>
      <c r="AB125" s="24">
        <f t="shared" ca="1" si="77"/>
        <v>9.5180740725647066</v>
      </c>
      <c r="AC125" s="24">
        <f t="shared" ca="1" si="77"/>
        <v>9.890935588961506</v>
      </c>
      <c r="AD125" s="24">
        <f t="shared" ca="1" si="77"/>
        <v>10.282384448503286</v>
      </c>
      <c r="AE125" s="24">
        <f t="shared" ca="1" si="77"/>
        <v>10.658839802895953</v>
      </c>
      <c r="AF125" s="24">
        <f t="shared" ca="1" si="77"/>
        <v>11.067230884096908</v>
      </c>
      <c r="AG125" s="24">
        <f t="shared" ca="1" si="77"/>
        <v>11.403897803758428</v>
      </c>
      <c r="AH125" s="24">
        <f t="shared" ca="1" si="77"/>
        <v>11.752708395492428</v>
      </c>
      <c r="AI125" s="24">
        <f t="shared" ca="1" si="77"/>
        <v>12.1049123272914</v>
      </c>
      <c r="AJ125" s="24">
        <f t="shared" ca="1" si="77"/>
        <v>12.431747748205089</v>
      </c>
      <c r="AK125" s="24">
        <f t="shared" ca="1" si="77"/>
        <v>12.749575206189473</v>
      </c>
      <c r="AL125" s="24">
        <f t="shared" ca="1" si="77"/>
        <v>13.071535725384525</v>
      </c>
      <c r="AM125" s="24">
        <f t="shared" ca="1" si="77"/>
        <v>14.656379421829103</v>
      </c>
      <c r="AN125" s="24">
        <f t="shared" ca="1" si="77"/>
        <v>16.271741273555715</v>
      </c>
      <c r="AO125" s="24">
        <f t="shared" ca="1" si="77"/>
        <v>16.271741273555715</v>
      </c>
      <c r="AP125" s="24">
        <f t="shared" ca="1" si="77"/>
        <v>16.271741273555715</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5.3968171575904682</v>
      </c>
      <c r="L126" s="24">
        <f t="shared" si="45"/>
        <v>5.5705848450901616</v>
      </c>
      <c r="M126" s="24">
        <f t="shared" si="45"/>
        <v>5.7443525325898541</v>
      </c>
      <c r="N126" s="24">
        <f t="shared" si="45"/>
        <v>5.9181202200895475</v>
      </c>
      <c r="O126" s="24">
        <f>'[5]TS BYDem'!O37</f>
        <v>6.0918879075892409</v>
      </c>
      <c r="P126" s="24">
        <f t="shared" ref="P126:AP126" ca="1" si="78">OFFSET(P$33,$BB126,$J$96)/OFFSET(O$33,$BB126,$J$96)*O126</f>
        <v>6.3170879482043274</v>
      </c>
      <c r="Q126" s="24">
        <f t="shared" ca="1" si="78"/>
        <v>6.4105049413508448</v>
      </c>
      <c r="R126" s="24">
        <f t="shared" ca="1" si="78"/>
        <v>5.4152606010745838</v>
      </c>
      <c r="S126" s="24">
        <f t="shared" ca="1" si="78"/>
        <v>5.4776128422794716</v>
      </c>
      <c r="T126" s="24">
        <f t="shared" ca="1" si="78"/>
        <v>5.546191676337795</v>
      </c>
      <c r="U126" s="24">
        <f t="shared" ca="1" si="78"/>
        <v>5.7537287417178593</v>
      </c>
      <c r="V126" s="24">
        <f t="shared" ca="1" si="78"/>
        <v>5.9818861429376007</v>
      </c>
      <c r="W126" s="24">
        <f t="shared" ca="1" si="78"/>
        <v>6.3431501644355013</v>
      </c>
      <c r="X126" s="24">
        <f t="shared" ca="1" si="78"/>
        <v>6.6781629959744873</v>
      </c>
      <c r="Y126" s="24">
        <f t="shared" ca="1" si="78"/>
        <v>7.0190735102651436</v>
      </c>
      <c r="Z126" s="24">
        <f t="shared" ca="1" si="78"/>
        <v>7.3363364917777618</v>
      </c>
      <c r="AA126" s="24">
        <f t="shared" ca="1" si="78"/>
        <v>7.718039461354282</v>
      </c>
      <c r="AB126" s="24">
        <f t="shared" ca="1" si="78"/>
        <v>8.1052417454788301</v>
      </c>
      <c r="AC126" s="24">
        <f t="shared" ca="1" si="78"/>
        <v>8.422756896647174</v>
      </c>
      <c r="AD126" s="24">
        <f t="shared" ca="1" si="78"/>
        <v>8.7561003454782238</v>
      </c>
      <c r="AE126" s="24">
        <f t="shared" ca="1" si="78"/>
        <v>9.0766758768798486</v>
      </c>
      <c r="AF126" s="24">
        <f t="shared" ca="1" si="78"/>
        <v>9.4244466984342221</v>
      </c>
      <c r="AG126" s="24">
        <f t="shared" ca="1" si="78"/>
        <v>9.7111398624880536</v>
      </c>
      <c r="AH126" s="24">
        <f t="shared" ca="1" si="78"/>
        <v>10.008174130958061</v>
      </c>
      <c r="AI126" s="24">
        <f t="shared" ca="1" si="78"/>
        <v>10.308098042998974</v>
      </c>
      <c r="AJ126" s="24">
        <f t="shared" ca="1" si="78"/>
        <v>10.586419064383605</v>
      </c>
      <c r="AK126" s="24">
        <f t="shared" ca="1" si="78"/>
        <v>10.857069235907257</v>
      </c>
      <c r="AL126" s="24">
        <f t="shared" ca="1" si="78"/>
        <v>11.131238970317888</v>
      </c>
      <c r="AM126" s="24">
        <f t="shared" ca="1" si="78"/>
        <v>12.480833561676247</v>
      </c>
      <c r="AN126" s="24">
        <f t="shared" ca="1" si="78"/>
        <v>13.856416291422807</v>
      </c>
      <c r="AO126" s="24">
        <f t="shared" ca="1" si="78"/>
        <v>13.856416291422807</v>
      </c>
      <c r="AP126" s="24">
        <f t="shared" ca="1" si="78"/>
        <v>13.856416291422807</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12.079356276643546</v>
      </c>
      <c r="L127" s="24">
        <f t="shared" si="45"/>
        <v>12.468289558128738</v>
      </c>
      <c r="M127" s="24">
        <f t="shared" si="45"/>
        <v>12.857222839613932</v>
      </c>
      <c r="N127" s="24">
        <f t="shared" si="45"/>
        <v>13.246156121099125</v>
      </c>
      <c r="O127" s="24">
        <f>'[5]TS BYDem'!O38</f>
        <v>13.635089402584317</v>
      </c>
      <c r="P127" s="24">
        <f ca="1">IF(OR($E$78=1,$E$78=2,$E$78=3), P93,P85)</f>
        <v>14.139140483929225</v>
      </c>
      <c r="Q127" s="24">
        <f t="shared" ref="Q127:AP127" ca="1" si="79">IF(OR($E$78=1,$E$78=2,$E$78=3), Q93,Q85)</f>
        <v>14.348229861901288</v>
      </c>
      <c r="R127" s="24">
        <f t="shared" ca="1" si="79"/>
        <v>12.120637075734436</v>
      </c>
      <c r="S127" s="24">
        <f t="shared" ca="1" si="79"/>
        <v>12.260196174026609</v>
      </c>
      <c r="T127" s="24">
        <f t="shared" ca="1" si="79"/>
        <v>12.413691863326031</v>
      </c>
      <c r="U127" s="24">
        <f t="shared" ca="1" si="79"/>
        <v>12.878209018555008</v>
      </c>
      <c r="V127" s="24">
        <f t="shared" ca="1" si="79"/>
        <v>13.388879374064484</v>
      </c>
      <c r="W127" s="24">
        <f t="shared" ca="1" si="79"/>
        <v>14.197473902687442</v>
      </c>
      <c r="X127" s="24">
        <f t="shared" ca="1" si="79"/>
        <v>14.947312044547584</v>
      </c>
      <c r="Y127" s="24">
        <f t="shared" ca="1" si="79"/>
        <v>15.710350598629187</v>
      </c>
      <c r="Z127" s="24">
        <f t="shared" ca="1" si="79"/>
        <v>16.420460367994085</v>
      </c>
      <c r="AA127" s="24">
        <f t="shared" ca="1" si="79"/>
        <v>17.274802108084867</v>
      </c>
      <c r="AB127" s="24">
        <f t="shared" ca="1" si="79"/>
        <v>18.141452617912183</v>
      </c>
      <c r="AC127" s="24">
        <f t="shared" ca="1" si="79"/>
        <v>18.852126802751002</v>
      </c>
      <c r="AD127" s="24">
        <f t="shared" ca="1" si="79"/>
        <v>19.598228470333364</v>
      </c>
      <c r="AE127" s="24">
        <f t="shared" ca="1" si="79"/>
        <v>20.315752511689521</v>
      </c>
      <c r="AF127" s="24">
        <f t="shared" ca="1" si="79"/>
        <v>21.094146059869662</v>
      </c>
      <c r="AG127" s="24">
        <f t="shared" ca="1" si="79"/>
        <v>21.735833330266392</v>
      </c>
      <c r="AH127" s="24">
        <f t="shared" ca="1" si="79"/>
        <v>22.400666444016597</v>
      </c>
      <c r="AI127" s="24">
        <f t="shared" ca="1" si="79"/>
        <v>23.071967265155482</v>
      </c>
      <c r="AJ127" s="24">
        <f t="shared" ca="1" si="79"/>
        <v>23.694915695390108</v>
      </c>
      <c r="AK127" s="24">
        <f t="shared" ca="1" si="79"/>
        <v>24.300694945030003</v>
      </c>
      <c r="AL127" s="24">
        <f t="shared" ca="1" si="79"/>
        <v>24.914351810829281</v>
      </c>
      <c r="AM127" s="24">
        <f t="shared" ca="1" si="79"/>
        <v>27.935064468311136</v>
      </c>
      <c r="AN127" s="24">
        <f t="shared" ca="1" si="79"/>
        <v>31.013944740776257</v>
      </c>
      <c r="AO127" s="24">
        <f t="shared" ca="1" si="79"/>
        <v>31.013944740776257</v>
      </c>
      <c r="AP127" s="24">
        <f t="shared" ca="1" si="79"/>
        <v>31.013944740776257</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0" t="s">
        <v>296</v>
      </c>
      <c r="C2" s="350"/>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1996.4067780882926</v>
      </c>
      <c r="T10" s="186" cm="1">
        <f t="array" ref="T10">INDEX(Drivers!$C$7:$AG$22,$E$10,T3)</f>
        <v>2048.4445732220593</v>
      </c>
      <c r="U10" s="186" cm="1">
        <f t="array" ref="U10">INDEX(Drivers!$C$7:$AG$22,$E$10,U3)</f>
        <v>2104.1084182695622</v>
      </c>
      <c r="V10" s="186" cm="1">
        <f t="array" ref="V10">INDEX(Drivers!$C$7:$AG$22,$E$10,V3)</f>
        <v>2160.7921958918746</v>
      </c>
      <c r="W10" s="186" cm="1">
        <f t="array" ref="W10">INDEX(Drivers!$C$7:$AG$22,$E$10,W3)</f>
        <v>2240.0109066167302</v>
      </c>
      <c r="X10" s="186" cm="1">
        <f t="array" ref="X10">INDEX(Drivers!$C$7:$AG$22,$E$10,X3)</f>
        <v>2321.4947793834181</v>
      </c>
      <c r="Y10" s="186" cm="1">
        <f t="array" ref="Y10">INDEX(Drivers!$C$7:$AG$22,$E$10,Y3)</f>
        <v>2410.0619649778096</v>
      </c>
      <c r="Z10" s="186" cm="1">
        <f t="array" ref="Z10">INDEX(Drivers!$C$7:$AG$22,$E$10,Z3)</f>
        <v>2501.2600833664055</v>
      </c>
      <c r="AA10" s="186" cm="1">
        <f t="array" ref="AA10">INDEX(Drivers!$C$7:$AG$22,$E$10,AA3)</f>
        <v>2615.5736462731215</v>
      </c>
      <c r="AB10" s="186" cm="1">
        <f t="array" ref="AB10">INDEX(Drivers!$C$7:$AG$22,$E$10,AB3)</f>
        <v>2737.5824940323564</v>
      </c>
      <c r="AC10" s="186" cm="1">
        <f t="array" ref="AC10">INDEX(Drivers!$C$7:$AG$22,$E$10,AC3)</f>
        <v>2849.3562654096258</v>
      </c>
      <c r="AD10" s="186" cm="1">
        <f t="array" ref="AD10">INDEX(Drivers!$C$7:$AG$22,$E$10,AD3)</f>
        <v>2960.2373444726509</v>
      </c>
      <c r="AE10" s="186" cm="1">
        <f t="array" ref="AE10">INDEX(Drivers!$C$7:$AG$22,$E$10,AE3)</f>
        <v>3071.8066731662175</v>
      </c>
      <c r="AF10" s="186" cm="1">
        <f t="array" ref="AF10">INDEX(Drivers!$C$7:$AG$22,$E$10,AF3)</f>
        <v>3193.9555884046213</v>
      </c>
      <c r="AG10" s="186" cm="1">
        <f t="array" ref="AG10">INDEX(Drivers!$C$7:$AG$22,$E$10,AG3)</f>
        <v>3301.5427020966699</v>
      </c>
      <c r="AH10" s="186" cm="1">
        <f t="array" ref="AH10">INDEX(Drivers!$C$7:$AG$22,$E$10,AH3)</f>
        <v>3415.4611680347139</v>
      </c>
      <c r="AI10" s="186" cm="1">
        <f t="array" ref="AI10">INDEX(Drivers!$C$7:$AG$22,$E$10,AI3)</f>
        <v>3536.1595245179797</v>
      </c>
      <c r="AJ10" s="186" cm="1">
        <f t="array" ref="AJ10">INDEX(Drivers!$C$7:$AG$22,$E$10,AJ3)</f>
        <v>3653.1240727614459</v>
      </c>
      <c r="AK10" s="186" cm="1">
        <f t="array" ref="AK10">INDEX(Drivers!$C$7:$AG$22,$E$10,AK3)</f>
        <v>3772.1253410135923</v>
      </c>
      <c r="AL10" s="186" cm="1">
        <f t="array" ref="AL10">INDEX(Drivers!$C$7:$AG$22,$E$10,AL3)</f>
        <v>3898.3178715666691</v>
      </c>
      <c r="AM10" s="186">
        <f>(AQ10-AL10)/5+AL10</f>
        <v>4031.3205885679286</v>
      </c>
      <c r="AN10" s="186">
        <f>(AQ10-AL10)/5+AM10</f>
        <v>4164.3233055691881</v>
      </c>
      <c r="AO10" s="186">
        <f>(AQ10-AL10)/5+AN10</f>
        <v>4297.326022570448</v>
      </c>
      <c r="AP10" s="186">
        <f>(AQ10-AL10)/5+AO10</f>
        <v>4430.328739571708</v>
      </c>
      <c r="AQ10" s="186" cm="1">
        <f t="array" ref="AQ10">INDEX(Drivers!$C$7:$AG$22,$E$10,AQ3)</f>
        <v>4563.331456572967</v>
      </c>
      <c r="AR10" s="186">
        <f>(AV10-AQ10)/5+AQ10</f>
        <v>4727.1407889750599</v>
      </c>
      <c r="AS10" s="186">
        <f>(AV10-AQ10)/5+AR10</f>
        <v>4890.9501213771528</v>
      </c>
      <c r="AT10" s="186">
        <f>(AV10-AQ10)/5+AS10</f>
        <v>5054.7594537792456</v>
      </c>
      <c r="AU10" s="186">
        <f>(AV10-AQ10)/5+AT10</f>
        <v>5218.5687861813385</v>
      </c>
      <c r="AV10" s="186" cm="1">
        <f t="array" ref="AV10">INDEX(Drivers!$C$7:$AG$22,$E$10,AV3)</f>
        <v>5382.3781185834323</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1" t="s">
        <v>228</v>
      </c>
      <c r="C13" s="352"/>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1.0356251873774363</v>
      </c>
      <c r="T14" s="87">
        <f t="shared" si="5"/>
        <v>1.0260657275385514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143.27998843150269</v>
      </c>
      <c r="T23" s="337">
        <f t="shared" si="7"/>
        <v>144.93513647805426</v>
      </c>
      <c r="U23" s="219">
        <f t="shared" si="7"/>
        <v>146.68057326778518</v>
      </c>
      <c r="V23" s="219">
        <f t="shared" si="7"/>
        <v>148.43180947173528</v>
      </c>
      <c r="W23" s="219">
        <f t="shared" si="7"/>
        <v>150.84350904133998</v>
      </c>
      <c r="X23" s="219">
        <f t="shared" si="7"/>
        <v>153.27531888728166</v>
      </c>
      <c r="Y23" s="219">
        <f t="shared" si="7"/>
        <v>155.86686426667924</v>
      </c>
      <c r="Z23" s="219">
        <f t="shared" si="7"/>
        <v>158.48078807356973</v>
      </c>
      <c r="AA23" s="219">
        <f t="shared" si="7"/>
        <v>161.69072861106903</v>
      </c>
      <c r="AB23" s="219">
        <f t="shared" si="7"/>
        <v>165.03337893755685</v>
      </c>
      <c r="AC23" s="219">
        <f t="shared" si="7"/>
        <v>168.01962739258002</v>
      </c>
      <c r="AD23" s="219">
        <f t="shared" si="7"/>
        <v>170.91731900454008</v>
      </c>
      <c r="AE23" s="219">
        <f t="shared" si="7"/>
        <v>173.77218557668979</v>
      </c>
      <c r="AF23" s="219">
        <f t="shared" si="7"/>
        <v>176.83455412023255</v>
      </c>
      <c r="AG23" s="219">
        <f t="shared" si="7"/>
        <v>179.47440850649059</v>
      </c>
      <c r="AH23" s="219">
        <f t="shared" si="7"/>
        <v>182.21889562413091</v>
      </c>
      <c r="AI23" s="219">
        <f t="shared" si="7"/>
        <v>185.07271755676018</v>
      </c>
      <c r="AJ23" s="219">
        <f t="shared" si="7"/>
        <v>187.78569546740852</v>
      </c>
      <c r="AK23" s="219">
        <f t="shared" si="7"/>
        <v>190.49670553822116</v>
      </c>
      <c r="AL23" s="219">
        <f t="shared" si="7"/>
        <v>193.32104217931936</v>
      </c>
      <c r="AM23" s="219">
        <f t="shared" si="7"/>
        <v>196.24414336041374</v>
      </c>
      <c r="AN23" s="219">
        <f t="shared" si="7"/>
        <v>199.11354497087402</v>
      </c>
      <c r="AO23" s="219">
        <f t="shared" si="7"/>
        <v>201.93191709465987</v>
      </c>
      <c r="AP23" s="98">
        <f t="shared" ref="AP23:AU23" si="8">(1+$B$20*(AP10/AO10-1))*AO23</f>
        <v>204.7017185217837</v>
      </c>
      <c r="AQ23" s="98">
        <f t="shared" si="8"/>
        <v>207.42521931008983</v>
      </c>
      <c r="AR23" s="98">
        <f t="shared" si="8"/>
        <v>210.72511065543671</v>
      </c>
      <c r="AS23" s="98">
        <f t="shared" si="8"/>
        <v>213.96132926183097</v>
      </c>
      <c r="AT23" s="98">
        <f t="shared" si="8"/>
        <v>217.13719512075559</v>
      </c>
      <c r="AU23" s="98">
        <f t="shared" si="8"/>
        <v>220.25575313354005</v>
      </c>
      <c r="AV23" s="98">
        <f t="shared" ref="AV23" si="9">(1+$B$20*(AT10/AS10-1))*AU23</f>
        <v>223.52504823944463</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1.0291207451087165</v>
      </c>
      <c r="T24" s="89">
        <f t="shared" si="10"/>
        <v>1.0410089872113233</v>
      </c>
      <c r="U24" s="89">
        <f t="shared" si="10"/>
        <v>1.0535457359174889</v>
      </c>
      <c r="V24" s="89">
        <f t="shared" si="10"/>
        <v>1.0661241394112335</v>
      </c>
      <c r="W24" s="89">
        <f t="shared" si="10"/>
        <v>1.0834463773958947</v>
      </c>
      <c r="X24" s="89">
        <f t="shared" si="10"/>
        <v>1.1009130591566532</v>
      </c>
      <c r="Y24" s="89">
        <f t="shared" si="10"/>
        <v>1.119527055019053</v>
      </c>
      <c r="Z24" s="89">
        <f t="shared" si="10"/>
        <v>1.1383017858468027</v>
      </c>
      <c r="AA24" s="89">
        <f t="shared" si="10"/>
        <v>1.1613574577090686</v>
      </c>
      <c r="AB24" s="89">
        <f t="shared" si="10"/>
        <v>1.1853663289568324</v>
      </c>
      <c r="AC24" s="89">
        <f t="shared" si="10"/>
        <v>1.2068153133457611</v>
      </c>
      <c r="AD24" s="89">
        <f t="shared" si="10"/>
        <v>1.2276282306515245</v>
      </c>
      <c r="AE24" s="89">
        <f t="shared" si="10"/>
        <v>1.2481335534539566</v>
      </c>
      <c r="AF24" s="89">
        <f t="shared" si="10"/>
        <v>1.2701292768751298</v>
      </c>
      <c r="AG24" s="89">
        <f t="shared" si="10"/>
        <v>1.2890902563022266</v>
      </c>
      <c r="AH24" s="89">
        <f t="shared" si="10"/>
        <v>1.3088027692523343</v>
      </c>
      <c r="AI24" s="89">
        <f t="shared" si="10"/>
        <v>1.3293005888422562</v>
      </c>
      <c r="AJ24" s="89">
        <f t="shared" si="10"/>
        <v>1.3487867842239976</v>
      </c>
      <c r="AK24" s="89">
        <f t="shared" si="10"/>
        <v>1.3682588454281741</v>
      </c>
      <c r="AL24" s="89">
        <f t="shared" si="10"/>
        <v>1.3885448843952584</v>
      </c>
      <c r="AM24" s="89">
        <f t="shared" si="10"/>
        <v>1.4095403080999034</v>
      </c>
      <c r="AN24" s="89">
        <f t="shared" si="10"/>
        <v>1.4301500300554906</v>
      </c>
      <c r="AO24" s="89">
        <f t="shared" si="10"/>
        <v>1.4503932283679384</v>
      </c>
      <c r="AP24" s="89">
        <f t="shared" si="10"/>
        <v>1.4702875635063557</v>
      </c>
      <c r="AQ24" s="89">
        <f t="shared" si="10"/>
        <v>1.4898493403549469</v>
      </c>
      <c r="AR24" s="89">
        <f t="shared" si="10"/>
        <v>1.5135510915714099</v>
      </c>
      <c r="AS24" s="89">
        <f t="shared" si="10"/>
        <v>1.5367955079062097</v>
      </c>
      <c r="AT24" s="89">
        <f t="shared" si="10"/>
        <v>1.5596064354815167</v>
      </c>
      <c r="AU24" s="89">
        <f t="shared" si="10"/>
        <v>1.5820057445609963</v>
      </c>
      <c r="AV24" s="89">
        <f t="shared" si="10"/>
        <v>1.6054877356764357</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9.6233795758412555</v>
      </c>
      <c r="T31" s="89">
        <f t="shared" si="14"/>
        <v>12.670783964639298</v>
      </c>
      <c r="U31" s="89">
        <f t="shared" si="14"/>
        <v>15.808477096616684</v>
      </c>
      <c r="V31" s="89">
        <f t="shared" si="14"/>
        <v>18.951969642813253</v>
      </c>
      <c r="W31" s="89">
        <f t="shared" si="14"/>
        <v>22.755925554664458</v>
      </c>
      <c r="X31" s="89">
        <f t="shared" si="14"/>
        <v>26.579991742852584</v>
      </c>
      <c r="Y31" s="89">
        <f t="shared" si="14"/>
        <v>30.563793464496655</v>
      </c>
      <c r="Z31" s="89">
        <f t="shared" si="14"/>
        <v>34.569973613633607</v>
      </c>
      <c r="AA31" s="89">
        <f t="shared" si="14"/>
        <v>39.172170493379397</v>
      </c>
      <c r="AB31" s="89">
        <f t="shared" si="14"/>
        <v>43.90707716211368</v>
      </c>
      <c r="AC31" s="89">
        <f t="shared" si="14"/>
        <v>48.285581959383322</v>
      </c>
      <c r="AD31" s="89">
        <f t="shared" si="14"/>
        <v>52.575529913589861</v>
      </c>
      <c r="AE31" s="89">
        <f t="shared" si="14"/>
        <v>56.822652827986047</v>
      </c>
      <c r="AF31" s="89">
        <f t="shared" si="14"/>
        <v>61.277277713775291</v>
      </c>
      <c r="AG31" s="89">
        <f t="shared" si="14"/>
        <v>65.309388442279797</v>
      </c>
      <c r="AH31" s="89">
        <f t="shared" si="14"/>
        <v>69.446131902166584</v>
      </c>
      <c r="AI31" s="89">
        <f t="shared" si="14"/>
        <v>73.692210177042341</v>
      </c>
      <c r="AJ31" s="89">
        <f t="shared" si="14"/>
        <v>77.797444429937144</v>
      </c>
      <c r="AK31" s="89">
        <f t="shared" si="14"/>
        <v>81.900710842996276</v>
      </c>
      <c r="AL31" s="89">
        <f t="shared" si="14"/>
        <v>86.117303826340944</v>
      </c>
      <c r="AM31" s="89">
        <f t="shared" si="14"/>
        <v>90.432661349681794</v>
      </c>
      <c r="AN31" s="89">
        <f t="shared" si="14"/>
        <v>94.69431930238855</v>
      </c>
      <c r="AO31" s="89">
        <f t="shared" si="14"/>
        <v>98.904947768420868</v>
      </c>
      <c r="AP31" s="89">
        <f t="shared" si="14"/>
        <v>103.06700553779118</v>
      </c>
      <c r="AQ31" s="89">
        <f t="shared" si="14"/>
        <v>107.18276266834378</v>
      </c>
      <c r="AR31" s="89">
        <f t="shared" si="14"/>
        <v>111.87491035593713</v>
      </c>
      <c r="AS31" s="89">
        <f t="shared" si="14"/>
        <v>116.50338530457788</v>
      </c>
      <c r="AT31" s="89">
        <f t="shared" si="14"/>
        <v>121.07150750574897</v>
      </c>
      <c r="AU31" s="89">
        <f t="shared" si="14"/>
        <v>125.5823218607799</v>
      </c>
      <c r="AV31" s="89">
        <f t="shared" si="14"/>
        <v>130.24387330893097</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28.655997686300537</v>
      </c>
      <c r="T34" s="89">
        <f t="shared" si="15"/>
        <v>28.987027295610854</v>
      </c>
      <c r="U34" s="89">
        <f t="shared" si="15"/>
        <v>29.336114653557036</v>
      </c>
      <c r="V34" s="89">
        <f t="shared" si="15"/>
        <v>29.686361894347058</v>
      </c>
      <c r="W34" s="89">
        <f t="shared" si="15"/>
        <v>30.168701808267997</v>
      </c>
      <c r="X34" s="89">
        <f t="shared" si="15"/>
        <v>30.655063777456334</v>
      </c>
      <c r="Y34" s="89">
        <f t="shared" si="15"/>
        <v>31.173372853335849</v>
      </c>
      <c r="Z34" s="89">
        <f t="shared" si="15"/>
        <v>31.696157614713947</v>
      </c>
      <c r="AA34" s="89">
        <f t="shared" si="15"/>
        <v>32.33814572221381</v>
      </c>
      <c r="AB34" s="89">
        <f t="shared" si="15"/>
        <v>33.006675787511369</v>
      </c>
      <c r="AC34" s="89">
        <f t="shared" si="15"/>
        <v>33.603925478516004</v>
      </c>
      <c r="AD34" s="89">
        <f t="shared" si="15"/>
        <v>34.183463800908015</v>
      </c>
      <c r="AE34" s="89">
        <f t="shared" si="15"/>
        <v>34.754437115337957</v>
      </c>
      <c r="AF34" s="89">
        <f t="shared" si="15"/>
        <v>35.366910824046514</v>
      </c>
      <c r="AG34" s="89">
        <f t="shared" si="15"/>
        <v>35.894881701298118</v>
      </c>
      <c r="AH34" s="89">
        <f t="shared" si="15"/>
        <v>36.443779124826186</v>
      </c>
      <c r="AI34" s="89">
        <f t="shared" si="15"/>
        <v>37.014543511352038</v>
      </c>
      <c r="AJ34" s="89">
        <f t="shared" si="15"/>
        <v>37.557139093481702</v>
      </c>
      <c r="AK34" s="89">
        <f t="shared" si="15"/>
        <v>38.099341107644236</v>
      </c>
      <c r="AL34" s="89">
        <f t="shared" si="15"/>
        <v>38.664208435863877</v>
      </c>
      <c r="AM34" s="89">
        <f t="shared" si="15"/>
        <v>39.248828672082752</v>
      </c>
      <c r="AN34" s="89">
        <f t="shared" si="15"/>
        <v>39.822708994174803</v>
      </c>
      <c r="AO34" s="89">
        <f t="shared" si="15"/>
        <v>40.386383418931977</v>
      </c>
      <c r="AP34" s="89">
        <f t="shared" si="15"/>
        <v>40.940343704356742</v>
      </c>
      <c r="AQ34" s="89">
        <f t="shared" si="15"/>
        <v>41.485043862017967</v>
      </c>
      <c r="AR34" s="89">
        <f t="shared" si="15"/>
        <v>42.145022131087345</v>
      </c>
      <c r="AS34" s="89">
        <f t="shared" si="15"/>
        <v>42.792265852366199</v>
      </c>
      <c r="AT34" s="89">
        <f t="shared" si="15"/>
        <v>43.42743902415112</v>
      </c>
      <c r="AU34" s="89">
        <f t="shared" si="15"/>
        <v>44.051150626708015</v>
      </c>
      <c r="AV34" s="89">
        <f t="shared" si="15"/>
        <v>44.705009647888929</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7.6987036606730044</v>
      </c>
      <c r="T36" s="89">
        <f t="shared" si="17"/>
        <v>10.136627171711442</v>
      </c>
      <c r="U36" s="89">
        <f t="shared" si="17"/>
        <v>12.646781677293344</v>
      </c>
      <c r="V36" s="89">
        <f t="shared" si="17"/>
        <v>15.161575714250603</v>
      </c>
      <c r="W36" s="89">
        <f t="shared" si="17"/>
        <v>18.204740443731566</v>
      </c>
      <c r="X36" s="89">
        <f t="shared" si="17"/>
        <v>21.263993394282068</v>
      </c>
      <c r="Y36" s="89">
        <f t="shared" si="17"/>
        <v>24.451034771597321</v>
      </c>
      <c r="Z36" s="89">
        <f t="shared" si="17"/>
        <v>27.655978890906887</v>
      </c>
      <c r="AA36" s="89">
        <f t="shared" si="17"/>
        <v>31.337736394703512</v>
      </c>
      <c r="AB36" s="89">
        <f t="shared" si="17"/>
        <v>35.125661729690947</v>
      </c>
      <c r="AC36" s="89">
        <f t="shared" si="17"/>
        <v>38.628465567506652</v>
      </c>
      <c r="AD36" s="89">
        <f t="shared" si="17"/>
        <v>42.060423930871892</v>
      </c>
      <c r="AE36" s="89">
        <f t="shared" si="17"/>
        <v>45.458122262388834</v>
      </c>
      <c r="AF36" s="89">
        <f t="shared" si="17"/>
        <v>49.021822171020233</v>
      </c>
      <c r="AG36" s="89">
        <f t="shared" si="17"/>
        <v>52.247510753823832</v>
      </c>
      <c r="AH36" s="89">
        <f t="shared" si="17"/>
        <v>55.556905521733263</v>
      </c>
      <c r="AI36" s="89">
        <f t="shared" si="17"/>
        <v>58.953768141633866</v>
      </c>
      <c r="AJ36" s="89">
        <f t="shared" si="17"/>
        <v>62.237955543949717</v>
      </c>
      <c r="AK36" s="89">
        <f t="shared" si="17"/>
        <v>65.520568674397012</v>
      </c>
      <c r="AL36" s="89">
        <f t="shared" si="17"/>
        <v>68.893843061072744</v>
      </c>
      <c r="AM36" s="89">
        <f t="shared" si="17"/>
        <v>72.346129079745438</v>
      </c>
      <c r="AN36" s="89">
        <f t="shared" si="17"/>
        <v>75.75545544191084</v>
      </c>
      <c r="AO36" s="89">
        <f t="shared" si="17"/>
        <v>79.123958214736689</v>
      </c>
      <c r="AP36" s="89">
        <f t="shared" si="17"/>
        <v>82.453604430232929</v>
      </c>
      <c r="AQ36" s="89">
        <f t="shared" si="17"/>
        <v>85.746210134675039</v>
      </c>
      <c r="AR36" s="89">
        <f t="shared" si="17"/>
        <v>89.499928284749714</v>
      </c>
      <c r="AS36" s="89">
        <f t="shared" si="17"/>
        <v>93.2027082436623</v>
      </c>
      <c r="AT36" s="89">
        <f t="shared" si="17"/>
        <v>96.857206004599163</v>
      </c>
      <c r="AU36" s="89">
        <f t="shared" si="17"/>
        <v>100.4658574886239</v>
      </c>
      <c r="AV36" s="89">
        <f t="shared" si="17"/>
        <v>104.19509864714477</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2.8954078553265248</v>
      </c>
      <c r="T41" s="100">
        <f t="shared" si="18"/>
        <v>2.4379235110384379</v>
      </c>
      <c r="U41" s="100">
        <f t="shared" si="18"/>
        <v>2.5101545055819017</v>
      </c>
      <c r="V41" s="100">
        <f t="shared" si="18"/>
        <v>2.5147940369572588</v>
      </c>
      <c r="W41" s="100">
        <f t="shared" si="18"/>
        <v>3.0431647294809636</v>
      </c>
      <c r="X41" s="100">
        <f t="shared" si="18"/>
        <v>3.0592529505505013</v>
      </c>
      <c r="Y41" s="100">
        <f t="shared" si="18"/>
        <v>3.1870413773152535</v>
      </c>
      <c r="Z41" s="100">
        <f t="shared" si="18"/>
        <v>3.204944119309566</v>
      </c>
      <c r="AA41" s="100">
        <f t="shared" si="18"/>
        <v>3.681757503796625</v>
      </c>
      <c r="AB41" s="100">
        <f t="shared" si="18"/>
        <v>3.7879253349874347</v>
      </c>
      <c r="AC41" s="100">
        <f t="shared" si="18"/>
        <v>3.5028038378157049</v>
      </c>
      <c r="AD41" s="100">
        <f t="shared" si="18"/>
        <v>3.43195836336524</v>
      </c>
      <c r="AE41" s="100">
        <f t="shared" si="18"/>
        <v>3.397698331516942</v>
      </c>
      <c r="AF41" s="100">
        <f t="shared" si="18"/>
        <v>3.5636999086313992</v>
      </c>
      <c r="AG41" s="100">
        <f t="shared" si="18"/>
        <v>3.225688582803599</v>
      </c>
      <c r="AH41" s="100">
        <f t="shared" si="18"/>
        <v>3.3093947679094313</v>
      </c>
      <c r="AI41" s="100">
        <f t="shared" si="18"/>
        <v>3.3968626199006025</v>
      </c>
      <c r="AJ41" s="100">
        <f t="shared" si="18"/>
        <v>3.284187402315851</v>
      </c>
      <c r="AK41" s="100">
        <f t="shared" si="18"/>
        <v>3.2826131304472952</v>
      </c>
      <c r="AL41" s="100">
        <f t="shared" si="18"/>
        <v>3.3732743866757318</v>
      </c>
      <c r="AM41" s="100">
        <f t="shared" si="18"/>
        <v>3.4522860186726945</v>
      </c>
      <c r="AN41" s="100">
        <f t="shared" si="18"/>
        <v>3.4093263621654017</v>
      </c>
      <c r="AO41" s="100">
        <f t="shared" si="18"/>
        <v>3.368502772825849</v>
      </c>
      <c r="AP41" s="100">
        <f t="shared" si="18"/>
        <v>3.3296462154962398</v>
      </c>
      <c r="AQ41" s="100">
        <f t="shared" si="18"/>
        <v>3.29260570444211</v>
      </c>
      <c r="AR41" s="100">
        <f t="shared" si="18"/>
        <v>3.7537181500746755</v>
      </c>
      <c r="AS41" s="100">
        <f t="shared" si="18"/>
        <v>3.7027799589125863</v>
      </c>
      <c r="AT41" s="100">
        <f t="shared" si="18"/>
        <v>3.654497760936863</v>
      </c>
      <c r="AU41" s="100">
        <f t="shared" si="18"/>
        <v>3.6086514840247332</v>
      </c>
      <c r="AV41" s="100">
        <f t="shared" si="18"/>
        <v>3.7292411585208782</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2.8954078553265248</v>
      </c>
      <c r="T44" s="89" cm="1">
        <f t="array" ref="T44">SUM($J$41:$AV$41*(T$4=$J$4:$AV$4)*($B44=$J$11:$AV$11))</f>
        <v>2.4379235110384379</v>
      </c>
      <c r="U44" s="89" cm="1">
        <f t="array" ref="U44">SUM($J$41:$AV$41*(U$4=$J$4:$AV$4)*($B44=$J$11:$AV$11))</f>
        <v>2.5101545055819017</v>
      </c>
      <c r="V44" s="89" cm="1">
        <f t="array" ref="V44">SUM($J$41:$AV$41*(V$4=$J$4:$AV$4)*($B44=$J$11:$AV$11))</f>
        <v>2.5147940369572588</v>
      </c>
      <c r="W44" s="89" cm="1">
        <f t="array" ref="W44">SUM($J$41:$AV$41*(W$4=$J$4:$AV$4)*($B44=$J$11:$AV$11))</f>
        <v>3.0431647294809636</v>
      </c>
      <c r="X44" s="89" cm="1">
        <f t="array" ref="X44">SUM($J$41:$AV$41*(X$4=$J$4:$AV$4)*($B44=$J$11:$AV$11))</f>
        <v>3.0592529505505013</v>
      </c>
      <c r="Y44" s="89" cm="1">
        <f t="array" ref="Y44">SUM($J$41:$AV$41*(Y$4=$J$4:$AV$4)*($B44=$J$11:$AV$11))</f>
        <v>3.1870413773152535</v>
      </c>
      <c r="Z44" s="89" cm="1">
        <f t="array" ref="Z44">SUM($J$41:$AV$41*(Z$4=$J$4:$AV$4)*($B44=$J$11:$AV$11))</f>
        <v>3.204944119309566</v>
      </c>
      <c r="AA44" s="89" cm="1">
        <f t="array" ref="AA44">SUM($J$41:$AV$41*(AA$4=$J$4:$AV$4)*($B44=$J$11:$AV$11))</f>
        <v>3.681757503796625</v>
      </c>
      <c r="AB44" s="89" cm="1">
        <f t="array" ref="AB44">SUM($J$41:$AV$41*(AB$4=$J$4:$AV$4)*($B44=$J$11:$AV$11))</f>
        <v>3.7879253349874347</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3.5028038378157049</v>
      </c>
      <c r="AD45" s="89" cm="1">
        <f t="array" ref="AD45">SUM($J$41:$AV$41*(AD$4=$J$4:$AV$4)*($B45=$J$11:$AV$11))</f>
        <v>3.43195836336524</v>
      </c>
      <c r="AE45" s="89" cm="1">
        <f t="array" ref="AE45">SUM($J$41:$AV$41*(AE$4=$J$4:$AV$4)*($B45=$J$11:$AV$11))</f>
        <v>3.397698331516942</v>
      </c>
      <c r="AF45" s="89" cm="1">
        <f t="array" ref="AF45">SUM($J$41:$AV$41*(AF$4=$J$4:$AV$4)*($B45=$J$11:$AV$11))</f>
        <v>3.5636999086313992</v>
      </c>
      <c r="AG45" s="89" cm="1">
        <f t="array" ref="AG45">SUM($J$41:$AV$41*(AG$4=$J$4:$AV$4)*($B45=$J$11:$AV$11))</f>
        <v>3.225688582803599</v>
      </c>
      <c r="AH45" s="89" cm="1">
        <f t="array" ref="AH45">SUM($J$41:$AV$41*(AH$4=$J$4:$AV$4)*($B45=$J$11:$AV$11))</f>
        <v>3.3093947679094313</v>
      </c>
      <c r="AI45" s="89" cm="1">
        <f t="array" ref="AI45">SUM($J$41:$AV$41*(AI$4=$J$4:$AV$4)*($B45=$J$11:$AV$11))</f>
        <v>3.3968626199006025</v>
      </c>
      <c r="AJ45" s="89" cm="1">
        <f t="array" ref="AJ45">SUM($J$41:$AV$41*(AJ$4=$J$4:$AV$4)*($B45=$J$11:$AV$11))</f>
        <v>3.284187402315851</v>
      </c>
      <c r="AK45" s="89" cm="1">
        <f t="array" ref="AK45">SUM($J$41:$AV$41*(AK$4=$J$4:$AV$4)*($B45=$J$11:$AV$11))</f>
        <v>3.2826131304472952</v>
      </c>
      <c r="AL45" s="89" cm="1">
        <f t="array" ref="AL45">SUM($J$41:$AV$41*(AL$4=$J$4:$AV$4)*($B45=$J$11:$AV$11))</f>
        <v>3.3732743866757318</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3.4522860186726945</v>
      </c>
      <c r="AN46" s="89" cm="1">
        <f t="array" ref="AN46">SUM($J$41:$AV$41*(AN$4=$J$4:$AV$4)*($B46=$J$11:$AV$11))</f>
        <v>3.4093263621654017</v>
      </c>
      <c r="AO46" s="89" cm="1">
        <f t="array" ref="AO46">SUM($J$41:$AV$41*(AO$4=$J$4:$AV$4)*($B46=$J$11:$AV$11))</f>
        <v>3.368502772825849</v>
      </c>
      <c r="AP46" s="89" cm="1">
        <f t="array" ref="AP46">SUM($J$41:$AV$41*(AP$4=$J$4:$AV$4)*($B46=$J$11:$AV$11))</f>
        <v>3.3296462154962398</v>
      </c>
      <c r="AQ46" s="89" cm="1">
        <f t="array" ref="AQ46">SUM($J$41:$AV$41*(AQ$4=$J$4:$AV$4)*($B46=$J$11:$AV$11))</f>
        <v>3.29260570444211</v>
      </c>
      <c r="AR46" s="89" cm="1">
        <f t="array" ref="AR46">SUM($J$41:$AV$41*(AR$4=$J$4:$AV$4)*($B46=$J$11:$AV$11))</f>
        <v>3.7537181500746755</v>
      </c>
      <c r="AS46" s="89" cm="1">
        <f t="array" ref="AS46">SUM($J$41:$AV$41*(AS$4=$J$4:$AV$4)*($B46=$J$11:$AV$11))</f>
        <v>3.7027799589125863</v>
      </c>
      <c r="AT46" s="89" cm="1">
        <f t="array" ref="AT46">SUM($J$41:$AV$41*(AT$4=$J$4:$AV$4)*($B46=$J$11:$AV$11))</f>
        <v>3.654497760936863</v>
      </c>
      <c r="AU46" s="89" cm="1">
        <f t="array" ref="AU46">SUM($J$41:$AV$41*(AU$4=$J$4:$AV$4)*($B46=$J$11:$AV$11))</f>
        <v>3.6086514840247332</v>
      </c>
      <c r="AV46" s="89" cm="1">
        <f t="array" ref="AV46">SUM($J$41:$AV$41*(AV$4=$J$4:$AV$4)*($B46=$J$11:$AV$11))</f>
        <v>3.7292411585208782</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7.6987036606730044</v>
      </c>
      <c r="T50" s="89">
        <f t="shared" si="19"/>
        <v>10.136627171711442</v>
      </c>
      <c r="U50" s="89">
        <f t="shared" si="19"/>
        <v>12.646781677293344</v>
      </c>
      <c r="V50" s="89">
        <f t="shared" si="19"/>
        <v>15.161575714250603</v>
      </c>
      <c r="W50" s="89">
        <f t="shared" si="19"/>
        <v>18.204740443731566</v>
      </c>
      <c r="X50" s="89">
        <f t="shared" si="19"/>
        <v>21.263993394282068</v>
      </c>
      <c r="Y50" s="89">
        <f t="shared" si="19"/>
        <v>24.451034771597321</v>
      </c>
      <c r="Z50" s="89">
        <f t="shared" si="19"/>
        <v>27.655978890906887</v>
      </c>
      <c r="AA50" s="89">
        <f t="shared" si="19"/>
        <v>31.337736394703512</v>
      </c>
      <c r="AB50" s="89">
        <f t="shared" si="19"/>
        <v>35.125661729690947</v>
      </c>
      <c r="AC50" s="89">
        <f t="shared" si="19"/>
        <v>35.125661729690947</v>
      </c>
      <c r="AD50" s="89">
        <f t="shared" si="19"/>
        <v>35.125661729690947</v>
      </c>
      <c r="AE50" s="89">
        <f t="shared" si="19"/>
        <v>35.125661729690947</v>
      </c>
      <c r="AF50" s="89">
        <f t="shared" si="19"/>
        <v>35.125661729690947</v>
      </c>
      <c r="AG50" s="89">
        <f t="shared" si="19"/>
        <v>35.125661729690947</v>
      </c>
      <c r="AH50" s="89">
        <f t="shared" si="19"/>
        <v>35.125661729690947</v>
      </c>
      <c r="AI50" s="89">
        <f t="shared" si="19"/>
        <v>35.125661729690947</v>
      </c>
      <c r="AJ50" s="89">
        <f t="shared" si="19"/>
        <v>35.125661729690947</v>
      </c>
      <c r="AK50" s="89">
        <f t="shared" si="19"/>
        <v>35.125661729690947</v>
      </c>
      <c r="AL50" s="89">
        <f t="shared" si="19"/>
        <v>35.125661729690947</v>
      </c>
      <c r="AM50" s="89">
        <f t="shared" si="19"/>
        <v>35.125661729690947</v>
      </c>
      <c r="AN50" s="89">
        <f t="shared" si="19"/>
        <v>35.125661729690947</v>
      </c>
      <c r="AO50" s="89">
        <f t="shared" si="19"/>
        <v>35.125661729690947</v>
      </c>
      <c r="AP50" s="89">
        <f t="shared" si="19"/>
        <v>35.125661729690947</v>
      </c>
      <c r="AQ50" s="89">
        <f t="shared" si="19"/>
        <v>35.125661729690947</v>
      </c>
      <c r="AR50" s="89">
        <f t="shared" si="19"/>
        <v>35.125661729690947</v>
      </c>
      <c r="AS50" s="89">
        <f t="shared" si="19"/>
        <v>35.125661729690947</v>
      </c>
      <c r="AT50" s="89">
        <f t="shared" si="19"/>
        <v>35.125661729690947</v>
      </c>
      <c r="AU50" s="89">
        <f t="shared" si="19"/>
        <v>35.125661729690947</v>
      </c>
      <c r="AV50" s="89">
        <f t="shared" si="19"/>
        <v>35.125661729690947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3.5028038378157049</v>
      </c>
      <c r="AD51" s="89">
        <f t="shared" si="19"/>
        <v>6.9347622011809449</v>
      </c>
      <c r="AE51" s="89">
        <f t="shared" si="19"/>
        <v>10.332460532697887</v>
      </c>
      <c r="AF51" s="89">
        <f t="shared" si="19"/>
        <v>13.896160441329286</v>
      </c>
      <c r="AG51" s="89">
        <f t="shared" si="19"/>
        <v>17.121849024132885</v>
      </c>
      <c r="AH51" s="89">
        <f t="shared" si="19"/>
        <v>20.431243792042316</v>
      </c>
      <c r="AI51" s="89">
        <f t="shared" si="19"/>
        <v>23.828106411942919</v>
      </c>
      <c r="AJ51" s="89">
        <f t="shared" si="19"/>
        <v>27.11229381425877</v>
      </c>
      <c r="AK51" s="89">
        <f t="shared" si="19"/>
        <v>30.394906944706065</v>
      </c>
      <c r="AL51" s="89">
        <f t="shared" si="19"/>
        <v>33.768181331381797</v>
      </c>
      <c r="AM51" s="89">
        <f t="shared" si="19"/>
        <v>33.768181331381797</v>
      </c>
      <c r="AN51" s="89">
        <f t="shared" si="19"/>
        <v>33.768181331381797</v>
      </c>
      <c r="AO51" s="89">
        <f t="shared" si="19"/>
        <v>33.768181331381797</v>
      </c>
      <c r="AP51" s="89">
        <f t="shared" si="19"/>
        <v>33.768181331381797</v>
      </c>
      <c r="AQ51" s="89">
        <f t="shared" si="19"/>
        <v>33.768181331381797</v>
      </c>
      <c r="AR51" s="89">
        <f t="shared" si="19"/>
        <v>33.768181331381797</v>
      </c>
      <c r="AS51" s="89">
        <f t="shared" si="19"/>
        <v>33.768181331381797</v>
      </c>
      <c r="AT51" s="89">
        <f t="shared" si="19"/>
        <v>33.768181331381797</v>
      </c>
      <c r="AU51" s="89">
        <f t="shared" si="19"/>
        <v>33.768181331381797</v>
      </c>
      <c r="AV51" s="89">
        <f t="shared" si="19"/>
        <v>33.768181331381797</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3.4522860186726945</v>
      </c>
      <c r="AN52" s="89">
        <f t="shared" si="19"/>
        <v>6.8616123808380962</v>
      </c>
      <c r="AO52" s="89">
        <f t="shared" si="19"/>
        <v>10.230115153663945</v>
      </c>
      <c r="AP52" s="89">
        <f t="shared" si="19"/>
        <v>13.559761369160185</v>
      </c>
      <c r="AQ52" s="89">
        <f t="shared" si="19"/>
        <v>16.852367073602295</v>
      </c>
      <c r="AR52" s="89">
        <f t="shared" si="19"/>
        <v>20.60608522367697</v>
      </c>
      <c r="AS52" s="89">
        <f t="shared" si="19"/>
        <v>24.308865182589557</v>
      </c>
      <c r="AT52" s="89">
        <f t="shared" si="19"/>
        <v>27.96336294352642</v>
      </c>
      <c r="AU52" s="89">
        <f t="shared" si="19"/>
        <v>31.572014427551153</v>
      </c>
      <c r="AV52" s="89">
        <f t="shared" si="19"/>
        <v>35.301255586072031</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7.6987036606730044</v>
      </c>
      <c r="T53" s="89">
        <f t="shared" si="20"/>
        <v>10.136627171711442</v>
      </c>
      <c r="U53" s="89">
        <f t="shared" si="20"/>
        <v>12.646781677293344</v>
      </c>
      <c r="V53" s="89">
        <f t="shared" si="20"/>
        <v>15.161575714250603</v>
      </c>
      <c r="W53" s="89">
        <f t="shared" si="20"/>
        <v>18.204740443731566</v>
      </c>
      <c r="X53" s="89">
        <f t="shared" si="20"/>
        <v>21.263993394282068</v>
      </c>
      <c r="Y53" s="89">
        <f t="shared" si="20"/>
        <v>24.451034771597321</v>
      </c>
      <c r="Z53" s="89">
        <f t="shared" si="20"/>
        <v>27.655978890906887</v>
      </c>
      <c r="AA53" s="89">
        <f t="shared" si="20"/>
        <v>31.337736394703512</v>
      </c>
      <c r="AB53" s="89">
        <f t="shared" si="20"/>
        <v>35.125661729690947</v>
      </c>
      <c r="AC53" s="89">
        <f t="shared" si="20"/>
        <v>38.628465567506652</v>
      </c>
      <c r="AD53" s="89">
        <f t="shared" si="20"/>
        <v>42.060423930871892</v>
      </c>
      <c r="AE53" s="89">
        <f t="shared" si="20"/>
        <v>45.458122262388834</v>
      </c>
      <c r="AF53" s="89">
        <f t="shared" si="20"/>
        <v>49.021822171020233</v>
      </c>
      <c r="AG53" s="89">
        <f t="shared" si="20"/>
        <v>52.247510753823832</v>
      </c>
      <c r="AH53" s="89">
        <f t="shared" si="20"/>
        <v>55.556905521733263</v>
      </c>
      <c r="AI53" s="89">
        <f t="shared" si="20"/>
        <v>58.953768141633866</v>
      </c>
      <c r="AJ53" s="89">
        <f t="shared" si="20"/>
        <v>62.237955543949717</v>
      </c>
      <c r="AK53" s="89">
        <f t="shared" si="20"/>
        <v>65.520568674397012</v>
      </c>
      <c r="AL53" s="89">
        <f t="shared" si="20"/>
        <v>68.893843061072744</v>
      </c>
      <c r="AM53" s="89">
        <f t="shared" si="20"/>
        <v>72.346129079745438</v>
      </c>
      <c r="AN53" s="89">
        <f t="shared" si="20"/>
        <v>75.75545544191084</v>
      </c>
      <c r="AO53" s="89">
        <f t="shared" si="20"/>
        <v>79.123958214736689</v>
      </c>
      <c r="AP53" s="89">
        <f t="shared" si="20"/>
        <v>82.453604430232929</v>
      </c>
      <c r="AQ53" s="89">
        <f t="shared" si="20"/>
        <v>85.746210134675039</v>
      </c>
      <c r="AR53" s="89">
        <f t="shared" si="20"/>
        <v>89.499928284749714</v>
      </c>
      <c r="AS53" s="89">
        <f t="shared" si="20"/>
        <v>93.2027082436623</v>
      </c>
      <c r="AT53" s="89">
        <f t="shared" si="20"/>
        <v>96.857206004599163</v>
      </c>
      <c r="AU53" s="89">
        <f t="shared" si="20"/>
        <v>100.4658574886239</v>
      </c>
      <c r="AV53" s="89">
        <f t="shared" si="20"/>
        <v>104.19509864714477</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0.73395032299055907</v>
      </c>
      <c r="AC60" s="89" t="s">
        <v>635</v>
      </c>
      <c r="AD60" s="89"/>
      <c r="AE60" s="89"/>
      <c r="AF60" s="89"/>
      <c r="AG60" s="89">
        <f>(AB30*0.8+AB31*0.46)/(AB30+AB31)</f>
        <v>0.70954310981679014</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24.757216163679583</v>
      </c>
      <c r="T151" s="157">
        <f t="shared" si="55"/>
        <v>25.043207657815973</v>
      </c>
      <c r="U151" s="157">
        <f t="shared" si="55"/>
        <v>25.344800060051998</v>
      </c>
      <c r="V151" s="157">
        <f t="shared" si="55"/>
        <v>25.647394537686125</v>
      </c>
      <c r="W151" s="157">
        <f t="shared" si="55"/>
        <v>26.064109867022577</v>
      </c>
      <c r="X151" s="157">
        <f t="shared" si="55"/>
        <v>26.48430003233463</v>
      </c>
      <c r="Y151" s="157">
        <f t="shared" si="55"/>
        <v>26.93209075215594</v>
      </c>
      <c r="Z151" s="157">
        <f t="shared" si="55"/>
        <v>27.383748219685071</v>
      </c>
      <c r="AA151" s="157">
        <f t="shared" si="55"/>
        <v>27.938390864686539</v>
      </c>
      <c r="AB151" s="157">
        <f t="shared" si="55"/>
        <v>28.515964310904501</v>
      </c>
      <c r="AC151" s="157">
        <f t="shared" si="55"/>
        <v>29.03195540867603</v>
      </c>
      <c r="AD151" s="157">
        <f t="shared" si="55"/>
        <v>29.532644851760903</v>
      </c>
      <c r="AE151" s="157">
        <f t="shared" si="55"/>
        <v>30.025934595980573</v>
      </c>
      <c r="AF151" s="157">
        <f t="shared" si="55"/>
        <v>30.555078413168875</v>
      </c>
      <c r="AG151" s="157">
        <f t="shared" si="55"/>
        <v>31.011216401430033</v>
      </c>
      <c r="AH151" s="157">
        <f t="shared" si="55"/>
        <v>31.485433782193837</v>
      </c>
      <c r="AI151" s="157">
        <f t="shared" si="55"/>
        <v>31.978543024120732</v>
      </c>
      <c r="AJ151" s="157">
        <f t="shared" si="55"/>
        <v>32.447315958265115</v>
      </c>
      <c r="AK151" s="157">
        <f t="shared" si="55"/>
        <v>32.915748871191454</v>
      </c>
      <c r="AL151" s="157">
        <f t="shared" si="55"/>
        <v>33.403763376972186</v>
      </c>
      <c r="AM151" s="157">
        <f t="shared" si="55"/>
        <v>33.908843315914659</v>
      </c>
      <c r="AN151" s="157">
        <f t="shared" si="55"/>
        <v>34.404644555908021</v>
      </c>
      <c r="AO151" s="157">
        <f t="shared" si="55"/>
        <v>34.891628458280493</v>
      </c>
      <c r="AP151" s="157">
        <f t="shared" si="55"/>
        <v>35.370219875075279</v>
      </c>
      <c r="AQ151" s="157">
        <f t="shared" si="55"/>
        <v>35.840811047479519</v>
      </c>
      <c r="AR151" s="157">
        <f t="shared" si="55"/>
        <v>36.410996209048427</v>
      </c>
      <c r="AS151" s="157">
        <f t="shared" si="55"/>
        <v>36.97017941717472</v>
      </c>
      <c r="AT151" s="157">
        <f t="shared" si="55"/>
        <v>37.518934330104059</v>
      </c>
      <c r="AU151" s="157">
        <f t="shared" si="55"/>
        <v>38.057787073509949</v>
      </c>
      <c r="AV151" s="157">
        <f t="shared" si="55"/>
        <v>38.622685539274649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2.3610050491863781</v>
      </c>
      <c r="T152" s="157">
        <f t="shared" si="55"/>
        <v>2.3882790107342426</v>
      </c>
      <c r="U152" s="157">
        <f t="shared" si="55"/>
        <v>2.4170407737599313</v>
      </c>
      <c r="V152" s="157">
        <f t="shared" si="55"/>
        <v>2.4458981010469225</v>
      </c>
      <c r="W152" s="157">
        <f t="shared" si="55"/>
        <v>2.4856387160713256</v>
      </c>
      <c r="X152" s="157">
        <f t="shared" si="55"/>
        <v>2.5257107134785164</v>
      </c>
      <c r="Y152" s="157">
        <f t="shared" si="55"/>
        <v>2.5684148747011313</v>
      </c>
      <c r="Z152" s="157">
        <f t="shared" si="55"/>
        <v>2.6114877934933274</v>
      </c>
      <c r="AA152" s="157">
        <f t="shared" si="55"/>
        <v>2.6643820315484001</v>
      </c>
      <c r="AB152" s="157">
        <f t="shared" si="55"/>
        <v>2.7194630961471389</v>
      </c>
      <c r="AC152" s="157">
        <f t="shared" si="55"/>
        <v>2.7686712776777047</v>
      </c>
      <c r="AD152" s="157">
        <f t="shared" si="55"/>
        <v>2.8164201964326319</v>
      </c>
      <c r="AE152" s="157">
        <f t="shared" si="55"/>
        <v>2.8634634330031123</v>
      </c>
      <c r="AF152" s="157">
        <f t="shared" si="55"/>
        <v>2.9139259412216312</v>
      </c>
      <c r="AG152" s="157">
        <f t="shared" si="55"/>
        <v>2.9574261508692028</v>
      </c>
      <c r="AH152" s="157">
        <f t="shared" si="55"/>
        <v>3.0026505259763625</v>
      </c>
      <c r="AI152" s="157">
        <f t="shared" si="55"/>
        <v>3.0496765487041473</v>
      </c>
      <c r="AJ152" s="157">
        <f t="shared" si="55"/>
        <v>3.0943817068737682</v>
      </c>
      <c r="AK152" s="157">
        <f t="shared" si="55"/>
        <v>3.1390544384649197</v>
      </c>
      <c r="AL152" s="157">
        <f t="shared" si="55"/>
        <v>3.1855945948624251</v>
      </c>
      <c r="AM152" s="157">
        <f t="shared" si="55"/>
        <v>3.2337622191301079</v>
      </c>
      <c r="AN152" s="157">
        <f t="shared" si="55"/>
        <v>3.2810449678558933</v>
      </c>
      <c r="AO152" s="157">
        <f t="shared" si="55"/>
        <v>3.3274868393802315</v>
      </c>
      <c r="AP152" s="157">
        <f t="shared" si="55"/>
        <v>3.3731283502867555</v>
      </c>
      <c r="AQ152" s="157">
        <f t="shared" si="55"/>
        <v>3.4180069071811672</v>
      </c>
      <c r="AR152" s="157">
        <f t="shared" si="55"/>
        <v>3.4723833781274576</v>
      </c>
      <c r="AS152" s="157">
        <f t="shared" si="55"/>
        <v>3.5257106330610419</v>
      </c>
      <c r="AT152" s="157">
        <f t="shared" si="55"/>
        <v>3.578043379668181</v>
      </c>
      <c r="AU152" s="157">
        <f t="shared" si="55"/>
        <v>3.629431792627781</v>
      </c>
      <c r="AV152" s="157">
        <f t="shared" si="55"/>
        <v>3.6833040907541248</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1.6986298025780209</v>
      </c>
      <c r="T153" s="157">
        <f t="shared" si="55"/>
        <v>1.7182521087376517</v>
      </c>
      <c r="U153" s="157">
        <f t="shared" si="55"/>
        <v>1.7389448166448025</v>
      </c>
      <c r="V153" s="157">
        <f t="shared" si="55"/>
        <v>1.759706278450792</v>
      </c>
      <c r="W153" s="157">
        <f t="shared" si="55"/>
        <v>1.7882977433764997</v>
      </c>
      <c r="X153" s="157">
        <f t="shared" si="55"/>
        <v>1.8171276220199781</v>
      </c>
      <c r="Y153" s="157">
        <f t="shared" si="55"/>
        <v>1.8478512161824845</v>
      </c>
      <c r="Z153" s="157">
        <f t="shared" si="55"/>
        <v>1.8788401137156179</v>
      </c>
      <c r="AA153" s="157">
        <f t="shared" si="55"/>
        <v>1.9168949790264587</v>
      </c>
      <c r="AB153" s="157">
        <f t="shared" si="55"/>
        <v>1.9565231610658769</v>
      </c>
      <c r="AC153" s="157">
        <f t="shared" si="55"/>
        <v>1.9919260856412786</v>
      </c>
      <c r="AD153" s="157">
        <f t="shared" si="55"/>
        <v>2.0262791406955007</v>
      </c>
      <c r="AE153" s="157">
        <f t="shared" si="55"/>
        <v>2.0601244912913765</v>
      </c>
      <c r="AF153" s="157">
        <f t="shared" si="55"/>
        <v>2.0964298437099806</v>
      </c>
      <c r="AG153" s="157">
        <f t="shared" si="55"/>
        <v>2.1277261565032211</v>
      </c>
      <c r="AH153" s="157">
        <f t="shared" si="55"/>
        <v>2.1602629235831823</v>
      </c>
      <c r="AI153" s="157">
        <f t="shared" si="55"/>
        <v>2.1940958896455176</v>
      </c>
      <c r="AJ153" s="157">
        <f t="shared" si="55"/>
        <v>2.2262591050617879</v>
      </c>
      <c r="AK153" s="157">
        <f t="shared" si="55"/>
        <v>2.2583989911113531</v>
      </c>
      <c r="AL153" s="157">
        <f t="shared" si="55"/>
        <v>2.2918823996710631</v>
      </c>
      <c r="AM153" s="157">
        <f t="shared" si="55"/>
        <v>2.3265366932434808</v>
      </c>
      <c r="AN153" s="157">
        <f t="shared" si="55"/>
        <v>2.3605543613383055</v>
      </c>
      <c r="AO153" s="157">
        <f t="shared" si="55"/>
        <v>2.3939670586495319</v>
      </c>
      <c r="AP153" s="157">
        <f t="shared" si="55"/>
        <v>2.4268039349142509</v>
      </c>
      <c r="AQ153" s="157">
        <f t="shared" si="55"/>
        <v>2.4590919023897171</v>
      </c>
      <c r="AR153" s="157">
        <f t="shared" si="55"/>
        <v>2.498213163117311</v>
      </c>
      <c r="AS153" s="157">
        <f t="shared" si="55"/>
        <v>2.5365795632870518</v>
      </c>
      <c r="AT153" s="157">
        <f t="shared" si="55"/>
        <v>2.5742304624531855</v>
      </c>
      <c r="AU153" s="157">
        <f t="shared" si="55"/>
        <v>2.6112019588887589</v>
      </c>
      <c r="AV153" s="157">
        <f t="shared" si="55"/>
        <v>2.6499604914731387</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21.544494558414609</v>
      </c>
      <c r="T154" s="157">
        <f t="shared" si="55"/>
        <v>21.793373194382315</v>
      </c>
      <c r="U154" s="157">
        <f t="shared" si="55"/>
        <v>22.055828222680919</v>
      </c>
      <c r="V154" s="157">
        <f t="shared" si="55"/>
        <v>22.319155287957308</v>
      </c>
      <c r="W154" s="157">
        <f t="shared" si="55"/>
        <v>22.681793844971978</v>
      </c>
      <c r="X154" s="157">
        <f t="shared" si="55"/>
        <v>23.047456311632747</v>
      </c>
      <c r="Y154" s="157">
        <f t="shared" si="55"/>
        <v>23.437137633745692</v>
      </c>
      <c r="Z154" s="157">
        <f t="shared" si="55"/>
        <v>23.830183919205055</v>
      </c>
      <c r="AA154" s="157">
        <f t="shared" si="55"/>
        <v>24.312851088570788</v>
      </c>
      <c r="AB154" s="157">
        <f t="shared" si="55"/>
        <v>24.815473349767633</v>
      </c>
      <c r="AC154" s="157">
        <f t="shared" si="55"/>
        <v>25.264504748315503</v>
      </c>
      <c r="AD154" s="157">
        <f t="shared" si="55"/>
        <v>25.70022017410005</v>
      </c>
      <c r="AE154" s="157">
        <f t="shared" si="55"/>
        <v>26.129496153265023</v>
      </c>
      <c r="AF154" s="157">
        <f t="shared" si="55"/>
        <v>26.589973454697517</v>
      </c>
      <c r="AG154" s="157">
        <f t="shared" si="55"/>
        <v>26.986918827755897</v>
      </c>
      <c r="AH154" s="157">
        <f t="shared" si="55"/>
        <v>27.399597446863325</v>
      </c>
      <c r="AI154" s="157">
        <f t="shared" si="55"/>
        <v>27.828716347355204</v>
      </c>
      <c r="AJ154" s="157">
        <f t="shared" si="55"/>
        <v>28.236657040768957</v>
      </c>
      <c r="AK154" s="157">
        <f t="shared" si="55"/>
        <v>28.644301837211366</v>
      </c>
      <c r="AL154" s="157">
        <f t="shared" si="55"/>
        <v>29.068987140870231</v>
      </c>
      <c r="AM154" s="157">
        <f t="shared" si="55"/>
        <v>29.508523311826096</v>
      </c>
      <c r="AN154" s="157">
        <f t="shared" si="55"/>
        <v>29.93998487222412</v>
      </c>
      <c r="AO154" s="157">
        <f t="shared" si="55"/>
        <v>30.363773312949185</v>
      </c>
      <c r="AP154" s="157">
        <f t="shared" si="55"/>
        <v>30.780258353378166</v>
      </c>
      <c r="AQ154" s="157">
        <f t="shared" si="55"/>
        <v>31.189781333913238</v>
      </c>
      <c r="AR154" s="157">
        <f t="shared" si="55"/>
        <v>31.685974081494127</v>
      </c>
      <c r="AS154" s="157">
        <f t="shared" si="55"/>
        <v>32.172592589204527</v>
      </c>
      <c r="AT154" s="157">
        <f t="shared" si="55"/>
        <v>32.650136072177148</v>
      </c>
      <c r="AU154" s="157">
        <f t="shared" si="55"/>
        <v>33.119062381231501</v>
      </c>
      <c r="AV154" s="157">
        <f t="shared" si="55"/>
        <v>33.610654482752956</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5.2410030562827767</v>
      </c>
      <c r="T155" s="157">
        <f t="shared" si="55"/>
        <v>5.3015463049634848</v>
      </c>
      <c r="U155" s="157">
        <f t="shared" si="55"/>
        <v>5.3653922031218402</v>
      </c>
      <c r="V155" s="157">
        <f t="shared" si="55"/>
        <v>5.4294502366103297</v>
      </c>
      <c r="W155" s="157">
        <f t="shared" si="55"/>
        <v>5.5176671952624208</v>
      </c>
      <c r="X155" s="157">
        <f t="shared" si="55"/>
        <v>5.6066197627102614</v>
      </c>
      <c r="Y155" s="157">
        <f t="shared" si="55"/>
        <v>5.7014152565025524</v>
      </c>
      <c r="Z155" s="157">
        <f t="shared" si="55"/>
        <v>5.7970293252275278</v>
      </c>
      <c r="AA155" s="157">
        <f t="shared" si="55"/>
        <v>5.9144449416837128</v>
      </c>
      <c r="AB155" s="157">
        <f t="shared" si="55"/>
        <v>6.036714916500066</v>
      </c>
      <c r="AC155" s="157">
        <f t="shared" si="55"/>
        <v>6.1459481559142244</v>
      </c>
      <c r="AD155" s="157">
        <f t="shared" si="55"/>
        <v>6.2519420965942789</v>
      </c>
      <c r="AE155" s="157">
        <f t="shared" si="55"/>
        <v>6.3563695507957361</v>
      </c>
      <c r="AF155" s="157">
        <f t="shared" si="55"/>
        <v>6.4683871679931642</v>
      </c>
      <c r="AG155" s="157">
        <f t="shared" si="55"/>
        <v>6.5649497449306553</v>
      </c>
      <c r="AH155" s="157">
        <f t="shared" si="55"/>
        <v>6.6653396565222396</v>
      </c>
      <c r="AI155" s="157">
        <f t="shared" si="55"/>
        <v>6.769728899114531</v>
      </c>
      <c r="AJ155" s="157">
        <f t="shared" si="55"/>
        <v>6.8689662432613936</v>
      </c>
      <c r="AK155" s="157">
        <f t="shared" si="55"/>
        <v>6.9681316062844028</v>
      </c>
      <c r="AL155" s="157">
        <f t="shared" si="55"/>
        <v>7.0714423137321747</v>
      </c>
      <c r="AM155" s="157">
        <f t="shared" si="55"/>
        <v>7.1783657047210241</v>
      </c>
      <c r="AN155" s="157">
        <f t="shared" si="55"/>
        <v>7.283324832473288</v>
      </c>
      <c r="AO155" s="157">
        <f t="shared" si="55"/>
        <v>7.3864173653259515</v>
      </c>
      <c r="AP155" s="157">
        <f t="shared" si="55"/>
        <v>7.4877332427472574</v>
      </c>
      <c r="AQ155" s="157">
        <f t="shared" si="55"/>
        <v>7.5873555006184246</v>
      </c>
      <c r="AR155" s="157">
        <f t="shared" si="55"/>
        <v>7.7080614052998184</v>
      </c>
      <c r="AS155" s="157">
        <f t="shared" si="55"/>
        <v>7.8264382407015045</v>
      </c>
      <c r="AT155" s="157">
        <f t="shared" si="55"/>
        <v>7.9426074479660995</v>
      </c>
      <c r="AU155" s="157">
        <f t="shared" si="55"/>
        <v>8.0566804057819237</v>
      </c>
      <c r="AV155" s="157">
        <f t="shared" si="55"/>
        <v>8.1762671382314966</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1.9861205272917268</v>
      </c>
      <c r="T156" s="157">
        <f t="shared" si="55"/>
        <v>2.0090638813982529</v>
      </c>
      <c r="U156" s="157">
        <f t="shared" si="55"/>
        <v>2.0332588012549921</v>
      </c>
      <c r="V156" s="157">
        <f t="shared" si="55"/>
        <v>2.0575341115120453</v>
      </c>
      <c r="W156" s="157">
        <f t="shared" si="55"/>
        <v>2.0909646419949706</v>
      </c>
      <c r="X156" s="157">
        <f t="shared" si="55"/>
        <v>2.1246739373848422</v>
      </c>
      <c r="Y156" s="157">
        <f t="shared" si="55"/>
        <v>2.1605974570038446</v>
      </c>
      <c r="Z156" s="157">
        <f t="shared" si="55"/>
        <v>2.1968311822188888</v>
      </c>
      <c r="AA156" s="157">
        <f t="shared" si="55"/>
        <v>2.2413267804018902</v>
      </c>
      <c r="AB156" s="157">
        <f t="shared" si="55"/>
        <v>2.2876619769752038</v>
      </c>
      <c r="AC156" s="157">
        <f t="shared" si="55"/>
        <v>2.3290567971524134</v>
      </c>
      <c r="AD156" s="157">
        <f t="shared" si="55"/>
        <v>2.3692240588564184</v>
      </c>
      <c r="AE156" s="157">
        <f t="shared" si="55"/>
        <v>2.4087976878306852</v>
      </c>
      <c r="AF156" s="157">
        <f t="shared" si="55"/>
        <v>2.4512476705047868</v>
      </c>
      <c r="AG156" s="157">
        <f t="shared" si="55"/>
        <v>2.4878408405839054</v>
      </c>
      <c r="AH156" s="157">
        <f t="shared" si="55"/>
        <v>2.5258844101074964</v>
      </c>
      <c r="AI156" s="157">
        <f t="shared" si="55"/>
        <v>2.5654435584831958</v>
      </c>
      <c r="AJ156" s="157">
        <f t="shared" si="55"/>
        <v>2.6030503532450728</v>
      </c>
      <c r="AK156" s="157">
        <f t="shared" si="55"/>
        <v>2.640629870177472</v>
      </c>
      <c r="AL156" s="157">
        <f t="shared" si="55"/>
        <v>2.6797802989308153</v>
      </c>
      <c r="AM156" s="157">
        <f t="shared" si="55"/>
        <v>2.7202997833520306</v>
      </c>
      <c r="AN156" s="157">
        <f t="shared" si="55"/>
        <v>2.760074894321582</v>
      </c>
      <c r="AO156" s="157">
        <f t="shared" si="55"/>
        <v>2.7991426440462681</v>
      </c>
      <c r="AP156" s="157">
        <f t="shared" si="55"/>
        <v>2.8375371158155236</v>
      </c>
      <c r="AQ156" s="157">
        <f t="shared" si="55"/>
        <v>2.8752897767486023</v>
      </c>
      <c r="AR156" s="157">
        <f t="shared" si="55"/>
        <v>2.9210322562851569</v>
      </c>
      <c r="AS156" s="157">
        <f t="shared" si="55"/>
        <v>2.9658921161673755</v>
      </c>
      <c r="AT156" s="157">
        <f t="shared" si="55"/>
        <v>3.0099153774991603</v>
      </c>
      <c r="AU156" s="157">
        <f t="shared" si="55"/>
        <v>3.0531442481359163</v>
      </c>
      <c r="AV156" s="157">
        <f t="shared" si="55"/>
        <v>3.0984626082969768</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9.1294927129121159</v>
      </c>
      <c r="T157" s="157">
        <f t="shared" si="55"/>
        <v>9.2349551867383699</v>
      </c>
      <c r="U157" s="157">
        <f t="shared" si="55"/>
        <v>9.3461706650974801</v>
      </c>
      <c r="V157" s="157">
        <f t="shared" si="55"/>
        <v>9.4577556696579279</v>
      </c>
      <c r="W157" s="157">
        <f t="shared" si="55"/>
        <v>9.6114239794300573</v>
      </c>
      <c r="X157" s="157">
        <f t="shared" si="55"/>
        <v>9.7663736727595367</v>
      </c>
      <c r="Y157" s="157">
        <f t="shared" si="55"/>
        <v>9.9315013707402073</v>
      </c>
      <c r="Z157" s="157">
        <f t="shared" si="55"/>
        <v>10.098054973991806</v>
      </c>
      <c r="AA157" s="157">
        <f t="shared" si="55"/>
        <v>10.302585481474301</v>
      </c>
      <c r="AB157" s="157">
        <f t="shared" si="55"/>
        <v>10.515571971294355</v>
      </c>
      <c r="AC157" s="157">
        <f t="shared" si="55"/>
        <v>10.705849300372398</v>
      </c>
      <c r="AD157" s="157">
        <f t="shared" si="55"/>
        <v>10.890483977868222</v>
      </c>
      <c r="AE157" s="157">
        <f t="shared" si="55"/>
        <v>11.072389935930447</v>
      </c>
      <c r="AF157" s="157">
        <f t="shared" si="55"/>
        <v>11.267517473338721</v>
      </c>
      <c r="AG157" s="157">
        <f t="shared" ref="K157:AV159" si="57">AG98*AG$34/1000</f>
        <v>11.435723317339145</v>
      </c>
      <c r="AH157" s="157">
        <f t="shared" si="57"/>
        <v>11.610596133951333</v>
      </c>
      <c r="AI157" s="157">
        <f t="shared" si="57"/>
        <v>11.792435529830005</v>
      </c>
      <c r="AJ157" s="157">
        <f t="shared" si="57"/>
        <v>11.965300647539001</v>
      </c>
      <c r="AK157" s="157">
        <f t="shared" si="57"/>
        <v>12.13804037872587</v>
      </c>
      <c r="AL157" s="157">
        <f t="shared" si="57"/>
        <v>12.318001035241723</v>
      </c>
      <c r="AM157" s="157">
        <f t="shared" si="57"/>
        <v>12.504254755834838</v>
      </c>
      <c r="AN157" s="157">
        <f t="shared" si="57"/>
        <v>12.687086855277942</v>
      </c>
      <c r="AO157" s="157">
        <f t="shared" si="57"/>
        <v>12.866667465578441</v>
      </c>
      <c r="AP157" s="157">
        <f t="shared" si="57"/>
        <v>13.043153255547843</v>
      </c>
      <c r="AQ157" s="157">
        <f t="shared" si="57"/>
        <v>13.216688868389813</v>
      </c>
      <c r="AR157" s="157">
        <f t="shared" si="57"/>
        <v>13.426950847892613</v>
      </c>
      <c r="AS157" s="157">
        <f t="shared" si="57"/>
        <v>13.633155737409279</v>
      </c>
      <c r="AT157" s="157">
        <f t="shared" si="57"/>
        <v>13.835515079656851</v>
      </c>
      <c r="AU157" s="157">
        <f t="shared" si="57"/>
        <v>14.034222889199427</v>
      </c>
      <c r="AV157" s="157">
        <f t="shared" si="57"/>
        <v>14.242535342127798</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3.154691955507317</v>
      </c>
      <c r="T158" s="157">
        <f t="shared" si="57"/>
        <v>3.1911344642260144</v>
      </c>
      <c r="U158" s="157">
        <f t="shared" si="57"/>
        <v>3.2295649209819697</v>
      </c>
      <c r="V158" s="157">
        <f t="shared" si="57"/>
        <v>3.2681230673447166</v>
      </c>
      <c r="W158" s="157">
        <f t="shared" si="57"/>
        <v>3.3212230802259266</v>
      </c>
      <c r="X158" s="157">
        <f t="shared" si="57"/>
        <v>3.3747658745986611</v>
      </c>
      <c r="Y158" s="157">
        <f t="shared" si="57"/>
        <v>3.4318256737389028</v>
      </c>
      <c r="Z158" s="157">
        <f t="shared" si="57"/>
        <v>3.4893781937814952</v>
      </c>
      <c r="AA158" s="157">
        <f t="shared" si="57"/>
        <v>3.5600536153959168</v>
      </c>
      <c r="AB158" s="157">
        <f t="shared" si="57"/>
        <v>3.6336509977692844</v>
      </c>
      <c r="AC158" s="157">
        <f t="shared" si="57"/>
        <v>3.6994012402234948</v>
      </c>
      <c r="AD158" s="157">
        <f t="shared" si="57"/>
        <v>3.7632016670511503</v>
      </c>
      <c r="AE158" s="157">
        <f t="shared" si="57"/>
        <v>3.8260591861492412</v>
      </c>
      <c r="AF158" s="157">
        <f t="shared" si="57"/>
        <v>3.8934854158333092</v>
      </c>
      <c r="AG158" s="157">
        <f t="shared" si="57"/>
        <v>3.9516088668972387</v>
      </c>
      <c r="AH158" s="157">
        <f t="shared" si="57"/>
        <v>4.0120360872424765</v>
      </c>
      <c r="AI158" s="157">
        <f t="shared" si="57"/>
        <v>4.0748706058090374</v>
      </c>
      <c r="AJ158" s="157">
        <f t="shared" si="57"/>
        <v>4.1346040667332256</v>
      </c>
      <c r="AK158" s="157">
        <f t="shared" si="57"/>
        <v>4.1942942004030828</v>
      </c>
      <c r="AL158" s="157">
        <f t="shared" si="57"/>
        <v>4.2564795214577149</v>
      </c>
      <c r="AM158" s="157">
        <f t="shared" si="57"/>
        <v>4.3208394078736809</v>
      </c>
      <c r="AN158" s="157">
        <f t="shared" si="57"/>
        <v>4.3840169546946468</v>
      </c>
      <c r="AO158" s="157">
        <f t="shared" si="57"/>
        <v>4.4460709509565461</v>
      </c>
      <c r="AP158" s="157">
        <f t="shared" si="57"/>
        <v>4.5070555334942357</v>
      </c>
      <c r="AQ158" s="157">
        <f t="shared" si="57"/>
        <v>4.5670206836993845</v>
      </c>
      <c r="AR158" s="157">
        <f t="shared" si="57"/>
        <v>4.6396766128013809</v>
      </c>
      <c r="AS158" s="157">
        <f t="shared" si="57"/>
        <v>4.7109306163479818</v>
      </c>
      <c r="AT158" s="157">
        <f t="shared" si="57"/>
        <v>4.7808557928265474</v>
      </c>
      <c r="AU158" s="157">
        <f t="shared" si="57"/>
        <v>4.8495191838793552</v>
      </c>
      <c r="AV158" s="157">
        <f t="shared" si="57"/>
        <v>4.9215014549814171</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3.4988544663429528</v>
      </c>
      <c r="T159" s="157">
        <f t="shared" si="57"/>
        <v>3.5392726866299009</v>
      </c>
      <c r="U159" s="157">
        <f t="shared" si="57"/>
        <v>3.5818957310223762</v>
      </c>
      <c r="V159" s="157">
        <f t="shared" si="57"/>
        <v>3.6246603953756371</v>
      </c>
      <c r="W159" s="157">
        <f t="shared" si="57"/>
        <v>3.6835533775915228</v>
      </c>
      <c r="X159" s="157">
        <f t="shared" si="57"/>
        <v>3.7429374467411201</v>
      </c>
      <c r="Y159" s="157">
        <f t="shared" si="57"/>
        <v>3.8062222098451484</v>
      </c>
      <c r="Z159" s="157">
        <f t="shared" si="57"/>
        <v>3.8700534474557746</v>
      </c>
      <c r="AA159" s="157">
        <f t="shared" si="57"/>
        <v>3.9484392353754463</v>
      </c>
      <c r="AB159" s="157">
        <f t="shared" si="57"/>
        <v>4.0300657566523217</v>
      </c>
      <c r="AC159" s="157">
        <f t="shared" si="57"/>
        <v>4.1029890508181541</v>
      </c>
      <c r="AD159" s="157">
        <f t="shared" si="57"/>
        <v>4.1737498133613338</v>
      </c>
      <c r="AE159" s="157">
        <f t="shared" si="57"/>
        <v>4.2434648012401492</v>
      </c>
      <c r="AF159" s="157">
        <f t="shared" si="57"/>
        <v>4.3182469252021791</v>
      </c>
      <c r="AG159" s="157">
        <f t="shared" si="57"/>
        <v>4.3827113798058281</v>
      </c>
      <c r="AH159" s="157">
        <f t="shared" si="57"/>
        <v>4.4497309344170244</v>
      </c>
      <c r="AI159" s="157">
        <f t="shared" si="57"/>
        <v>4.5194204125111748</v>
      </c>
      <c r="AJ159" s="157">
        <f t="shared" si="57"/>
        <v>4.5856705217111742</v>
      </c>
      <c r="AK159" s="157">
        <f t="shared" si="57"/>
        <v>4.6518725768509137</v>
      </c>
      <c r="AL159" s="157">
        <f t="shared" si="57"/>
        <v>4.7208420329441259</v>
      </c>
      <c r="AM159" s="157">
        <f t="shared" si="57"/>
        <v>4.7922232895662527</v>
      </c>
      <c r="AN159" s="157">
        <f t="shared" si="57"/>
        <v>4.8622932187335772</v>
      </c>
      <c r="AO159" s="157">
        <f t="shared" si="57"/>
        <v>4.9311170230978476</v>
      </c>
      <c r="AP159" s="157">
        <f t="shared" si="57"/>
        <v>4.9987547455758072</v>
      </c>
      <c r="AQ159" s="157">
        <f t="shared" si="57"/>
        <v>5.0652618203011031</v>
      </c>
      <c r="AR159" s="157">
        <f t="shared" si="57"/>
        <v>5.1458441800465691</v>
      </c>
      <c r="AS159" s="157">
        <f t="shared" si="57"/>
        <v>5.2248716705495983</v>
      </c>
      <c r="AT159" s="157">
        <f t="shared" si="57"/>
        <v>5.3024253650092872</v>
      </c>
      <c r="AU159" s="157">
        <f t="shared" si="57"/>
        <v>5.3785796190054533</v>
      </c>
      <c r="AV159" s="157">
        <f t="shared" si="57"/>
        <v>5.4584148277342424</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6.6512592858880488</v>
      </c>
      <c r="T186" s="157">
        <f t="shared" si="70"/>
        <v>8.7574919850255686</v>
      </c>
      <c r="U186" s="157">
        <f t="shared" si="70"/>
        <v>10.926128316561655</v>
      </c>
      <c r="V186" s="157">
        <f>INDEX(V$49:V$52,MATCH($I$185,$B$49:$B$52,0),1)*INDEX(V$81:V$89,MATCH($B186,$B$81:$B$89,0))*INDEX(V$116:V$124,MATCH($B186,$B$116:$B$124,0))/1000</f>
        <v>13.098772949690145</v>
      </c>
      <c r="W186" s="157">
        <f t="shared" si="70"/>
        <v>15.727900989627953</v>
      </c>
      <c r="X186" s="157">
        <f t="shared" si="70"/>
        <v>18.370928373468143</v>
      </c>
      <c r="Y186" s="157">
        <f t="shared" si="70"/>
        <v>21.124357975345351</v>
      </c>
      <c r="Z186" s="157">
        <f t="shared" ref="Z186:AO194" si="71">INDEX(Z$49:Z$52,MATCH($I$185,$B$49:$B$52,0),1)*INDEX(Z$81:Z$89,MATCH($B186,$B$81:$B$89,0))*INDEX(Z$116:Z$124,MATCH($B186,$B$116:$B$124,0))/1000</f>
        <v>23.893254568053869</v>
      </c>
      <c r="AA186" s="157">
        <f t="shared" si="71"/>
        <v>27.074091870651714</v>
      </c>
      <c r="AB186" s="157">
        <f t="shared" si="71"/>
        <v>30.346652378115557</v>
      </c>
      <c r="AC186" s="157">
        <f t="shared" si="71"/>
        <v>30.346652378115557</v>
      </c>
      <c r="AD186" s="157">
        <f t="shared" si="71"/>
        <v>30.346652378115557</v>
      </c>
      <c r="AE186" s="157">
        <f t="shared" si="71"/>
        <v>30.346652378115557</v>
      </c>
      <c r="AF186" s="157">
        <f t="shared" si="71"/>
        <v>30.346652378115557</v>
      </c>
      <c r="AG186" s="157">
        <f t="shared" si="71"/>
        <v>30.346652378115557</v>
      </c>
      <c r="AH186" s="157">
        <f t="shared" si="71"/>
        <v>30.346652378115557</v>
      </c>
      <c r="AI186" s="157">
        <f t="shared" si="71"/>
        <v>30.346652378115557</v>
      </c>
      <c r="AJ186" s="157">
        <f t="shared" si="71"/>
        <v>30.346652378115557</v>
      </c>
      <c r="AK186" s="157">
        <f t="shared" si="71"/>
        <v>30.346652378115557</v>
      </c>
      <c r="AL186" s="157">
        <f t="shared" si="71"/>
        <v>30.346652378115557</v>
      </c>
      <c r="AM186" s="157">
        <f t="shared" si="71"/>
        <v>30.346652378115557</v>
      </c>
      <c r="AN186" s="157">
        <f t="shared" si="71"/>
        <v>30.346652378115557</v>
      </c>
      <c r="AO186" s="157">
        <f t="shared" si="71"/>
        <v>30.346652378115557</v>
      </c>
      <c r="AP186" s="157">
        <f t="shared" ref="AN186:AV194" si="72">INDEX(AP$49:AP$52,MATCH($I$185,$B$49:$B$52,0),1)*INDEX(AP$81:AP$89,MATCH($B186,$B$81:$B$89,0))*INDEX(AP$116:AP$124,MATCH($B186,$B$116:$B$124,0))/1000</f>
        <v>30.346652378115557</v>
      </c>
      <c r="AQ186" s="157">
        <f t="shared" si="72"/>
        <v>30.346652378115557</v>
      </c>
      <c r="AR186" s="157">
        <f t="shared" si="72"/>
        <v>30.346652378115557</v>
      </c>
      <c r="AS186" s="157">
        <f t="shared" si="72"/>
        <v>30.346652378115557</v>
      </c>
      <c r="AT186" s="157">
        <f t="shared" si="72"/>
        <v>30.346652378115557</v>
      </c>
      <c r="AU186" s="157">
        <f t="shared" si="72"/>
        <v>30.346652378115557</v>
      </c>
      <c r="AV186" s="157">
        <f t="shared" si="72"/>
        <v>30.346652378115557</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0.63430624241459477</v>
      </c>
      <c r="T187" s="157">
        <f t="shared" si="70"/>
        <v>0.83516994229699881</v>
      </c>
      <c r="U187" s="157">
        <f t="shared" si="70"/>
        <v>1.0419848480907015</v>
      </c>
      <c r="V187" s="157">
        <f t="shared" si="70"/>
        <v>1.2491820109296128</v>
      </c>
      <c r="W187" s="157">
        <f t="shared" si="70"/>
        <v>1.4999123247181754</v>
      </c>
      <c r="X187" s="157">
        <f t="shared" si="70"/>
        <v>1.7519681680378825</v>
      </c>
      <c r="Y187" s="157">
        <f t="shared" si="70"/>
        <v>2.0145526666192906</v>
      </c>
      <c r="Z187" s="157">
        <f t="shared" si="71"/>
        <v>2.2786121954790217</v>
      </c>
      <c r="AA187" s="157">
        <f t="shared" si="71"/>
        <v>2.5819570013902582</v>
      </c>
      <c r="AB187" s="157">
        <f t="shared" si="71"/>
        <v>2.894049113476163</v>
      </c>
      <c r="AC187" s="157">
        <f t="shared" si="71"/>
        <v>2.894049113476163</v>
      </c>
      <c r="AD187" s="157">
        <f t="shared" si="71"/>
        <v>2.894049113476163</v>
      </c>
      <c r="AE187" s="157">
        <f t="shared" si="71"/>
        <v>2.894049113476163</v>
      </c>
      <c r="AF187" s="157">
        <f t="shared" si="71"/>
        <v>2.894049113476163</v>
      </c>
      <c r="AG187" s="157">
        <f t="shared" si="71"/>
        <v>2.894049113476163</v>
      </c>
      <c r="AH187" s="157">
        <f t="shared" si="71"/>
        <v>2.894049113476163</v>
      </c>
      <c r="AI187" s="157">
        <f t="shared" si="71"/>
        <v>2.894049113476163</v>
      </c>
      <c r="AJ187" s="157">
        <f t="shared" si="71"/>
        <v>2.894049113476163</v>
      </c>
      <c r="AK187" s="157">
        <f t="shared" si="71"/>
        <v>2.894049113476163</v>
      </c>
      <c r="AL187" s="157">
        <f t="shared" si="71"/>
        <v>2.894049113476163</v>
      </c>
      <c r="AM187" s="157">
        <f t="shared" si="71"/>
        <v>2.894049113476163</v>
      </c>
      <c r="AN187" s="157">
        <f t="shared" si="72"/>
        <v>2.894049113476163</v>
      </c>
      <c r="AO187" s="157">
        <f t="shared" si="72"/>
        <v>2.894049113476163</v>
      </c>
      <c r="AP187" s="157">
        <f t="shared" si="72"/>
        <v>2.894049113476163</v>
      </c>
      <c r="AQ187" s="157">
        <f t="shared" si="72"/>
        <v>2.894049113476163</v>
      </c>
      <c r="AR187" s="157">
        <f t="shared" si="72"/>
        <v>2.894049113476163</v>
      </c>
      <c r="AS187" s="157">
        <f t="shared" si="72"/>
        <v>2.894049113476163</v>
      </c>
      <c r="AT187" s="157">
        <f t="shared" si="72"/>
        <v>2.894049113476163</v>
      </c>
      <c r="AU187" s="157">
        <f t="shared" si="72"/>
        <v>2.894049113476163</v>
      </c>
      <c r="AV187" s="157">
        <f t="shared" si="72"/>
        <v>2.894049113476163</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0.4563528941617504</v>
      </c>
      <c r="T188" s="157">
        <f t="shared" si="70"/>
        <v>0.60086468459350606</v>
      </c>
      <c r="U188" s="157">
        <f t="shared" si="70"/>
        <v>0.74965808201534145</v>
      </c>
      <c r="V188" s="157">
        <f t="shared" si="70"/>
        <v>0.89872649503253155</v>
      </c>
      <c r="W188" s="157">
        <f t="shared" si="70"/>
        <v>1.079114920528597</v>
      </c>
      <c r="X188" s="157">
        <f t="shared" si="70"/>
        <v>1.2604570008957416</v>
      </c>
      <c r="Y188" s="157">
        <f t="shared" si="70"/>
        <v>1.4493739433390003</v>
      </c>
      <c r="Z188" s="157">
        <f t="shared" si="71"/>
        <v>1.6393520992647665</v>
      </c>
      <c r="AA188" s="157">
        <f t="shared" si="71"/>
        <v>1.8575941263013618</v>
      </c>
      <c r="AB188" s="157">
        <f t="shared" si="71"/>
        <v>2.0821294202522682</v>
      </c>
      <c r="AC188" s="157">
        <f t="shared" si="71"/>
        <v>2.0821294202522682</v>
      </c>
      <c r="AD188" s="157">
        <f t="shared" si="71"/>
        <v>2.0821294202522682</v>
      </c>
      <c r="AE188" s="157">
        <f t="shared" si="71"/>
        <v>2.0821294202522682</v>
      </c>
      <c r="AF188" s="157">
        <f t="shared" si="71"/>
        <v>2.0821294202522682</v>
      </c>
      <c r="AG188" s="157">
        <f t="shared" si="71"/>
        <v>2.0821294202522682</v>
      </c>
      <c r="AH188" s="157">
        <f t="shared" si="71"/>
        <v>2.0821294202522682</v>
      </c>
      <c r="AI188" s="157">
        <f t="shared" si="71"/>
        <v>2.0821294202522682</v>
      </c>
      <c r="AJ188" s="157">
        <f t="shared" si="71"/>
        <v>2.0821294202522682</v>
      </c>
      <c r="AK188" s="157">
        <f t="shared" si="71"/>
        <v>2.0821294202522682</v>
      </c>
      <c r="AL188" s="157">
        <f t="shared" si="71"/>
        <v>2.0821294202522682</v>
      </c>
      <c r="AM188" s="157">
        <f t="shared" si="71"/>
        <v>2.0821294202522682</v>
      </c>
      <c r="AN188" s="157">
        <f t="shared" si="72"/>
        <v>2.0821294202522682</v>
      </c>
      <c r="AO188" s="157">
        <f t="shared" si="72"/>
        <v>2.0821294202522682</v>
      </c>
      <c r="AP188" s="157">
        <f t="shared" si="72"/>
        <v>2.0821294202522682</v>
      </c>
      <c r="AQ188" s="157">
        <f t="shared" si="72"/>
        <v>2.0821294202522682</v>
      </c>
      <c r="AR188" s="157">
        <f t="shared" si="72"/>
        <v>2.0821294202522682</v>
      </c>
      <c r="AS188" s="157">
        <f t="shared" si="72"/>
        <v>2.0821294202522682</v>
      </c>
      <c r="AT188" s="157">
        <f t="shared" si="72"/>
        <v>2.0821294202522682</v>
      </c>
      <c r="AU188" s="157">
        <f t="shared" si="72"/>
        <v>2.0821294202522682</v>
      </c>
      <c r="AV188" s="157">
        <f t="shared" si="72"/>
        <v>2.0821294202522682</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5.7881313692145655</v>
      </c>
      <c r="T189" s="157">
        <f t="shared" si="70"/>
        <v>7.6210401512566763</v>
      </c>
      <c r="U189" s="157">
        <f t="shared" si="70"/>
        <v>9.5082545026223944</v>
      </c>
      <c r="V189" s="157">
        <f t="shared" si="70"/>
        <v>11.398957001899213</v>
      </c>
      <c r="W189" s="157">
        <f t="shared" si="70"/>
        <v>13.686905468129218</v>
      </c>
      <c r="X189" s="157">
        <f t="shared" si="70"/>
        <v>15.986949572943564</v>
      </c>
      <c r="Y189" s="157">
        <f t="shared" si="70"/>
        <v>18.383069099566647</v>
      </c>
      <c r="Z189" s="157">
        <f t="shared" si="71"/>
        <v>20.792648479575387</v>
      </c>
      <c r="AA189" s="157">
        <f t="shared" si="71"/>
        <v>23.560711395209609</v>
      </c>
      <c r="AB189" s="157">
        <f t="shared" si="71"/>
        <v>26.408594678168274</v>
      </c>
      <c r="AC189" s="157">
        <f t="shared" si="71"/>
        <v>26.408594678168274</v>
      </c>
      <c r="AD189" s="157">
        <f t="shared" si="71"/>
        <v>26.408594678168274</v>
      </c>
      <c r="AE189" s="157">
        <f t="shared" si="71"/>
        <v>26.408594678168274</v>
      </c>
      <c r="AF189" s="157">
        <f t="shared" si="71"/>
        <v>26.408594678168274</v>
      </c>
      <c r="AG189" s="157">
        <f t="shared" si="71"/>
        <v>26.408594678168274</v>
      </c>
      <c r="AH189" s="157">
        <f t="shared" si="71"/>
        <v>26.408594678168274</v>
      </c>
      <c r="AI189" s="157">
        <f t="shared" si="71"/>
        <v>26.408594678168274</v>
      </c>
      <c r="AJ189" s="157">
        <f t="shared" si="71"/>
        <v>26.408594678168274</v>
      </c>
      <c r="AK189" s="157">
        <f t="shared" si="71"/>
        <v>26.408594678168274</v>
      </c>
      <c r="AL189" s="157">
        <f t="shared" si="71"/>
        <v>26.408594678168274</v>
      </c>
      <c r="AM189" s="157">
        <f t="shared" si="71"/>
        <v>26.408594678168274</v>
      </c>
      <c r="AN189" s="157">
        <f t="shared" si="72"/>
        <v>26.408594678168274</v>
      </c>
      <c r="AO189" s="157">
        <f t="shared" si="72"/>
        <v>26.408594678168274</v>
      </c>
      <c r="AP189" s="157">
        <f t="shared" si="72"/>
        <v>26.408594678168274</v>
      </c>
      <c r="AQ189" s="157">
        <f t="shared" si="72"/>
        <v>26.408594678168274</v>
      </c>
      <c r="AR189" s="157">
        <f t="shared" si="72"/>
        <v>26.408594678168274</v>
      </c>
      <c r="AS189" s="157">
        <f t="shared" si="72"/>
        <v>26.408594678168274</v>
      </c>
      <c r="AT189" s="157">
        <f t="shared" si="72"/>
        <v>26.408594678168274</v>
      </c>
      <c r="AU189" s="157">
        <f t="shared" si="72"/>
        <v>26.408594678168274</v>
      </c>
      <c r="AV189" s="157">
        <f t="shared" si="72"/>
        <v>26.408594678168274</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1.4080448308485201</v>
      </c>
      <c r="T190" s="157">
        <f t="shared" si="70"/>
        <v>1.8539258192617911</v>
      </c>
      <c r="U190" s="157">
        <f t="shared" si="70"/>
        <v>2.3130174055856565</v>
      </c>
      <c r="V190" s="157">
        <f t="shared" si="70"/>
        <v>2.7729575332300564</v>
      </c>
      <c r="W190" s="157">
        <f t="shared" si="70"/>
        <v>3.3295333615288722</v>
      </c>
      <c r="X190" s="157">
        <f t="shared" si="70"/>
        <v>3.8890516250106697</v>
      </c>
      <c r="Y190" s="157">
        <f t="shared" si="70"/>
        <v>4.4719415938702847</v>
      </c>
      <c r="Z190" s="157">
        <f t="shared" si="71"/>
        <v>5.0581058624606285</v>
      </c>
      <c r="AA190" s="157">
        <f t="shared" si="71"/>
        <v>5.7314763219758094</v>
      </c>
      <c r="AB190" s="157">
        <f t="shared" si="71"/>
        <v>6.4242642149316689</v>
      </c>
      <c r="AC190" s="157">
        <f t="shared" si="71"/>
        <v>6.4242642149316689</v>
      </c>
      <c r="AD190" s="157">
        <f t="shared" si="71"/>
        <v>6.4242642149316689</v>
      </c>
      <c r="AE190" s="157">
        <f t="shared" si="71"/>
        <v>6.4242642149316689</v>
      </c>
      <c r="AF190" s="157">
        <f t="shared" si="71"/>
        <v>6.4242642149316689</v>
      </c>
      <c r="AG190" s="157">
        <f t="shared" si="71"/>
        <v>6.4242642149316689</v>
      </c>
      <c r="AH190" s="157">
        <f t="shared" si="71"/>
        <v>6.4242642149316689</v>
      </c>
      <c r="AI190" s="157">
        <f t="shared" si="71"/>
        <v>6.4242642149316689</v>
      </c>
      <c r="AJ190" s="157">
        <f t="shared" si="71"/>
        <v>6.4242642149316689</v>
      </c>
      <c r="AK190" s="157">
        <f t="shared" si="71"/>
        <v>6.4242642149316689</v>
      </c>
      <c r="AL190" s="157">
        <f t="shared" si="71"/>
        <v>6.4242642149316689</v>
      </c>
      <c r="AM190" s="157">
        <f t="shared" si="71"/>
        <v>6.4242642149316689</v>
      </c>
      <c r="AN190" s="157">
        <f t="shared" si="72"/>
        <v>6.4242642149316689</v>
      </c>
      <c r="AO190" s="157">
        <f t="shared" si="72"/>
        <v>6.4242642149316689</v>
      </c>
      <c r="AP190" s="157">
        <f t="shared" si="72"/>
        <v>6.4242642149316689</v>
      </c>
      <c r="AQ190" s="157">
        <f t="shared" si="72"/>
        <v>6.4242642149316689</v>
      </c>
      <c r="AR190" s="157">
        <f t="shared" si="72"/>
        <v>6.4242642149316689</v>
      </c>
      <c r="AS190" s="157">
        <f t="shared" si="72"/>
        <v>6.4242642149316689</v>
      </c>
      <c r="AT190" s="157">
        <f t="shared" si="72"/>
        <v>6.4242642149316689</v>
      </c>
      <c r="AU190" s="157">
        <f t="shared" si="72"/>
        <v>6.4242642149316689</v>
      </c>
      <c r="AV190" s="157">
        <f t="shared" si="72"/>
        <v>6.4242642149316689</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0.53358998494435639</v>
      </c>
      <c r="T191" s="157">
        <f t="shared" si="70"/>
        <v>0.70256019433111117</v>
      </c>
      <c r="U191" s="157">
        <f t="shared" si="70"/>
        <v>0.87653666671871933</v>
      </c>
      <c r="V191" s="157">
        <f t="shared" si="70"/>
        <v>1.050834700707584</v>
      </c>
      <c r="W191" s="157">
        <f t="shared" si="70"/>
        <v>1.261753615599938</v>
      </c>
      <c r="X191" s="157">
        <f t="shared" si="70"/>
        <v>1.4737875901200743</v>
      </c>
      <c r="Y191" s="157">
        <f t="shared" si="70"/>
        <v>1.6946784615567374</v>
      </c>
      <c r="Z191" s="157">
        <f t="shared" si="71"/>
        <v>1.9168101553775643</v>
      </c>
      <c r="AA191" s="157">
        <f t="shared" si="71"/>
        <v>2.1719893410702213</v>
      </c>
      <c r="AB191" s="157">
        <f t="shared" si="71"/>
        <v>2.4345269203241293</v>
      </c>
      <c r="AC191" s="157">
        <f t="shared" si="71"/>
        <v>2.4345269203241293</v>
      </c>
      <c r="AD191" s="157">
        <f t="shared" si="71"/>
        <v>2.4345269203241293</v>
      </c>
      <c r="AE191" s="157">
        <f t="shared" si="71"/>
        <v>2.4345269203241293</v>
      </c>
      <c r="AF191" s="157">
        <f t="shared" si="71"/>
        <v>2.4345269203241293</v>
      </c>
      <c r="AG191" s="157">
        <f t="shared" si="71"/>
        <v>2.4345269203241293</v>
      </c>
      <c r="AH191" s="157">
        <f t="shared" si="71"/>
        <v>2.4345269203241293</v>
      </c>
      <c r="AI191" s="157">
        <f t="shared" si="71"/>
        <v>2.4345269203241293</v>
      </c>
      <c r="AJ191" s="157">
        <f t="shared" si="71"/>
        <v>2.4345269203241293</v>
      </c>
      <c r="AK191" s="157">
        <f t="shared" si="71"/>
        <v>2.4345269203241293</v>
      </c>
      <c r="AL191" s="157">
        <f t="shared" si="71"/>
        <v>2.4345269203241293</v>
      </c>
      <c r="AM191" s="157">
        <f t="shared" si="71"/>
        <v>2.4345269203241293</v>
      </c>
      <c r="AN191" s="157">
        <f t="shared" si="72"/>
        <v>2.4345269203241293</v>
      </c>
      <c r="AO191" s="157">
        <f t="shared" si="72"/>
        <v>2.4345269203241293</v>
      </c>
      <c r="AP191" s="157">
        <f t="shared" si="72"/>
        <v>2.4345269203241293</v>
      </c>
      <c r="AQ191" s="157">
        <f t="shared" si="72"/>
        <v>2.4345269203241293</v>
      </c>
      <c r="AR191" s="157">
        <f t="shared" si="72"/>
        <v>2.4345269203241293</v>
      </c>
      <c r="AS191" s="157">
        <f t="shared" si="72"/>
        <v>2.4345269203241293</v>
      </c>
      <c r="AT191" s="157">
        <f t="shared" si="72"/>
        <v>2.4345269203241293</v>
      </c>
      <c r="AU191" s="157">
        <f t="shared" si="72"/>
        <v>2.4345269203241293</v>
      </c>
      <c r="AV191" s="157">
        <f t="shared" si="72"/>
        <v>2.4345269203241293</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0.94000020460198741</v>
      </c>
      <c r="T194" s="157">
        <f t="shared" si="70"/>
        <v>1.2376670197161304</v>
      </c>
      <c r="U194" s="157">
        <f t="shared" si="70"/>
        <v>1.5441531312523837</v>
      </c>
      <c r="V194" s="157">
        <f t="shared" si="70"/>
        <v>1.8512057226317788</v>
      </c>
      <c r="W194" s="157">
        <f t="shared" si="70"/>
        <v>2.2227715854616767</v>
      </c>
      <c r="X194" s="157">
        <f t="shared" si="70"/>
        <v>2.5963017960264141</v>
      </c>
      <c r="Y194" s="157">
        <f t="shared" si="70"/>
        <v>2.985434782408884</v>
      </c>
      <c r="Z194" s="157">
        <f t="shared" si="71"/>
        <v>3.3767536668177391</v>
      </c>
      <c r="AA194" s="157">
        <f t="shared" si="71"/>
        <v>3.8262907524627772</v>
      </c>
      <c r="AB194" s="157">
        <f t="shared" si="71"/>
        <v>4.2887907715366342</v>
      </c>
      <c r="AC194" s="157">
        <f t="shared" si="71"/>
        <v>4.2887907715366342</v>
      </c>
      <c r="AD194" s="157">
        <f t="shared" si="71"/>
        <v>4.2887907715366342</v>
      </c>
      <c r="AE194" s="157">
        <f t="shared" si="71"/>
        <v>4.2887907715366342</v>
      </c>
      <c r="AF194" s="157">
        <f t="shared" si="71"/>
        <v>4.2887907715366342</v>
      </c>
      <c r="AG194" s="157">
        <f t="shared" si="71"/>
        <v>4.2887907715366342</v>
      </c>
      <c r="AH194" s="157">
        <f t="shared" si="71"/>
        <v>4.2887907715366342</v>
      </c>
      <c r="AI194" s="157">
        <f t="shared" si="71"/>
        <v>4.2887907715366342</v>
      </c>
      <c r="AJ194" s="157">
        <f t="shared" si="71"/>
        <v>4.2887907715366342</v>
      </c>
      <c r="AK194" s="157">
        <f t="shared" si="71"/>
        <v>4.2887907715366342</v>
      </c>
      <c r="AL194" s="157">
        <f t="shared" si="71"/>
        <v>4.2887907715366342</v>
      </c>
      <c r="AM194" s="157">
        <f t="shared" si="71"/>
        <v>4.2887907715366342</v>
      </c>
      <c r="AN194" s="157">
        <f t="shared" si="72"/>
        <v>4.2887907715366342</v>
      </c>
      <c r="AO194" s="157">
        <f t="shared" si="72"/>
        <v>4.2887907715366342</v>
      </c>
      <c r="AP194" s="157">
        <f t="shared" si="72"/>
        <v>4.2887907715366342</v>
      </c>
      <c r="AQ194" s="157">
        <f t="shared" si="72"/>
        <v>4.2887907715366342</v>
      </c>
      <c r="AR194" s="157">
        <f t="shared" si="72"/>
        <v>4.2887907715366342</v>
      </c>
      <c r="AS194" s="157">
        <f t="shared" si="72"/>
        <v>4.2887907715366342</v>
      </c>
      <c r="AT194" s="157">
        <f t="shared" si="72"/>
        <v>4.2887907715366342</v>
      </c>
      <c r="AU194" s="157">
        <f t="shared" si="72"/>
        <v>4.2887907715366342</v>
      </c>
      <c r="AV194" s="157">
        <f t="shared" si="72"/>
        <v>4.2887907715366342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2.9959688025413023</v>
      </c>
      <c r="AD197" s="157">
        <f t="shared" si="75"/>
        <v>5.9313430525234789</v>
      </c>
      <c r="AE197" s="157">
        <f t="shared" si="75"/>
        <v>8.8374144949994342</v>
      </c>
      <c r="AF197" s="157">
        <f t="shared" si="75"/>
        <v>11.885468066431173</v>
      </c>
      <c r="AG197" s="157">
        <f t="shared" si="75"/>
        <v>14.64441855531142</v>
      </c>
      <c r="AH197" s="157">
        <f t="shared" si="75"/>
        <v>17.47496343850214</v>
      </c>
      <c r="AI197" s="157">
        <f t="shared" si="75"/>
        <v>20.380320091898721</v>
      </c>
      <c r="AJ197" s="157">
        <f t="shared" si="75"/>
        <v>23.189304966476538</v>
      </c>
      <c r="AK197" s="157">
        <f t="shared" si="75"/>
        <v>25.996943357030904</v>
      </c>
      <c r="AL197" s="157">
        <f t="shared" si="75"/>
        <v>28.882124855288662</v>
      </c>
      <c r="AM197" s="157">
        <f t="shared" si="75"/>
        <v>28.882124855288662</v>
      </c>
      <c r="AN197" s="157">
        <f t="shared" si="75"/>
        <v>28.882124855288662</v>
      </c>
      <c r="AO197" s="157">
        <f t="shared" si="75"/>
        <v>28.882124855288662</v>
      </c>
      <c r="AP197" s="157">
        <f t="shared" ref="AN197:AV205" si="76">INDEX(AP$49:AP$52,MATCH($I$196,$B$49:$B$52,0),1)*INDEX(AP$81:AP$89,MATCH($B197,$B$81:$B$89,0))*INDEX(AP$127:AP$135,MATCH($B197,$B$127:$B$135,0))/1000</f>
        <v>28.882124855288662</v>
      </c>
      <c r="AQ197" s="157">
        <f t="shared" si="76"/>
        <v>28.882124855288662</v>
      </c>
      <c r="AR197" s="157">
        <f t="shared" si="76"/>
        <v>28.882124855288662</v>
      </c>
      <c r="AS197" s="157">
        <f t="shared" si="76"/>
        <v>28.882124855288662</v>
      </c>
      <c r="AT197" s="157">
        <f t="shared" si="76"/>
        <v>28.882124855288662</v>
      </c>
      <c r="AU197" s="157">
        <f t="shared" si="76"/>
        <v>28.882124855288662</v>
      </c>
      <c r="AV197" s="157">
        <f t="shared" si="76"/>
        <v>28.882124855288662</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0.28571457401507661</v>
      </c>
      <c r="AD198" s="157">
        <f t="shared" si="75"/>
        <v>0.56565046743862657</v>
      </c>
      <c r="AE198" s="157">
        <f t="shared" si="75"/>
        <v>0.84279185941176615</v>
      </c>
      <c r="AF198" s="157">
        <f t="shared" si="75"/>
        <v>1.1334735671111393</v>
      </c>
      <c r="AG198" s="157">
        <f t="shared" si="75"/>
        <v>1.3965845724695605</v>
      </c>
      <c r="AH198" s="157">
        <f t="shared" si="75"/>
        <v>1.66652327304795</v>
      </c>
      <c r="AI198" s="157">
        <f t="shared" si="75"/>
        <v>1.9435964982040146</v>
      </c>
      <c r="AJ198" s="157">
        <f t="shared" si="75"/>
        <v>2.2114790997097526</v>
      </c>
      <c r="AK198" s="157">
        <f t="shared" si="75"/>
        <v>2.4792332919647486</v>
      </c>
      <c r="AL198" s="157">
        <f t="shared" si="75"/>
        <v>2.7543824864529083</v>
      </c>
      <c r="AM198" s="157">
        <f t="shared" si="75"/>
        <v>2.7543824864529083</v>
      </c>
      <c r="AN198" s="157">
        <f t="shared" si="76"/>
        <v>2.7543824864529083</v>
      </c>
      <c r="AO198" s="157">
        <f t="shared" si="76"/>
        <v>2.7543824864529083</v>
      </c>
      <c r="AP198" s="157">
        <f t="shared" si="76"/>
        <v>2.7543824864529083</v>
      </c>
      <c r="AQ198" s="157">
        <f t="shared" si="76"/>
        <v>2.7543824864529083</v>
      </c>
      <c r="AR198" s="157">
        <f t="shared" si="76"/>
        <v>2.7543824864529083</v>
      </c>
      <c r="AS198" s="157">
        <f t="shared" si="76"/>
        <v>2.7543824864529083</v>
      </c>
      <c r="AT198" s="157">
        <f t="shared" si="76"/>
        <v>2.7543824864529083</v>
      </c>
      <c r="AU198" s="157">
        <f t="shared" si="76"/>
        <v>2.7543824864529083</v>
      </c>
      <c r="AV198" s="157">
        <f t="shared" si="76"/>
        <v>2.7543824864529083</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0.20555792145389074</v>
      </c>
      <c r="AD199" s="157">
        <f t="shared" si="75"/>
        <v>0.40695835960391097</v>
      </c>
      <c r="AE199" s="157">
        <f t="shared" si="75"/>
        <v>0.60634828809887964</v>
      </c>
      <c r="AF199" s="157">
        <f t="shared" si="75"/>
        <v>0.81547982381185169</v>
      </c>
      <c r="AG199" s="157">
        <f t="shared" si="75"/>
        <v>1.0047755626083845</v>
      </c>
      <c r="AH199" s="157">
        <f t="shared" si="75"/>
        <v>1.19898350038033</v>
      </c>
      <c r="AI199" s="157">
        <f t="shared" si="75"/>
        <v>1.3983243861224801</v>
      </c>
      <c r="AJ199" s="157">
        <f t="shared" si="75"/>
        <v>1.5910530593062104</v>
      </c>
      <c r="AK199" s="157">
        <f t="shared" si="75"/>
        <v>1.7836893481977887</v>
      </c>
      <c r="AL199" s="157">
        <f t="shared" si="75"/>
        <v>1.9816459862295397</v>
      </c>
      <c r="AM199" s="157">
        <f t="shared" si="75"/>
        <v>1.9816459862295397</v>
      </c>
      <c r="AN199" s="157">
        <f t="shared" si="76"/>
        <v>1.9816459862295397</v>
      </c>
      <c r="AO199" s="157">
        <f t="shared" si="76"/>
        <v>1.9816459862295397</v>
      </c>
      <c r="AP199" s="157">
        <f t="shared" si="76"/>
        <v>1.9816459862295397</v>
      </c>
      <c r="AQ199" s="157">
        <f t="shared" si="76"/>
        <v>1.9816459862295397</v>
      </c>
      <c r="AR199" s="157">
        <f t="shared" si="76"/>
        <v>1.9816459862295397</v>
      </c>
      <c r="AS199" s="157">
        <f t="shared" si="76"/>
        <v>1.9816459862295397</v>
      </c>
      <c r="AT199" s="157">
        <f t="shared" si="76"/>
        <v>1.9816459862295397</v>
      </c>
      <c r="AU199" s="157">
        <f t="shared" si="76"/>
        <v>1.9816459862295397</v>
      </c>
      <c r="AV199" s="157">
        <f t="shared" si="76"/>
        <v>1.9816459862295397</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2.6071846340391467</v>
      </c>
      <c r="AD200" s="157">
        <f t="shared" si="75"/>
        <v>5.1616380159355399</v>
      </c>
      <c r="AE200" s="157">
        <f t="shared" si="75"/>
        <v>7.690591189218404</v>
      </c>
      <c r="AF200" s="157">
        <f t="shared" si="75"/>
        <v>10.34310159868066</v>
      </c>
      <c r="AG200" s="157">
        <f t="shared" si="75"/>
        <v>12.744025571781416</v>
      </c>
      <c r="AH200" s="157">
        <f t="shared" si="75"/>
        <v>15.207253199236407</v>
      </c>
      <c r="AI200" s="157">
        <f t="shared" si="75"/>
        <v>17.73558434097383</v>
      </c>
      <c r="AJ200" s="157">
        <f t="shared" si="75"/>
        <v>20.180049782681884</v>
      </c>
      <c r="AK200" s="157">
        <f t="shared" si="75"/>
        <v>22.623343472383389</v>
      </c>
      <c r="AL200" s="157">
        <f t="shared" si="75"/>
        <v>25.13411757066206</v>
      </c>
      <c r="AM200" s="157">
        <f t="shared" si="75"/>
        <v>25.13411757066206</v>
      </c>
      <c r="AN200" s="157">
        <f t="shared" si="76"/>
        <v>25.13411757066206</v>
      </c>
      <c r="AO200" s="157">
        <f t="shared" si="76"/>
        <v>25.13411757066206</v>
      </c>
      <c r="AP200" s="157">
        <f t="shared" si="76"/>
        <v>25.13411757066206</v>
      </c>
      <c r="AQ200" s="157">
        <f t="shared" si="76"/>
        <v>25.13411757066206</v>
      </c>
      <c r="AR200" s="157">
        <f t="shared" si="76"/>
        <v>25.13411757066206</v>
      </c>
      <c r="AS200" s="157">
        <f t="shared" si="76"/>
        <v>25.13411757066206</v>
      </c>
      <c r="AT200" s="157">
        <f t="shared" si="76"/>
        <v>25.13411757066206</v>
      </c>
      <c r="AU200" s="157">
        <f t="shared" si="76"/>
        <v>25.13411757066206</v>
      </c>
      <c r="AV200" s="157">
        <f t="shared" si="76"/>
        <v>25.13411757066206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0.63423454183360395</v>
      </c>
      <c r="AD201" s="157">
        <f t="shared" si="75"/>
        <v>1.2556414606801629</v>
      </c>
      <c r="AE201" s="157">
        <f t="shared" si="75"/>
        <v>1.8708450930714744</v>
      </c>
      <c r="AF201" s="157">
        <f t="shared" si="75"/>
        <v>2.5161057709268269</v>
      </c>
      <c r="AG201" s="157">
        <f t="shared" si="75"/>
        <v>3.1001644893528311</v>
      </c>
      <c r="AH201" s="157">
        <f t="shared" si="75"/>
        <v>3.6993794530090391</v>
      </c>
      <c r="AI201" s="157">
        <f t="shared" si="75"/>
        <v>4.3144317674280535</v>
      </c>
      <c r="AJ201" s="157">
        <f t="shared" si="75"/>
        <v>4.9090825640031719</v>
      </c>
      <c r="AK201" s="157">
        <f t="shared" si="75"/>
        <v>5.5034483153278249</v>
      </c>
      <c r="AL201" s="157">
        <f t="shared" si="75"/>
        <v>6.1142296305745392</v>
      </c>
      <c r="AM201" s="157">
        <f t="shared" si="75"/>
        <v>6.1142296305745392</v>
      </c>
      <c r="AN201" s="157">
        <f t="shared" si="76"/>
        <v>6.1142296305745392</v>
      </c>
      <c r="AO201" s="157">
        <f t="shared" si="76"/>
        <v>6.1142296305745392</v>
      </c>
      <c r="AP201" s="157">
        <f t="shared" si="76"/>
        <v>6.1142296305745392</v>
      </c>
      <c r="AQ201" s="157">
        <f t="shared" si="76"/>
        <v>6.1142296305745392</v>
      </c>
      <c r="AR201" s="157">
        <f t="shared" si="76"/>
        <v>6.1142296305745392</v>
      </c>
      <c r="AS201" s="157">
        <f t="shared" si="76"/>
        <v>6.1142296305745392</v>
      </c>
      <c r="AT201" s="157">
        <f t="shared" si="76"/>
        <v>6.1142296305745392</v>
      </c>
      <c r="AU201" s="157">
        <f t="shared" si="76"/>
        <v>6.1142296305745392</v>
      </c>
      <c r="AV201" s="157">
        <f t="shared" si="76"/>
        <v>6.1142296305745392</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0.24034831293279435</v>
      </c>
      <c r="AD202" s="157">
        <f t="shared" si="75"/>
        <v>0.47583549431169875</v>
      </c>
      <c r="AE202" s="157">
        <f t="shared" si="75"/>
        <v>0.7089718900808395</v>
      </c>
      <c r="AF202" s="157">
        <f t="shared" si="75"/>
        <v>0.9534986465013271</v>
      </c>
      <c r="AG202" s="157">
        <f t="shared" si="75"/>
        <v>1.174832425045683</v>
      </c>
      <c r="AH202" s="157">
        <f t="shared" si="75"/>
        <v>1.4019097853901472</v>
      </c>
      <c r="AI202" s="157">
        <f t="shared" si="75"/>
        <v>1.6349888379889632</v>
      </c>
      <c r="AJ202" s="157">
        <f t="shared" si="75"/>
        <v>1.8603365702770427</v>
      </c>
      <c r="AK202" s="157">
        <f t="shared" si="75"/>
        <v>2.0855762823603881</v>
      </c>
      <c r="AL202" s="157">
        <f t="shared" si="75"/>
        <v>2.3170368052546695</v>
      </c>
      <c r="AM202" s="157">
        <f t="shared" si="75"/>
        <v>2.3170368052546695</v>
      </c>
      <c r="AN202" s="157">
        <f t="shared" si="76"/>
        <v>2.3170368052546695</v>
      </c>
      <c r="AO202" s="157">
        <f t="shared" si="76"/>
        <v>2.3170368052546695</v>
      </c>
      <c r="AP202" s="157">
        <f t="shared" si="76"/>
        <v>2.3170368052546695</v>
      </c>
      <c r="AQ202" s="157">
        <f t="shared" si="76"/>
        <v>2.3170368052546695</v>
      </c>
      <c r="AR202" s="157">
        <f t="shared" si="76"/>
        <v>2.3170368052546695</v>
      </c>
      <c r="AS202" s="157">
        <f t="shared" si="76"/>
        <v>2.3170368052546695</v>
      </c>
      <c r="AT202" s="157">
        <f t="shared" si="76"/>
        <v>2.3170368052546695</v>
      </c>
      <c r="AU202" s="157">
        <f t="shared" si="76"/>
        <v>2.3170368052546695</v>
      </c>
      <c r="AV202" s="157">
        <f t="shared" si="76"/>
        <v>2.3170368052546695</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0.42341023952338469</v>
      </c>
      <c r="AD205" s="157">
        <f t="shared" si="75"/>
        <v>0.83825685382106319</v>
      </c>
      <c r="AE205" s="157">
        <f t="shared" si="75"/>
        <v>1.2489622004478655</v>
      </c>
      <c r="AF205" s="157">
        <f t="shared" si="75"/>
        <v>1.6797334059641917</v>
      </c>
      <c r="AG205" s="157">
        <f t="shared" si="75"/>
        <v>2.0696466408213294</v>
      </c>
      <c r="AH205" s="157">
        <f t="shared" si="75"/>
        <v>2.4696780717083522</v>
      </c>
      <c r="AI205" s="157">
        <f t="shared" si="75"/>
        <v>2.8802823995878795</v>
      </c>
      <c r="AJ205" s="157">
        <f t="shared" si="75"/>
        <v>3.2772668266465659</v>
      </c>
      <c r="AK205" s="157">
        <f t="shared" si="75"/>
        <v>3.674060959626622</v>
      </c>
      <c r="AL205" s="157">
        <f t="shared" si="75"/>
        <v>4.0818140003824306</v>
      </c>
      <c r="AM205" s="157">
        <f t="shared" si="75"/>
        <v>4.0818140003824306</v>
      </c>
      <c r="AN205" s="157">
        <f t="shared" si="76"/>
        <v>4.0818140003824306</v>
      </c>
      <c r="AO205" s="157">
        <f t="shared" si="76"/>
        <v>4.0818140003824306</v>
      </c>
      <c r="AP205" s="157">
        <f t="shared" si="76"/>
        <v>4.0818140003824306</v>
      </c>
      <c r="AQ205" s="157">
        <f t="shared" si="76"/>
        <v>4.0818140003824306</v>
      </c>
      <c r="AR205" s="157">
        <f t="shared" si="76"/>
        <v>4.0818140003824306</v>
      </c>
      <c r="AS205" s="157">
        <f t="shared" si="76"/>
        <v>4.0818140003824306</v>
      </c>
      <c r="AT205" s="157">
        <f t="shared" si="76"/>
        <v>4.0818140003824306</v>
      </c>
      <c r="AU205" s="157">
        <f t="shared" si="76"/>
        <v>4.0818140003824306</v>
      </c>
      <c r="AV205" s="157">
        <f t="shared" si="76"/>
        <v>4.0818140003824306</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2.8937054013066743</v>
      </c>
      <c r="AN208" s="157">
        <f t="shared" si="79"/>
        <v>5.7514020277317037</v>
      </c>
      <c r="AO208" s="157">
        <f t="shared" si="79"/>
        <v>8.5748803303175052</v>
      </c>
      <c r="AP208" s="157">
        <f t="shared" ref="AN208:AV216" si="80">INDEX(AP$49:AP$52,MATCH($I$207,$B$49:$B$52,0),1)*INDEX(AP$81:AP$89,MATCH($B208,$B$81:$B$89,0))*INDEX(AP$138:AP$146,MATCH($B208,$B$138:$B$146,0))/1000</f>
        <v>11.365789074873433</v>
      </c>
      <c r="AQ208" s="157">
        <f t="shared" si="80"/>
        <v>14.125650470998567</v>
      </c>
      <c r="AR208" s="157">
        <f t="shared" si="80"/>
        <v>17.272016220273933</v>
      </c>
      <c r="AS208" s="157">
        <f t="shared" si="80"/>
        <v>20.37568558862916</v>
      </c>
      <c r="AT208" s="157">
        <f t="shared" si="80"/>
        <v>23.43888482898409</v>
      </c>
      <c r="AU208" s="157">
        <f t="shared" si="80"/>
        <v>26.463655729852412</v>
      </c>
      <c r="AV208" s="157">
        <f t="shared" si="80"/>
        <v>29.589504870050824</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0.27596208790897941</v>
      </c>
      <c r="AN209" s="157">
        <f t="shared" si="80"/>
        <v>0.54849015081496599</v>
      </c>
      <c r="AO209" s="157">
        <f t="shared" si="80"/>
        <v>0.81775493747757411</v>
      </c>
      <c r="AP209" s="157">
        <f t="shared" si="80"/>
        <v>1.0839136846545674</v>
      </c>
      <c r="AQ209" s="157">
        <f t="shared" si="80"/>
        <v>1.3471115599013597</v>
      </c>
      <c r="AR209" s="157">
        <f t="shared" si="80"/>
        <v>1.6471689400006793</v>
      </c>
      <c r="AS209" s="157">
        <f t="shared" si="80"/>
        <v>1.9431545225978899</v>
      </c>
      <c r="AT209" s="157">
        <f t="shared" si="80"/>
        <v>2.2352806172818314</v>
      </c>
      <c r="AU209" s="157">
        <f t="shared" si="80"/>
        <v>2.523741941946402</v>
      </c>
      <c r="AV209" s="157">
        <f t="shared" si="80"/>
        <v>2.8218427281660774</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0.19854147582843415</v>
      </c>
      <c r="AN210" s="157">
        <f t="shared" si="80"/>
        <v>0.39461233550342462</v>
      </c>
      <c r="AO210" s="157">
        <f t="shared" si="80"/>
        <v>0.58833542456142407</v>
      </c>
      <c r="AP210" s="157">
        <f t="shared" si="80"/>
        <v>0.77982386730214104</v>
      </c>
      <c r="AQ210" s="157">
        <f t="shared" si="80"/>
        <v>0.96918210481352596</v>
      </c>
      <c r="AR210" s="157">
        <f t="shared" si="80"/>
        <v>1.1850589867777674</v>
      </c>
      <c r="AS210" s="157">
        <f t="shared" si="80"/>
        <v>1.3980064058890898</v>
      </c>
      <c r="AT210" s="157">
        <f t="shared" si="80"/>
        <v>1.6081771087056176</v>
      </c>
      <c r="AU210" s="157">
        <f t="shared" si="80"/>
        <v>1.8157111854053807</v>
      </c>
      <c r="AV210" s="157">
        <f t="shared" si="80"/>
        <v>2.030180391991439</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2.5181918621193113</v>
      </c>
      <c r="AN211" s="157">
        <f t="shared" si="80"/>
        <v>5.0050477755857647</v>
      </c>
      <c r="AO211" s="157">
        <f t="shared" si="80"/>
        <v>7.4621258462253701</v>
      </c>
      <c r="AP211" s="157">
        <f t="shared" si="80"/>
        <v>9.8908608809959446</v>
      </c>
      <c r="AQ211" s="157">
        <f t="shared" si="80"/>
        <v>12.292577553730249</v>
      </c>
      <c r="AR211" s="157">
        <f t="shared" si="80"/>
        <v>15.030642258415945</v>
      </c>
      <c r="AS211" s="157">
        <f t="shared" si="80"/>
        <v>17.731551253012249</v>
      </c>
      <c r="AT211" s="157">
        <f t="shared" si="80"/>
        <v>20.397241891606161</v>
      </c>
      <c r="AU211" s="157">
        <f t="shared" si="80"/>
        <v>23.029491001658076</v>
      </c>
      <c r="AV211" s="157">
        <f t="shared" si="80"/>
        <v>25.749701519116364</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0.61258579122799883</v>
      </c>
      <c r="AN212" s="157">
        <f t="shared" si="80"/>
        <v>1.2175486696874547</v>
      </c>
      <c r="AO212" s="157">
        <f t="shared" si="80"/>
        <v>1.8152676666605345</v>
      </c>
      <c r="AP212" s="157">
        <f t="shared" si="80"/>
        <v>2.4060918192356104</v>
      </c>
      <c r="AQ212" s="157">
        <f t="shared" si="80"/>
        <v>2.990343373060508</v>
      </c>
      <c r="AR212" s="157">
        <f t="shared" si="80"/>
        <v>3.656416343426526</v>
      </c>
      <c r="AS212" s="157">
        <f t="shared" si="80"/>
        <v>4.3134506617318582</v>
      </c>
      <c r="AT212" s="157">
        <f t="shared" si="80"/>
        <v>4.9619176167627668</v>
      </c>
      <c r="AU212" s="157">
        <f t="shared" si="80"/>
        <v>5.6022494469328814</v>
      </c>
      <c r="AV212" s="157">
        <f t="shared" si="80"/>
        <v>6.2639791337016639</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0.23214434367227887</v>
      </c>
      <c r="AN213" s="157">
        <f t="shared" si="80"/>
        <v>0.46139992285333914</v>
      </c>
      <c r="AO213" s="157">
        <f t="shared" si="80"/>
        <v>0.68791037451532422</v>
      </c>
      <c r="AP213" s="157">
        <f t="shared" si="80"/>
        <v>0.9118079690878742</v>
      </c>
      <c r="AQ213" s="157">
        <f t="shared" si="80"/>
        <v>1.1332148241673934</v>
      </c>
      <c r="AR213" s="157">
        <f t="shared" si="80"/>
        <v>1.3856285672832769</v>
      </c>
      <c r="AS213" s="157">
        <f t="shared" si="80"/>
        <v>1.6346170400446136</v>
      </c>
      <c r="AT213" s="157">
        <f t="shared" si="80"/>
        <v>1.8803588411514278</v>
      </c>
      <c r="AU213" s="157">
        <f t="shared" si="80"/>
        <v>2.123017770848973</v>
      </c>
      <c r="AV213" s="157">
        <f t="shared" si="80"/>
        <v>2.3737855914924451</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0.40895769543330557</v>
      </c>
      <c r="AN216" s="157">
        <f t="shared" si="80"/>
        <v>0.81282639128001732</v>
      </c>
      <c r="AO216" s="157">
        <f t="shared" si="80"/>
        <v>1.2118591259910299</v>
      </c>
      <c r="AP216" s="157">
        <f t="shared" si="80"/>
        <v>1.6062889141176515</v>
      </c>
      <c r="AQ216" s="157">
        <f t="shared" si="80"/>
        <v>1.9963308844457377</v>
      </c>
      <c r="AR216" s="157">
        <f t="shared" si="80"/>
        <v>2.4409962208800917</v>
      </c>
      <c r="AS216" s="157">
        <f t="shared" si="80"/>
        <v>2.8796274207584025</v>
      </c>
      <c r="AT216" s="157">
        <f t="shared" si="80"/>
        <v>3.3125391129517165</v>
      </c>
      <c r="AU216" s="157">
        <f t="shared" si="80"/>
        <v>3.7400198565941944</v>
      </c>
      <c r="AV216" s="157">
        <f t="shared" si="80"/>
        <v>4.181785649363035</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6.6512592858880488</v>
      </c>
      <c r="T220" s="157">
        <f t="shared" si="82"/>
        <v>8.7574919850255686</v>
      </c>
      <c r="U220" s="157">
        <f t="shared" si="82"/>
        <v>10.926128316561655</v>
      </c>
      <c r="V220" s="157">
        <f t="shared" si="82"/>
        <v>13.098772949690145</v>
      </c>
      <c r="W220" s="157">
        <f t="shared" si="82"/>
        <v>15.727900989627953</v>
      </c>
      <c r="X220" s="157">
        <f t="shared" si="82"/>
        <v>18.370928373468143</v>
      </c>
      <c r="Y220" s="157">
        <f t="shared" si="82"/>
        <v>21.124357975345351</v>
      </c>
      <c r="Z220" s="157">
        <f t="shared" si="82"/>
        <v>23.893254568053869</v>
      </c>
      <c r="AA220" s="157">
        <f t="shared" si="82"/>
        <v>27.074091870651714</v>
      </c>
      <c r="AB220" s="157">
        <f t="shared" si="82"/>
        <v>30.346652378115557</v>
      </c>
      <c r="AC220" s="157">
        <f t="shared" si="82"/>
        <v>33.342621180656863</v>
      </c>
      <c r="AD220" s="157">
        <f t="shared" si="82"/>
        <v>36.277995430639038</v>
      </c>
      <c r="AE220" s="157">
        <f t="shared" si="82"/>
        <v>39.184066873114993</v>
      </c>
      <c r="AF220" s="157">
        <f t="shared" si="82"/>
        <v>42.23212044454673</v>
      </c>
      <c r="AG220" s="157">
        <f t="shared" si="82"/>
        <v>44.991070933426975</v>
      </c>
      <c r="AH220" s="157">
        <f t="shared" si="82"/>
        <v>47.821615816617694</v>
      </c>
      <c r="AI220" s="157">
        <f t="shared" si="82"/>
        <v>50.726972470014275</v>
      </c>
      <c r="AJ220" s="157">
        <f t="shared" si="82"/>
        <v>53.535957344592092</v>
      </c>
      <c r="AK220" s="157">
        <f t="shared" si="82"/>
        <v>56.343595735146465</v>
      </c>
      <c r="AL220" s="157">
        <f t="shared" si="82"/>
        <v>59.228777233404216</v>
      </c>
      <c r="AM220" s="157">
        <f t="shared" si="82"/>
        <v>62.122482634710892</v>
      </c>
      <c r="AN220" s="157">
        <f t="shared" si="82"/>
        <v>64.980179261135916</v>
      </c>
      <c r="AO220" s="157">
        <f t="shared" si="82"/>
        <v>67.803657563721714</v>
      </c>
      <c r="AP220" s="157">
        <f t="shared" si="82"/>
        <v>70.594566308277649</v>
      </c>
      <c r="AQ220" s="157">
        <f t="shared" si="82"/>
        <v>73.354427704402781</v>
      </c>
      <c r="AR220" s="157">
        <f t="shared" si="82"/>
        <v>76.500793453678142</v>
      </c>
      <c r="AS220" s="157">
        <f t="shared" si="82"/>
        <v>79.604462822033383</v>
      </c>
      <c r="AT220" s="157">
        <f t="shared" si="82"/>
        <v>82.667662062388303</v>
      </c>
      <c r="AU220" s="157">
        <f t="shared" si="82"/>
        <v>85.692432963256636</v>
      </c>
      <c r="AV220" s="157">
        <f t="shared" si="82"/>
        <v>88.818282103455033</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0.63430624241459477</v>
      </c>
      <c r="T221" s="157">
        <f t="shared" si="82"/>
        <v>0.83516994229699881</v>
      </c>
      <c r="U221" s="157">
        <f t="shared" si="82"/>
        <v>1.0419848480907015</v>
      </c>
      <c r="V221" s="157">
        <f t="shared" si="82"/>
        <v>1.2491820109296128</v>
      </c>
      <c r="W221" s="157">
        <f t="shared" si="82"/>
        <v>1.4999123247181754</v>
      </c>
      <c r="X221" s="157">
        <f t="shared" si="82"/>
        <v>1.7519681680378825</v>
      </c>
      <c r="Y221" s="157">
        <f t="shared" si="82"/>
        <v>2.0145526666192906</v>
      </c>
      <c r="Z221" s="157">
        <f t="shared" si="82"/>
        <v>2.2786121954790217</v>
      </c>
      <c r="AA221" s="157">
        <f t="shared" si="82"/>
        <v>2.5819570013902582</v>
      </c>
      <c r="AB221" s="157">
        <f t="shared" si="82"/>
        <v>2.894049113476163</v>
      </c>
      <c r="AC221" s="157">
        <f t="shared" si="82"/>
        <v>3.1797636874912394</v>
      </c>
      <c r="AD221" s="157">
        <f t="shared" si="82"/>
        <v>3.4596995809147897</v>
      </c>
      <c r="AE221" s="157">
        <f t="shared" si="82"/>
        <v>3.7368409728879293</v>
      </c>
      <c r="AF221" s="157">
        <f t="shared" si="82"/>
        <v>4.0275226805873023</v>
      </c>
      <c r="AG221" s="157">
        <f t="shared" si="82"/>
        <v>4.290633685945723</v>
      </c>
      <c r="AH221" s="157">
        <f t="shared" si="82"/>
        <v>4.5605723865241128</v>
      </c>
      <c r="AI221" s="157">
        <f t="shared" si="82"/>
        <v>4.8376456116801778</v>
      </c>
      <c r="AJ221" s="157">
        <f t="shared" si="82"/>
        <v>5.1055282131859157</v>
      </c>
      <c r="AK221" s="157">
        <f t="shared" si="82"/>
        <v>5.3732824054409116</v>
      </c>
      <c r="AL221" s="157">
        <f t="shared" si="82"/>
        <v>5.6484315999290713</v>
      </c>
      <c r="AM221" s="157">
        <f t="shared" si="82"/>
        <v>5.9243936878380508</v>
      </c>
      <c r="AN221" s="157">
        <f t="shared" si="82"/>
        <v>6.1969217507440373</v>
      </c>
      <c r="AO221" s="157">
        <f t="shared" si="82"/>
        <v>6.4661865374066458</v>
      </c>
      <c r="AP221" s="157">
        <f t="shared" si="82"/>
        <v>6.7323452845836389</v>
      </c>
      <c r="AQ221" s="157">
        <f t="shared" si="82"/>
        <v>6.9955431598304312</v>
      </c>
      <c r="AR221" s="157">
        <f t="shared" si="82"/>
        <v>7.295600539929751</v>
      </c>
      <c r="AS221" s="157">
        <f t="shared" si="82"/>
        <v>7.5915861225269614</v>
      </c>
      <c r="AT221" s="157">
        <f t="shared" si="82"/>
        <v>7.8837122172109027</v>
      </c>
      <c r="AU221" s="157">
        <f t="shared" si="82"/>
        <v>8.1721735418754733</v>
      </c>
      <c r="AV221" s="157">
        <f t="shared" si="82"/>
        <v>8.4702743280951491</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0.4563528941617504</v>
      </c>
      <c r="T222" s="157">
        <f t="shared" si="82"/>
        <v>0.60086468459350606</v>
      </c>
      <c r="U222" s="157">
        <f t="shared" si="82"/>
        <v>0.74965808201534145</v>
      </c>
      <c r="V222" s="157">
        <f t="shared" si="82"/>
        <v>0.89872649503253155</v>
      </c>
      <c r="W222" s="157">
        <f t="shared" si="82"/>
        <v>1.079114920528597</v>
      </c>
      <c r="X222" s="157">
        <f t="shared" si="82"/>
        <v>1.2604570008957416</v>
      </c>
      <c r="Y222" s="157">
        <f t="shared" si="82"/>
        <v>1.4493739433390003</v>
      </c>
      <c r="Z222" s="157">
        <f t="shared" si="82"/>
        <v>1.6393520992647665</v>
      </c>
      <c r="AA222" s="157">
        <f t="shared" si="82"/>
        <v>1.8575941263013618</v>
      </c>
      <c r="AB222" s="157">
        <f t="shared" si="82"/>
        <v>2.0821294202522682</v>
      </c>
      <c r="AC222" s="157">
        <f t="shared" si="82"/>
        <v>2.2876873417061589</v>
      </c>
      <c r="AD222" s="157">
        <f t="shared" si="82"/>
        <v>2.4890877798561792</v>
      </c>
      <c r="AE222" s="157">
        <f t="shared" si="82"/>
        <v>2.6884777083511477</v>
      </c>
      <c r="AF222" s="157">
        <f t="shared" si="82"/>
        <v>2.8976092440641201</v>
      </c>
      <c r="AG222" s="157">
        <f t="shared" si="82"/>
        <v>3.086904982860653</v>
      </c>
      <c r="AH222" s="157">
        <f t="shared" si="82"/>
        <v>3.281112920632598</v>
      </c>
      <c r="AI222" s="157">
        <f t="shared" si="82"/>
        <v>3.4804538063747481</v>
      </c>
      <c r="AJ222" s="157">
        <f t="shared" si="82"/>
        <v>3.6731824795584789</v>
      </c>
      <c r="AK222" s="157">
        <f t="shared" si="82"/>
        <v>3.8658187684500569</v>
      </c>
      <c r="AL222" s="157">
        <f t="shared" si="82"/>
        <v>4.0637754064818079</v>
      </c>
      <c r="AM222" s="157">
        <f t="shared" si="82"/>
        <v>4.262316882310242</v>
      </c>
      <c r="AN222" s="157">
        <f t="shared" si="82"/>
        <v>4.4583877419852325</v>
      </c>
      <c r="AO222" s="157">
        <f t="shared" si="82"/>
        <v>4.652110831043232</v>
      </c>
      <c r="AP222" s="157">
        <f t="shared" si="82"/>
        <v>4.8435992737839486</v>
      </c>
      <c r="AQ222" s="157">
        <f t="shared" si="82"/>
        <v>5.0329575112953338</v>
      </c>
      <c r="AR222" s="157">
        <f t="shared" si="82"/>
        <v>5.2488343932595756</v>
      </c>
      <c r="AS222" s="157">
        <f t="shared" si="82"/>
        <v>5.4617818123708979</v>
      </c>
      <c r="AT222" s="157">
        <f t="shared" si="82"/>
        <v>5.6719525151874253</v>
      </c>
      <c r="AU222" s="157">
        <f t="shared" si="82"/>
        <v>5.8794865918871881</v>
      </c>
      <c r="AV222" s="157">
        <f t="shared" si="82"/>
        <v>6.0939557984732469</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5.7881313692145655</v>
      </c>
      <c r="T223" s="157">
        <f t="shared" si="82"/>
        <v>7.6210401512566763</v>
      </c>
      <c r="U223" s="157">
        <f t="shared" si="82"/>
        <v>9.5082545026223944</v>
      </c>
      <c r="V223" s="157">
        <f t="shared" si="82"/>
        <v>11.398957001899213</v>
      </c>
      <c r="W223" s="157">
        <f t="shared" si="82"/>
        <v>13.686905468129218</v>
      </c>
      <c r="X223" s="157">
        <f t="shared" si="82"/>
        <v>15.986949572943564</v>
      </c>
      <c r="Y223" s="157">
        <f t="shared" si="82"/>
        <v>18.383069099566647</v>
      </c>
      <c r="Z223" s="157">
        <f t="shared" si="82"/>
        <v>20.792648479575387</v>
      </c>
      <c r="AA223" s="157">
        <f t="shared" si="82"/>
        <v>23.560711395209609</v>
      </c>
      <c r="AB223" s="157">
        <f t="shared" si="82"/>
        <v>26.408594678168274</v>
      </c>
      <c r="AC223" s="157">
        <f t="shared" si="82"/>
        <v>29.015779312207421</v>
      </c>
      <c r="AD223" s="157">
        <f t="shared" si="82"/>
        <v>31.570232694103815</v>
      </c>
      <c r="AE223" s="157">
        <f t="shared" si="82"/>
        <v>34.09918586738668</v>
      </c>
      <c r="AF223" s="157">
        <f t="shared" si="82"/>
        <v>36.751696276848932</v>
      </c>
      <c r="AG223" s="157">
        <f t="shared" si="82"/>
        <v>39.152620249949692</v>
      </c>
      <c r="AH223" s="157">
        <f t="shared" si="82"/>
        <v>41.615847877404683</v>
      </c>
      <c r="AI223" s="157">
        <f t="shared" si="82"/>
        <v>44.144179019142101</v>
      </c>
      <c r="AJ223" s="157">
        <f t="shared" si="82"/>
        <v>46.588644460850162</v>
      </c>
      <c r="AK223" s="157">
        <f t="shared" si="82"/>
        <v>49.031938150551667</v>
      </c>
      <c r="AL223" s="157">
        <f t="shared" si="82"/>
        <v>51.542712248830334</v>
      </c>
      <c r="AM223" s="157">
        <f t="shared" si="82"/>
        <v>54.060904110949643</v>
      </c>
      <c r="AN223" s="157">
        <f t="shared" si="82"/>
        <v>56.5477600244161</v>
      </c>
      <c r="AO223" s="157">
        <f t="shared" si="82"/>
        <v>59.004838095055703</v>
      </c>
      <c r="AP223" s="157">
        <f t="shared" si="82"/>
        <v>61.433573129826279</v>
      </c>
      <c r="AQ223" s="157">
        <f t="shared" si="82"/>
        <v>63.835289802560581</v>
      </c>
      <c r="AR223" s="157">
        <f t="shared" si="82"/>
        <v>66.573354507246279</v>
      </c>
      <c r="AS223" s="157">
        <f t="shared" si="82"/>
        <v>69.274263501842583</v>
      </c>
      <c r="AT223" s="157">
        <f t="shared" si="82"/>
        <v>71.939954140436498</v>
      </c>
      <c r="AU223" s="157">
        <f t="shared" si="82"/>
        <v>74.572203250488414</v>
      </c>
      <c r="AV223" s="157">
        <f t="shared" si="82"/>
        <v>77.292413767946698</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1.4080448308485201</v>
      </c>
      <c r="T224" s="157">
        <f t="shared" si="82"/>
        <v>1.8539258192617911</v>
      </c>
      <c r="U224" s="157">
        <f t="shared" si="82"/>
        <v>2.3130174055856565</v>
      </c>
      <c r="V224" s="157">
        <f t="shared" si="82"/>
        <v>2.7729575332300564</v>
      </c>
      <c r="W224" s="157">
        <f t="shared" si="82"/>
        <v>3.3295333615288722</v>
      </c>
      <c r="X224" s="157">
        <f t="shared" si="82"/>
        <v>3.8890516250106697</v>
      </c>
      <c r="Y224" s="157">
        <f t="shared" si="82"/>
        <v>4.4719415938702847</v>
      </c>
      <c r="Z224" s="157">
        <f t="shared" si="82"/>
        <v>5.0581058624606285</v>
      </c>
      <c r="AA224" s="157">
        <f t="shared" si="82"/>
        <v>5.7314763219758094</v>
      </c>
      <c r="AB224" s="157">
        <f t="shared" si="82"/>
        <v>6.4242642149316689</v>
      </c>
      <c r="AC224" s="157">
        <f t="shared" si="82"/>
        <v>7.0584987567652728</v>
      </c>
      <c r="AD224" s="157">
        <f t="shared" si="82"/>
        <v>7.679905675611832</v>
      </c>
      <c r="AE224" s="157">
        <f t="shared" si="82"/>
        <v>8.2951093080031431</v>
      </c>
      <c r="AF224" s="157">
        <f t="shared" si="82"/>
        <v>8.9403699858584957</v>
      </c>
      <c r="AG224" s="157">
        <f t="shared" si="82"/>
        <v>9.5244287042844995</v>
      </c>
      <c r="AH224" s="157">
        <f t="shared" si="82"/>
        <v>10.123643667940708</v>
      </c>
      <c r="AI224" s="157">
        <f t="shared" si="82"/>
        <v>10.738695982359722</v>
      </c>
      <c r="AJ224" s="157">
        <f t="shared" si="82"/>
        <v>11.333346778934841</v>
      </c>
      <c r="AK224" s="157">
        <f t="shared" si="82"/>
        <v>11.927712530259495</v>
      </c>
      <c r="AL224" s="157">
        <f t="shared" si="82"/>
        <v>12.538493845506208</v>
      </c>
      <c r="AM224" s="157">
        <f t="shared" si="82"/>
        <v>13.151079636734206</v>
      </c>
      <c r="AN224" s="157">
        <f t="shared" si="82"/>
        <v>13.756042515193663</v>
      </c>
      <c r="AO224" s="157">
        <f t="shared" si="82"/>
        <v>14.353761512166743</v>
      </c>
      <c r="AP224" s="157">
        <f t="shared" si="82"/>
        <v>14.944585664741819</v>
      </c>
      <c r="AQ224" s="157">
        <f t="shared" si="82"/>
        <v>15.528837218566716</v>
      </c>
      <c r="AR224" s="157">
        <f t="shared" si="82"/>
        <v>16.194910188932734</v>
      </c>
      <c r="AS224" s="157">
        <f t="shared" si="82"/>
        <v>16.851944507238066</v>
      </c>
      <c r="AT224" s="157">
        <f t="shared" si="82"/>
        <v>17.500411462268975</v>
      </c>
      <c r="AU224" s="157">
        <f t="shared" si="82"/>
        <v>18.14074329243909</v>
      </c>
      <c r="AV224" s="157">
        <f t="shared" si="82"/>
        <v>18.80247297920787</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0.53358998494435639</v>
      </c>
      <c r="T225" s="157">
        <f t="shared" si="82"/>
        <v>0.70256019433111117</v>
      </c>
      <c r="U225" s="157">
        <f t="shared" si="82"/>
        <v>0.87653666671871933</v>
      </c>
      <c r="V225" s="157">
        <f t="shared" si="82"/>
        <v>1.050834700707584</v>
      </c>
      <c r="W225" s="157">
        <f t="shared" si="82"/>
        <v>1.261753615599938</v>
      </c>
      <c r="X225" s="157">
        <f t="shared" si="82"/>
        <v>1.4737875901200743</v>
      </c>
      <c r="Y225" s="157">
        <f t="shared" si="82"/>
        <v>1.6946784615567374</v>
      </c>
      <c r="Z225" s="157">
        <f t="shared" si="82"/>
        <v>1.9168101553775643</v>
      </c>
      <c r="AA225" s="157">
        <f t="shared" si="82"/>
        <v>2.1719893410702213</v>
      </c>
      <c r="AB225" s="157">
        <f t="shared" si="82"/>
        <v>2.4345269203241293</v>
      </c>
      <c r="AC225" s="157">
        <f t="shared" si="82"/>
        <v>2.6748752332569237</v>
      </c>
      <c r="AD225" s="157">
        <f t="shared" si="82"/>
        <v>2.910362414635828</v>
      </c>
      <c r="AE225" s="157">
        <f t="shared" si="82"/>
        <v>3.143498810404969</v>
      </c>
      <c r="AF225" s="157">
        <f t="shared" si="82"/>
        <v>3.3880255668254566</v>
      </c>
      <c r="AG225" s="157">
        <f t="shared" si="82"/>
        <v>3.6093593453698123</v>
      </c>
      <c r="AH225" s="157">
        <f t="shared" si="82"/>
        <v>3.8364367057142763</v>
      </c>
      <c r="AI225" s="157">
        <f t="shared" si="82"/>
        <v>4.0695157583130923</v>
      </c>
      <c r="AJ225" s="157">
        <f t="shared" si="82"/>
        <v>4.2948634906011716</v>
      </c>
      <c r="AK225" s="157">
        <f t="shared" si="82"/>
        <v>4.5201032026845169</v>
      </c>
      <c r="AL225" s="157">
        <f t="shared" si="82"/>
        <v>4.7515637255787988</v>
      </c>
      <c r="AM225" s="157">
        <f t="shared" si="82"/>
        <v>4.9837080692510778</v>
      </c>
      <c r="AN225" s="157">
        <f t="shared" si="82"/>
        <v>5.2129636484321376</v>
      </c>
      <c r="AO225" s="157">
        <f t="shared" si="82"/>
        <v>5.4394741000941229</v>
      </c>
      <c r="AP225" s="157">
        <f t="shared" si="82"/>
        <v>5.6633716946666732</v>
      </c>
      <c r="AQ225" s="157">
        <f t="shared" si="82"/>
        <v>5.8847785497461924</v>
      </c>
      <c r="AR225" s="157">
        <f t="shared" si="82"/>
        <v>6.1371922928620757</v>
      </c>
      <c r="AS225" s="157">
        <f t="shared" si="82"/>
        <v>6.3861807656234122</v>
      </c>
      <c r="AT225" s="157">
        <f t="shared" si="82"/>
        <v>6.6319225667302266</v>
      </c>
      <c r="AU225" s="157">
        <f t="shared" si="82"/>
        <v>6.8745814964277718</v>
      </c>
      <c r="AV225" s="157">
        <f t="shared" si="82"/>
        <v>7.1253493170712439</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0.94000020460198741</v>
      </c>
      <c r="T228" s="157">
        <f t="shared" si="84"/>
        <v>1.2376670197161304</v>
      </c>
      <c r="U228" s="157">
        <f t="shared" si="84"/>
        <v>1.5441531312523837</v>
      </c>
      <c r="V228" s="157">
        <f t="shared" si="84"/>
        <v>1.8512057226317788</v>
      </c>
      <c r="W228" s="157">
        <f t="shared" si="84"/>
        <v>2.2227715854616767</v>
      </c>
      <c r="X228" s="157">
        <f t="shared" si="84"/>
        <v>2.5963017960264141</v>
      </c>
      <c r="Y228" s="157">
        <f t="shared" si="84"/>
        <v>2.985434782408884</v>
      </c>
      <c r="Z228" s="157">
        <f t="shared" si="84"/>
        <v>3.3767536668177391</v>
      </c>
      <c r="AA228" s="157">
        <f t="shared" si="84"/>
        <v>3.8262907524627772</v>
      </c>
      <c r="AB228" s="157">
        <f t="shared" si="84"/>
        <v>4.2887907715366342</v>
      </c>
      <c r="AC228" s="157">
        <f t="shared" si="84"/>
        <v>4.712201011060019</v>
      </c>
      <c r="AD228" s="157">
        <f t="shared" si="84"/>
        <v>5.1270476253576973</v>
      </c>
      <c r="AE228" s="157">
        <f t="shared" si="84"/>
        <v>5.5377529719844993</v>
      </c>
      <c r="AF228" s="157">
        <f t="shared" si="84"/>
        <v>5.968524177500826</v>
      </c>
      <c r="AG228" s="157">
        <f t="shared" si="84"/>
        <v>6.3584374123579632</v>
      </c>
      <c r="AH228" s="157">
        <f t="shared" si="84"/>
        <v>6.7584688432449864</v>
      </c>
      <c r="AI228" s="157">
        <f t="shared" si="83"/>
        <v>7.1690731711245137</v>
      </c>
      <c r="AJ228" s="157">
        <f t="shared" si="83"/>
        <v>7.5660575981831997</v>
      </c>
      <c r="AK228" s="157">
        <f t="shared" si="83"/>
        <v>7.9628517311632567</v>
      </c>
      <c r="AL228" s="157">
        <f t="shared" si="83"/>
        <v>8.3706047719190657</v>
      </c>
      <c r="AM228" s="157">
        <f t="shared" si="83"/>
        <v>8.7795624673523704</v>
      </c>
      <c r="AN228" s="157">
        <f t="shared" si="83"/>
        <v>9.1834311631990833</v>
      </c>
      <c r="AO228" s="157">
        <f t="shared" si="83"/>
        <v>9.5824638979100953</v>
      </c>
      <c r="AP228" s="157">
        <f t="shared" si="83"/>
        <v>9.9768936860367177</v>
      </c>
      <c r="AQ228" s="157">
        <f t="shared" si="83"/>
        <v>10.366935656364804</v>
      </c>
      <c r="AR228" s="157">
        <f t="shared" si="83"/>
        <v>10.811600992799157</v>
      </c>
      <c r="AS228" s="157">
        <f t="shared" si="84"/>
        <v>11.250232192677469</v>
      </c>
      <c r="AT228" s="157">
        <f t="shared" si="84"/>
        <v>11.683143884870782</v>
      </c>
      <c r="AU228" s="157">
        <f t="shared" si="84"/>
        <v>12.110624628513261</v>
      </c>
      <c r="AV228" s="157">
        <f t="shared" si="84"/>
        <v>12.552390421282102</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117.13482153250987</v>
      </c>
      <c r="T233" s="94">
        <f t="shared" si="86"/>
        <v>116.45854630405428</v>
      </c>
      <c r="U233" s="94">
        <f t="shared" si="86"/>
        <v>115.79787198369833</v>
      </c>
      <c r="V233" s="94">
        <f t="shared" si="86"/>
        <v>115.13819973874047</v>
      </c>
      <c r="W233" s="94">
        <f t="shared" si="86"/>
        <v>114.59264834548493</v>
      </c>
      <c r="X233" s="94">
        <f t="shared" si="86"/>
        <v>114.050571788205</v>
      </c>
      <c r="Y233" s="94">
        <f t="shared" si="86"/>
        <v>113.53609578543434</v>
      </c>
      <c r="Z233" s="94">
        <f t="shared" si="86"/>
        <v>113.0254865303715</v>
      </c>
      <c r="AA233" s="94">
        <f t="shared" si="86"/>
        <v>112.61786245278097</v>
      </c>
      <c r="AB233" s="94">
        <f t="shared" si="86"/>
        <v>112.23316917640693</v>
      </c>
      <c r="AC233" s="94">
        <f t="shared" si="86"/>
        <v>111.7868935515865</v>
      </c>
      <c r="AD233" s="94">
        <f t="shared" si="86"/>
        <v>111.32531627207938</v>
      </c>
      <c r="AE233" s="94">
        <f t="shared" si="86"/>
        <v>110.85633929370707</v>
      </c>
      <c r="AF233" s="94">
        <f t="shared" si="86"/>
        <v>110.42321638830337</v>
      </c>
      <c r="AG233" s="94">
        <f t="shared" si="86"/>
        <v>109.91708765397257</v>
      </c>
      <c r="AH233" s="94">
        <f t="shared" si="86"/>
        <v>109.42903831214439</v>
      </c>
      <c r="AI233" s="94">
        <f t="shared" si="86"/>
        <v>108.9598808314793</v>
      </c>
      <c r="AJ233" s="94">
        <f t="shared" si="86"/>
        <v>108.46638704303169</v>
      </c>
      <c r="AK233" s="94">
        <f t="shared" si="86"/>
        <v>107.97255323336606</v>
      </c>
      <c r="AL233" s="94">
        <f t="shared" si="86"/>
        <v>107.49830101655479</v>
      </c>
      <c r="AM233" s="94">
        <f t="shared" si="86"/>
        <v>107.0411142329053</v>
      </c>
      <c r="AN233" s="94">
        <f t="shared" si="86"/>
        <v>106.57464875030666</v>
      </c>
      <c r="AO233" s="94">
        <f t="shared" si="86"/>
        <v>106.09936593008715</v>
      </c>
      <c r="AP233" s="94">
        <f t="shared" si="86"/>
        <v>105.61569062428997</v>
      </c>
      <c r="AQ233" s="94">
        <f t="shared" si="86"/>
        <v>105.12401507410222</v>
      </c>
      <c r="AR233" s="94">
        <f t="shared" si="86"/>
        <v>104.73193351307916</v>
      </c>
      <c r="AS233" s="94">
        <f t="shared" si="86"/>
        <v>104.32884999861345</v>
      </c>
      <c r="AT233" s="94">
        <f t="shared" si="86"/>
        <v>103.91533818895081</v>
      </c>
      <c r="AU233" s="94">
        <f t="shared" si="86"/>
        <v>103.4919242097647</v>
      </c>
      <c r="AV233" s="94">
        <f t="shared" si="86"/>
        <v>103.09455595293744</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11.170719003517295</v>
      </c>
      <c r="T234" s="94">
        <f t="shared" si="86"/>
        <v>11.106225111374213</v>
      </c>
      <c r="U234" s="94">
        <f t="shared" si="86"/>
        <v>11.043219020708955</v>
      </c>
      <c r="V234" s="94">
        <f t="shared" si="86"/>
        <v>10.980308494305</v>
      </c>
      <c r="W234" s="94">
        <f t="shared" si="86"/>
        <v>10.928281255638453</v>
      </c>
      <c r="X234" s="94">
        <f t="shared" si="86"/>
        <v>10.876585399354699</v>
      </c>
      <c r="Y234" s="94">
        <f t="shared" si="86"/>
        <v>10.827521706886365</v>
      </c>
      <c r="Z234" s="94">
        <f t="shared" si="86"/>
        <v>10.778826771987614</v>
      </c>
      <c r="AA234" s="94">
        <f t="shared" si="86"/>
        <v>10.739953156351742</v>
      </c>
      <c r="AB234" s="94">
        <f t="shared" si="86"/>
        <v>10.703266367259532</v>
      </c>
      <c r="AC234" s="94">
        <f t="shared" si="86"/>
        <v>10.660706695099153</v>
      </c>
      <c r="AD234" s="94">
        <f t="shared" si="86"/>
        <v>10.616687760163131</v>
      </c>
      <c r="AE234" s="94">
        <f t="shared" si="86"/>
        <v>10.571963143042664</v>
      </c>
      <c r="AF234" s="94">
        <f t="shared" si="86"/>
        <v>10.530657797570235</v>
      </c>
      <c r="AG234" s="94">
        <f t="shared" si="86"/>
        <v>10.482390153526861</v>
      </c>
      <c r="AH234" s="94">
        <f t="shared" si="86"/>
        <v>10.435846674943074</v>
      </c>
      <c r="AI234" s="94">
        <f t="shared" si="86"/>
        <v>10.391104843979912</v>
      </c>
      <c r="AJ234" s="94">
        <f t="shared" si="86"/>
        <v>10.344042148458584</v>
      </c>
      <c r="AK234" s="94">
        <f t="shared" si="86"/>
        <v>10.296947026358788</v>
      </c>
      <c r="AL234" s="94">
        <f t="shared" si="86"/>
        <v>10.251719329065347</v>
      </c>
      <c r="AM234" s="94">
        <f t="shared" si="86"/>
        <v>10.208119099642083</v>
      </c>
      <c r="AN234" s="94">
        <f t="shared" si="86"/>
        <v>10.163633994676919</v>
      </c>
      <c r="AO234" s="94">
        <f t="shared" si="86"/>
        <v>10.118308012510312</v>
      </c>
      <c r="AP234" s="94">
        <f t="shared" si="86"/>
        <v>10.072181669725889</v>
      </c>
      <c r="AQ234" s="94">
        <f t="shared" si="86"/>
        <v>10.025292372929353</v>
      </c>
      <c r="AR234" s="94">
        <f t="shared" si="86"/>
        <v>9.9879009901846967</v>
      </c>
      <c r="AS234" s="94">
        <f t="shared" si="86"/>
        <v>9.9494603914273334</v>
      </c>
      <c r="AT234" s="94">
        <f t="shared" si="86"/>
        <v>9.9100252843435257</v>
      </c>
      <c r="AU234" s="94">
        <f t="shared" si="86"/>
        <v>9.8696458436121794</v>
      </c>
      <c r="AV234" s="94">
        <f t="shared" si="86"/>
        <v>9.8317502880475764</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8.0367961187283541</v>
      </c>
      <c r="T235" s="94">
        <f t="shared" si="86"/>
        <v>7.9903958590947521</v>
      </c>
      <c r="U235" s="94">
        <f t="shared" si="86"/>
        <v>7.9450660012086711</v>
      </c>
      <c r="V235" s="94">
        <f t="shared" si="86"/>
        <v>7.8998048972214274</v>
      </c>
      <c r="W235" s="94">
        <f t="shared" si="86"/>
        <v>7.8623737963539027</v>
      </c>
      <c r="X235" s="94">
        <f t="shared" si="86"/>
        <v>7.8251811092041477</v>
      </c>
      <c r="Y235" s="94">
        <f t="shared" si="86"/>
        <v>7.7898821375734224</v>
      </c>
      <c r="Z235" s="94">
        <f t="shared" si="86"/>
        <v>7.7548484693133224</v>
      </c>
      <c r="AA235" s="94">
        <f t="shared" si="86"/>
        <v>7.7268807688309309</v>
      </c>
      <c r="AB235" s="94">
        <f t="shared" si="86"/>
        <v>7.7004863850771166</v>
      </c>
      <c r="AC235" s="94">
        <f t="shared" si="86"/>
        <v>7.669866743859286</v>
      </c>
      <c r="AD235" s="94">
        <f t="shared" si="86"/>
        <v>7.638197233120275</v>
      </c>
      <c r="AE235" s="94">
        <f t="shared" si="86"/>
        <v>7.6060200179229183</v>
      </c>
      <c r="AF235" s="94">
        <f t="shared" si="86"/>
        <v>7.5763028045482885</v>
      </c>
      <c r="AG235" s="94">
        <f t="shared" si="86"/>
        <v>7.5415765515482969</v>
      </c>
      <c r="AH235" s="94">
        <f t="shared" si="86"/>
        <v>7.5080907528350256</v>
      </c>
      <c r="AI235" s="94">
        <f t="shared" si="86"/>
        <v>7.4759011531041271</v>
      </c>
      <c r="AJ235" s="94">
        <f t="shared" si="86"/>
        <v>7.4420418027271662</v>
      </c>
      <c r="AK235" s="94">
        <f t="shared" si="86"/>
        <v>7.4081591229834984</v>
      </c>
      <c r="AL235" s="94">
        <f t="shared" si="86"/>
        <v>7.3756199657499746</v>
      </c>
      <c r="AM235" s="94">
        <f t="shared" si="86"/>
        <v>7.3442516935291611</v>
      </c>
      <c r="AN235" s="94">
        <f t="shared" si="86"/>
        <v>7.3122467958307515</v>
      </c>
      <c r="AO235" s="94">
        <f t="shared" si="86"/>
        <v>7.2796369273487453</v>
      </c>
      <c r="AP235" s="94">
        <f t="shared" si="86"/>
        <v>7.2464512378202333</v>
      </c>
      <c r="AQ235" s="94">
        <f t="shared" si="86"/>
        <v>7.2127166395024656</v>
      </c>
      <c r="AR235" s="94">
        <f t="shared" si="86"/>
        <v>7.1858153344368265</v>
      </c>
      <c r="AS235" s="94">
        <f t="shared" si="86"/>
        <v>7.1581591688133344</v>
      </c>
      <c r="AT235" s="94">
        <f t="shared" si="86"/>
        <v>7.129787502186236</v>
      </c>
      <c r="AU235" s="94">
        <f t="shared" si="86"/>
        <v>7.1007364328285769</v>
      </c>
      <c r="AV235" s="94">
        <f t="shared" si="86"/>
        <v>7.0734723996197246</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101.93434142285847</v>
      </c>
      <c r="T236" s="94">
        <f t="shared" si="86"/>
        <v>101.34582582065488</v>
      </c>
      <c r="U236" s="94">
        <f t="shared" si="86"/>
        <v>100.7708866107822</v>
      </c>
      <c r="V236" s="94">
        <f t="shared" si="86"/>
        <v>100.19681943788731</v>
      </c>
      <c r="W236" s="94">
        <f t="shared" si="86"/>
        <v>99.722063756730662</v>
      </c>
      <c r="X236" s="94">
        <f t="shared" si="86"/>
        <v>99.250331985220143</v>
      </c>
      <c r="Y236" s="94">
        <f t="shared" si="86"/>
        <v>98.802619069161807</v>
      </c>
      <c r="Z236" s="94">
        <f t="shared" si="86"/>
        <v>98.35827111644987</v>
      </c>
      <c r="AA236" s="94">
        <f t="shared" si="86"/>
        <v>98.00354404764434</v>
      </c>
      <c r="AB236" s="94">
        <f t="shared" si="86"/>
        <v>97.668772070669874</v>
      </c>
      <c r="AC236" s="94">
        <f t="shared" si="86"/>
        <v>97.280409231046463</v>
      </c>
      <c r="AD236" s="94">
        <f t="shared" si="86"/>
        <v>96.878730418659714</v>
      </c>
      <c r="AE236" s="94">
        <f t="shared" si="86"/>
        <v>96.470612159653399</v>
      </c>
      <c r="AF236" s="94">
        <f t="shared" si="86"/>
        <v>96.09369522291459</v>
      </c>
      <c r="AG236" s="94">
        <f t="shared" si="86"/>
        <v>95.653246357801692</v>
      </c>
      <c r="AH236" s="94">
        <f t="shared" si="86"/>
        <v>95.228530738737831</v>
      </c>
      <c r="AI236" s="94">
        <f t="shared" si="86"/>
        <v>94.820255401058404</v>
      </c>
      <c r="AJ236" s="94">
        <f t="shared" si="86"/>
        <v>94.390801856300882</v>
      </c>
      <c r="AK236" s="94">
        <f t="shared" si="86"/>
        <v>93.961052414571981</v>
      </c>
      <c r="AL236" s="94">
        <f t="shared" si="86"/>
        <v>93.548343480059572</v>
      </c>
      <c r="AM236" s="94">
        <f t="shared" si="86"/>
        <v>93.150485412844148</v>
      </c>
      <c r="AN236" s="94">
        <f t="shared" si="86"/>
        <v>92.744552735070869</v>
      </c>
      <c r="AO236" s="94">
        <f t="shared" si="86"/>
        <v>92.330946937624645</v>
      </c>
      <c r="AP236" s="94">
        <f t="shared" si="86"/>
        <v>91.910037739882341</v>
      </c>
      <c r="AQ236" s="94">
        <f t="shared" si="86"/>
        <v>91.482166482246114</v>
      </c>
      <c r="AR236" s="94">
        <f t="shared" si="86"/>
        <v>91.140964991655721</v>
      </c>
      <c r="AS236" s="94">
        <f t="shared" si="86"/>
        <v>90.790189261194826</v>
      </c>
      <c r="AT236" s="94">
        <f t="shared" si="86"/>
        <v>90.430338505996161</v>
      </c>
      <c r="AU236" s="94">
        <f t="shared" si="86"/>
        <v>90.061870576879215</v>
      </c>
      <c r="AV236" s="94">
        <f t="shared" si="86"/>
        <v>89.716068440229378</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24.796970450565368</v>
      </c>
      <c r="T237" s="94">
        <f t="shared" si="86"/>
        <v>24.65380570555563</v>
      </c>
      <c r="U237" s="94">
        <f t="shared" si="86"/>
        <v>24.513943610023542</v>
      </c>
      <c r="V237" s="94">
        <f t="shared" si="86"/>
        <v>24.374293649821588</v>
      </c>
      <c r="W237" s="94">
        <f t="shared" si="86"/>
        <v>24.258802614783235</v>
      </c>
      <c r="X237" s="94">
        <f t="shared" si="86"/>
        <v>24.144047188540632</v>
      </c>
      <c r="Y237" s="94">
        <f t="shared" si="86"/>
        <v>24.035134688642479</v>
      </c>
      <c r="Z237" s="94">
        <f t="shared" si="86"/>
        <v>23.927040763677013</v>
      </c>
      <c r="AA237" s="94">
        <f t="shared" si="86"/>
        <v>23.840748386442751</v>
      </c>
      <c r="AB237" s="94">
        <f t="shared" si="86"/>
        <v>23.759310367568663</v>
      </c>
      <c r="AC237" s="94">
        <f t="shared" si="86"/>
        <v>23.664835613292375</v>
      </c>
      <c r="AD237" s="94">
        <f t="shared" si="86"/>
        <v>23.567121560281983</v>
      </c>
      <c r="AE237" s="94">
        <f t="shared" si="86"/>
        <v>23.467841020793003</v>
      </c>
      <c r="AF237" s="94">
        <f t="shared" si="86"/>
        <v>23.376150644299983</v>
      </c>
      <c r="AG237" s="94">
        <f t="shared" si="86"/>
        <v>23.26900522754703</v>
      </c>
      <c r="AH237" s="94">
        <f t="shared" si="86"/>
        <v>23.165687145448175</v>
      </c>
      <c r="AI237" s="94">
        <f t="shared" si="86"/>
        <v>23.066368394350022</v>
      </c>
      <c r="AJ237" s="94">
        <f t="shared" si="86"/>
        <v>22.961897744806439</v>
      </c>
      <c r="AK237" s="94">
        <f t="shared" si="86"/>
        <v>22.857355114139004</v>
      </c>
      <c r="AL237" s="94">
        <f t="shared" si="86"/>
        <v>22.756957827896333</v>
      </c>
      <c r="AM237" s="94">
        <f t="shared" si="86"/>
        <v>22.660173225194736</v>
      </c>
      <c r="AN237" s="94">
        <f t="shared" si="86"/>
        <v>22.561424359256556</v>
      </c>
      <c r="AO237" s="94">
        <f t="shared" si="86"/>
        <v>22.460808898418776</v>
      </c>
      <c r="AP237" s="94">
        <f t="shared" si="86"/>
        <v>22.358416782149639</v>
      </c>
      <c r="AQ237" s="94">
        <f t="shared" si="86"/>
        <v>22.254331046330361</v>
      </c>
      <c r="AR237" s="94">
        <f t="shared" si="86"/>
        <v>22.171328957321311</v>
      </c>
      <c r="AS237" s="94">
        <f t="shared" si="86"/>
        <v>22.085997799032555</v>
      </c>
      <c r="AT237" s="94">
        <f t="shared" si="86"/>
        <v>21.998459012606705</v>
      </c>
      <c r="AU237" s="94">
        <f t="shared" si="86"/>
        <v>21.908823976732087</v>
      </c>
      <c r="AV237" s="94">
        <f t="shared" si="86"/>
        <v>21.824702715491213</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9.3970126515142791</v>
      </c>
      <c r="T238" s="94">
        <f t="shared" si="86"/>
        <v>9.3427592126601535</v>
      </c>
      <c r="U238" s="94">
        <f t="shared" si="86"/>
        <v>9.2897573395562425</v>
      </c>
      <c r="V238" s="94">
        <f t="shared" si="86"/>
        <v>9.2368358568526432</v>
      </c>
      <c r="W238" s="94">
        <f t="shared" si="86"/>
        <v>9.193069594374915</v>
      </c>
      <c r="X238" s="94">
        <f t="shared" si="86"/>
        <v>9.149582096804135</v>
      </c>
      <c r="Y238" s="94">
        <f t="shared" si="86"/>
        <v>9.1083088234624867</v>
      </c>
      <c r="Z238" s="94">
        <f t="shared" si="86"/>
        <v>9.0673457557168788</v>
      </c>
      <c r="AA238" s="94">
        <f t="shared" si="86"/>
        <v>9.0346445609392276</v>
      </c>
      <c r="AB238" s="94">
        <f t="shared" si="86"/>
        <v>9.0037829645518901</v>
      </c>
      <c r="AC238" s="94">
        <f t="shared" si="86"/>
        <v>8.9679809917684494</v>
      </c>
      <c r="AD238" s="94">
        <f t="shared" si="86"/>
        <v>8.9309514605118014</v>
      </c>
      <c r="AE238" s="94">
        <f t="shared" si="86"/>
        <v>8.8933282965254179</v>
      </c>
      <c r="AF238" s="94">
        <f t="shared" si="86"/>
        <v>8.858581486238867</v>
      </c>
      <c r="AG238" s="94">
        <f t="shared" si="86"/>
        <v>8.8179778633573349</v>
      </c>
      <c r="AH238" s="94">
        <f t="shared" si="86"/>
        <v>8.7788246399202734</v>
      </c>
      <c r="AI238" s="94">
        <f t="shared" si="86"/>
        <v>8.7411869953353207</v>
      </c>
      <c r="AJ238" s="94">
        <f t="shared" si="86"/>
        <v>8.7015969971365461</v>
      </c>
      <c r="AK238" s="94">
        <f t="shared" si="86"/>
        <v>8.6619797211082936</v>
      </c>
      <c r="AL238" s="94">
        <f t="shared" si="86"/>
        <v>8.6239333569009844</v>
      </c>
      <c r="AM238" s="94">
        <f t="shared" si="86"/>
        <v>8.5872560483615494</v>
      </c>
      <c r="AN238" s="94">
        <f t="shared" si="86"/>
        <v>8.5498343663704492</v>
      </c>
      <c r="AO238" s="94">
        <f t="shared" si="86"/>
        <v>8.5117053231344837</v>
      </c>
      <c r="AP238" s="94">
        <f t="shared" si="86"/>
        <v>8.472903001943088</v>
      </c>
      <c r="AQ238" s="94">
        <f t="shared" si="86"/>
        <v>8.4334588699155137</v>
      </c>
      <c r="AR238" s="94">
        <f t="shared" si="86"/>
        <v>8.4020045564914181</v>
      </c>
      <c r="AS238" s="94">
        <f t="shared" si="86"/>
        <v>8.3696676234129832</v>
      </c>
      <c r="AT238" s="94">
        <f t="shared" si="86"/>
        <v>8.3364940917841182</v>
      </c>
      <c r="AU238" s="94">
        <f t="shared" si="86"/>
        <v>8.3025261694602221</v>
      </c>
      <c r="AV238" s="94">
        <f t="shared" si="86"/>
        <v>8.2706477366606315</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9.1294927129121159</v>
      </c>
      <c r="T239" s="94">
        <f t="shared" si="86"/>
        <v>9.2349551867383699</v>
      </c>
      <c r="U239" s="94">
        <f t="shared" si="86"/>
        <v>9.3461706650974801</v>
      </c>
      <c r="V239" s="94">
        <f t="shared" si="86"/>
        <v>9.4577556696579279</v>
      </c>
      <c r="W239" s="94">
        <f t="shared" si="86"/>
        <v>9.6114239794300573</v>
      </c>
      <c r="X239" s="94">
        <f t="shared" si="86"/>
        <v>9.7663736727595367</v>
      </c>
      <c r="Y239" s="94">
        <f t="shared" si="86"/>
        <v>9.9315013707402073</v>
      </c>
      <c r="Z239" s="94">
        <f t="shared" si="86"/>
        <v>10.098054973991806</v>
      </c>
      <c r="AA239" s="94">
        <f t="shared" si="86"/>
        <v>10.302585481474301</v>
      </c>
      <c r="AB239" s="94">
        <f t="shared" si="86"/>
        <v>10.515571971294355</v>
      </c>
      <c r="AC239" s="94">
        <f t="shared" si="86"/>
        <v>10.705849300372398</v>
      </c>
      <c r="AD239" s="94">
        <f t="shared" si="86"/>
        <v>10.890483977868222</v>
      </c>
      <c r="AE239" s="94">
        <f t="shared" ref="K239:AV241" si="87">AE168+AE180+AE157</f>
        <v>11.072389935930447</v>
      </c>
      <c r="AF239" s="94">
        <f t="shared" si="87"/>
        <v>11.267517473338721</v>
      </c>
      <c r="AG239" s="94">
        <f t="shared" si="87"/>
        <v>11.435723317339145</v>
      </c>
      <c r="AH239" s="94">
        <f t="shared" si="87"/>
        <v>11.610596133951333</v>
      </c>
      <c r="AI239" s="94">
        <f t="shared" si="87"/>
        <v>11.792435529830005</v>
      </c>
      <c r="AJ239" s="94">
        <f t="shared" si="87"/>
        <v>11.965300647539001</v>
      </c>
      <c r="AK239" s="94">
        <f t="shared" si="87"/>
        <v>12.13804037872587</v>
      </c>
      <c r="AL239" s="94">
        <f t="shared" si="87"/>
        <v>12.318001035241723</v>
      </c>
      <c r="AM239" s="94">
        <f t="shared" si="87"/>
        <v>12.504254755834838</v>
      </c>
      <c r="AN239" s="94">
        <f t="shared" si="87"/>
        <v>12.687086855277942</v>
      </c>
      <c r="AO239" s="94">
        <f t="shared" si="87"/>
        <v>12.866667465578441</v>
      </c>
      <c r="AP239" s="94">
        <f t="shared" si="87"/>
        <v>13.043153255547843</v>
      </c>
      <c r="AQ239" s="94">
        <f t="shared" si="87"/>
        <v>13.216688868389813</v>
      </c>
      <c r="AR239" s="94">
        <f t="shared" si="87"/>
        <v>13.426950847892613</v>
      </c>
      <c r="AS239" s="94">
        <f t="shared" si="87"/>
        <v>13.633155737409279</v>
      </c>
      <c r="AT239" s="94">
        <f t="shared" si="87"/>
        <v>13.835515079656851</v>
      </c>
      <c r="AU239" s="94">
        <f t="shared" si="87"/>
        <v>14.034222889199427</v>
      </c>
      <c r="AV239" s="94">
        <f t="shared" si="87"/>
        <v>14.242535342127798</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3.154691955507317</v>
      </c>
      <c r="T240" s="94">
        <f t="shared" si="87"/>
        <v>3.1911344642260144</v>
      </c>
      <c r="U240" s="94">
        <f t="shared" si="87"/>
        <v>3.2295649209819697</v>
      </c>
      <c r="V240" s="94">
        <f t="shared" si="87"/>
        <v>3.2681230673447166</v>
      </c>
      <c r="W240" s="94">
        <f t="shared" si="87"/>
        <v>3.3212230802259266</v>
      </c>
      <c r="X240" s="94">
        <f t="shared" si="87"/>
        <v>3.3747658745986611</v>
      </c>
      <c r="Y240" s="94">
        <f t="shared" si="87"/>
        <v>3.4318256737389028</v>
      </c>
      <c r="Z240" s="94">
        <f t="shared" si="87"/>
        <v>3.4893781937814952</v>
      </c>
      <c r="AA240" s="94">
        <f t="shared" si="87"/>
        <v>3.5600536153959168</v>
      </c>
      <c r="AB240" s="94">
        <f t="shared" si="87"/>
        <v>3.6336509977692844</v>
      </c>
      <c r="AC240" s="94">
        <f t="shared" si="87"/>
        <v>3.6994012402234948</v>
      </c>
      <c r="AD240" s="94">
        <f t="shared" si="87"/>
        <v>3.7632016670511503</v>
      </c>
      <c r="AE240" s="94">
        <f t="shared" si="87"/>
        <v>3.8260591861492412</v>
      </c>
      <c r="AF240" s="94">
        <f t="shared" si="87"/>
        <v>3.8934854158333092</v>
      </c>
      <c r="AG240" s="94">
        <f t="shared" si="87"/>
        <v>3.9516088668972387</v>
      </c>
      <c r="AH240" s="94">
        <f t="shared" si="87"/>
        <v>4.0120360872424765</v>
      </c>
      <c r="AI240" s="94">
        <f t="shared" si="87"/>
        <v>4.0748706058090374</v>
      </c>
      <c r="AJ240" s="94">
        <f t="shared" si="87"/>
        <v>4.1346040667332256</v>
      </c>
      <c r="AK240" s="94">
        <f t="shared" si="87"/>
        <v>4.1942942004030828</v>
      </c>
      <c r="AL240" s="94">
        <f t="shared" si="87"/>
        <v>4.2564795214577149</v>
      </c>
      <c r="AM240" s="94">
        <f t="shared" si="87"/>
        <v>4.3208394078736809</v>
      </c>
      <c r="AN240" s="94">
        <f t="shared" si="87"/>
        <v>4.3840169546946468</v>
      </c>
      <c r="AO240" s="94">
        <f t="shared" si="87"/>
        <v>4.4460709509565461</v>
      </c>
      <c r="AP240" s="94">
        <f t="shared" si="87"/>
        <v>4.5070555334942357</v>
      </c>
      <c r="AQ240" s="94">
        <f t="shared" si="87"/>
        <v>4.5670206836993845</v>
      </c>
      <c r="AR240" s="94">
        <f t="shared" si="87"/>
        <v>4.6396766128013809</v>
      </c>
      <c r="AS240" s="94">
        <f t="shared" si="87"/>
        <v>4.7109306163479818</v>
      </c>
      <c r="AT240" s="94">
        <f t="shared" si="87"/>
        <v>4.7808557928265474</v>
      </c>
      <c r="AU240" s="94">
        <f t="shared" si="87"/>
        <v>4.8495191838793552</v>
      </c>
      <c r="AV240" s="94">
        <f t="shared" si="87"/>
        <v>4.9215014549814171</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16.554272127112778</v>
      </c>
      <c r="T241" s="94">
        <f t="shared" si="87"/>
        <v>16.458696413433373</v>
      </c>
      <c r="U241" s="94">
        <f t="shared" si="87"/>
        <v>16.365325523859497</v>
      </c>
      <c r="V241" s="94">
        <f t="shared" si="87"/>
        <v>16.272096254246406</v>
      </c>
      <c r="W241" s="94">
        <f t="shared" si="87"/>
        <v>16.194995302495936</v>
      </c>
      <c r="X241" s="94">
        <f t="shared" si="87"/>
        <v>16.11838543767918</v>
      </c>
      <c r="Y241" s="94">
        <f t="shared" si="87"/>
        <v>16.045676266816859</v>
      </c>
      <c r="Z241" s="94">
        <f t="shared" si="87"/>
        <v>15.973513570461131</v>
      </c>
      <c r="AA241" s="94">
        <f t="shared" si="87"/>
        <v>15.915905424414451</v>
      </c>
      <c r="AB241" s="94">
        <f t="shared" si="87"/>
        <v>15.861538011724974</v>
      </c>
      <c r="AC241" s="94">
        <f t="shared" si="87"/>
        <v>15.798467371924456</v>
      </c>
      <c r="AD241" s="94">
        <f t="shared" si="87"/>
        <v>15.733234200501283</v>
      </c>
      <c r="AE241" s="94">
        <f t="shared" si="87"/>
        <v>15.666955254413745</v>
      </c>
      <c r="AF241" s="94">
        <f t="shared" si="87"/>
        <v>15.60574344440942</v>
      </c>
      <c r="AG241" s="94">
        <f t="shared" si="87"/>
        <v>15.534213965046719</v>
      </c>
      <c r="AH241" s="94">
        <f t="shared" si="87"/>
        <v>15.465239585691563</v>
      </c>
      <c r="AI241" s="94">
        <f t="shared" si="87"/>
        <v>15.39893512981936</v>
      </c>
      <c r="AJ241" s="94">
        <f t="shared" si="87"/>
        <v>15.329191305053008</v>
      </c>
      <c r="AK241" s="94">
        <f t="shared" si="87"/>
        <v>15.259399426226395</v>
      </c>
      <c r="AL241" s="94">
        <f t="shared" si="87"/>
        <v>15.192374948353255</v>
      </c>
      <c r="AM241" s="94">
        <f t="shared" si="87"/>
        <v>15.127762271009026</v>
      </c>
      <c r="AN241" s="94">
        <f t="shared" si="87"/>
        <v>15.06183826621</v>
      </c>
      <c r="AO241" s="94">
        <f t="shared" si="87"/>
        <v>14.994668136607917</v>
      </c>
      <c r="AP241" s="94">
        <f t="shared" si="87"/>
        <v>14.926311925119526</v>
      </c>
      <c r="AQ241" s="94">
        <f t="shared" si="87"/>
        <v>14.856825065878468</v>
      </c>
      <c r="AR241" s="94">
        <f t="shared" si="87"/>
        <v>14.801413491657584</v>
      </c>
      <c r="AS241" s="94">
        <f t="shared" si="87"/>
        <v>14.744447048194258</v>
      </c>
      <c r="AT241" s="94">
        <f t="shared" si="87"/>
        <v>14.686006808687598</v>
      </c>
      <c r="AU241" s="94">
        <f t="shared" si="87"/>
        <v>14.626167128717409</v>
      </c>
      <c r="AV241" s="94">
        <f t="shared" si="87"/>
        <v>14.570008403479846</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317.72080278729965</v>
      </c>
      <c r="T245" s="162">
        <f t="shared" si="89"/>
        <v>321.39106387427341</v>
      </c>
      <c r="U245" s="162">
        <f t="shared" si="89"/>
        <v>325.26153862876367</v>
      </c>
      <c r="V245" s="162">
        <f t="shared" si="89"/>
        <v>329.1448734801985</v>
      </c>
      <c r="W245" s="162">
        <f t="shared" si="89"/>
        <v>334.49277399111247</v>
      </c>
      <c r="X245" s="162">
        <f t="shared" si="89"/>
        <v>339.88526867886861</v>
      </c>
      <c r="Y245" s="162">
        <f t="shared" si="89"/>
        <v>345.63197404516302</v>
      </c>
      <c r="Z245" s="162">
        <f t="shared" si="89"/>
        <v>351.42830317277952</v>
      </c>
      <c r="AA245" s="162">
        <f t="shared" si="89"/>
        <v>358.54628870333636</v>
      </c>
      <c r="AB245" s="162">
        <f t="shared" si="89"/>
        <v>365.95855580912735</v>
      </c>
      <c r="AC245" s="162">
        <f t="shared" si="89"/>
        <v>372.5058372623165</v>
      </c>
      <c r="AD245" s="162">
        <f t="shared" si="89"/>
        <v>378.85825575135607</v>
      </c>
      <c r="AE245" s="162">
        <f t="shared" si="89"/>
        <v>385.11644082027124</v>
      </c>
      <c r="AF245" s="162">
        <f t="shared" si="89"/>
        <v>391.83121905368864</v>
      </c>
      <c r="AG245" s="162">
        <f t="shared" si="89"/>
        <v>397.61628527123219</v>
      </c>
      <c r="AH245" s="162">
        <f t="shared" si="89"/>
        <v>403.63158828899321</v>
      </c>
      <c r="AI245" s="162">
        <f t="shared" ref="AI245:AR245" si="90">SUM(AI220:AI241)</f>
        <v>409.8874747037741</v>
      </c>
      <c r="AJ245" s="162">
        <f t="shared" si="90"/>
        <v>415.83344397769241</v>
      </c>
      <c r="AK245" s="162">
        <f t="shared" si="90"/>
        <v>421.77508316157935</v>
      </c>
      <c r="AL245" s="162">
        <f t="shared" si="90"/>
        <v>427.96608931292911</v>
      </c>
      <c r="AM245" s="162">
        <f t="shared" si="90"/>
        <v>434.22870363634104</v>
      </c>
      <c r="AN245" s="162">
        <f t="shared" si="90"/>
        <v>440.37496918280095</v>
      </c>
      <c r="AO245" s="162">
        <f t="shared" si="90"/>
        <v>446.41067111966527</v>
      </c>
      <c r="AP245" s="162">
        <f t="shared" si="90"/>
        <v>452.3411368118895</v>
      </c>
      <c r="AQ245" s="162">
        <f t="shared" si="90"/>
        <v>458.17128470576057</v>
      </c>
      <c r="AR245" s="162">
        <f t="shared" si="90"/>
        <v>465.25027566422841</v>
      </c>
      <c r="AS245" s="162">
        <f t="shared" si="89"/>
        <v>472.19130936875871</v>
      </c>
      <c r="AT245" s="162">
        <f t="shared" si="89"/>
        <v>479.00157911613161</v>
      </c>
      <c r="AU245" s="162">
        <f t="shared" si="89"/>
        <v>485.68768217596096</v>
      </c>
      <c r="AV245" s="162">
        <f t="shared" si="89"/>
        <v>492.70038144910637</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117.13482153250987</v>
      </c>
      <c r="T248" s="10">
        <f t="shared" si="95"/>
        <v>116.45854630405428</v>
      </c>
      <c r="U248" s="10">
        <f t="shared" si="95"/>
        <v>115.79787198369833</v>
      </c>
      <c r="V248" s="10">
        <f t="shared" si="95"/>
        <v>115.13819973874047</v>
      </c>
      <c r="W248" s="10">
        <f t="shared" si="95"/>
        <v>114.59264834548493</v>
      </c>
      <c r="X248" s="10">
        <f t="shared" si="95"/>
        <v>114.050571788205</v>
      </c>
      <c r="Y248" s="10">
        <f t="shared" si="95"/>
        <v>113.53609578543434</v>
      </c>
      <c r="Z248" s="10">
        <f t="shared" ref="Z248:AN256" si="96">INDEX($J$233:$AV$241,MATCH($D248,$B$233:$B$241,0),MATCH(Z$247,$J$104:$AV$104,0))</f>
        <v>113.0254865303715</v>
      </c>
      <c r="AA248" s="10">
        <f t="shared" si="96"/>
        <v>112.61786245278097</v>
      </c>
      <c r="AB248" s="10">
        <f t="shared" si="96"/>
        <v>112.23316917640693</v>
      </c>
      <c r="AC248" s="10">
        <f t="shared" si="96"/>
        <v>111.7868935515865</v>
      </c>
      <c r="AD248" s="10">
        <f t="shared" si="96"/>
        <v>111.32531627207938</v>
      </c>
      <c r="AE248" s="10">
        <f t="shared" si="96"/>
        <v>110.85633929370707</v>
      </c>
      <c r="AF248" s="10">
        <f t="shared" si="96"/>
        <v>110.42321638830337</v>
      </c>
      <c r="AG248" s="10">
        <f t="shared" si="96"/>
        <v>109.91708765397257</v>
      </c>
      <c r="AH248" s="10">
        <f t="shared" si="96"/>
        <v>109.42903831214439</v>
      </c>
      <c r="AI248" s="10">
        <f t="shared" si="96"/>
        <v>108.9598808314793</v>
      </c>
      <c r="AJ248" s="10">
        <f t="shared" si="96"/>
        <v>108.46638704303169</v>
      </c>
      <c r="AK248" s="10">
        <f t="shared" si="96"/>
        <v>107.97255323336606</v>
      </c>
      <c r="AL248" s="10">
        <f t="shared" si="96"/>
        <v>107.49830101655479</v>
      </c>
      <c r="AM248" s="10">
        <f>INDEX($J$233:$AV$241,MATCH($D248,$B$233:$B$241,0),MATCH(AM$247,$J$104:$AV$104,0))</f>
        <v>105.12401507410222</v>
      </c>
      <c r="AN248" s="10">
        <f>INDEX($J$233:$AV$241,MATCH($D248,$B$233:$B$241,0),MATCH(AN$247,$J$104:$AV$104,0))</f>
        <v>103.09455595293744</v>
      </c>
      <c r="AO248" s="186">
        <f>AN248</f>
        <v>103.09455595293744</v>
      </c>
      <c r="AP248" s="186">
        <f>AO248</f>
        <v>103.09455595293744</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11.170719003517295</v>
      </c>
      <c r="T249" s="10">
        <f t="shared" si="95"/>
        <v>11.106225111374213</v>
      </c>
      <c r="U249" s="10">
        <f t="shared" si="95"/>
        <v>11.043219020708955</v>
      </c>
      <c r="V249" s="10">
        <f t="shared" si="95"/>
        <v>10.980308494305</v>
      </c>
      <c r="W249" s="10">
        <f t="shared" si="95"/>
        <v>10.928281255638453</v>
      </c>
      <c r="X249" s="10">
        <f t="shared" si="95"/>
        <v>10.876585399354699</v>
      </c>
      <c r="Y249" s="10">
        <f t="shared" si="95"/>
        <v>10.827521706886365</v>
      </c>
      <c r="Z249" s="10">
        <f t="shared" si="96"/>
        <v>10.778826771987614</v>
      </c>
      <c r="AA249" s="10">
        <f t="shared" si="96"/>
        <v>10.739953156351742</v>
      </c>
      <c r="AB249" s="10">
        <f t="shared" si="96"/>
        <v>10.703266367259532</v>
      </c>
      <c r="AC249" s="10">
        <f t="shared" si="96"/>
        <v>10.660706695099153</v>
      </c>
      <c r="AD249" s="10">
        <f t="shared" si="96"/>
        <v>10.616687760163131</v>
      </c>
      <c r="AE249" s="10">
        <f t="shared" si="96"/>
        <v>10.571963143042664</v>
      </c>
      <c r="AF249" s="10">
        <f t="shared" si="96"/>
        <v>10.530657797570235</v>
      </c>
      <c r="AG249" s="10">
        <f t="shared" si="96"/>
        <v>10.482390153526861</v>
      </c>
      <c r="AH249" s="10">
        <f t="shared" si="96"/>
        <v>10.435846674943074</v>
      </c>
      <c r="AI249" s="10">
        <f t="shared" si="96"/>
        <v>10.391104843979912</v>
      </c>
      <c r="AJ249" s="10">
        <f t="shared" si="96"/>
        <v>10.344042148458584</v>
      </c>
      <c r="AK249" s="10">
        <f t="shared" si="96"/>
        <v>10.296947026358788</v>
      </c>
      <c r="AL249" s="10">
        <f t="shared" si="96"/>
        <v>10.251719329065347</v>
      </c>
      <c r="AM249" s="10">
        <f t="shared" si="96"/>
        <v>10.025292372929353</v>
      </c>
      <c r="AN249" s="10">
        <f t="shared" si="96"/>
        <v>9.8317502880475764</v>
      </c>
      <c r="AO249" s="186">
        <f t="shared" ref="AO249:AP264" si="97">AN249</f>
        <v>9.8317502880475764</v>
      </c>
      <c r="AP249" s="186">
        <f t="shared" si="97"/>
        <v>9.8317502880475764</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8.0367961187283541</v>
      </c>
      <c r="T250" s="10">
        <f t="shared" si="95"/>
        <v>7.9903958590947521</v>
      </c>
      <c r="U250" s="10">
        <f t="shared" si="95"/>
        <v>7.9450660012086711</v>
      </c>
      <c r="V250" s="10">
        <f t="shared" si="95"/>
        <v>7.8998048972214274</v>
      </c>
      <c r="W250" s="10">
        <f t="shared" si="95"/>
        <v>7.8623737963539027</v>
      </c>
      <c r="X250" s="10">
        <f t="shared" si="95"/>
        <v>7.8251811092041477</v>
      </c>
      <c r="Y250" s="10">
        <f t="shared" si="95"/>
        <v>7.7898821375734224</v>
      </c>
      <c r="Z250" s="10">
        <f t="shared" si="96"/>
        <v>7.7548484693133224</v>
      </c>
      <c r="AA250" s="10">
        <f t="shared" si="96"/>
        <v>7.7268807688309309</v>
      </c>
      <c r="AB250" s="10">
        <f t="shared" si="96"/>
        <v>7.7004863850771166</v>
      </c>
      <c r="AC250" s="10">
        <f t="shared" si="96"/>
        <v>7.669866743859286</v>
      </c>
      <c r="AD250" s="10">
        <f t="shared" si="96"/>
        <v>7.638197233120275</v>
      </c>
      <c r="AE250" s="10">
        <f t="shared" si="96"/>
        <v>7.6060200179229183</v>
      </c>
      <c r="AF250" s="10">
        <f t="shared" si="96"/>
        <v>7.5763028045482885</v>
      </c>
      <c r="AG250" s="10">
        <f t="shared" si="96"/>
        <v>7.5415765515482969</v>
      </c>
      <c r="AH250" s="10">
        <f t="shared" si="96"/>
        <v>7.5080907528350256</v>
      </c>
      <c r="AI250" s="10">
        <f t="shared" si="96"/>
        <v>7.4759011531041271</v>
      </c>
      <c r="AJ250" s="10">
        <f t="shared" si="96"/>
        <v>7.4420418027271662</v>
      </c>
      <c r="AK250" s="10">
        <f t="shared" si="96"/>
        <v>7.4081591229834984</v>
      </c>
      <c r="AL250" s="10">
        <f t="shared" si="96"/>
        <v>7.3756199657499746</v>
      </c>
      <c r="AM250" s="10">
        <f t="shared" si="96"/>
        <v>7.2127166395024656</v>
      </c>
      <c r="AN250" s="10">
        <f t="shared" si="96"/>
        <v>7.0734723996197246</v>
      </c>
      <c r="AO250" s="186">
        <f t="shared" si="97"/>
        <v>7.0734723996197246</v>
      </c>
      <c r="AP250" s="186">
        <f t="shared" si="97"/>
        <v>7.0734723996197246</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101.93434142285847</v>
      </c>
      <c r="T251" s="10">
        <f t="shared" si="95"/>
        <v>101.34582582065488</v>
      </c>
      <c r="U251" s="10">
        <f t="shared" si="95"/>
        <v>100.7708866107822</v>
      </c>
      <c r="V251" s="10">
        <f t="shared" si="95"/>
        <v>100.19681943788731</v>
      </c>
      <c r="W251" s="10">
        <f t="shared" si="95"/>
        <v>99.722063756730662</v>
      </c>
      <c r="X251" s="10">
        <f t="shared" si="95"/>
        <v>99.250331985220143</v>
      </c>
      <c r="Y251" s="10">
        <f t="shared" si="95"/>
        <v>98.802619069161807</v>
      </c>
      <c r="Z251" s="10">
        <f t="shared" si="96"/>
        <v>98.35827111644987</v>
      </c>
      <c r="AA251" s="10">
        <f t="shared" si="96"/>
        <v>98.00354404764434</v>
      </c>
      <c r="AB251" s="10">
        <f t="shared" si="96"/>
        <v>97.668772070669874</v>
      </c>
      <c r="AC251" s="10">
        <f t="shared" si="96"/>
        <v>97.280409231046463</v>
      </c>
      <c r="AD251" s="10">
        <f t="shared" si="96"/>
        <v>96.878730418659714</v>
      </c>
      <c r="AE251" s="10">
        <f t="shared" si="96"/>
        <v>96.470612159653399</v>
      </c>
      <c r="AF251" s="10">
        <f t="shared" si="96"/>
        <v>96.09369522291459</v>
      </c>
      <c r="AG251" s="10">
        <f t="shared" si="96"/>
        <v>95.653246357801692</v>
      </c>
      <c r="AH251" s="10">
        <f t="shared" si="96"/>
        <v>95.228530738737831</v>
      </c>
      <c r="AI251" s="10">
        <f t="shared" si="96"/>
        <v>94.820255401058404</v>
      </c>
      <c r="AJ251" s="10">
        <f t="shared" si="96"/>
        <v>94.390801856300882</v>
      </c>
      <c r="AK251" s="10">
        <f t="shared" si="96"/>
        <v>93.961052414571981</v>
      </c>
      <c r="AL251" s="10">
        <f t="shared" si="96"/>
        <v>93.548343480059572</v>
      </c>
      <c r="AM251" s="10">
        <f t="shared" si="96"/>
        <v>91.482166482246114</v>
      </c>
      <c r="AN251" s="10">
        <f t="shared" si="96"/>
        <v>89.716068440229378</v>
      </c>
      <c r="AO251" s="186">
        <f t="shared" si="97"/>
        <v>89.716068440229378</v>
      </c>
      <c r="AP251" s="186">
        <f t="shared" si="97"/>
        <v>89.716068440229378</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24.796970450565368</v>
      </c>
      <c r="T252" s="10">
        <f t="shared" si="95"/>
        <v>24.65380570555563</v>
      </c>
      <c r="U252" s="10">
        <f t="shared" si="95"/>
        <v>24.513943610023542</v>
      </c>
      <c r="V252" s="10">
        <f t="shared" si="95"/>
        <v>24.374293649821588</v>
      </c>
      <c r="W252" s="10">
        <f t="shared" si="95"/>
        <v>24.258802614783235</v>
      </c>
      <c r="X252" s="10">
        <f t="shared" si="95"/>
        <v>24.144047188540632</v>
      </c>
      <c r="Y252" s="10">
        <f t="shared" si="95"/>
        <v>24.035134688642479</v>
      </c>
      <c r="Z252" s="10">
        <f t="shared" si="96"/>
        <v>23.927040763677013</v>
      </c>
      <c r="AA252" s="10">
        <f t="shared" si="96"/>
        <v>23.840748386442751</v>
      </c>
      <c r="AB252" s="10">
        <f t="shared" si="96"/>
        <v>23.759310367568663</v>
      </c>
      <c r="AC252" s="10">
        <f t="shared" si="96"/>
        <v>23.664835613292375</v>
      </c>
      <c r="AD252" s="10">
        <f t="shared" si="96"/>
        <v>23.567121560281983</v>
      </c>
      <c r="AE252" s="10">
        <f t="shared" si="96"/>
        <v>23.467841020793003</v>
      </c>
      <c r="AF252" s="10">
        <f t="shared" si="96"/>
        <v>23.376150644299983</v>
      </c>
      <c r="AG252" s="10">
        <f t="shared" si="96"/>
        <v>23.26900522754703</v>
      </c>
      <c r="AH252" s="10">
        <f t="shared" si="96"/>
        <v>23.165687145448175</v>
      </c>
      <c r="AI252" s="10">
        <f t="shared" si="96"/>
        <v>23.066368394350022</v>
      </c>
      <c r="AJ252" s="10">
        <f t="shared" si="96"/>
        <v>22.961897744806439</v>
      </c>
      <c r="AK252" s="10">
        <f t="shared" si="96"/>
        <v>22.857355114139004</v>
      </c>
      <c r="AL252" s="10">
        <f t="shared" si="96"/>
        <v>22.756957827896333</v>
      </c>
      <c r="AM252" s="10">
        <f t="shared" si="96"/>
        <v>22.254331046330361</v>
      </c>
      <c r="AN252" s="10">
        <f t="shared" si="96"/>
        <v>21.824702715491213</v>
      </c>
      <c r="AO252" s="186">
        <f t="shared" si="97"/>
        <v>21.824702715491213</v>
      </c>
      <c r="AP252" s="186">
        <f t="shared" si="97"/>
        <v>21.824702715491213</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9.3970126515142791</v>
      </c>
      <c r="T253" s="10">
        <f t="shared" si="95"/>
        <v>9.3427592126601535</v>
      </c>
      <c r="U253" s="10">
        <f t="shared" si="95"/>
        <v>9.2897573395562425</v>
      </c>
      <c r="V253" s="10">
        <f t="shared" si="95"/>
        <v>9.2368358568526432</v>
      </c>
      <c r="W253" s="10">
        <f t="shared" si="95"/>
        <v>9.193069594374915</v>
      </c>
      <c r="X253" s="10">
        <f t="shared" si="95"/>
        <v>9.149582096804135</v>
      </c>
      <c r="Y253" s="10">
        <f t="shared" si="95"/>
        <v>9.1083088234624867</v>
      </c>
      <c r="Z253" s="10">
        <f t="shared" si="96"/>
        <v>9.0673457557168788</v>
      </c>
      <c r="AA253" s="10">
        <f t="shared" si="96"/>
        <v>9.0346445609392276</v>
      </c>
      <c r="AB253" s="10">
        <f t="shared" si="96"/>
        <v>9.0037829645518901</v>
      </c>
      <c r="AC253" s="10">
        <f t="shared" si="96"/>
        <v>8.9679809917684494</v>
      </c>
      <c r="AD253" s="10">
        <f t="shared" si="96"/>
        <v>8.9309514605118014</v>
      </c>
      <c r="AE253" s="10">
        <f t="shared" si="96"/>
        <v>8.8933282965254179</v>
      </c>
      <c r="AF253" s="10">
        <f t="shared" si="96"/>
        <v>8.858581486238867</v>
      </c>
      <c r="AG253" s="10">
        <f t="shared" si="96"/>
        <v>8.8179778633573349</v>
      </c>
      <c r="AH253" s="10">
        <f t="shared" si="96"/>
        <v>8.7788246399202734</v>
      </c>
      <c r="AI253" s="10">
        <f t="shared" si="96"/>
        <v>8.7411869953353207</v>
      </c>
      <c r="AJ253" s="10">
        <f t="shared" si="96"/>
        <v>8.7015969971365461</v>
      </c>
      <c r="AK253" s="10">
        <f t="shared" si="96"/>
        <v>8.6619797211082936</v>
      </c>
      <c r="AL253" s="10">
        <f t="shared" si="96"/>
        <v>8.6239333569009844</v>
      </c>
      <c r="AM253" s="10">
        <f t="shared" si="96"/>
        <v>8.4334588699155137</v>
      </c>
      <c r="AN253" s="10">
        <f t="shared" si="96"/>
        <v>8.2706477366606315</v>
      </c>
      <c r="AO253" s="186">
        <f t="shared" si="97"/>
        <v>8.2706477366606315</v>
      </c>
      <c r="AP253" s="186">
        <f t="shared" si="97"/>
        <v>8.2706477366606315</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9.1294927129121159</v>
      </c>
      <c r="T254" s="10">
        <f t="shared" si="95"/>
        <v>9.2349551867383699</v>
      </c>
      <c r="U254" s="10">
        <f t="shared" si="95"/>
        <v>9.3461706650974801</v>
      </c>
      <c r="V254" s="10">
        <f t="shared" si="95"/>
        <v>9.4577556696579279</v>
      </c>
      <c r="W254" s="10">
        <f t="shared" si="95"/>
        <v>9.6114239794300573</v>
      </c>
      <c r="X254" s="10">
        <f t="shared" si="95"/>
        <v>9.7663736727595367</v>
      </c>
      <c r="Y254" s="10">
        <f t="shared" si="95"/>
        <v>9.9315013707402073</v>
      </c>
      <c r="Z254" s="10">
        <f t="shared" si="96"/>
        <v>10.098054973991806</v>
      </c>
      <c r="AA254" s="10">
        <f t="shared" si="96"/>
        <v>10.302585481474301</v>
      </c>
      <c r="AB254" s="10">
        <f t="shared" si="96"/>
        <v>10.515571971294355</v>
      </c>
      <c r="AC254" s="10">
        <f t="shared" si="96"/>
        <v>10.705849300372398</v>
      </c>
      <c r="AD254" s="10">
        <f t="shared" si="96"/>
        <v>10.890483977868222</v>
      </c>
      <c r="AE254" s="10">
        <f t="shared" si="96"/>
        <v>11.072389935930447</v>
      </c>
      <c r="AF254" s="10">
        <f t="shared" si="96"/>
        <v>11.267517473338721</v>
      </c>
      <c r="AG254" s="10">
        <f t="shared" si="96"/>
        <v>11.435723317339145</v>
      </c>
      <c r="AH254" s="10">
        <f t="shared" si="96"/>
        <v>11.610596133951333</v>
      </c>
      <c r="AI254" s="10">
        <f t="shared" si="96"/>
        <v>11.792435529830005</v>
      </c>
      <c r="AJ254" s="10">
        <f t="shared" si="96"/>
        <v>11.965300647539001</v>
      </c>
      <c r="AK254" s="10">
        <f t="shared" si="96"/>
        <v>12.13804037872587</v>
      </c>
      <c r="AL254" s="10">
        <f t="shared" si="96"/>
        <v>12.318001035241723</v>
      </c>
      <c r="AM254" s="10">
        <f t="shared" si="96"/>
        <v>13.216688868389813</v>
      </c>
      <c r="AN254" s="10">
        <f t="shared" si="96"/>
        <v>14.242535342127798</v>
      </c>
      <c r="AO254" s="186">
        <f t="shared" si="97"/>
        <v>14.242535342127798</v>
      </c>
      <c r="AP254" s="186">
        <f t="shared" si="97"/>
        <v>14.242535342127798</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3.154691955507317</v>
      </c>
      <c r="T255" s="10">
        <f t="shared" si="95"/>
        <v>3.1911344642260144</v>
      </c>
      <c r="U255" s="10">
        <f t="shared" si="95"/>
        <v>3.2295649209819697</v>
      </c>
      <c r="V255" s="10">
        <f t="shared" si="95"/>
        <v>3.2681230673447166</v>
      </c>
      <c r="W255" s="10">
        <f t="shared" si="95"/>
        <v>3.3212230802259266</v>
      </c>
      <c r="X255" s="10">
        <f t="shared" si="95"/>
        <v>3.3747658745986611</v>
      </c>
      <c r="Y255" s="10">
        <f t="shared" si="95"/>
        <v>3.4318256737389028</v>
      </c>
      <c r="Z255" s="10">
        <f t="shared" si="96"/>
        <v>3.4893781937814952</v>
      </c>
      <c r="AA255" s="10">
        <f t="shared" si="96"/>
        <v>3.5600536153959168</v>
      </c>
      <c r="AB255" s="10">
        <f t="shared" si="96"/>
        <v>3.6336509977692844</v>
      </c>
      <c r="AC255" s="10">
        <f t="shared" si="96"/>
        <v>3.6994012402234948</v>
      </c>
      <c r="AD255" s="10">
        <f t="shared" si="96"/>
        <v>3.7632016670511503</v>
      </c>
      <c r="AE255" s="10">
        <f t="shared" si="96"/>
        <v>3.8260591861492412</v>
      </c>
      <c r="AF255" s="10">
        <f t="shared" si="96"/>
        <v>3.8934854158333092</v>
      </c>
      <c r="AG255" s="10">
        <f t="shared" si="96"/>
        <v>3.9516088668972387</v>
      </c>
      <c r="AH255" s="10">
        <f t="shared" si="96"/>
        <v>4.0120360872424765</v>
      </c>
      <c r="AI255" s="10">
        <f t="shared" si="96"/>
        <v>4.0748706058090374</v>
      </c>
      <c r="AJ255" s="10">
        <f t="shared" si="96"/>
        <v>4.1346040667332256</v>
      </c>
      <c r="AK255" s="10">
        <f t="shared" si="96"/>
        <v>4.1942942004030828</v>
      </c>
      <c r="AL255" s="10">
        <f t="shared" si="96"/>
        <v>4.2564795214577149</v>
      </c>
      <c r="AM255" s="10">
        <f t="shared" si="96"/>
        <v>4.5670206836993845</v>
      </c>
      <c r="AN255" s="10">
        <f t="shared" si="96"/>
        <v>4.9215014549814171</v>
      </c>
      <c r="AO255" s="186">
        <f t="shared" si="97"/>
        <v>4.9215014549814171</v>
      </c>
      <c r="AP255" s="186">
        <f t="shared" si="97"/>
        <v>4.9215014549814171</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16.554272127112778</v>
      </c>
      <c r="T256" s="10">
        <f t="shared" si="95"/>
        <v>16.458696413433373</v>
      </c>
      <c r="U256" s="10">
        <f t="shared" si="95"/>
        <v>16.365325523859497</v>
      </c>
      <c r="V256" s="10">
        <f t="shared" si="95"/>
        <v>16.272096254246406</v>
      </c>
      <c r="W256" s="10">
        <f t="shared" si="95"/>
        <v>16.194995302495936</v>
      </c>
      <c r="X256" s="10">
        <f t="shared" si="95"/>
        <v>16.11838543767918</v>
      </c>
      <c r="Y256" s="10">
        <f t="shared" si="95"/>
        <v>16.045676266816859</v>
      </c>
      <c r="Z256" s="10">
        <f t="shared" si="96"/>
        <v>15.973513570461131</v>
      </c>
      <c r="AA256" s="10">
        <f t="shared" si="96"/>
        <v>15.915905424414451</v>
      </c>
      <c r="AB256" s="10">
        <f t="shared" si="96"/>
        <v>15.861538011724974</v>
      </c>
      <c r="AC256" s="10">
        <f t="shared" si="96"/>
        <v>15.798467371924456</v>
      </c>
      <c r="AD256" s="10">
        <f t="shared" si="96"/>
        <v>15.733234200501283</v>
      </c>
      <c r="AE256" s="10">
        <f t="shared" si="96"/>
        <v>15.666955254413745</v>
      </c>
      <c r="AF256" s="10">
        <f t="shared" si="96"/>
        <v>15.60574344440942</v>
      </c>
      <c r="AG256" s="10">
        <f t="shared" si="96"/>
        <v>15.534213965046719</v>
      </c>
      <c r="AH256" s="10">
        <f t="shared" si="96"/>
        <v>15.465239585691563</v>
      </c>
      <c r="AI256" s="10">
        <f t="shared" si="96"/>
        <v>15.39893512981936</v>
      </c>
      <c r="AJ256" s="10">
        <f t="shared" si="96"/>
        <v>15.329191305053008</v>
      </c>
      <c r="AK256" s="10">
        <f t="shared" si="96"/>
        <v>15.259399426226395</v>
      </c>
      <c r="AL256" s="10">
        <f t="shared" si="96"/>
        <v>15.192374948353255</v>
      </c>
      <c r="AM256" s="10">
        <f t="shared" si="96"/>
        <v>14.856825065878468</v>
      </c>
      <c r="AN256" s="10">
        <f t="shared" si="96"/>
        <v>14.570008403479846</v>
      </c>
      <c r="AO256" s="186">
        <f t="shared" si="97"/>
        <v>14.570008403479846</v>
      </c>
      <c r="AP256" s="186">
        <f t="shared" si="97"/>
        <v>14.570008403479846</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6.6512592858880488</v>
      </c>
      <c r="T258" s="225">
        <f t="shared" si="99"/>
        <v>8.7574919850255686</v>
      </c>
      <c r="U258" s="225">
        <f t="shared" si="99"/>
        <v>10.926128316561655</v>
      </c>
      <c r="V258" s="225">
        <f t="shared" si="99"/>
        <v>13.098772949690145</v>
      </c>
      <c r="W258" s="225">
        <f t="shared" si="99"/>
        <v>15.727900989627953</v>
      </c>
      <c r="X258" s="225">
        <f t="shared" si="99"/>
        <v>18.370928373468143</v>
      </c>
      <c r="Y258" s="225">
        <f t="shared" si="99"/>
        <v>21.124357975345351</v>
      </c>
      <c r="Z258" s="225">
        <f t="shared" ref="Z258:AN266" si="100">INDEX($J$220:$AV$228,MATCH($D258,$B$220:$B$228,0),MATCH(Z$247,$J$104:$AV$104,0))</f>
        <v>23.893254568053869</v>
      </c>
      <c r="AA258" s="225">
        <f t="shared" si="100"/>
        <v>27.074091870651714</v>
      </c>
      <c r="AB258" s="225">
        <f t="shared" si="100"/>
        <v>30.346652378115557</v>
      </c>
      <c r="AC258" s="225">
        <f t="shared" si="100"/>
        <v>33.342621180656863</v>
      </c>
      <c r="AD258" s="225">
        <f t="shared" si="100"/>
        <v>36.277995430639038</v>
      </c>
      <c r="AE258" s="225">
        <f t="shared" si="100"/>
        <v>39.184066873114993</v>
      </c>
      <c r="AF258" s="225">
        <f t="shared" si="100"/>
        <v>42.23212044454673</v>
      </c>
      <c r="AG258" s="225">
        <f t="shared" si="100"/>
        <v>44.991070933426975</v>
      </c>
      <c r="AH258" s="225">
        <f t="shared" si="100"/>
        <v>47.821615816617694</v>
      </c>
      <c r="AI258" s="225">
        <f t="shared" si="100"/>
        <v>50.726972470014275</v>
      </c>
      <c r="AJ258" s="225">
        <f t="shared" si="100"/>
        <v>53.535957344592092</v>
      </c>
      <c r="AK258" s="225">
        <f t="shared" si="100"/>
        <v>56.343595735146465</v>
      </c>
      <c r="AL258" s="225">
        <f t="shared" si="100"/>
        <v>59.228777233404216</v>
      </c>
      <c r="AM258" s="225">
        <f>INDEX($J$220:$AV$228,MATCH($D258,$B$220:$B$228,0),MATCH(AM$247,$J$104:$AV$104,0))</f>
        <v>73.354427704402781</v>
      </c>
      <c r="AN258" s="225">
        <f t="shared" si="100"/>
        <v>88.818282103455033</v>
      </c>
      <c r="AO258" s="226">
        <f t="shared" si="97"/>
        <v>88.818282103455033</v>
      </c>
      <c r="AP258" s="226">
        <f t="shared" si="97"/>
        <v>88.818282103455033</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0.63430624241459477</v>
      </c>
      <c r="T259" s="10">
        <f t="shared" si="99"/>
        <v>0.83516994229699881</v>
      </c>
      <c r="U259" s="10">
        <f t="shared" si="99"/>
        <v>1.0419848480907015</v>
      </c>
      <c r="V259" s="10">
        <f t="shared" si="99"/>
        <v>1.2491820109296128</v>
      </c>
      <c r="W259" s="10">
        <f t="shared" si="99"/>
        <v>1.4999123247181754</v>
      </c>
      <c r="X259" s="10">
        <f t="shared" si="99"/>
        <v>1.7519681680378825</v>
      </c>
      <c r="Y259" s="10">
        <f t="shared" si="99"/>
        <v>2.0145526666192906</v>
      </c>
      <c r="Z259" s="10">
        <f t="shared" si="100"/>
        <v>2.2786121954790217</v>
      </c>
      <c r="AA259" s="10">
        <f t="shared" si="100"/>
        <v>2.5819570013902582</v>
      </c>
      <c r="AB259" s="10">
        <f t="shared" si="100"/>
        <v>2.894049113476163</v>
      </c>
      <c r="AC259" s="10">
        <f t="shared" si="100"/>
        <v>3.1797636874912394</v>
      </c>
      <c r="AD259" s="10">
        <f t="shared" si="100"/>
        <v>3.4596995809147897</v>
      </c>
      <c r="AE259" s="10">
        <f t="shared" si="100"/>
        <v>3.7368409728879293</v>
      </c>
      <c r="AF259" s="10">
        <f t="shared" si="100"/>
        <v>4.0275226805873023</v>
      </c>
      <c r="AG259" s="10">
        <f t="shared" si="100"/>
        <v>4.290633685945723</v>
      </c>
      <c r="AH259" s="10">
        <f t="shared" si="100"/>
        <v>4.5605723865241128</v>
      </c>
      <c r="AI259" s="10">
        <f t="shared" si="100"/>
        <v>4.8376456116801778</v>
      </c>
      <c r="AJ259" s="10">
        <f t="shared" si="100"/>
        <v>5.1055282131859157</v>
      </c>
      <c r="AK259" s="10">
        <f t="shared" si="100"/>
        <v>5.3732824054409116</v>
      </c>
      <c r="AL259" s="10">
        <f t="shared" si="100"/>
        <v>5.6484315999290713</v>
      </c>
      <c r="AM259" s="10">
        <f t="shared" si="100"/>
        <v>6.9955431598304312</v>
      </c>
      <c r="AN259" s="10">
        <f t="shared" si="100"/>
        <v>8.4702743280951491</v>
      </c>
      <c r="AO259" s="186">
        <f t="shared" si="97"/>
        <v>8.4702743280951491</v>
      </c>
      <c r="AP259" s="186">
        <f t="shared" si="97"/>
        <v>8.4702743280951491</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0.4563528941617504</v>
      </c>
      <c r="T260" s="10">
        <f t="shared" si="99"/>
        <v>0.60086468459350606</v>
      </c>
      <c r="U260" s="10">
        <f t="shared" si="99"/>
        <v>0.74965808201534145</v>
      </c>
      <c r="V260" s="10">
        <f t="shared" si="99"/>
        <v>0.89872649503253155</v>
      </c>
      <c r="W260" s="10">
        <f t="shared" si="99"/>
        <v>1.079114920528597</v>
      </c>
      <c r="X260" s="10">
        <f t="shared" si="99"/>
        <v>1.2604570008957416</v>
      </c>
      <c r="Y260" s="10">
        <f t="shared" si="99"/>
        <v>1.4493739433390003</v>
      </c>
      <c r="Z260" s="10">
        <f t="shared" si="100"/>
        <v>1.6393520992647665</v>
      </c>
      <c r="AA260" s="10">
        <f t="shared" si="100"/>
        <v>1.8575941263013618</v>
      </c>
      <c r="AB260" s="10">
        <f t="shared" si="100"/>
        <v>2.0821294202522682</v>
      </c>
      <c r="AC260" s="10">
        <f t="shared" si="100"/>
        <v>2.2876873417061589</v>
      </c>
      <c r="AD260" s="10">
        <f t="shared" si="100"/>
        <v>2.4890877798561792</v>
      </c>
      <c r="AE260" s="10">
        <f t="shared" si="100"/>
        <v>2.6884777083511477</v>
      </c>
      <c r="AF260" s="10">
        <f t="shared" si="100"/>
        <v>2.8976092440641201</v>
      </c>
      <c r="AG260" s="10">
        <f t="shared" si="100"/>
        <v>3.086904982860653</v>
      </c>
      <c r="AH260" s="10">
        <f t="shared" si="100"/>
        <v>3.281112920632598</v>
      </c>
      <c r="AI260" s="10">
        <f t="shared" si="100"/>
        <v>3.4804538063747481</v>
      </c>
      <c r="AJ260" s="10">
        <f t="shared" si="100"/>
        <v>3.6731824795584789</v>
      </c>
      <c r="AK260" s="10">
        <f t="shared" si="100"/>
        <v>3.8658187684500569</v>
      </c>
      <c r="AL260" s="10">
        <f t="shared" si="100"/>
        <v>4.0637754064818079</v>
      </c>
      <c r="AM260" s="10">
        <f t="shared" si="100"/>
        <v>5.0329575112953338</v>
      </c>
      <c r="AN260" s="10">
        <f t="shared" si="100"/>
        <v>6.0939557984732469</v>
      </c>
      <c r="AO260" s="186">
        <f t="shared" si="97"/>
        <v>6.0939557984732469</v>
      </c>
      <c r="AP260" s="186">
        <f t="shared" si="97"/>
        <v>6.0939557984732469</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5.7881313692145655</v>
      </c>
      <c r="T261" s="225">
        <f t="shared" si="99"/>
        <v>7.6210401512566763</v>
      </c>
      <c r="U261" s="225">
        <f t="shared" si="99"/>
        <v>9.5082545026223944</v>
      </c>
      <c r="V261" s="225">
        <f t="shared" si="99"/>
        <v>11.398957001899213</v>
      </c>
      <c r="W261" s="225">
        <f t="shared" si="99"/>
        <v>13.686905468129218</v>
      </c>
      <c r="X261" s="225">
        <f t="shared" si="99"/>
        <v>15.986949572943564</v>
      </c>
      <c r="Y261" s="225">
        <f t="shared" si="99"/>
        <v>18.383069099566647</v>
      </c>
      <c r="Z261" s="225">
        <f t="shared" si="100"/>
        <v>20.792648479575387</v>
      </c>
      <c r="AA261" s="225">
        <f t="shared" si="100"/>
        <v>23.560711395209609</v>
      </c>
      <c r="AB261" s="225">
        <f t="shared" si="100"/>
        <v>26.408594678168274</v>
      </c>
      <c r="AC261" s="225">
        <f t="shared" si="100"/>
        <v>29.015779312207421</v>
      </c>
      <c r="AD261" s="225">
        <f t="shared" si="100"/>
        <v>31.570232694103815</v>
      </c>
      <c r="AE261" s="225">
        <f t="shared" si="100"/>
        <v>34.09918586738668</v>
      </c>
      <c r="AF261" s="225">
        <f t="shared" si="100"/>
        <v>36.751696276848932</v>
      </c>
      <c r="AG261" s="225">
        <f t="shared" si="100"/>
        <v>39.152620249949692</v>
      </c>
      <c r="AH261" s="225">
        <f t="shared" si="100"/>
        <v>41.615847877404683</v>
      </c>
      <c r="AI261" s="225">
        <f t="shared" si="100"/>
        <v>44.144179019142101</v>
      </c>
      <c r="AJ261" s="225">
        <f t="shared" si="100"/>
        <v>46.588644460850162</v>
      </c>
      <c r="AK261" s="225">
        <f t="shared" si="100"/>
        <v>49.031938150551667</v>
      </c>
      <c r="AL261" s="225">
        <f t="shared" si="100"/>
        <v>51.542712248830334</v>
      </c>
      <c r="AM261" s="225">
        <f t="shared" si="100"/>
        <v>63.835289802560581</v>
      </c>
      <c r="AN261" s="225">
        <f t="shared" si="100"/>
        <v>77.292413767946698</v>
      </c>
      <c r="AO261" s="226">
        <f t="shared" si="97"/>
        <v>77.292413767946698</v>
      </c>
      <c r="AP261" s="226">
        <f t="shared" si="97"/>
        <v>77.292413767946698</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1.4080448308485201</v>
      </c>
      <c r="T262" s="10">
        <f t="shared" si="99"/>
        <v>1.8539258192617911</v>
      </c>
      <c r="U262" s="10">
        <f t="shared" si="99"/>
        <v>2.3130174055856565</v>
      </c>
      <c r="V262" s="10">
        <f t="shared" si="99"/>
        <v>2.7729575332300564</v>
      </c>
      <c r="W262" s="10">
        <f t="shared" si="99"/>
        <v>3.3295333615288722</v>
      </c>
      <c r="X262" s="10">
        <f t="shared" si="99"/>
        <v>3.8890516250106697</v>
      </c>
      <c r="Y262" s="10">
        <f t="shared" si="99"/>
        <v>4.4719415938702847</v>
      </c>
      <c r="Z262" s="10">
        <f t="shared" si="100"/>
        <v>5.0581058624606285</v>
      </c>
      <c r="AA262" s="10">
        <f t="shared" si="100"/>
        <v>5.7314763219758094</v>
      </c>
      <c r="AB262" s="10">
        <f t="shared" si="100"/>
        <v>6.4242642149316689</v>
      </c>
      <c r="AC262" s="10">
        <f t="shared" si="100"/>
        <v>7.0584987567652728</v>
      </c>
      <c r="AD262" s="10">
        <f t="shared" si="100"/>
        <v>7.679905675611832</v>
      </c>
      <c r="AE262" s="10">
        <f t="shared" si="100"/>
        <v>8.2951093080031431</v>
      </c>
      <c r="AF262" s="10">
        <f t="shared" si="100"/>
        <v>8.9403699858584957</v>
      </c>
      <c r="AG262" s="10">
        <f t="shared" si="100"/>
        <v>9.5244287042844995</v>
      </c>
      <c r="AH262" s="10">
        <f t="shared" si="100"/>
        <v>10.123643667940708</v>
      </c>
      <c r="AI262" s="10">
        <f t="shared" si="100"/>
        <v>10.738695982359722</v>
      </c>
      <c r="AJ262" s="10">
        <f t="shared" si="100"/>
        <v>11.333346778934841</v>
      </c>
      <c r="AK262" s="10">
        <f t="shared" si="100"/>
        <v>11.927712530259495</v>
      </c>
      <c r="AL262" s="10">
        <f t="shared" si="100"/>
        <v>12.538493845506208</v>
      </c>
      <c r="AM262" s="10">
        <f t="shared" si="100"/>
        <v>15.528837218566716</v>
      </c>
      <c r="AN262" s="10">
        <f t="shared" si="100"/>
        <v>18.80247297920787</v>
      </c>
      <c r="AO262" s="186">
        <f t="shared" si="97"/>
        <v>18.80247297920787</v>
      </c>
      <c r="AP262" s="186">
        <f t="shared" si="97"/>
        <v>18.80247297920787</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0.53358998494435639</v>
      </c>
      <c r="T263" s="10">
        <f t="shared" si="99"/>
        <v>0.70256019433111117</v>
      </c>
      <c r="U263" s="10">
        <f t="shared" si="99"/>
        <v>0.87653666671871933</v>
      </c>
      <c r="V263" s="10">
        <f t="shared" si="99"/>
        <v>1.050834700707584</v>
      </c>
      <c r="W263" s="10">
        <f t="shared" si="99"/>
        <v>1.261753615599938</v>
      </c>
      <c r="X263" s="10">
        <f t="shared" si="99"/>
        <v>1.4737875901200743</v>
      </c>
      <c r="Y263" s="10">
        <f t="shared" si="99"/>
        <v>1.6946784615567374</v>
      </c>
      <c r="Z263" s="10">
        <f t="shared" si="100"/>
        <v>1.9168101553775643</v>
      </c>
      <c r="AA263" s="10">
        <f t="shared" si="100"/>
        <v>2.1719893410702213</v>
      </c>
      <c r="AB263" s="10">
        <f t="shared" si="100"/>
        <v>2.4345269203241293</v>
      </c>
      <c r="AC263" s="10">
        <f t="shared" si="100"/>
        <v>2.6748752332569237</v>
      </c>
      <c r="AD263" s="10">
        <f t="shared" si="100"/>
        <v>2.910362414635828</v>
      </c>
      <c r="AE263" s="10">
        <f t="shared" si="100"/>
        <v>3.143498810404969</v>
      </c>
      <c r="AF263" s="10">
        <f t="shared" si="100"/>
        <v>3.3880255668254566</v>
      </c>
      <c r="AG263" s="10">
        <f t="shared" si="100"/>
        <v>3.6093593453698123</v>
      </c>
      <c r="AH263" s="10">
        <f t="shared" si="100"/>
        <v>3.8364367057142763</v>
      </c>
      <c r="AI263" s="10">
        <f t="shared" si="100"/>
        <v>4.0695157583130923</v>
      </c>
      <c r="AJ263" s="10">
        <f t="shared" si="100"/>
        <v>4.2948634906011716</v>
      </c>
      <c r="AK263" s="10">
        <f t="shared" si="100"/>
        <v>4.5201032026845169</v>
      </c>
      <c r="AL263" s="10">
        <f t="shared" si="100"/>
        <v>4.7515637255787988</v>
      </c>
      <c r="AM263" s="10">
        <f t="shared" si="100"/>
        <v>5.8847785497461924</v>
      </c>
      <c r="AN263" s="10">
        <f t="shared" si="100"/>
        <v>7.1253493170712439</v>
      </c>
      <c r="AO263" s="186">
        <f t="shared" si="97"/>
        <v>7.1253493170712439</v>
      </c>
      <c r="AP263" s="186">
        <f t="shared" si="97"/>
        <v>7.1253493170712439</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0.94000020460198741</v>
      </c>
      <c r="T266" s="10">
        <f t="shared" si="99"/>
        <v>1.2376670197161304</v>
      </c>
      <c r="U266" s="10">
        <f t="shared" si="99"/>
        <v>1.5441531312523837</v>
      </c>
      <c r="V266" s="10">
        <f t="shared" si="99"/>
        <v>1.8512057226317788</v>
      </c>
      <c r="W266" s="10">
        <f t="shared" si="99"/>
        <v>2.2227715854616767</v>
      </c>
      <c r="X266" s="10">
        <f t="shared" si="99"/>
        <v>2.5963017960264141</v>
      </c>
      <c r="Y266" s="10">
        <f t="shared" si="99"/>
        <v>2.985434782408884</v>
      </c>
      <c r="Z266" s="10">
        <f t="shared" si="100"/>
        <v>3.3767536668177391</v>
      </c>
      <c r="AA266" s="10">
        <f t="shared" si="100"/>
        <v>3.8262907524627772</v>
      </c>
      <c r="AB266" s="10">
        <f t="shared" si="100"/>
        <v>4.2887907715366342</v>
      </c>
      <c r="AC266" s="10">
        <f t="shared" si="100"/>
        <v>4.712201011060019</v>
      </c>
      <c r="AD266" s="10">
        <f t="shared" si="100"/>
        <v>5.1270476253576973</v>
      </c>
      <c r="AE266" s="10">
        <f t="shared" si="100"/>
        <v>5.5377529719844993</v>
      </c>
      <c r="AF266" s="10">
        <f t="shared" si="100"/>
        <v>5.968524177500826</v>
      </c>
      <c r="AG266" s="10">
        <f t="shared" si="100"/>
        <v>6.3584374123579632</v>
      </c>
      <c r="AH266" s="10">
        <f t="shared" si="100"/>
        <v>6.7584688432449864</v>
      </c>
      <c r="AI266" s="10">
        <f t="shared" si="100"/>
        <v>7.1690731711245137</v>
      </c>
      <c r="AJ266" s="10">
        <f t="shared" si="100"/>
        <v>7.5660575981831997</v>
      </c>
      <c r="AK266" s="10">
        <f t="shared" si="100"/>
        <v>7.9628517311632567</v>
      </c>
      <c r="AL266" s="10">
        <f t="shared" si="100"/>
        <v>8.3706047719190657</v>
      </c>
      <c r="AM266" s="10">
        <f t="shared" si="100"/>
        <v>10.366935656364804</v>
      </c>
      <c r="AN266" s="10">
        <f t="shared" si="100"/>
        <v>12.552390421282102</v>
      </c>
      <c r="AO266" s="186">
        <f>AN266</f>
        <v>12.552390421282102</v>
      </c>
      <c r="AP266" s="186">
        <f>AO266</f>
        <v>12.552390421282102</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58" zoomScale="70" zoomScaleNormal="70" workbookViewId="0">
      <selection activeCell="H98" sqref="H9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0" t="s">
        <v>296</v>
      </c>
      <c r="C2" s="350"/>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144.74604267665728</v>
      </c>
      <c r="L7" s="24" cm="1">
        <f t="array" ref="L7">INDEX(Drivers!$C$7:$AG$22,$D7,L$3)</f>
        <v>193.78007167769462</v>
      </c>
      <c r="M7" s="24" cm="1">
        <f t="array" ref="M7">INDEX(Drivers!$C$7:$AG$22,$D7,M$3)</f>
        <v>264.04423171955199</v>
      </c>
      <c r="N7" s="24" cm="1">
        <f t="array" ref="N7">INDEX(Drivers!$C$7:$AG$22,$D7,N$3)</f>
        <v>355.03101786087433</v>
      </c>
      <c r="O7" s="186"/>
      <c r="P7" s="186">
        <f>G7</f>
        <v>145.137</v>
      </c>
      <c r="Q7" s="186">
        <f t="shared" ref="Q7:V7" si="0">I7</f>
        <v>150.78899999999999</v>
      </c>
      <c r="R7" s="186">
        <f t="shared" si="0"/>
        <v>140.006</v>
      </c>
      <c r="S7" s="24">
        <f t="shared" si="0"/>
        <v>144.74604267665728</v>
      </c>
      <c r="T7" s="186">
        <f t="shared" si="0"/>
        <v>193.78007167769462</v>
      </c>
      <c r="U7" s="186">
        <f t="shared" si="0"/>
        <v>264.04423171955199</v>
      </c>
      <c r="V7" s="186">
        <f t="shared" si="0"/>
        <v>355.03101786087433</v>
      </c>
      <c r="X7" s="186">
        <f t="shared" ref="X7:AD7" si="1">P7</f>
        <v>145.137</v>
      </c>
      <c r="Y7" s="186">
        <f t="shared" si="1"/>
        <v>150.78899999999999</v>
      </c>
      <c r="Z7" s="186">
        <f t="shared" si="1"/>
        <v>140.006</v>
      </c>
      <c r="AA7" s="186">
        <f t="shared" si="1"/>
        <v>144.74604267665728</v>
      </c>
      <c r="AB7" s="186">
        <f t="shared" si="1"/>
        <v>193.78007167769462</v>
      </c>
      <c r="AC7" s="186">
        <f t="shared" si="1"/>
        <v>264.04423171955199</v>
      </c>
      <c r="AD7" s="186">
        <f t="shared" si="1"/>
        <v>355.03101786087433</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205.02981004322606</v>
      </c>
      <c r="L8" s="24" cm="1">
        <f t="array" ref="L8">INDEX(Drivers!$C$7:$AG$22,$D8,L$3)</f>
        <v>245.94560155539662</v>
      </c>
      <c r="M8" s="24" cm="1">
        <f t="array" ref="M8">INDEX(Drivers!$C$7:$AG$22,$D8,M$3)</f>
        <v>326.30998208037448</v>
      </c>
      <c r="N8" s="24" cm="1">
        <f t="array" ref="N8">INDEX(Drivers!$C$7:$AG$22,$D8,N$3)</f>
        <v>417.48503780845368</v>
      </c>
      <c r="O8" s="186"/>
      <c r="P8" s="186">
        <f>G8</f>
        <v>218.495</v>
      </c>
      <c r="Q8" s="186">
        <f t="shared" ref="Q8:Q9" si="2">I8</f>
        <v>218.15700000000001</v>
      </c>
      <c r="R8" s="186">
        <f>J8</f>
        <v>200.386</v>
      </c>
      <c r="S8" s="24">
        <f t="shared" ref="S8:S9" si="3">K8</f>
        <v>205.02981004322606</v>
      </c>
      <c r="T8" s="186">
        <f t="shared" ref="T8:V9" si="4">L8</f>
        <v>245.94560155539662</v>
      </c>
      <c r="U8" s="186">
        <f t="shared" si="4"/>
        <v>326.30998208037448</v>
      </c>
      <c r="V8" s="186">
        <f t="shared" si="4"/>
        <v>417.48503780845368</v>
      </c>
      <c r="X8" s="186">
        <f>P8</f>
        <v>218.495</v>
      </c>
      <c r="Y8" s="186">
        <f>Q8</f>
        <v>218.15700000000001</v>
      </c>
      <c r="Z8" s="186">
        <f t="shared" ref="Z8:Z9" si="5">R8</f>
        <v>200.386</v>
      </c>
      <c r="AA8" s="186">
        <f t="shared" ref="AA8:AA9" si="6">S8</f>
        <v>205.02981004322606</v>
      </c>
      <c r="AB8" s="186">
        <f t="shared" ref="AB8:AD9" si="7">T8</f>
        <v>245.94560155539662</v>
      </c>
      <c r="AC8" s="186">
        <f t="shared" si="7"/>
        <v>326.30998208037448</v>
      </c>
      <c r="AD8" s="186">
        <f t="shared" si="7"/>
        <v>417.48503780845368</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13.059212539255995</v>
      </c>
      <c r="L9" s="24" cm="1">
        <f t="array" ref="L9">INDEX(Drivers!$C$7:$AG$22,$D9,L$3)</f>
        <v>16.374433296270741</v>
      </c>
      <c r="M9" s="24" cm="1">
        <f t="array" ref="M9">INDEX(Drivers!$C$7:$AG$22,$D9,M$3)</f>
        <v>20.395167586109181</v>
      </c>
      <c r="N9" s="24" cm="1">
        <f t="array" ref="N9">INDEX(Drivers!$C$7:$AG$22,$D9,N$3)</f>
        <v>25.466865724831482</v>
      </c>
      <c r="O9" s="186"/>
      <c r="P9" s="186">
        <f>G9</f>
        <v>14.365</v>
      </c>
      <c r="Q9" s="186">
        <f t="shared" si="2"/>
        <v>14.384</v>
      </c>
      <c r="R9" s="186">
        <f>J9</f>
        <v>12.598000000000001</v>
      </c>
      <c r="S9" s="24">
        <f t="shared" si="3"/>
        <v>13.059212539255995</v>
      </c>
      <c r="T9" s="186">
        <f t="shared" si="4"/>
        <v>16.374433296270741</v>
      </c>
      <c r="U9" s="186">
        <f t="shared" si="4"/>
        <v>20.395167586109181</v>
      </c>
      <c r="V9" s="186">
        <f t="shared" si="4"/>
        <v>25.466865724831482</v>
      </c>
      <c r="X9" s="186">
        <f>P9</f>
        <v>14.365</v>
      </c>
      <c r="Y9" s="186">
        <f>Q9</f>
        <v>14.384</v>
      </c>
      <c r="Z9" s="186">
        <f t="shared" si="5"/>
        <v>12.598000000000001</v>
      </c>
      <c r="AA9" s="186">
        <f t="shared" si="6"/>
        <v>13.059212539255995</v>
      </c>
      <c r="AB9" s="186">
        <f t="shared" si="7"/>
        <v>16.374433296270741</v>
      </c>
      <c r="AC9" s="186">
        <f t="shared" si="7"/>
        <v>20.395167586109181</v>
      </c>
      <c r="AD9" s="186">
        <f t="shared" si="7"/>
        <v>25.466865724831482</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8">
        <f t="shared" ref="AB28:AB35" si="33">IF(INDEX($BF$4:$BF$7,MATCH($D$3,$BA$4:$BA$7,0)),Z28*$AB$27,Z28)</f>
        <v>8.9942781873813011E-3</v>
      </c>
      <c r="AC28" s="258">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8">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8">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8">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8">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8">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8">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8">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17.151878492126293</v>
      </c>
      <c r="G43" s="47">
        <f>F43*(1+(F13+G13)/2*((G7/F7)^(1/(G$4-F$4))-1))^(G$4-F$4)</f>
        <v>18.074504126082687</v>
      </c>
      <c r="H43" s="47">
        <f>G43*(1+(G13+H13)/2*((H7/G7)^(1/(H$4-G$4))-1))^(H$4-G$4)</f>
        <v>18.406880675718874</v>
      </c>
      <c r="I43" s="47">
        <f>H43*(1+(H13+I13)/2*((I7/H7)^(1/(I$4-H$4))-1))^(I$4-H$4)</f>
        <v>18.636000769228637</v>
      </c>
      <c r="J43" s="47">
        <f>G43*(1+(G13+J13)/2*((J7/G7)^(1/(J$4-G$4))-1))^(J$4-G$4)</f>
        <v>17.561847878782441</v>
      </c>
      <c r="K43" s="47">
        <f>H43*(1+(H13+K13)/2*((K7/H7)^(1/(K$4-H$4))-1))^(K$4-H$4)</f>
        <v>18.03615013414149</v>
      </c>
      <c r="L43" s="47">
        <f>J43*(1+(J13+L13)/2*((L7/J7)^(1/(L$4-J$4))-1))^(L$4-J$4)</f>
        <v>22.796326241154972</v>
      </c>
      <c r="M43" s="47">
        <f>L43*(1+(L13+M13)/2*((M7/L7)^(1/(M$4-L$4))-1))^(M$4-L$4)</f>
        <v>29.220621134221602</v>
      </c>
      <c r="N43" s="47">
        <f>M43*(1+(M13+N13)/2*((N7/M7)^(1/(N$4-M$4))-1))^(N$4-M$4)</f>
        <v>37.056459451152321</v>
      </c>
      <c r="O43" s="47"/>
      <c r="P43" s="47">
        <f>$G43</f>
        <v>18.074504126082687</v>
      </c>
      <c r="Q43" s="47">
        <f>I43</f>
        <v>18.636000769228637</v>
      </c>
      <c r="R43" s="47">
        <f t="shared" ref="R43:S43" si="62">J43</f>
        <v>17.561847878782441</v>
      </c>
      <c r="S43" s="47">
        <f t="shared" si="62"/>
        <v>18.03615013414149</v>
      </c>
      <c r="T43" s="311">
        <f>R43*(1+(R13+T13)/2*((T7/R7)^(1/(T$4-R$4))-1))^(T$4-R$4)</f>
        <v>22.796326241154972</v>
      </c>
      <c r="U43" s="311">
        <f>T43*(1+(T13+U13)/2*((U7/T7)^(1/(U$4-T$4))-1))^(U$4-T$4)</f>
        <v>29.220621134221602</v>
      </c>
      <c r="V43" s="311">
        <f>U43*(1+(U13+V13)/2*((V7/U7)^(1/(V$4-U$4))-1))^(V$4-U$4)</f>
        <v>37.056459451152321</v>
      </c>
      <c r="X43" s="47">
        <f>P43</f>
        <v>18.074504126082687</v>
      </c>
      <c r="Y43" s="47">
        <f t="shared" ref="Y43:AA43" si="63">Q43</f>
        <v>18.636000769228637</v>
      </c>
      <c r="Z43" s="47">
        <f t="shared" si="63"/>
        <v>17.561847878782441</v>
      </c>
      <c r="AA43" s="47">
        <f t="shared" si="63"/>
        <v>18.03615013414149</v>
      </c>
      <c r="AB43" s="311">
        <f>Z43*(1+(Z13+AB13)/2*((AB7/Z7)^(1/(AB$4-Z$4))-1))^(AB$4-Z$4)</f>
        <v>22.796326241154972</v>
      </c>
      <c r="AC43" s="311">
        <f>AB43*(1+(AB13+AC13)/2*((AC7/AB7)^(1/(AC$4-AB$4))-1))^(AC$4-AB$4)</f>
        <v>29.220621134221602</v>
      </c>
      <c r="AD43" s="311">
        <f>AC43*(1+(AC13+AD13)/2*((AD7/AC7)^(1/(AD$4-AC$4))-1))^(AD$4-AC$4)</f>
        <v>37.056459451152321</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4.9123710000000003</v>
      </c>
      <c r="G46" s="10">
        <f t="shared" ref="G46:N46" si="64">G39*G$48</f>
        <v>5.1766149083383546</v>
      </c>
      <c r="H46" s="10">
        <f t="shared" si="64"/>
        <v>5.2718089667770505</v>
      </c>
      <c r="I46" s="10">
        <f t="shared" si="64"/>
        <v>5.3374299367128701</v>
      </c>
      <c r="J46" s="10">
        <f t="shared" si="64"/>
        <v>5.0297879772029326</v>
      </c>
      <c r="K46" s="10">
        <f t="shared" si="64"/>
        <v>5.1656301618085418</v>
      </c>
      <c r="L46" s="10">
        <f t="shared" si="64"/>
        <v>6.528964858571956</v>
      </c>
      <c r="M46" s="10">
        <f t="shared" si="64"/>
        <v>8.3689102582922139</v>
      </c>
      <c r="N46" s="10">
        <f t="shared" si="64"/>
        <v>10.613127702256127</v>
      </c>
      <c r="P46" s="10">
        <f t="shared" ref="P46" si="65">P39*P$48</f>
        <v>5.1766149083383546</v>
      </c>
      <c r="Q46" s="10">
        <f t="shared" ref="Q46:Q48" si="66">$I46</f>
        <v>5.3374299367128701</v>
      </c>
      <c r="R46" s="10">
        <f t="shared" ref="R46:V47" si="67">R39*R$48</f>
        <v>5.0297879772029326</v>
      </c>
      <c r="S46" s="10">
        <f t="shared" si="67"/>
        <v>5.1659595013290867</v>
      </c>
      <c r="T46" s="310">
        <f t="shared" si="67"/>
        <v>6.528964858571956</v>
      </c>
      <c r="U46" s="310">
        <f t="shared" si="67"/>
        <v>8.3689102582922139</v>
      </c>
      <c r="V46" s="310">
        <f t="shared" si="67"/>
        <v>10.613127702256127</v>
      </c>
      <c r="W46" s="10"/>
      <c r="X46" s="10">
        <f t="shared" ref="X46:AD47" si="68">X39*X$48</f>
        <v>5.1766149083383546</v>
      </c>
      <c r="Y46" s="10">
        <f t="shared" si="68"/>
        <v>5.3374299367128701</v>
      </c>
      <c r="Z46" s="10">
        <f t="shared" si="68"/>
        <v>5.0297879772029326</v>
      </c>
      <c r="AA46" s="10">
        <f t="shared" si="68"/>
        <v>5.1659595013290867</v>
      </c>
      <c r="AB46" s="310">
        <f t="shared" si="68"/>
        <v>6.2025166156433569</v>
      </c>
      <c r="AC46" s="310">
        <f t="shared" si="68"/>
        <v>7.5529415081087219</v>
      </c>
      <c r="AD46" s="310">
        <f t="shared" si="68"/>
        <v>9.0994303637218454</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v>
      </c>
      <c r="H47" s="10">
        <f t="shared" si="69"/>
        <v>26.936565879511939</v>
      </c>
      <c r="I47" s="10">
        <f t="shared" ref="I47" si="70">I40*I$48</f>
        <v>27.271859436409223</v>
      </c>
      <c r="J47" s="10">
        <f>J40*J$48</f>
        <v>25.699947790546275</v>
      </c>
      <c r="K47" s="10">
        <f>K40*K$48</f>
        <v>26.394040079911385</v>
      </c>
      <c r="L47" s="10">
        <f>L40*L$48</f>
        <v>33.36006542465055</v>
      </c>
      <c r="M47" s="10">
        <f>M40*M$48</f>
        <v>42.761356477988848</v>
      </c>
      <c r="N47" s="10">
        <f>N40*N$48</f>
        <v>54.228295323506465</v>
      </c>
      <c r="P47" s="10">
        <f>P40*P$48</f>
        <v>26.4501671798186</v>
      </c>
      <c r="Q47" s="10">
        <f t="shared" si="66"/>
        <v>27.271859436409223</v>
      </c>
      <c r="R47" s="10">
        <f t="shared" si="67"/>
        <v>25.699947790546275</v>
      </c>
      <c r="S47" s="10">
        <f t="shared" si="67"/>
        <v>26.395722856307078</v>
      </c>
      <c r="T47" s="310">
        <f t="shared" si="67"/>
        <v>33.36006542465055</v>
      </c>
      <c r="U47" s="310">
        <f t="shared" si="67"/>
        <v>42.761356477988848</v>
      </c>
      <c r="V47" s="310">
        <f t="shared" si="67"/>
        <v>54.228295323506465</v>
      </c>
      <c r="W47" s="10"/>
      <c r="X47" s="10">
        <f t="shared" si="68"/>
        <v>26.4501671798186</v>
      </c>
      <c r="Y47" s="10">
        <f t="shared" si="68"/>
        <v>27.271859436409223</v>
      </c>
      <c r="Z47" s="10">
        <f t="shared" si="68"/>
        <v>25.699947790546275</v>
      </c>
      <c r="AA47" s="10">
        <f t="shared" si="68"/>
        <v>26.395722856307078</v>
      </c>
      <c r="AB47" s="310">
        <f t="shared" si="68"/>
        <v>33.686513667579156</v>
      </c>
      <c r="AC47" s="310">
        <f t="shared" si="68"/>
        <v>43.577325228172349</v>
      </c>
      <c r="AD47" s="310">
        <f t="shared" si="68"/>
        <v>55.741992662040751</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31.626782088156958</v>
      </c>
      <c r="H48" s="47">
        <f>G48*(1+(G21+H21)/2*((H7/G7)^(1/(H$4-G$4))-1))^(H$4-G$4)</f>
        <v>32.20837484628899</v>
      </c>
      <c r="I48" s="47">
        <f>H48*(1+(H21+I21)/2*((I7/H7)^(1/(I$4-H$4))-1))^(I$4-H$4)</f>
        <v>32.609289373122095</v>
      </c>
      <c r="J48" s="47">
        <f>G48*(1+(G21+J21)/2*((J7/G7)^(1/(J$4-G$4))-1))^(J$4-G$4)</f>
        <v>30.729735767749208</v>
      </c>
      <c r="K48" s="47">
        <f>H48*(1+(H21+K21)/2*((K7/H7)^(1/(K$4-H$4))-1))^(K$4-H$4)</f>
        <v>31.559670241719928</v>
      </c>
      <c r="L48" s="47">
        <f>J48*(1+(J21+L21)/2*((L7/J7)^(1/(L$4-J$4))-1))^(L$4-J$4)</f>
        <v>39.88903028322251</v>
      </c>
      <c r="M48" s="47">
        <f>L48*(1+(L21+M21)/2*((M7/L7)^(1/(M$4-L$4))-1))^(M$4-L$4)</f>
        <v>51.130266736281065</v>
      </c>
      <c r="N48" s="47">
        <f>M48*(1+(M21+N21)/2*((N7/M7)^(1/(N$4-M$4))-1))^(N$4-M$4)</f>
        <v>64.841423025762595</v>
      </c>
      <c r="P48" s="47">
        <f>$G48</f>
        <v>31.626782088156958</v>
      </c>
      <c r="Q48" s="47">
        <f t="shared" si="66"/>
        <v>32.609289373122095</v>
      </c>
      <c r="R48" s="47">
        <f>P48*(1+(P21+R21)/2*((R7/P7)^(1/(R$4-P$4))-1))^(R$4-P$4)</f>
        <v>30.729735767749208</v>
      </c>
      <c r="S48" s="47">
        <f>Q48*(1+(Q21+S21)/2*((S7/Q7)^(1/(S$4-Q$4))-1))^(S$4-Q$4)</f>
        <v>31.561682357636165</v>
      </c>
      <c r="T48" s="311">
        <f>R48*(1+(R21+T21)/2*((T7/R7)^(1/(T$4-R$4))-1))^(T$4-R$4)</f>
        <v>39.88903028322251</v>
      </c>
      <c r="U48" s="311">
        <f>T48*(1+(T21+U21)/2*((U7/T7)^(1/(U$4-T$4))-1))^(U$4-T$4)</f>
        <v>51.130266736281065</v>
      </c>
      <c r="V48" s="311">
        <f>U48*(1+(U21+V21)/2*((V7/U7)^(1/(V$4-U$4))-1))^(V$4-U$4)</f>
        <v>64.841423025762595</v>
      </c>
      <c r="W48" s="186"/>
      <c r="X48" s="47">
        <f>P48</f>
        <v>31.626782088156958</v>
      </c>
      <c r="Y48" s="47">
        <f>Q48</f>
        <v>32.609289373122095</v>
      </c>
      <c r="Z48" s="47">
        <f>R48</f>
        <v>30.729735767749208</v>
      </c>
      <c r="AA48" s="47">
        <f>S48</f>
        <v>31.561682357636165</v>
      </c>
      <c r="AB48" s="311">
        <f>Z48*(1+(Z21+AB21)/2*((AB7/Z7)^(1/(AB$4-Z$4))-1))^(AB$4-Z$4)</f>
        <v>39.88903028322251</v>
      </c>
      <c r="AC48" s="311">
        <f>AB48*(1+(AB21+AC21)/2*((AC7/AB7)^(1/(AC$4-AB$4))-1))^(AC$4-AB$4)</f>
        <v>51.130266736281065</v>
      </c>
      <c r="AD48" s="311">
        <f>AC48*(1+(AC21+AD21)/2*((AD7/AC7)^(1/(AD$4-AC$4))-1))^(AD$4-AC$4)</f>
        <v>64.841423025762595</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1.637614669131271</v>
      </c>
      <c r="G51" s="10">
        <f t="shared" ref="G51:H59" si="71">G28*G$60</f>
        <v>1.7257044531731252</v>
      </c>
      <c r="H51" s="10">
        <f t="shared" si="71"/>
        <v>1.7574388613669174</v>
      </c>
      <c r="I51" s="10">
        <f t="shared" ref="I51" si="72">I28*I$60</f>
        <v>1.7793146242051718</v>
      </c>
      <c r="J51" s="10">
        <f t="shared" ref="J51:N59" si="73">J28*J$60</f>
        <v>1.676757430187505</v>
      </c>
      <c r="K51" s="10">
        <f t="shared" si="73"/>
        <v>1.7220425184263581</v>
      </c>
      <c r="L51" s="10">
        <f t="shared" si="73"/>
        <v>2.176531175401859</v>
      </c>
      <c r="M51" s="10">
        <f t="shared" si="73"/>
        <v>2.7899053641556186</v>
      </c>
      <c r="N51" s="10">
        <f t="shared" si="73"/>
        <v>3.5380498766437003</v>
      </c>
      <c r="P51" s="10">
        <f t="shared" ref="P51:V51" si="74">P28*P$60</f>
        <v>1.7257044531731252</v>
      </c>
      <c r="Q51" s="10">
        <f t="shared" si="74"/>
        <v>1.7793127384202641</v>
      </c>
      <c r="R51" s="10">
        <f t="shared" si="74"/>
        <v>1.676757430187505</v>
      </c>
      <c r="S51" s="10">
        <f t="shared" si="74"/>
        <v>1.7221504836350077</v>
      </c>
      <c r="T51" s="310">
        <f t="shared" si="74"/>
        <v>2.176531175401859</v>
      </c>
      <c r="U51" s="310">
        <f t="shared" si="74"/>
        <v>2.7899053641556186</v>
      </c>
      <c r="V51" s="310">
        <f t="shared" si="74"/>
        <v>3.5380498766437003</v>
      </c>
      <c r="W51" s="10"/>
      <c r="X51" s="10">
        <f>P51</f>
        <v>1.7257044531731252</v>
      </c>
      <c r="Y51" s="10">
        <f t="shared" ref="Y51:AA51" si="75">Q51</f>
        <v>1.7793127384202641</v>
      </c>
      <c r="Z51" s="10">
        <f t="shared" si="75"/>
        <v>1.676757430187505</v>
      </c>
      <c r="AA51" s="10">
        <f t="shared" si="75"/>
        <v>1.7221504836350077</v>
      </c>
      <c r="AB51" s="310">
        <f t="shared" ref="AB51:AD59" si="76">AB28*AB$60</f>
        <v>2.0677046166317665</v>
      </c>
      <c r="AC51" s="310">
        <f t="shared" si="76"/>
        <v>2.5178895911504462</v>
      </c>
      <c r="AD51" s="310">
        <f t="shared" si="76"/>
        <v>3.0334355129873924</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14.306558974975404</v>
      </c>
      <c r="H52" s="10">
        <f t="shared" si="71"/>
        <v>14.569645844529239</v>
      </c>
      <c r="I52" s="10">
        <f t="shared" ref="I52" si="80">I29*I$60</f>
        <v>14.75100186443902</v>
      </c>
      <c r="J52" s="10">
        <f t="shared" si="73"/>
        <v>13.900774850291917</v>
      </c>
      <c r="K52" s="10">
        <f t="shared" si="73"/>
        <v>14.276200540586014</v>
      </c>
      <c r="L52" s="10">
        <f t="shared" si="73"/>
        <v>18.044035040011199</v>
      </c>
      <c r="M52" s="10">
        <f t="shared" si="73"/>
        <v>23.129073784042884</v>
      </c>
      <c r="N52" s="10">
        <f t="shared" si="73"/>
        <v>29.331395143319799</v>
      </c>
      <c r="P52" s="10">
        <f t="shared" ref="P52:P59" si="81">P29*P$60</f>
        <v>14.306558974975404</v>
      </c>
      <c r="Q52" s="10">
        <f t="shared" ref="Q52:V59" si="82">Q29*Q$60</f>
        <v>14.750986230769565</v>
      </c>
      <c r="R52" s="10">
        <f t="shared" si="82"/>
        <v>13.900774850291917</v>
      </c>
      <c r="S52" s="10">
        <f t="shared" si="82"/>
        <v>14.277095601511395</v>
      </c>
      <c r="T52" s="310">
        <f t="shared" si="82"/>
        <v>18.044035040011199</v>
      </c>
      <c r="U52" s="310">
        <f t="shared" si="82"/>
        <v>23.129073784042884</v>
      </c>
      <c r="V52" s="310">
        <f t="shared" si="82"/>
        <v>29.331395143319799</v>
      </c>
      <c r="W52" s="10"/>
      <c r="X52" s="10">
        <f t="shared" ref="X52:X59" si="83">P52</f>
        <v>14.306558974975404</v>
      </c>
      <c r="Y52" s="10">
        <f t="shared" ref="Y52:Y60" si="84">Q52</f>
        <v>14.750986230769565</v>
      </c>
      <c r="Z52" s="10">
        <f t="shared" ref="Z52:Z60" si="85">R52</f>
        <v>13.900774850291917</v>
      </c>
      <c r="AA52" s="10">
        <f t="shared" ref="AA52:AA60" si="86">S52</f>
        <v>14.277095601511395</v>
      </c>
      <c r="AB52" s="310">
        <f t="shared" si="76"/>
        <v>17.141833288010638</v>
      </c>
      <c r="AC52" s="310">
        <f t="shared" si="76"/>
        <v>20.873989090098704</v>
      </c>
      <c r="AD52" s="310">
        <f t="shared" si="76"/>
        <v>25.14800491100381</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4.758851674002643</v>
      </c>
      <c r="H53" s="10">
        <f t="shared" si="71"/>
        <v>4.8463633804705877</v>
      </c>
      <c r="I53" s="10">
        <f t="shared" ref="I53" si="87">I30*I$60</f>
        <v>4.9066886061553756</v>
      </c>
      <c r="J53" s="10">
        <f t="shared" si="73"/>
        <v>4.6238739715088801</v>
      </c>
      <c r="K53" s="10">
        <f t="shared" si="73"/>
        <v>4.7487534186103613</v>
      </c>
      <c r="L53" s="10">
        <f t="shared" si="73"/>
        <v>6.0020642633996673</v>
      </c>
      <c r="M53" s="10">
        <f t="shared" si="73"/>
        <v>7.6935223688554615</v>
      </c>
      <c r="N53" s="10">
        <f t="shared" si="73"/>
        <v>9.756626951510567</v>
      </c>
      <c r="P53" s="10">
        <f t="shared" si="81"/>
        <v>4.758851674002643</v>
      </c>
      <c r="Q53" s="10">
        <f t="shared" si="82"/>
        <v>4.9066834058612869</v>
      </c>
      <c r="R53" s="10">
        <f t="shared" si="82"/>
        <v>4.6238739715088801</v>
      </c>
      <c r="S53" s="10">
        <f t="shared" si="82"/>
        <v>4.7490511465399443</v>
      </c>
      <c r="T53" s="310">
        <f t="shared" si="82"/>
        <v>6.0020642633996673</v>
      </c>
      <c r="U53" s="310">
        <f t="shared" si="82"/>
        <v>7.6935223688554615</v>
      </c>
      <c r="V53" s="310">
        <f t="shared" si="82"/>
        <v>9.756626951510567</v>
      </c>
      <c r="W53" s="10"/>
      <c r="X53" s="10">
        <f t="shared" si="83"/>
        <v>4.758851674002643</v>
      </c>
      <c r="Y53" s="10">
        <f t="shared" si="84"/>
        <v>4.9066834058612869</v>
      </c>
      <c r="Z53" s="10">
        <f t="shared" si="85"/>
        <v>4.6238739715088801</v>
      </c>
      <c r="AA53" s="10">
        <f t="shared" si="86"/>
        <v>4.7490511465399443</v>
      </c>
      <c r="AB53" s="310">
        <f t="shared" si="76"/>
        <v>5.7019610502296834</v>
      </c>
      <c r="AC53" s="310">
        <f t="shared" si="76"/>
        <v>6.9434039378920529</v>
      </c>
      <c r="AD53" s="310">
        <f t="shared" si="76"/>
        <v>8.3650880325513715</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3.1350493162651287</v>
      </c>
      <c r="H54" s="10">
        <f t="shared" si="71"/>
        <v>3.1927005175047687</v>
      </c>
      <c r="I54" s="10">
        <f t="shared" ref="I54" si="88">I31*I$60</f>
        <v>3.2324417346075838</v>
      </c>
      <c r="J54" s="10">
        <f t="shared" si="73"/>
        <v>3.0461283363939087</v>
      </c>
      <c r="K54" s="10">
        <f t="shared" si="73"/>
        <v>3.1283967599696694</v>
      </c>
      <c r="L54" s="10">
        <f t="shared" si="73"/>
        <v>3.9540563047899773</v>
      </c>
      <c r="M54" s="10">
        <f t="shared" si="73"/>
        <v>5.0683596998651472</v>
      </c>
      <c r="N54" s="10">
        <f t="shared" si="73"/>
        <v>6.4274973772528101</v>
      </c>
      <c r="P54" s="10">
        <f t="shared" si="81"/>
        <v>3.1350493162651287</v>
      </c>
      <c r="Q54" s="10">
        <f t="shared" si="82"/>
        <v>3.2324383087436273</v>
      </c>
      <c r="R54" s="10">
        <f t="shared" si="82"/>
        <v>3.0461283363939087</v>
      </c>
      <c r="S54" s="10">
        <f t="shared" si="82"/>
        <v>3.1285928979890936</v>
      </c>
      <c r="T54" s="310">
        <f t="shared" si="82"/>
        <v>3.9540563047899773</v>
      </c>
      <c r="U54" s="310">
        <f t="shared" si="82"/>
        <v>5.0683596998651472</v>
      </c>
      <c r="V54" s="310">
        <f t="shared" si="82"/>
        <v>6.4274973772528101</v>
      </c>
      <c r="W54" s="10"/>
      <c r="X54" s="10">
        <f t="shared" si="83"/>
        <v>3.1350493162651287</v>
      </c>
      <c r="Y54" s="10">
        <f t="shared" si="84"/>
        <v>3.2324383087436273</v>
      </c>
      <c r="Z54" s="10">
        <f t="shared" si="85"/>
        <v>3.0461283363939087</v>
      </c>
      <c r="AA54" s="10">
        <f t="shared" si="86"/>
        <v>3.1285928979890936</v>
      </c>
      <c r="AB54" s="310">
        <f t="shared" si="76"/>
        <v>3.7563534895504787</v>
      </c>
      <c r="AC54" s="310">
        <f t="shared" si="76"/>
        <v>4.5741946291282947</v>
      </c>
      <c r="AD54" s="310">
        <f t="shared" si="76"/>
        <v>5.5107755638221274</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103.59752213782002</v>
      </c>
      <c r="H55" s="10">
        <f t="shared" si="71"/>
        <v>105.50260272641209</v>
      </c>
      <c r="I55" s="10">
        <f>I32*I$60</f>
        <v>106.81584893189685</v>
      </c>
      <c r="J55" s="10">
        <f t="shared" si="73"/>
        <v>100.65913353482992</v>
      </c>
      <c r="K55" s="10">
        <f t="shared" si="73"/>
        <v>103.37768880233904</v>
      </c>
      <c r="L55" s="10">
        <f t="shared" si="73"/>
        <v>130.66156039218887</v>
      </c>
      <c r="M55" s="10">
        <f t="shared" si="73"/>
        <v>167.48365120927164</v>
      </c>
      <c r="N55" s="10">
        <f t="shared" si="73"/>
        <v>212.39627663146328</v>
      </c>
      <c r="P55" s="10">
        <f t="shared" si="81"/>
        <v>103.59752213782002</v>
      </c>
      <c r="Q55" s="10">
        <f t="shared" si="82"/>
        <v>106.81573572442186</v>
      </c>
      <c r="R55" s="10">
        <f t="shared" si="82"/>
        <v>100.65913353482992</v>
      </c>
      <c r="S55" s="10">
        <f t="shared" si="82"/>
        <v>103.38417017177204</v>
      </c>
      <c r="T55" s="310">
        <f t="shared" si="82"/>
        <v>130.66156039218887</v>
      </c>
      <c r="U55" s="310">
        <f t="shared" si="82"/>
        <v>167.48365120927164</v>
      </c>
      <c r="V55" s="310">
        <f t="shared" si="82"/>
        <v>212.39627663146328</v>
      </c>
      <c r="W55" s="10"/>
      <c r="X55" s="10">
        <f t="shared" si="83"/>
        <v>103.59752213782002</v>
      </c>
      <c r="Y55" s="10">
        <f t="shared" si="84"/>
        <v>106.81573572442186</v>
      </c>
      <c r="Z55" s="10">
        <f t="shared" si="85"/>
        <v>100.65913353482992</v>
      </c>
      <c r="AA55" s="10">
        <f t="shared" si="86"/>
        <v>103.38417017177204</v>
      </c>
      <c r="AB55" s="310">
        <f t="shared" si="76"/>
        <v>124.12848237257941</v>
      </c>
      <c r="AC55" s="310">
        <f t="shared" si="76"/>
        <v>151.15399521636766</v>
      </c>
      <c r="AD55" s="310">
        <f t="shared" si="76"/>
        <v>182.1032576769008</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29.509547686842904</v>
      </c>
      <c r="H56" s="10">
        <f t="shared" si="71"/>
        <v>30.052206095231735</v>
      </c>
      <c r="I56" s="10">
        <f t="shared" ref="I56" si="89">I33*I$60</f>
        <v>30.426281659256937</v>
      </c>
      <c r="J56" s="10">
        <f t="shared" si="73"/>
        <v>28.672553550177572</v>
      </c>
      <c r="K56" s="10">
        <f t="shared" si="73"/>
        <v>29.446928599410445</v>
      </c>
      <c r="L56" s="10">
        <f t="shared" si="73"/>
        <v>37.218685038635584</v>
      </c>
      <c r="M56" s="10">
        <f t="shared" si="73"/>
        <v>47.7073842128341</v>
      </c>
      <c r="N56" s="10">
        <f t="shared" si="73"/>
        <v>60.500656042968295</v>
      </c>
      <c r="P56" s="10">
        <f t="shared" si="81"/>
        <v>29.509547686842904</v>
      </c>
      <c r="Q56" s="10">
        <f t="shared" si="82"/>
        <v>30.42624941233333</v>
      </c>
      <c r="R56" s="10">
        <f t="shared" si="82"/>
        <v>28.672553550177572</v>
      </c>
      <c r="S56" s="10">
        <f t="shared" si="82"/>
        <v>29.448774804574551</v>
      </c>
      <c r="T56" s="310">
        <f t="shared" si="82"/>
        <v>37.218685038635584</v>
      </c>
      <c r="U56" s="310">
        <f t="shared" si="82"/>
        <v>47.7073842128341</v>
      </c>
      <c r="V56" s="310">
        <f t="shared" si="82"/>
        <v>60.500656042968295</v>
      </c>
      <c r="W56" s="10"/>
      <c r="X56" s="10">
        <f t="shared" si="83"/>
        <v>29.509547686842904</v>
      </c>
      <c r="Y56" s="10">
        <f t="shared" si="84"/>
        <v>30.42624941233333</v>
      </c>
      <c r="Z56" s="10">
        <f t="shared" si="85"/>
        <v>28.672553550177572</v>
      </c>
      <c r="AA56" s="10">
        <f t="shared" si="86"/>
        <v>29.448774804574551</v>
      </c>
      <c r="AB56" s="310">
        <f t="shared" si="76"/>
        <v>35.357750786703811</v>
      </c>
      <c r="AC56" s="310">
        <f t="shared" si="76"/>
        <v>43.055914252082765</v>
      </c>
      <c r="AD56" s="310">
        <f t="shared" si="76"/>
        <v>51.871749974839936</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1.1342161513211646</v>
      </c>
      <c r="H57" s="10">
        <f t="shared" si="71"/>
        <v>1.155073534090175</v>
      </c>
      <c r="I57" s="10">
        <f t="shared" ref="I57" si="90">I34*I$60</f>
        <v>1.1694513399120219</v>
      </c>
      <c r="J57" s="10">
        <f t="shared" si="73"/>
        <v>1.1020458084056681</v>
      </c>
      <c r="K57" s="10">
        <f t="shared" si="73"/>
        <v>1.1318093512881517</v>
      </c>
      <c r="L57" s="10">
        <f t="shared" si="73"/>
        <v>1.4305212045177287</v>
      </c>
      <c r="M57" s="10">
        <f t="shared" si="73"/>
        <v>1.8336602880431956</v>
      </c>
      <c r="N57" s="10">
        <f t="shared" si="73"/>
        <v>2.3253769247048224</v>
      </c>
      <c r="P57" s="10">
        <f t="shared" si="81"/>
        <v>1.1342161513211646</v>
      </c>
      <c r="Q57" s="10">
        <f t="shared" si="82"/>
        <v>1.1694501004832794</v>
      </c>
      <c r="R57" s="10">
        <f t="shared" si="82"/>
        <v>1.1020458084056681</v>
      </c>
      <c r="S57" s="10">
        <f t="shared" si="82"/>
        <v>1.1318803112275586</v>
      </c>
      <c r="T57" s="310">
        <f t="shared" si="82"/>
        <v>1.4305212045177287</v>
      </c>
      <c r="U57" s="310">
        <f t="shared" si="82"/>
        <v>1.8336602880431956</v>
      </c>
      <c r="V57" s="310">
        <f t="shared" si="82"/>
        <v>2.3253769247048224</v>
      </c>
      <c r="W57" s="10"/>
      <c r="X57" s="10">
        <f t="shared" si="83"/>
        <v>1.1342161513211646</v>
      </c>
      <c r="Y57" s="10">
        <f t="shared" si="84"/>
        <v>1.1694501004832794</v>
      </c>
      <c r="Z57" s="10">
        <f t="shared" si="85"/>
        <v>1.1020458084056681</v>
      </c>
      <c r="AA57" s="10">
        <f t="shared" si="86"/>
        <v>1.1318803112275586</v>
      </c>
      <c r="AB57" s="310">
        <f t="shared" si="76"/>
        <v>1.358995144291842</v>
      </c>
      <c r="AC57" s="310">
        <f t="shared" si="76"/>
        <v>1.6548784099589837</v>
      </c>
      <c r="AD57" s="310">
        <f t="shared" si="76"/>
        <v>1.9937200408187967</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0.92271011344775034</v>
      </c>
      <c r="H58" s="10">
        <f t="shared" si="71"/>
        <v>0.93967805910660851</v>
      </c>
      <c r="I58" s="10">
        <f t="shared" ref="I58" si="91">I35*I$60</f>
        <v>0.95137472453105421</v>
      </c>
      <c r="J58" s="10">
        <f t="shared" si="73"/>
        <v>0.89653882261695572</v>
      </c>
      <c r="K58" s="10">
        <f t="shared" si="73"/>
        <v>0.92075212798887607</v>
      </c>
      <c r="L58" s="10">
        <f t="shared" si="73"/>
        <v>1.1637608769478782</v>
      </c>
      <c r="M58" s="10">
        <f t="shared" si="73"/>
        <v>1.4917235047606749</v>
      </c>
      <c r="N58" s="10">
        <f t="shared" si="73"/>
        <v>1.8917459458709522</v>
      </c>
      <c r="P58" s="10">
        <f t="shared" si="81"/>
        <v>0.92271011344775034</v>
      </c>
      <c r="Q58" s="10">
        <f t="shared" si="82"/>
        <v>0.95137371622815325</v>
      </c>
      <c r="R58" s="10">
        <f t="shared" si="82"/>
        <v>0.89653882261695572</v>
      </c>
      <c r="S58" s="10">
        <f t="shared" si="82"/>
        <v>0.92080985548082184</v>
      </c>
      <c r="T58" s="310">
        <f t="shared" si="82"/>
        <v>1.1637608769478782</v>
      </c>
      <c r="U58" s="310">
        <f t="shared" si="82"/>
        <v>1.4917235047606749</v>
      </c>
      <c r="V58" s="310">
        <f t="shared" si="82"/>
        <v>1.8917459458709522</v>
      </c>
      <c r="W58" s="10"/>
      <c r="X58" s="10">
        <f t="shared" si="83"/>
        <v>0.92271011344775034</v>
      </c>
      <c r="Y58" s="10">
        <f t="shared" si="84"/>
        <v>0.95137371622815325</v>
      </c>
      <c r="Z58" s="10">
        <f t="shared" si="85"/>
        <v>0.89653882261695572</v>
      </c>
      <c r="AA58" s="10">
        <f t="shared" si="86"/>
        <v>0.92080985548082184</v>
      </c>
      <c r="AB58" s="310">
        <f t="shared" si="76"/>
        <v>1.1055728331004844</v>
      </c>
      <c r="AC58" s="310">
        <f t="shared" si="76"/>
        <v>1.3462804630465091</v>
      </c>
      <c r="AD58" s="310">
        <f t="shared" si="76"/>
        <v>1.6219356803411076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23.18341346438282</v>
      </c>
      <c r="H59" s="10">
        <f t="shared" si="71"/>
        <v>23.609739017898892</v>
      </c>
      <c r="I59" s="10">
        <f t="shared" ref="I59" si="92">I36*I$60</f>
        <v>23.903621816773004</v>
      </c>
      <c r="J59" s="10">
        <f t="shared" si="73"/>
        <v>22.525850653068428</v>
      </c>
      <c r="K59" s="10">
        <f t="shared" si="73"/>
        <v>23.134218396735061</v>
      </c>
      <c r="L59" s="10">
        <f t="shared" si="73"/>
        <v>29.239897981765402</v>
      </c>
      <c r="M59" s="10">
        <f t="shared" si="73"/>
        <v>37.480073407002145</v>
      </c>
      <c r="N59" s="10">
        <f t="shared" si="73"/>
        <v>47.530776777575348</v>
      </c>
      <c r="P59" s="10">
        <f t="shared" si="81"/>
        <v>23.18341346438282</v>
      </c>
      <c r="Q59" s="10">
        <f t="shared" si="82"/>
        <v>23.903596482810894</v>
      </c>
      <c r="R59" s="10">
        <f t="shared" si="82"/>
        <v>22.525850653068428</v>
      </c>
      <c r="S59" s="10">
        <f t="shared" si="82"/>
        <v>23.135668820106972</v>
      </c>
      <c r="T59" s="310">
        <f t="shared" si="82"/>
        <v>29.239897981765402</v>
      </c>
      <c r="U59" s="310">
        <f t="shared" si="82"/>
        <v>37.480073407002145</v>
      </c>
      <c r="V59" s="310">
        <f t="shared" si="82"/>
        <v>47.530776777575348</v>
      </c>
      <c r="W59" s="10"/>
      <c r="X59" s="10">
        <f t="shared" si="83"/>
        <v>23.18341346438282</v>
      </c>
      <c r="Y59" s="10">
        <f t="shared" si="84"/>
        <v>23.903596482810894</v>
      </c>
      <c r="Z59" s="10">
        <f t="shared" si="85"/>
        <v>22.525850653068428</v>
      </c>
      <c r="AA59" s="10">
        <f t="shared" si="86"/>
        <v>23.135668820106972</v>
      </c>
      <c r="AB59" s="310">
        <f t="shared" si="76"/>
        <v>39.272458696560037</v>
      </c>
      <c r="AC59" s="310">
        <f t="shared" si="76"/>
        <v>62.556808249105494</v>
      </c>
      <c r="AD59" s="310">
        <f t="shared" si="76"/>
        <v>94.050434278044264</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182.27357397223096</v>
      </c>
      <c r="H60" s="47">
        <f>G60*(1+(G22+H22)/2*((H7/G7)^(1/(H$4-G$4))-1))^(H$4-G$4)</f>
        <v>185.625448036611</v>
      </c>
      <c r="I60" s="47">
        <f>H60*(1+(H22+I22)/2*((I7/H7)^(1/(I$4-H$4))-1))^(I$4-H$4)</f>
        <v>187.93602530177702</v>
      </c>
      <c r="J60" s="47">
        <f>G60*(1+(G22+J22)/2*((J7/G7)^(1/(J$4-G$4))-1))^(J$4-G$4)</f>
        <v>177.10365695748075</v>
      </c>
      <c r="K60" s="47">
        <f>H60*(1+(H22+K22)/2*((K7/H7)^(1/(K$4-H$4))-1))^(K$4-H$4)</f>
        <v>181.88679051535397</v>
      </c>
      <c r="L60" s="47">
        <f>J60*(1+(J22+L22)/2*((L7/J7)^(1/(L$4-J$4))-1))^(L$4-J$4)</f>
        <v>229.89111227765815</v>
      </c>
      <c r="M60" s="47">
        <f>L60*(1+(L22+M22)/2*((M7/L7)^(1/(M$4-L$4))-1))^(M$4-L$4)</f>
        <v>294.67735383883087</v>
      </c>
      <c r="N60" s="47">
        <f>M60*(1+(M22+N22)/2*((N7/M7)^(1/(N$4-M$4))-1))^(N$4-M$4)</f>
        <v>373.69840167130957</v>
      </c>
      <c r="P60" s="78">
        <f>$G60</f>
        <v>182.27357397223096</v>
      </c>
      <c r="Q60" s="47">
        <f>P60*(1+(P22+Q22)/2*((Q7/P7)^(1/(Q$4-P$4))-1))^(Q$4-P$4)</f>
        <v>187.93582612007225</v>
      </c>
      <c r="R60" s="47">
        <f>P60*(1+(P22+R22)/2*((R7/P7)^(1/(R$4-P$4))-1))^(R$4-P$4)</f>
        <v>177.10365695748075</v>
      </c>
      <c r="S60" s="47">
        <f>Q60*(1+(Q22+S22)/2*((S7/Q7)^(1/(S$4-Q$4))-1))^(S$4-Q$4)</f>
        <v>181.89819409283737</v>
      </c>
      <c r="T60" s="311">
        <f>R60*(1+(R22+T22)/2*((T7/R7)^(1/(T$4-R$4))-1))^(T$4-R$4)</f>
        <v>229.89111227765815</v>
      </c>
      <c r="U60" s="311">
        <f>T60*(1+(T22+U22)/2*((U7/T7)^(1/(U$4-T$4))-1))^(U$4-T$4)</f>
        <v>294.67735383883087</v>
      </c>
      <c r="V60" s="311">
        <f>U60*(1+(U22+V22)/2*((V7/U7)^(1/(V$4-U$4))-1))^(V$4-U$4)</f>
        <v>373.69840167130957</v>
      </c>
      <c r="X60" s="78">
        <f>P60</f>
        <v>182.27357397223096</v>
      </c>
      <c r="Y60" s="78">
        <f t="shared" si="84"/>
        <v>187.93582612007225</v>
      </c>
      <c r="Z60" s="78">
        <f t="shared" si="85"/>
        <v>177.10365695748075</v>
      </c>
      <c r="AA60" s="78">
        <f t="shared" si="86"/>
        <v>181.89819409283737</v>
      </c>
      <c r="AB60" s="311">
        <f>Z60*(1+(Z22+AB22)/2*((AB7/Z7)^(1/(AB$4-Z$4))-1))^(AB$4-Z$4)</f>
        <v>229.89111227765815</v>
      </c>
      <c r="AC60" s="311">
        <f>AB60*(1+(AB22+AC22)/2*((AC7/AB7)^(1/(AC$4-AB$4))-1))^(AC$4-AB$4)</f>
        <v>294.67735383883087</v>
      </c>
      <c r="AD60" s="311">
        <f>AC60*(1+(AC22+AD22)/2*((AD7/AC7)^(1/(AD$4-AC$4))-1))^(AD$4-AC$4)</f>
        <v>373.69840167130957</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0.41924879133961179</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17.151878492126293</v>
      </c>
      <c r="G76" s="234">
        <f t="shared" ref="G76:H76" si="125">G63*G92</f>
        <v>17.664096000000001</v>
      </c>
      <c r="H76" s="234">
        <f t="shared" si="125"/>
        <v>18.039187972530819</v>
      </c>
      <c r="I76" s="234">
        <f t="shared" ref="I76:N85" si="126">I63*I92</f>
        <v>18.636000769228637</v>
      </c>
      <c r="J76" s="234">
        <f t="shared" si="126"/>
        <v>17.561847878782441</v>
      </c>
      <c r="K76" s="234">
        <f>K63*K92</f>
        <v>18.03615013414149</v>
      </c>
      <c r="L76" s="234">
        <f t="shared" si="126"/>
        <v>22.796326241154972</v>
      </c>
      <c r="M76" s="234">
        <f t="shared" si="126"/>
        <v>29.220621134221606</v>
      </c>
      <c r="N76" s="234">
        <f t="shared" si="126"/>
        <v>37.056459451152321</v>
      </c>
      <c r="O76" s="8"/>
      <c r="P76" s="234">
        <f>P43</f>
        <v>18.074504126082687</v>
      </c>
      <c r="Q76" s="234">
        <f t="shared" ref="Q76:V76" si="127">Q43</f>
        <v>18.636000769228637</v>
      </c>
      <c r="R76" s="234">
        <f t="shared" si="127"/>
        <v>17.561847878782441</v>
      </c>
      <c r="S76" s="234">
        <f t="shared" si="127"/>
        <v>18.03615013414149</v>
      </c>
      <c r="T76" s="234">
        <f t="shared" si="127"/>
        <v>22.796326241154972</v>
      </c>
      <c r="U76" s="234">
        <f t="shared" si="127"/>
        <v>29.220621134221602</v>
      </c>
      <c r="V76" s="234">
        <f t="shared" si="127"/>
        <v>37.056459451152321</v>
      </c>
      <c r="W76" s="8"/>
      <c r="X76" s="234">
        <f>X43</f>
        <v>18.074504126082687</v>
      </c>
      <c r="Y76" s="234">
        <f>Y43</f>
        <v>18.636000769228637</v>
      </c>
      <c r="Z76" s="234">
        <f t="shared" ref="Z76:AD76" si="128">Z43</f>
        <v>17.561847878782441</v>
      </c>
      <c r="AA76" s="234">
        <f t="shared" si="128"/>
        <v>18.03615013414149</v>
      </c>
      <c r="AB76" s="234">
        <f t="shared" si="128"/>
        <v>22.796326241154972</v>
      </c>
      <c r="AC76" s="234">
        <f t="shared" si="128"/>
        <v>29.220621134221602</v>
      </c>
      <c r="AD76" s="234">
        <f t="shared" si="128"/>
        <v>37.056459451152321</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4.9123710000000003</v>
      </c>
      <c r="G77" s="234">
        <f t="shared" si="130"/>
        <v>5.0459399999999999</v>
      </c>
      <c r="H77" s="234">
        <f t="shared" si="130"/>
        <v>5.1201449999999999</v>
      </c>
      <c r="I77" s="234">
        <f t="shared" si="126"/>
        <v>5.1838781290320721</v>
      </c>
      <c r="J77" s="234">
        <f t="shared" si="126"/>
        <v>4.8850866798916073</v>
      </c>
      <c r="K77" s="234">
        <f t="shared" si="126"/>
        <v>5.0170208388645001</v>
      </c>
      <c r="L77" s="234">
        <f t="shared" si="126"/>
        <v>6.3411339421561124</v>
      </c>
      <c r="M77" s="234">
        <f t="shared" si="126"/>
        <v>8.1281461988635328</v>
      </c>
      <c r="N77" s="234">
        <f t="shared" si="126"/>
        <v>10.307800051466906</v>
      </c>
      <c r="O77" s="8"/>
      <c r="P77" s="234">
        <f>P46</f>
        <v>5.1766149083383546</v>
      </c>
      <c r="Q77" s="234">
        <f t="shared" ref="Q77:V77" si="131">Q46</f>
        <v>5.3374299367128701</v>
      </c>
      <c r="R77" s="234">
        <f t="shared" si="131"/>
        <v>5.0297879772029326</v>
      </c>
      <c r="S77" s="234">
        <f t="shared" si="131"/>
        <v>5.1659595013290867</v>
      </c>
      <c r="T77" s="234">
        <f t="shared" si="131"/>
        <v>6.528964858571956</v>
      </c>
      <c r="U77" s="234">
        <f t="shared" si="131"/>
        <v>8.3689102582922139</v>
      </c>
      <c r="V77" s="234">
        <f t="shared" si="131"/>
        <v>10.613127702256127</v>
      </c>
      <c r="W77" s="8"/>
      <c r="X77" s="234">
        <f>X46</f>
        <v>5.1766149083383546</v>
      </c>
      <c r="Y77" s="234">
        <f>Y46</f>
        <v>5.3374299367128701</v>
      </c>
      <c r="Z77" s="234">
        <f t="shared" ref="Z77:AD77" si="132">Z46</f>
        <v>5.0297879772029326</v>
      </c>
      <c r="AA77" s="234">
        <f t="shared" si="132"/>
        <v>5.1659595013290867</v>
      </c>
      <c r="AB77" s="234">
        <f t="shared" si="132"/>
        <v>6.2025166156433569</v>
      </c>
      <c r="AC77" s="234">
        <f t="shared" si="132"/>
        <v>7.5529415081087219</v>
      </c>
      <c r="AD77" s="234">
        <f t="shared" si="132"/>
        <v>9.0994303637218454</v>
      </c>
      <c r="AI77" s="185" t="s">
        <v>592</v>
      </c>
      <c r="AJ77" s="186">
        <f>SUM(P78:P85)</f>
        <v>159.09016050784814</v>
      </c>
      <c r="AK77" s="186">
        <f>SUM(R78:R85)</f>
        <v>154.57780630441232</v>
      </c>
      <c r="AL77" s="186">
        <f>SUM(T78:T85)</f>
        <v>200.65121429589277</v>
      </c>
      <c r="AM77" s="186">
        <f>SUM(U78:U85)</f>
        <v>257.19728043182874</v>
      </c>
      <c r="AN77" s="186">
        <f>SUM(V78:V85)</f>
        <v>326.16762489373423</v>
      </c>
      <c r="AO77" s="186"/>
      <c r="AP77" s="186">
        <f>SUM(G78:G85)</f>
        <v>173.33384904646832</v>
      </c>
      <c r="AQ77" s="186">
        <f>SUM(J78:J85)</f>
        <v>169.99066458236956</v>
      </c>
      <c r="AR77" s="186">
        <f>SUM(L78:L85)</f>
        <v>220.65802383200625</v>
      </c>
      <c r="AS77" s="186">
        <f>SUM(M78:M85)</f>
        <v>282.84226354774347</v>
      </c>
      <c r="AT77" s="186">
        <f>SUM(N78:N85)</f>
        <v>358.68959876264108</v>
      </c>
    </row>
    <row r="78" spans="1:46">
      <c r="A78" s="185" t="s">
        <v>16</v>
      </c>
      <c r="B78" s="186" t="str">
        <f t="shared" si="129"/>
        <v>TFHCV2</v>
      </c>
      <c r="C78" s="186" t="str">
        <f t="shared" si="129"/>
        <v>Transport Freight - HCV2</v>
      </c>
      <c r="D78" s="185" t="s">
        <v>149</v>
      </c>
      <c r="E78" s="260">
        <v>2.011130021669262</v>
      </c>
      <c r="F78" s="234">
        <f t="shared" ref="F78:H78" si="133">F65*F94</f>
        <v>1.637614669131271</v>
      </c>
      <c r="G78" s="234">
        <f t="shared" si="133"/>
        <v>1.7610152149444733</v>
      </c>
      <c r="H78" s="234">
        <f t="shared" si="133"/>
        <v>1.8407596050545592</v>
      </c>
      <c r="I78" s="234">
        <f t="shared" si="126"/>
        <v>1.8636725048700855</v>
      </c>
      <c r="J78" s="234">
        <f t="shared" si="126"/>
        <v>1.7562530411803898</v>
      </c>
      <c r="K78" s="234">
        <f t="shared" si="126"/>
        <v>1.8036851100698739</v>
      </c>
      <c r="L78" s="234">
        <f t="shared" si="126"/>
        <v>2.2797212209734976</v>
      </c>
      <c r="M78" s="234">
        <f t="shared" si="126"/>
        <v>2.9221756780024322</v>
      </c>
      <c r="N78" s="234">
        <f t="shared" si="126"/>
        <v>3.7057899633154143</v>
      </c>
      <c r="O78" s="8"/>
      <c r="P78" s="234">
        <f>P51</f>
        <v>1.7257044531731252</v>
      </c>
      <c r="Q78" s="234">
        <f t="shared" ref="Q78:V78" si="134">Q51</f>
        <v>1.7793127384202641</v>
      </c>
      <c r="R78" s="234">
        <f t="shared" si="134"/>
        <v>1.676757430187505</v>
      </c>
      <c r="S78" s="234">
        <f t="shared" si="134"/>
        <v>1.7221504836350077</v>
      </c>
      <c r="T78" s="234">
        <f t="shared" si="134"/>
        <v>2.176531175401859</v>
      </c>
      <c r="U78" s="234">
        <f t="shared" si="134"/>
        <v>2.7899053641556186</v>
      </c>
      <c r="V78" s="234">
        <f t="shared" si="134"/>
        <v>3.5380498766437003</v>
      </c>
      <c r="W78" s="8"/>
      <c r="X78" s="234">
        <f>X51</f>
        <v>1.7257044531731252</v>
      </c>
      <c r="Y78" s="234">
        <f>Y51</f>
        <v>1.7793127384202641</v>
      </c>
      <c r="Z78" s="234">
        <f t="shared" ref="Z78:AD78" si="135">Z51</f>
        <v>1.676757430187505</v>
      </c>
      <c r="AA78" s="234">
        <f t="shared" si="135"/>
        <v>1.7221504836350077</v>
      </c>
      <c r="AB78" s="234">
        <f t="shared" si="135"/>
        <v>2.0677046166317665</v>
      </c>
      <c r="AC78" s="234">
        <f t="shared" si="135"/>
        <v>2.5178895911504462</v>
      </c>
      <c r="AD78" s="234">
        <f t="shared" si="135"/>
        <v>3.0334355129873924</v>
      </c>
      <c r="AI78" s="185" t="s">
        <v>627</v>
      </c>
      <c r="AJ78" s="186">
        <f>P86</f>
        <v>23.18341346438282</v>
      </c>
      <c r="AK78" s="186">
        <f>R86</f>
        <v>22.525850653068428</v>
      </c>
      <c r="AL78" s="186">
        <f>T86</f>
        <v>29.239897981765402</v>
      </c>
      <c r="AM78" s="186">
        <f>U86</f>
        <v>37.480073407002145</v>
      </c>
      <c r="AN78" s="186">
        <f>V86</f>
        <v>47.530776777575348</v>
      </c>
      <c r="AO78" s="186"/>
      <c r="AP78" s="186">
        <f>H86</f>
        <v>23.609739017898892</v>
      </c>
      <c r="AQ78" s="186">
        <f>J86</f>
        <v>22.525850653068428</v>
      </c>
      <c r="AR78" s="186">
        <f>L86</f>
        <v>29.239897981765402</v>
      </c>
      <c r="AS78" s="186">
        <f>M86</f>
        <v>37.480073407002145</v>
      </c>
      <c r="AT78" s="186">
        <f>N86</f>
        <v>47.530776777575348</v>
      </c>
    </row>
    <row r="79" spans="1:46">
      <c r="A79" s="185" t="s">
        <v>16</v>
      </c>
      <c r="B79" s="186" t="str">
        <f t="shared" si="129"/>
        <v>TFHCV3</v>
      </c>
      <c r="C79" s="186" t="str">
        <f t="shared" si="129"/>
        <v>Transport Freight - HCV3</v>
      </c>
      <c r="D79" s="185" t="s">
        <v>149</v>
      </c>
      <c r="E79" s="260">
        <v>16.207267472028231</v>
      </c>
      <c r="F79" s="234">
        <f t="shared" ref="F79:H79" si="136">F66*F95</f>
        <v>13.576270721867905</v>
      </c>
      <c r="G79" s="234">
        <f t="shared" si="136"/>
        <v>14.520577162864347</v>
      </c>
      <c r="H79" s="234">
        <f t="shared" si="136"/>
        <v>15.174488450030418</v>
      </c>
      <c r="I79" s="234">
        <f t="shared" si="126"/>
        <v>15.363373262937371</v>
      </c>
      <c r="J79" s="234">
        <f t="shared" si="126"/>
        <v>14.477850022101455</v>
      </c>
      <c r="K79" s="234">
        <f t="shared" si="126"/>
        <v>14.868861091416608</v>
      </c>
      <c r="L79" s="234">
        <f t="shared" si="126"/>
        <v>18.793113039834573</v>
      </c>
      <c r="M79" s="234">
        <f t="shared" si="126"/>
        <v>24.089251498700403</v>
      </c>
      <c r="N79" s="234">
        <f t="shared" si="126"/>
        <v>30.549055315075567</v>
      </c>
      <c r="O79" s="8"/>
      <c r="P79" s="234">
        <f t="shared" ref="P79:P85" si="137">P52</f>
        <v>14.306558974975404</v>
      </c>
      <c r="Q79" s="234">
        <f t="shared" ref="Q79:V79" si="138">Q52</f>
        <v>14.750986230769565</v>
      </c>
      <c r="R79" s="234">
        <f t="shared" si="138"/>
        <v>13.900774850291917</v>
      </c>
      <c r="S79" s="234">
        <f t="shared" si="138"/>
        <v>14.277095601511395</v>
      </c>
      <c r="T79" s="234">
        <f t="shared" si="138"/>
        <v>18.044035040011199</v>
      </c>
      <c r="U79" s="234">
        <f t="shared" si="138"/>
        <v>23.129073784042884</v>
      </c>
      <c r="V79" s="234">
        <f t="shared" si="138"/>
        <v>29.331395143319799</v>
      </c>
      <c r="W79" s="8"/>
      <c r="X79" s="234">
        <f t="shared" ref="X79:X85" si="139">X52</f>
        <v>14.306558974975404</v>
      </c>
      <c r="Y79" s="234">
        <f t="shared" ref="Y79:AD79" si="140">Y52</f>
        <v>14.750986230769565</v>
      </c>
      <c r="Z79" s="234">
        <f t="shared" si="140"/>
        <v>13.900774850291917</v>
      </c>
      <c r="AA79" s="234">
        <f t="shared" si="140"/>
        <v>14.277095601511395</v>
      </c>
      <c r="AB79" s="234">
        <f t="shared" si="140"/>
        <v>17.141833288010638</v>
      </c>
      <c r="AC79" s="234">
        <f t="shared" si="140"/>
        <v>20.873989090098704</v>
      </c>
      <c r="AD79" s="234">
        <f t="shared" si="140"/>
        <v>25.14800491100381</v>
      </c>
      <c r="AI79" s="186"/>
    </row>
    <row r="80" spans="1:46">
      <c r="A80" s="185" t="s">
        <v>16</v>
      </c>
      <c r="B80" s="186" t="str">
        <f t="shared" si="129"/>
        <v>TFHCV4</v>
      </c>
      <c r="C80" s="186" t="str">
        <f t="shared" si="129"/>
        <v>Transport Freight - HCV4</v>
      </c>
      <c r="D80" s="185" t="s">
        <v>149</v>
      </c>
      <c r="E80" s="260">
        <v>5.3871747310586002</v>
      </c>
      <c r="F80" s="234">
        <f t="shared" ref="F80:H80" si="141">F67*F96</f>
        <v>4.515932780515814</v>
      </c>
      <c r="G80" s="234">
        <f t="shared" si="141"/>
        <v>4.2489873256924318</v>
      </c>
      <c r="H80" s="234">
        <f t="shared" si="141"/>
        <v>4.3066025770402403</v>
      </c>
      <c r="I80" s="234">
        <f t="shared" si="126"/>
        <v>4.3602091170371269</v>
      </c>
      <c r="J80" s="234">
        <f t="shared" si="126"/>
        <v>4.1088927920373646</v>
      </c>
      <c r="K80" s="234">
        <f t="shared" si="126"/>
        <v>4.2198638659097449</v>
      </c>
      <c r="L80" s="234">
        <f t="shared" si="126"/>
        <v>5.3335879699982831</v>
      </c>
      <c r="M80" s="234">
        <f t="shared" si="126"/>
        <v>6.8366609474117519</v>
      </c>
      <c r="N80" s="234">
        <f t="shared" si="126"/>
        <v>8.669988499400489</v>
      </c>
      <c r="O80" s="8"/>
      <c r="P80" s="234">
        <f t="shared" si="137"/>
        <v>4.758851674002643</v>
      </c>
      <c r="Q80" s="234">
        <f t="shared" ref="Q80:V80" si="142">Q53</f>
        <v>4.9066834058612869</v>
      </c>
      <c r="R80" s="234">
        <f t="shared" si="142"/>
        <v>4.6238739715088801</v>
      </c>
      <c r="S80" s="234">
        <f t="shared" si="142"/>
        <v>4.7490511465399443</v>
      </c>
      <c r="T80" s="234">
        <f t="shared" si="142"/>
        <v>6.0020642633996673</v>
      </c>
      <c r="U80" s="234">
        <f t="shared" si="142"/>
        <v>7.6935223688554615</v>
      </c>
      <c r="V80" s="234">
        <f t="shared" si="142"/>
        <v>9.756626951510567</v>
      </c>
      <c r="W80" s="8"/>
      <c r="X80" s="234">
        <f t="shared" si="139"/>
        <v>4.758851674002643</v>
      </c>
      <c r="Y80" s="234">
        <f t="shared" ref="Y80:AD80" si="143">Y53</f>
        <v>4.9066834058612869</v>
      </c>
      <c r="Z80" s="234">
        <f t="shared" si="143"/>
        <v>4.6238739715088801</v>
      </c>
      <c r="AA80" s="234">
        <f t="shared" si="143"/>
        <v>4.7490511465399443</v>
      </c>
      <c r="AB80" s="234">
        <f t="shared" si="143"/>
        <v>5.7019610502296834</v>
      </c>
      <c r="AC80" s="234">
        <f t="shared" si="143"/>
        <v>6.9434039378920529</v>
      </c>
      <c r="AD80" s="234">
        <f t="shared" si="143"/>
        <v>8.3650880325513715</v>
      </c>
      <c r="AI80" s="186" t="s">
        <v>475</v>
      </c>
      <c r="AJ80" s="186">
        <f>SUM(AJ77:AJ78)</f>
        <v>182.27357397223096</v>
      </c>
      <c r="AK80" s="186">
        <f>SUM(AK77:AK78)</f>
        <v>177.10365695748075</v>
      </c>
      <c r="AL80" s="186">
        <f>SUM(AL77:AL78)</f>
        <v>229.89111227765818</v>
      </c>
      <c r="AM80" s="186">
        <f>SUM(AM77:AM78)</f>
        <v>294.67735383883087</v>
      </c>
      <c r="AN80" s="186">
        <f>SUM(AN77:AN78)</f>
        <v>373.69840167130957</v>
      </c>
      <c r="AO80" s="186"/>
      <c r="AP80" s="186">
        <f>SUM(AP77:AP78)</f>
        <v>196.94358806436722</v>
      </c>
      <c r="AQ80" s="186">
        <f>SUM(AQ77:AQ78)</f>
        <v>192.51651523543799</v>
      </c>
      <c r="AR80" s="186">
        <f>SUM(AR77:AR78)</f>
        <v>249.89792181377166</v>
      </c>
      <c r="AS80" s="186">
        <f>SUM(AS77:AS78)</f>
        <v>320.32233695474559</v>
      </c>
      <c r="AT80" s="186">
        <f>SUM(AT77:AT78)</f>
        <v>406.22037554021642</v>
      </c>
    </row>
    <row r="81" spans="1:46">
      <c r="A81" s="185" t="s">
        <v>16</v>
      </c>
      <c r="B81" s="186" t="str">
        <f t="shared" si="129"/>
        <v>TFHCV5</v>
      </c>
      <c r="C81" s="186" t="str">
        <f t="shared" si="129"/>
        <v>Transport Freight - HCV5</v>
      </c>
      <c r="D81" s="185" t="s">
        <v>149</v>
      </c>
      <c r="E81" s="260">
        <v>3.9725286670479121</v>
      </c>
      <c r="F81" s="234">
        <f t="shared" ref="F81:H81" si="144">F68*F97</f>
        <v>2.9750185434856067</v>
      </c>
      <c r="G81" s="234">
        <f t="shared" si="144"/>
        <v>3.1102185642863693</v>
      </c>
      <c r="H81" s="234">
        <f t="shared" si="144"/>
        <v>3.1523923845431949</v>
      </c>
      <c r="I81" s="234">
        <f t="shared" si="126"/>
        <v>3.1916318651836479</v>
      </c>
      <c r="J81" s="234">
        <f t="shared" si="126"/>
        <v>3.0076706904831223</v>
      </c>
      <c r="K81" s="234">
        <f t="shared" si="126"/>
        <v>3.0889004677662384</v>
      </c>
      <c r="L81" s="234">
        <f t="shared" si="126"/>
        <v>3.9041359861139293</v>
      </c>
      <c r="M81" s="234">
        <f t="shared" si="126"/>
        <v>5.0043711999857692</v>
      </c>
      <c r="N81" s="234">
        <f t="shared" si="126"/>
        <v>6.3463496411992733</v>
      </c>
      <c r="O81" s="8"/>
      <c r="P81" s="234">
        <f t="shared" si="137"/>
        <v>3.1350493162651287</v>
      </c>
      <c r="Q81" s="234">
        <f t="shared" ref="Q81:V81" si="145">Q54</f>
        <v>3.2324383087436273</v>
      </c>
      <c r="R81" s="234">
        <f t="shared" si="145"/>
        <v>3.0461283363939087</v>
      </c>
      <c r="S81" s="234">
        <f t="shared" si="145"/>
        <v>3.1285928979890936</v>
      </c>
      <c r="T81" s="234">
        <f t="shared" si="145"/>
        <v>3.9540563047899773</v>
      </c>
      <c r="U81" s="234">
        <f t="shared" si="145"/>
        <v>5.0683596998651472</v>
      </c>
      <c r="V81" s="234">
        <f t="shared" si="145"/>
        <v>6.4274973772528101</v>
      </c>
      <c r="W81" s="8"/>
      <c r="X81" s="234">
        <f t="shared" si="139"/>
        <v>3.1350493162651287</v>
      </c>
      <c r="Y81" s="234">
        <f t="shared" ref="Y81:AD81" si="146">Y54</f>
        <v>3.2324383087436273</v>
      </c>
      <c r="Z81" s="234">
        <f t="shared" si="146"/>
        <v>3.0461283363939087</v>
      </c>
      <c r="AA81" s="234">
        <f t="shared" si="146"/>
        <v>3.1285928979890936</v>
      </c>
      <c r="AB81" s="234">
        <f t="shared" si="146"/>
        <v>3.7563534895504787</v>
      </c>
      <c r="AC81" s="234">
        <f t="shared" si="146"/>
        <v>4.5741946291282947</v>
      </c>
      <c r="AD81" s="234">
        <f t="shared" si="146"/>
        <v>5.5107755638221274</v>
      </c>
      <c r="AE81" s="186"/>
      <c r="AF81" s="186"/>
      <c r="AG81" s="186"/>
      <c r="AH81" s="186"/>
      <c r="AI81" s="185" t="s">
        <v>474</v>
      </c>
      <c r="AJ81" s="190">
        <f>AJ78/AJ80</f>
        <v>0.12719020623315791</v>
      </c>
      <c r="AK81" s="190">
        <f>AK78/AK80</f>
        <v>0.12719020623315791</v>
      </c>
      <c r="AL81" s="190">
        <f>AL78/AL80</f>
        <v>0.12719020623315791</v>
      </c>
      <c r="AM81" s="190">
        <f>AM78/AM80</f>
        <v>0.12719020623315791</v>
      </c>
      <c r="AN81" s="190">
        <f>AN78/AN80</f>
        <v>0.12719020623315791</v>
      </c>
      <c r="AO81" s="190"/>
      <c r="AP81" s="190">
        <f>AP78/AP80</f>
        <v>0.11988071939758965</v>
      </c>
      <c r="AQ81" s="190">
        <f>AQ78/AQ80</f>
        <v>0.11700736752647142</v>
      </c>
      <c r="AR81" s="190">
        <f>AR78/AR80</f>
        <v>0.11700736752647142</v>
      </c>
      <c r="AS81" s="190">
        <f>AS78/AS80</f>
        <v>0.11700736752647145</v>
      </c>
      <c r="AT81" s="190">
        <f>AT78/AT80</f>
        <v>0.11700736752647142</v>
      </c>
    </row>
    <row r="82" spans="1:46">
      <c r="A82" s="185" t="s">
        <v>16</v>
      </c>
      <c r="B82" s="186" t="str">
        <f t="shared" si="129"/>
        <v>TFHCV6</v>
      </c>
      <c r="C82" s="186" t="str">
        <f t="shared" si="129"/>
        <v>Transport Freight - HCV6</v>
      </c>
      <c r="D82" s="185" t="s">
        <v>149</v>
      </c>
      <c r="E82" s="260">
        <v>140.25526500597067</v>
      </c>
      <c r="F82" s="234">
        <f>F69*F98</f>
        <v>98.309314568087203</v>
      </c>
      <c r="G82" s="234">
        <f t="shared" ref="G82" si="147">G69*G98</f>
        <v>117.31986651000506</v>
      </c>
      <c r="H82" s="234">
        <f>H69*H98</f>
        <v>119.47729070058645</v>
      </c>
      <c r="I82" s="234">
        <f>I69*I98</f>
        <v>120.96448717346419</v>
      </c>
      <c r="J82" s="234">
        <f t="shared" si="126"/>
        <v>113.9922641548183</v>
      </c>
      <c r="K82" s="234">
        <f t="shared" si="126"/>
        <v>117.0709144401016</v>
      </c>
      <c r="L82" s="234">
        <f t="shared" si="126"/>
        <v>147.96875935707712</v>
      </c>
      <c r="M82" s="234">
        <f t="shared" si="126"/>
        <v>189.6682391335568</v>
      </c>
      <c r="N82" s="234">
        <f t="shared" si="126"/>
        <v>240.52991140536673</v>
      </c>
      <c r="O82" s="8"/>
      <c r="P82" s="234">
        <f>P55</f>
        <v>103.59752213782002</v>
      </c>
      <c r="Q82" s="234">
        <f t="shared" ref="Q82:V82" si="148">Q55</f>
        <v>106.81573572442186</v>
      </c>
      <c r="R82" s="234">
        <f t="shared" si="148"/>
        <v>100.65913353482992</v>
      </c>
      <c r="S82" s="234">
        <f t="shared" si="148"/>
        <v>103.38417017177204</v>
      </c>
      <c r="T82" s="234">
        <f t="shared" si="148"/>
        <v>130.66156039218887</v>
      </c>
      <c r="U82" s="234">
        <f t="shared" si="148"/>
        <v>167.48365120927164</v>
      </c>
      <c r="V82" s="234">
        <f t="shared" si="148"/>
        <v>212.39627663146328</v>
      </c>
      <c r="W82" s="8"/>
      <c r="X82" s="234">
        <f t="shared" si="139"/>
        <v>103.59752213782002</v>
      </c>
      <c r="Y82" s="234">
        <f t="shared" ref="Y82:AD82" si="149">Y55</f>
        <v>106.81573572442186</v>
      </c>
      <c r="Z82" s="234">
        <f t="shared" si="149"/>
        <v>100.65913353482992</v>
      </c>
      <c r="AA82" s="234">
        <f t="shared" si="149"/>
        <v>103.38417017177204</v>
      </c>
      <c r="AB82" s="234">
        <f t="shared" si="149"/>
        <v>124.12848237257941</v>
      </c>
      <c r="AC82" s="234">
        <f t="shared" si="149"/>
        <v>151.15399521636766</v>
      </c>
      <c r="AD82" s="234">
        <f t="shared" si="149"/>
        <v>182.1032576769008</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28.003212301240232</v>
      </c>
      <c r="G83" s="234">
        <f t="shared" si="150"/>
        <v>30.412861445475919</v>
      </c>
      <c r="H83" s="234">
        <f t="shared" si="150"/>
        <v>31.844054925263023</v>
      </c>
      <c r="I83" s="234">
        <f t="shared" si="126"/>
        <v>32.240434571045739</v>
      </c>
      <c r="J83" s="234">
        <f t="shared" si="126"/>
        <v>30.382141238019461</v>
      </c>
      <c r="K83" s="234">
        <f t="shared" si="126"/>
        <v>31.202688039887608</v>
      </c>
      <c r="L83" s="234">
        <f t="shared" si="126"/>
        <v>39.437831847041224</v>
      </c>
      <c r="M83" s="234">
        <f t="shared" si="126"/>
        <v>50.551914837798215</v>
      </c>
      <c r="N83" s="234">
        <f t="shared" si="126"/>
        <v>64.107979558692449</v>
      </c>
      <c r="O83" s="8"/>
      <c r="P83" s="234">
        <f t="shared" si="137"/>
        <v>29.509547686842904</v>
      </c>
      <c r="Q83" s="234">
        <f t="shared" ref="Q83:V83" si="151">Q56</f>
        <v>30.42624941233333</v>
      </c>
      <c r="R83" s="234">
        <f t="shared" si="151"/>
        <v>28.672553550177572</v>
      </c>
      <c r="S83" s="234">
        <f t="shared" si="151"/>
        <v>29.448774804574551</v>
      </c>
      <c r="T83" s="234">
        <f t="shared" si="151"/>
        <v>37.218685038635584</v>
      </c>
      <c r="U83" s="234">
        <f t="shared" si="151"/>
        <v>47.7073842128341</v>
      </c>
      <c r="V83" s="234">
        <f t="shared" si="151"/>
        <v>60.500656042968295</v>
      </c>
      <c r="W83" s="8"/>
      <c r="X83" s="234">
        <f t="shared" si="139"/>
        <v>29.509547686842904</v>
      </c>
      <c r="Y83" s="234">
        <f t="shared" ref="Y83:AD83" si="152">Y56</f>
        <v>30.42624941233333</v>
      </c>
      <c r="Z83" s="234">
        <f t="shared" si="152"/>
        <v>28.672553550177572</v>
      </c>
      <c r="AA83" s="234">
        <f t="shared" si="152"/>
        <v>29.448774804574551</v>
      </c>
      <c r="AB83" s="234">
        <f t="shared" si="152"/>
        <v>35.357750786703811</v>
      </c>
      <c r="AC83" s="234">
        <f t="shared" si="152"/>
        <v>43.055914252082765</v>
      </c>
      <c r="AD83" s="234">
        <f t="shared" si="152"/>
        <v>51.871749974839936</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1.0763192990282064</v>
      </c>
      <c r="G84" s="234">
        <f t="shared" si="153"/>
        <v>1.4702862493909399</v>
      </c>
      <c r="H84" s="234">
        <f t="shared" si="153"/>
        <v>1.8779533896770146</v>
      </c>
      <c r="I84" s="234">
        <f t="shared" si="126"/>
        <v>1.9013292600284404</v>
      </c>
      <c r="J84" s="234">
        <f t="shared" si="126"/>
        <v>1.7917393138999929</v>
      </c>
      <c r="K84" s="234">
        <f t="shared" si="126"/>
        <v>1.8401297796108917</v>
      </c>
      <c r="L84" s="234">
        <f t="shared" si="126"/>
        <v>2.3257845199829386</v>
      </c>
      <c r="M84" s="234">
        <f t="shared" si="126"/>
        <v>2.9812202009798781</v>
      </c>
      <c r="N84" s="234">
        <f t="shared" si="126"/>
        <v>3.7806679394363218</v>
      </c>
      <c r="O84" s="8"/>
      <c r="P84" s="234">
        <f t="shared" si="137"/>
        <v>1.1342161513211646</v>
      </c>
      <c r="Q84" s="234">
        <f t="shared" ref="Q84:V84" si="154">Q57</f>
        <v>1.1694501004832794</v>
      </c>
      <c r="R84" s="234">
        <f t="shared" si="154"/>
        <v>1.1020458084056681</v>
      </c>
      <c r="S84" s="234">
        <f t="shared" si="154"/>
        <v>1.1318803112275586</v>
      </c>
      <c r="T84" s="234">
        <f t="shared" si="154"/>
        <v>1.4305212045177287</v>
      </c>
      <c r="U84" s="234">
        <f t="shared" si="154"/>
        <v>1.8336602880431956</v>
      </c>
      <c r="V84" s="234">
        <f t="shared" si="154"/>
        <v>2.3253769247048224</v>
      </c>
      <c r="W84" s="8"/>
      <c r="X84" s="234">
        <f t="shared" si="139"/>
        <v>1.1342161513211646</v>
      </c>
      <c r="Y84" s="234">
        <f t="shared" ref="Y84:AD84" si="155">Y57</f>
        <v>1.1694501004832794</v>
      </c>
      <c r="Z84" s="234">
        <f t="shared" si="155"/>
        <v>1.1020458084056681</v>
      </c>
      <c r="AA84" s="234">
        <f t="shared" si="155"/>
        <v>1.1318803112275586</v>
      </c>
      <c r="AB84" s="234">
        <f t="shared" si="155"/>
        <v>1.358995144291842</v>
      </c>
      <c r="AC84" s="234">
        <f t="shared" si="155"/>
        <v>1.6548784099589837</v>
      </c>
      <c r="AD84" s="234">
        <f t="shared" si="155"/>
        <v>1.9937200408187967</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0.87560973396075781</v>
      </c>
      <c r="G85" s="234">
        <f t="shared" si="156"/>
        <v>0.49003657380877025</v>
      </c>
      <c r="H85" s="234">
        <f t="shared" si="156"/>
        <v>0.4966539831210422</v>
      </c>
      <c r="I85" s="234">
        <f t="shared" si="126"/>
        <v>0.50283609561796283</v>
      </c>
      <c r="J85" s="234">
        <f t="shared" si="126"/>
        <v>0.47385332982947065</v>
      </c>
      <c r="K85" s="234">
        <f t="shared" si="126"/>
        <v>0.48665094114001206</v>
      </c>
      <c r="L85" s="234">
        <f t="shared" si="126"/>
        <v>0.61508989098470246</v>
      </c>
      <c r="M85" s="234">
        <f t="shared" si="126"/>
        <v>0.78843005130826049</v>
      </c>
      <c r="N85" s="234">
        <f t="shared" si="126"/>
        <v>0.99985644015478548</v>
      </c>
      <c r="O85" s="8"/>
      <c r="P85" s="234">
        <f t="shared" si="137"/>
        <v>0.92271011344775034</v>
      </c>
      <c r="Q85" s="234">
        <f t="shared" ref="Q85:V85" si="157">Q58</f>
        <v>0.95137371622815325</v>
      </c>
      <c r="R85" s="234">
        <f t="shared" si="157"/>
        <v>0.89653882261695572</v>
      </c>
      <c r="S85" s="234">
        <f t="shared" si="157"/>
        <v>0.92080985548082184</v>
      </c>
      <c r="T85" s="234">
        <f t="shared" si="157"/>
        <v>1.1637608769478782</v>
      </c>
      <c r="U85" s="234">
        <f t="shared" si="157"/>
        <v>1.4917235047606749</v>
      </c>
      <c r="V85" s="234">
        <f t="shared" si="157"/>
        <v>1.8917459458709522</v>
      </c>
      <c r="W85" s="8"/>
      <c r="X85" s="234">
        <f t="shared" si="139"/>
        <v>0.92271011344775034</v>
      </c>
      <c r="Y85" s="234">
        <f t="shared" ref="Y85:AD85" si="158">Y58</f>
        <v>0.95137371622815325</v>
      </c>
      <c r="Z85" s="234">
        <f t="shared" si="158"/>
        <v>0.89653882261695572</v>
      </c>
      <c r="AA85" s="234">
        <f t="shared" si="158"/>
        <v>0.92080985548082184</v>
      </c>
      <c r="AB85" s="234">
        <f t="shared" si="158"/>
        <v>1.1055728331004844</v>
      </c>
      <c r="AC85" s="234">
        <f t="shared" si="158"/>
        <v>1.3462804630465091</v>
      </c>
      <c r="AD85" s="234">
        <f t="shared" si="158"/>
        <v>1.6219356803411076</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23.18341346438282</v>
      </c>
      <c r="H86" s="234">
        <f t="shared" si="159"/>
        <v>23.609739017898892</v>
      </c>
      <c r="I86" s="234">
        <f t="shared" ref="I86:N86" si="160">I59</f>
        <v>23.903621816773004</v>
      </c>
      <c r="J86" s="234">
        <f t="shared" si="160"/>
        <v>22.525850653068428</v>
      </c>
      <c r="K86" s="234">
        <f t="shared" si="160"/>
        <v>23.134218396735061</v>
      </c>
      <c r="L86" s="234">
        <f t="shared" si="160"/>
        <v>29.239897981765402</v>
      </c>
      <c r="M86" s="234">
        <f t="shared" si="160"/>
        <v>37.480073407002145</v>
      </c>
      <c r="N86" s="234">
        <f t="shared" si="160"/>
        <v>47.530776777575348</v>
      </c>
      <c r="O86" s="8"/>
      <c r="P86" s="234">
        <f>P59</f>
        <v>23.18341346438282</v>
      </c>
      <c r="Q86" s="234">
        <f t="shared" ref="Q86:V86" si="161">Q59</f>
        <v>23.903596482810894</v>
      </c>
      <c r="R86" s="234">
        <f t="shared" si="161"/>
        <v>22.525850653068428</v>
      </c>
      <c r="S86" s="234">
        <f t="shared" si="161"/>
        <v>23.135668820106972</v>
      </c>
      <c r="T86" s="234">
        <f t="shared" si="161"/>
        <v>29.239897981765402</v>
      </c>
      <c r="U86" s="234">
        <f t="shared" si="161"/>
        <v>37.480073407002145</v>
      </c>
      <c r="V86" s="234">
        <f t="shared" si="161"/>
        <v>47.530776777575348</v>
      </c>
      <c r="W86" s="8"/>
      <c r="X86" s="234">
        <f>X59</f>
        <v>23.18341346438282</v>
      </c>
      <c r="Y86" s="234">
        <f>Y59</f>
        <v>23.903596482810894</v>
      </c>
      <c r="Z86" s="234">
        <f t="shared" ref="Z86:AD86" si="162">Z59</f>
        <v>22.525850653068428</v>
      </c>
      <c r="AA86" s="234">
        <f t="shared" si="162"/>
        <v>23.135668820106972</v>
      </c>
      <c r="AB86" s="234">
        <f t="shared" si="162"/>
        <v>39.272458696560037</v>
      </c>
      <c r="AC86" s="234">
        <f t="shared" si="162"/>
        <v>62.556808249105494</v>
      </c>
      <c r="AD86" s="234">
        <f t="shared" si="162"/>
        <v>94.050434278044264</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v>
      </c>
      <c r="H87" s="234">
        <f t="shared" si="163"/>
        <v>26.936565879511939</v>
      </c>
      <c r="I87" s="234">
        <f t="shared" ref="I87:N87" si="164">I47</f>
        <v>27.271859436409223</v>
      </c>
      <c r="J87" s="234">
        <f t="shared" si="164"/>
        <v>25.699947790546275</v>
      </c>
      <c r="K87" s="234">
        <f t="shared" si="164"/>
        <v>26.394040079911385</v>
      </c>
      <c r="L87" s="234">
        <f t="shared" si="164"/>
        <v>33.36006542465055</v>
      </c>
      <c r="M87" s="234">
        <f t="shared" si="164"/>
        <v>42.761356477988848</v>
      </c>
      <c r="N87" s="234">
        <f t="shared" si="164"/>
        <v>54.228295323506465</v>
      </c>
      <c r="O87" s="8"/>
      <c r="P87" s="234">
        <f>P47</f>
        <v>26.4501671798186</v>
      </c>
      <c r="Q87" s="234">
        <f t="shared" ref="Q87:V87" si="165">Q47</f>
        <v>27.271859436409223</v>
      </c>
      <c r="R87" s="234">
        <f t="shared" si="165"/>
        <v>25.699947790546275</v>
      </c>
      <c r="S87" s="234">
        <f t="shared" si="165"/>
        <v>26.395722856307078</v>
      </c>
      <c r="T87" s="234">
        <f t="shared" si="165"/>
        <v>33.36006542465055</v>
      </c>
      <c r="U87" s="234">
        <f t="shared" si="165"/>
        <v>42.761356477988848</v>
      </c>
      <c r="V87" s="234">
        <f t="shared" si="165"/>
        <v>54.228295323506465</v>
      </c>
      <c r="W87" s="8"/>
      <c r="X87" s="234">
        <f>X47</f>
        <v>26.4501671798186</v>
      </c>
      <c r="Y87" s="234">
        <f>Y47</f>
        <v>27.271859436409223</v>
      </c>
      <c r="Z87" s="234">
        <f t="shared" ref="Z87:AD87" si="166">Z47</f>
        <v>25.699947790546275</v>
      </c>
      <c r="AA87" s="234">
        <f t="shared" si="166"/>
        <v>26.395722856307078</v>
      </c>
      <c r="AB87" s="234">
        <f t="shared" si="166"/>
        <v>33.686513667579156</v>
      </c>
      <c r="AC87" s="234">
        <f t="shared" si="166"/>
        <v>43.577325228172349</v>
      </c>
      <c r="AD87" s="234">
        <f t="shared" si="166"/>
        <v>55.741992662040751</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81.882268084821604</v>
      </c>
      <c r="L88" s="234">
        <f t="shared" si="168"/>
        <v>90.183962079028262</v>
      </c>
      <c r="M88" s="234">
        <f t="shared" si="168"/>
        <v>113.14582217761571</v>
      </c>
      <c r="N88" s="234">
        <f t="shared" si="168"/>
        <v>137.86590257276239</v>
      </c>
      <c r="O88" s="8"/>
      <c r="P88" s="234">
        <f>F104</f>
        <v>82</v>
      </c>
      <c r="Q88" s="234">
        <f t="shared" ref="Q88:V88" si="169">G104</f>
        <v>82</v>
      </c>
      <c r="R88" s="234">
        <f t="shared" si="169"/>
        <v>82</v>
      </c>
      <c r="S88" s="234">
        <f t="shared" si="169"/>
        <v>86.036801673044508</v>
      </c>
      <c r="T88" s="234">
        <f t="shared" si="169"/>
        <v>76.525600127976475</v>
      </c>
      <c r="U88" s="234">
        <f t="shared" si="169"/>
        <v>81.882268084821604</v>
      </c>
      <c r="V88" s="234">
        <f t="shared" si="169"/>
        <v>90.183962079028262</v>
      </c>
      <c r="W88" s="8"/>
      <c r="X88" s="234">
        <f>P88</f>
        <v>82</v>
      </c>
      <c r="Y88" s="234">
        <f>Q88</f>
        <v>82</v>
      </c>
      <c r="Z88" s="234">
        <f t="shared" ref="Z88:AD88" si="170">R88</f>
        <v>82</v>
      </c>
      <c r="AA88" s="234">
        <f t="shared" si="170"/>
        <v>86.036801673044508</v>
      </c>
      <c r="AB88" s="234">
        <f t="shared" si="170"/>
        <v>76.525600127976475</v>
      </c>
      <c r="AC88" s="234">
        <f t="shared" si="170"/>
        <v>81.882268084821604</v>
      </c>
      <c r="AD88" s="234">
        <f t="shared" si="170"/>
        <v>90.183962079028262</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302.13354210944328</v>
      </c>
      <c r="G89" s="79">
        <f t="shared" si="171"/>
        <v>327.67746569066975</v>
      </c>
      <c r="H89" s="79">
        <f t="shared" si="171"/>
        <v>333.87583388525758</v>
      </c>
      <c r="I89" s="79">
        <f t="shared" si="171"/>
        <v>341.420135674672</v>
      </c>
      <c r="J89" s="79">
        <f t="shared" si="171"/>
        <v>317.18899771263477</v>
      </c>
      <c r="K89" s="79">
        <f t="shared" si="171"/>
        <v>329.04539127037663</v>
      </c>
      <c r="L89" s="79">
        <f t="shared" ref="L89:N89" si="172">SUM(L76:L88)</f>
        <v>402.57940950076159</v>
      </c>
      <c r="M89" s="79">
        <f t="shared" si="172"/>
        <v>513.57828294343528</v>
      </c>
      <c r="N89" s="79">
        <f t="shared" si="172"/>
        <v>645.67883293910438</v>
      </c>
      <c r="O89" s="79"/>
      <c r="P89" s="79">
        <f t="shared" ref="P89:V89" si="173">SUM(P76:P88)</f>
        <v>313.97486018647061</v>
      </c>
      <c r="Q89" s="79">
        <f t="shared" si="173"/>
        <v>321.18111626242296</v>
      </c>
      <c r="R89" s="79">
        <f t="shared" si="173"/>
        <v>307.39524060401243</v>
      </c>
      <c r="S89" s="79">
        <f t="shared" si="173"/>
        <v>317.53282825765956</v>
      </c>
      <c r="T89" s="79">
        <f t="shared" si="173"/>
        <v>369.10206893001214</v>
      </c>
      <c r="U89" s="79">
        <f t="shared" si="173"/>
        <v>456.91050979415508</v>
      </c>
      <c r="V89" s="79">
        <f t="shared" si="173"/>
        <v>565.78024622725275</v>
      </c>
      <c r="W89" s="79"/>
      <c r="X89" s="79">
        <f t="shared" ref="X89:AD89" si="174">SUM(X76:X88)</f>
        <v>313.97486018647061</v>
      </c>
      <c r="Y89" s="79">
        <f t="shared" si="174"/>
        <v>321.18111626242296</v>
      </c>
      <c r="Z89" s="79">
        <f t="shared" si="174"/>
        <v>307.39524060401243</v>
      </c>
      <c r="AA89" s="79">
        <f t="shared" si="174"/>
        <v>317.53282825765956</v>
      </c>
      <c r="AB89" s="79">
        <f t="shared" si="174"/>
        <v>369.10206893001214</v>
      </c>
      <c r="AC89" s="79">
        <f t="shared" si="174"/>
        <v>456.91050979415519</v>
      </c>
      <c r="AD89" s="79">
        <f t="shared" si="174"/>
        <v>565.78024622725275</v>
      </c>
    </row>
    <row r="90" spans="1:46">
      <c r="A90" s="185" t="s">
        <v>16</v>
      </c>
      <c r="N90" s="185">
        <f>N89/F89</f>
        <v>2.1370643869299921</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342">
        <v>44.4</v>
      </c>
      <c r="H92" s="24">
        <v>45.342821165621402</v>
      </c>
      <c r="I92" s="24">
        <f t="shared" ref="I92:N92" si="178">I43/I63</f>
        <v>46.842953873991142</v>
      </c>
      <c r="J92" s="186">
        <f t="shared" si="178"/>
        <v>44.142991852962098</v>
      </c>
      <c r="K92" s="10">
        <f t="shared" si="178"/>
        <v>45.335185336169033</v>
      </c>
      <c r="L92" s="10">
        <f t="shared" si="178"/>
        <v>57.300236882050498</v>
      </c>
      <c r="M92" s="10">
        <f t="shared" si="178"/>
        <v>73.448172969589791</v>
      </c>
      <c r="N92" s="10">
        <f t="shared" si="178"/>
        <v>93.144126913212148</v>
      </c>
      <c r="P92" s="10">
        <f>P76/P63</f>
        <v>45.43159090609965</v>
      </c>
      <c r="Q92" s="10">
        <f t="shared" ref="Q92:V92" si="179">Q76/Q63</f>
        <v>46.842953873991142</v>
      </c>
      <c r="R92" s="10">
        <f t="shared" si="179"/>
        <v>44.142991852962098</v>
      </c>
      <c r="S92" s="10">
        <f t="shared" si="179"/>
        <v>45.335185336169033</v>
      </c>
      <c r="T92" s="10">
        <f t="shared" si="179"/>
        <v>57.300236882050498</v>
      </c>
      <c r="U92" s="10">
        <f t="shared" si="179"/>
        <v>73.448172969589791</v>
      </c>
      <c r="V92" s="10">
        <f t="shared" si="179"/>
        <v>93.144126913212148</v>
      </c>
      <c r="W92" s="285"/>
      <c r="X92" s="10">
        <f>P92</f>
        <v>45.43159090609965</v>
      </c>
      <c r="Y92" s="10">
        <f t="shared" ref="Y92:AA92" si="180">Q92</f>
        <v>46.842953873991142</v>
      </c>
      <c r="Z92" s="10">
        <f t="shared" si="180"/>
        <v>44.142991852962098</v>
      </c>
      <c r="AA92" s="10">
        <f t="shared" si="180"/>
        <v>45.335185336169033</v>
      </c>
      <c r="AB92" s="10">
        <f t="shared" ref="AB92:AD92" si="181">AB76/AB63</f>
        <v>57.300236882050498</v>
      </c>
      <c r="AC92" s="10">
        <f t="shared" si="181"/>
        <v>73.448172969589791</v>
      </c>
      <c r="AD92" s="10">
        <f t="shared" si="181"/>
        <v>93.144126913212148</v>
      </c>
    </row>
    <row r="93" spans="1:46">
      <c r="A93" s="185" t="s">
        <v>16</v>
      </c>
      <c r="B93" s="186" t="str">
        <f>'[2]TS BYDem'!D20</f>
        <v>TFHCV1</v>
      </c>
      <c r="C93" s="186" t="str">
        <f t="shared" ref="C93:C99" si="182">C14</f>
        <v>Transport Freight - HCV1</v>
      </c>
      <c r="D93" s="185" t="s">
        <v>150</v>
      </c>
      <c r="F93" s="235">
        <v>3.31</v>
      </c>
      <c r="G93" s="24">
        <v>3.4</v>
      </c>
      <c r="H93" s="24">
        <v>3.45</v>
      </c>
      <c r="I93" s="24">
        <f>I46/H46*H93</f>
        <v>3.4929439586497351</v>
      </c>
      <c r="J93" s="24">
        <f t="shared" ref="J93:N93" si="183">J46/I46*I93</f>
        <v>3.2916155783920269</v>
      </c>
      <c r="K93" s="24">
        <f t="shared" si="183"/>
        <v>3.3805140077248836</v>
      </c>
      <c r="L93" s="24">
        <f t="shared" si="183"/>
        <v>4.2727133900384828</v>
      </c>
      <c r="M93" s="24">
        <f t="shared" si="183"/>
        <v>5.4768184076972801</v>
      </c>
      <c r="N93" s="24">
        <f t="shared" si="183"/>
        <v>6.9454888831392134</v>
      </c>
      <c r="P93" s="10">
        <f t="shared" ref="P93:V100" si="184">P77/P64</f>
        <v>3.4880499348685094</v>
      </c>
      <c r="Q93" s="10">
        <f t="shared" si="184"/>
        <v>3.5964085551599423</v>
      </c>
      <c r="R93" s="10">
        <f t="shared" si="184"/>
        <v>3.3891166209843897</v>
      </c>
      <c r="S93" s="10">
        <f t="shared" si="184"/>
        <v>3.4808702252739616</v>
      </c>
      <c r="T93" s="10">
        <f t="shared" si="184"/>
        <v>4.3992755599837992</v>
      </c>
      <c r="U93" s="10">
        <f t="shared" si="184"/>
        <v>5.6390474080535098</v>
      </c>
      <c r="V93" s="10">
        <f t="shared" si="184"/>
        <v>7.1512214151715705</v>
      </c>
      <c r="W93" s="285"/>
      <c r="X93" s="10">
        <f t="shared" ref="X93:X101" si="185">P93</f>
        <v>3.4880499348685094</v>
      </c>
      <c r="Y93" s="10">
        <f t="shared" ref="Y93:Y101" si="186">Q93</f>
        <v>3.5964085551599423</v>
      </c>
      <c r="Z93" s="10">
        <f t="shared" ref="Z93:Z101" si="187">R93</f>
        <v>3.3891166209843897</v>
      </c>
      <c r="AA93" s="10">
        <f t="shared" ref="AA93:AA101" si="188">S93</f>
        <v>3.4808702252739616</v>
      </c>
      <c r="AB93" s="10">
        <f t="shared" ref="AB93:AD93" si="189">AB77/AB64</f>
        <v>4.179311781984608</v>
      </c>
      <c r="AC93" s="10">
        <f t="shared" si="189"/>
        <v>5.0892402857682919</v>
      </c>
      <c r="AD93" s="10">
        <f t="shared" si="189"/>
        <v>6.131278460832724</v>
      </c>
    </row>
    <row r="94" spans="1:46">
      <c r="A94" s="185" t="s">
        <v>16</v>
      </c>
      <c r="B94" s="186" t="str">
        <f>'[2]TS BYDem'!D21</f>
        <v>TFHCV2</v>
      </c>
      <c r="C94" s="186" t="str">
        <f t="shared" si="182"/>
        <v>Transport Freight - HCV2</v>
      </c>
      <c r="D94" s="185" t="s">
        <v>150</v>
      </c>
      <c r="F94" s="235">
        <v>0.65478395407088008</v>
      </c>
      <c r="G94" s="24">
        <v>0.704124436203308</v>
      </c>
      <c r="H94" s="24">
        <v>0.73600943824652509</v>
      </c>
      <c r="I94" s="24">
        <f>I51/H51*H94</f>
        <v>0.7451709335746044</v>
      </c>
      <c r="J94" s="24">
        <f t="shared" ref="J94:N94" si="190">J51/I51*I94</f>
        <v>0.7022203283408196</v>
      </c>
      <c r="K94" s="24">
        <f t="shared" si="190"/>
        <v>0.72118556980002957</v>
      </c>
      <c r="L94" s="24">
        <f t="shared" si="190"/>
        <v>0.91152387883786401</v>
      </c>
      <c r="M94" s="24">
        <f t="shared" si="190"/>
        <v>1.1684029100369582</v>
      </c>
      <c r="N94" s="24">
        <f t="shared" si="190"/>
        <v>1.4817232960077626</v>
      </c>
      <c r="P94" s="10">
        <f t="shared" si="184"/>
        <v>0.69000577895766702</v>
      </c>
      <c r="Q94" s="10">
        <f t="shared" si="184"/>
        <v>0.71144051916044149</v>
      </c>
      <c r="R94" s="10">
        <f t="shared" si="184"/>
        <v>0.6704347981557397</v>
      </c>
      <c r="S94" s="10">
        <f t="shared" si="184"/>
        <v>0.68858475955018306</v>
      </c>
      <c r="T94" s="10">
        <f t="shared" si="184"/>
        <v>0.87026436441497768</v>
      </c>
      <c r="U94" s="10">
        <f t="shared" si="184"/>
        <v>1.1155159392865328</v>
      </c>
      <c r="V94" s="10">
        <f t="shared" si="184"/>
        <v>1.4146540890218715</v>
      </c>
      <c r="W94" s="285"/>
      <c r="X94" s="10">
        <f t="shared" si="185"/>
        <v>0.69000577895766702</v>
      </c>
      <c r="Y94" s="10">
        <f t="shared" si="186"/>
        <v>0.71144051916044149</v>
      </c>
      <c r="Z94" s="10">
        <f t="shared" si="187"/>
        <v>0.6704347981557397</v>
      </c>
      <c r="AA94" s="10">
        <f t="shared" si="188"/>
        <v>0.68858475955018306</v>
      </c>
      <c r="AB94" s="10">
        <f t="shared" ref="AB94:AD94" si="191">AB78/AB65</f>
        <v>0.82675114619422896</v>
      </c>
      <c r="AC94" s="10">
        <f t="shared" si="191"/>
        <v>1.0067531352060961</v>
      </c>
      <c r="AD94" s="10">
        <f t="shared" si="191"/>
        <v>1.212889049575127</v>
      </c>
    </row>
    <row r="95" spans="1:46">
      <c r="A95" s="185" t="s">
        <v>16</v>
      </c>
      <c r="B95" s="186" t="str">
        <f>'[2]TS BYDem'!D22</f>
        <v>TFHCV3</v>
      </c>
      <c r="C95" s="186" t="str">
        <f t="shared" si="182"/>
        <v>Transport Freight - HCV3</v>
      </c>
      <c r="D95" s="185" t="s">
        <v>150</v>
      </c>
      <c r="F95" s="235">
        <v>2.7114063478211299</v>
      </c>
      <c r="G95" s="24">
        <v>2.9</v>
      </c>
      <c r="H95" s="24">
        <v>3.0305969254191498</v>
      </c>
      <c r="I95" s="24">
        <f t="shared" ref="H95:N101" si="192">I52/H52*H95</f>
        <v>3.0683203541290669</v>
      </c>
      <c r="J95" s="24">
        <f t="shared" si="192"/>
        <v>2.8914666816048276</v>
      </c>
      <c r="K95" s="24">
        <f t="shared" si="192"/>
        <v>2.9695580748253341</v>
      </c>
      <c r="L95" s="24">
        <f t="shared" si="192"/>
        <v>3.7532962501588001</v>
      </c>
      <c r="M95" s="24">
        <f t="shared" si="192"/>
        <v>4.8110229065061985</v>
      </c>
      <c r="N95" s="24">
        <f t="shared" si="192"/>
        <v>6.1011528274708962</v>
      </c>
      <c r="P95" s="10">
        <f t="shared" si="184"/>
        <v>2.8572570196131579</v>
      </c>
      <c r="Q95" s="10">
        <f t="shared" si="184"/>
        <v>2.9460165108749248</v>
      </c>
      <c r="R95" s="10">
        <f t="shared" si="184"/>
        <v>2.7762152023091149</v>
      </c>
      <c r="S95" s="10">
        <f t="shared" si="184"/>
        <v>2.851372695451158</v>
      </c>
      <c r="T95" s="10">
        <f t="shared" si="184"/>
        <v>3.6036929544273186</v>
      </c>
      <c r="U95" s="10">
        <f t="shared" si="184"/>
        <v>4.619259497843073</v>
      </c>
      <c r="V95" s="10">
        <f t="shared" si="184"/>
        <v>5.8579659032539562</v>
      </c>
      <c r="W95" s="285"/>
      <c r="X95" s="10">
        <f t="shared" si="185"/>
        <v>2.8572570196131579</v>
      </c>
      <c r="Y95" s="10">
        <f t="shared" si="186"/>
        <v>2.9460165108749248</v>
      </c>
      <c r="Z95" s="10">
        <f t="shared" si="187"/>
        <v>2.7762152023091149</v>
      </c>
      <c r="AA95" s="10">
        <f t="shared" si="188"/>
        <v>2.851372695451158</v>
      </c>
      <c r="AB95" s="10">
        <f t="shared" ref="AB95:AD95" si="193">AB79/AB66</f>
        <v>3.4235083067059526</v>
      </c>
      <c r="AC95" s="10">
        <f t="shared" si="193"/>
        <v>4.1688816968033739</v>
      </c>
      <c r="AD95" s="10">
        <f t="shared" si="193"/>
        <v>5.0224735163023597</v>
      </c>
    </row>
    <row r="96" spans="1:46">
      <c r="A96" s="185" t="s">
        <v>16</v>
      </c>
      <c r="B96" s="186" t="str">
        <f>'[2]TS BYDem'!D23</f>
        <v>TFHCV4</v>
      </c>
      <c r="C96" s="186" t="str">
        <f t="shared" si="182"/>
        <v>Transport Freight - HCV4</v>
      </c>
      <c r="D96" s="185" t="s">
        <v>150</v>
      </c>
      <c r="F96" s="235">
        <v>0.57023972229676601</v>
      </c>
      <c r="G96" s="24">
        <v>0.53653175775760331</v>
      </c>
      <c r="H96" s="24">
        <v>0.54380700000000004</v>
      </c>
      <c r="I96" s="24">
        <f t="shared" si="192"/>
        <v>0.55057605081780769</v>
      </c>
      <c r="J96" s="24">
        <f t="shared" si="192"/>
        <v>0.51884162111264742</v>
      </c>
      <c r="K96" s="24">
        <f t="shared" si="192"/>
        <v>0.5328542553619845</v>
      </c>
      <c r="L96" s="24">
        <f t="shared" si="192"/>
        <v>0.67348737695555305</v>
      </c>
      <c r="M96" s="24">
        <f t="shared" si="192"/>
        <v>0.86328469212598158</v>
      </c>
      <c r="N96" s="24">
        <f t="shared" si="192"/>
        <v>1.0947841950937067</v>
      </c>
      <c r="P96" s="10">
        <f t="shared" si="184"/>
        <v>0.60091378435548981</v>
      </c>
      <c r="Q96" s="10">
        <f t="shared" si="184"/>
        <v>0.61958091910236579</v>
      </c>
      <c r="R96" s="10">
        <f t="shared" si="184"/>
        <v>0.58386976458655349</v>
      </c>
      <c r="S96" s="10">
        <f t="shared" si="184"/>
        <v>0.59967624377853446</v>
      </c>
      <c r="T96" s="10">
        <f t="shared" si="184"/>
        <v>0.75789778659580387</v>
      </c>
      <c r="U96" s="10">
        <f t="shared" si="184"/>
        <v>0.97148302960324207</v>
      </c>
      <c r="V96" s="10">
        <f t="shared" si="184"/>
        <v>1.2319971340997347</v>
      </c>
      <c r="W96" s="285"/>
      <c r="X96" s="10">
        <f t="shared" si="185"/>
        <v>0.60091378435548981</v>
      </c>
      <c r="Y96" s="10">
        <f t="shared" si="186"/>
        <v>0.61958091910236579</v>
      </c>
      <c r="Z96" s="10">
        <f t="shared" si="187"/>
        <v>0.58386976458655349</v>
      </c>
      <c r="AA96" s="10">
        <f t="shared" si="188"/>
        <v>0.59967624377853446</v>
      </c>
      <c r="AB96" s="10">
        <f t="shared" ref="AB96:AD96" si="194">AB80/AB67</f>
        <v>0.72000289726601363</v>
      </c>
      <c r="AC96" s="10">
        <f t="shared" si="194"/>
        <v>0.87676343421692582</v>
      </c>
      <c r="AD96" s="10">
        <f t="shared" si="194"/>
        <v>1.0562835428487598</v>
      </c>
    </row>
    <row r="97" spans="1:78">
      <c r="A97" s="185" t="s">
        <v>16</v>
      </c>
      <c r="B97" s="186" t="str">
        <f>'[2]TS BYDem'!D24</f>
        <v>TFHCV5</v>
      </c>
      <c r="C97" s="186" t="str">
        <f t="shared" si="182"/>
        <v>Transport Freight - HCV5</v>
      </c>
      <c r="D97" s="185" t="s">
        <v>150</v>
      </c>
      <c r="F97" s="235">
        <v>0.27326501935541303</v>
      </c>
      <c r="G97" s="24">
        <v>0.28568357599999999</v>
      </c>
      <c r="H97" s="24">
        <v>0.289557377</v>
      </c>
      <c r="I97" s="24">
        <f t="shared" si="192"/>
        <v>0.29316164947090256</v>
      </c>
      <c r="J97" s="24">
        <f t="shared" si="192"/>
        <v>0.27626422404971984</v>
      </c>
      <c r="K97" s="24">
        <f t="shared" si="192"/>
        <v>0.28372544028654362</v>
      </c>
      <c r="L97" s="24">
        <f t="shared" si="192"/>
        <v>0.35860744402675987</v>
      </c>
      <c r="M97" s="24">
        <f t="shared" si="192"/>
        <v>0.45966758621395426</v>
      </c>
      <c r="N97" s="24">
        <f t="shared" si="192"/>
        <v>0.58293262115491351</v>
      </c>
      <c r="P97" s="10">
        <f t="shared" si="184"/>
        <v>0.28796436041223267</v>
      </c>
      <c r="Q97" s="10">
        <f t="shared" si="184"/>
        <v>0.29690985252451396</v>
      </c>
      <c r="R97" s="10">
        <f t="shared" si="184"/>
        <v>0.27979668248672235</v>
      </c>
      <c r="S97" s="10">
        <f t="shared" si="184"/>
        <v>0.28737131763304374</v>
      </c>
      <c r="T97" s="10">
        <f t="shared" si="184"/>
        <v>0.36319278581533776</v>
      </c>
      <c r="U97" s="10">
        <f t="shared" si="184"/>
        <v>0.46554513568212502</v>
      </c>
      <c r="V97" s="10">
        <f t="shared" si="184"/>
        <v>0.59038630164099792</v>
      </c>
      <c r="W97" s="285"/>
      <c r="X97" s="10">
        <f t="shared" si="185"/>
        <v>0.28796436041223267</v>
      </c>
      <c r="Y97" s="10">
        <f t="shared" si="186"/>
        <v>0.29690985252451396</v>
      </c>
      <c r="Z97" s="10">
        <f t="shared" si="187"/>
        <v>0.27979668248672235</v>
      </c>
      <c r="AA97" s="10">
        <f t="shared" si="188"/>
        <v>0.28737131763304374</v>
      </c>
      <c r="AB97" s="10">
        <f t="shared" ref="AB97:AD97" si="195">AB81/AB68</f>
        <v>0.3450331465245709</v>
      </c>
      <c r="AC97" s="10">
        <f t="shared" si="195"/>
        <v>0.4201544849531178</v>
      </c>
      <c r="AD97" s="10">
        <f t="shared" si="195"/>
        <v>0.5061824553694505</v>
      </c>
    </row>
    <row r="98" spans="1:78">
      <c r="A98" s="185" t="s">
        <v>16</v>
      </c>
      <c r="B98" s="186" t="str">
        <f>'[2]TS BYDem'!D25</f>
        <v>TFHCV6</v>
      </c>
      <c r="C98" s="186" t="str">
        <f t="shared" si="182"/>
        <v>Transport Freight - HCV6</v>
      </c>
      <c r="D98" s="185" t="s">
        <v>150</v>
      </c>
      <c r="F98" s="235">
        <v>5.0361375113209599</v>
      </c>
      <c r="G98" s="24">
        <v>6.01</v>
      </c>
      <c r="H98" s="343">
        <f t="shared" si="192"/>
        <v>6.1205193840660259</v>
      </c>
      <c r="I98" s="24">
        <f t="shared" si="192"/>
        <v>6.1967046974991353</v>
      </c>
      <c r="J98" s="24">
        <f t="shared" si="192"/>
        <v>5.8395353485339427</v>
      </c>
      <c r="K98" s="24">
        <f t="shared" si="192"/>
        <v>5.997246815184603</v>
      </c>
      <c r="L98" s="24">
        <f t="shared" si="192"/>
        <v>7.5800652539968105</v>
      </c>
      <c r="M98" s="24">
        <f t="shared" si="192"/>
        <v>9.7162241238611102</v>
      </c>
      <c r="N98" s="24">
        <f t="shared" si="192"/>
        <v>12.321738939440188</v>
      </c>
      <c r="P98" s="10">
        <f t="shared" si="184"/>
        <v>5.3070390085655363</v>
      </c>
      <c r="Q98" s="10">
        <f t="shared" si="184"/>
        <v>5.4718999501165362</v>
      </c>
      <c r="R98" s="10">
        <f t="shared" si="184"/>
        <v>5.1565127931059873</v>
      </c>
      <c r="S98" s="10">
        <f t="shared" si="184"/>
        <v>5.2961095270199792</v>
      </c>
      <c r="T98" s="10">
        <f t="shared" si="184"/>
        <v>6.6934612296894036</v>
      </c>
      <c r="U98" s="10">
        <f t="shared" si="184"/>
        <v>8.5797638005484913</v>
      </c>
      <c r="V98" s="10">
        <f t="shared" si="184"/>
        <v>10.880523994171389</v>
      </c>
      <c r="W98" s="285"/>
      <c r="X98" s="10">
        <f t="shared" si="185"/>
        <v>5.3070390085655363</v>
      </c>
      <c r="Y98" s="10">
        <f t="shared" si="186"/>
        <v>5.4718999501165362</v>
      </c>
      <c r="Z98" s="10">
        <f t="shared" si="187"/>
        <v>5.1565127931059873</v>
      </c>
      <c r="AA98" s="10">
        <f t="shared" si="188"/>
        <v>5.2961095270199792</v>
      </c>
      <c r="AB98" s="10">
        <f t="shared" ref="AB98:AD98" si="196">AB82/AB69</f>
        <v>6.3587881682049323</v>
      </c>
      <c r="AC98" s="10">
        <f t="shared" si="196"/>
        <v>7.7432368299950127</v>
      </c>
      <c r="AD98" s="10">
        <f t="shared" si="196"/>
        <v>9.328689259502692</v>
      </c>
    </row>
    <row r="99" spans="1:78">
      <c r="A99" s="185" t="s">
        <v>16</v>
      </c>
      <c r="B99" s="186" t="str">
        <f>'[2]TS BYDem'!D26</f>
        <v>TFHCV7</v>
      </c>
      <c r="C99" s="186" t="str">
        <f t="shared" si="182"/>
        <v>Transport Freight - HCV7</v>
      </c>
      <c r="D99" s="185" t="s">
        <v>150</v>
      </c>
      <c r="F99" s="235">
        <v>1.5653068685251901</v>
      </c>
      <c r="G99" s="24">
        <v>1.7</v>
      </c>
      <c r="H99" s="24">
        <v>1.78</v>
      </c>
      <c r="I99" s="24">
        <f t="shared" si="192"/>
        <v>1.802156593158414</v>
      </c>
      <c r="J99" s="24">
        <f t="shared" si="192"/>
        <v>1.6982828201558868</v>
      </c>
      <c r="K99" s="24">
        <f t="shared" si="192"/>
        <v>1.7441492561595058</v>
      </c>
      <c r="L99" s="24">
        <f t="shared" si="192"/>
        <v>2.2044724157300002</v>
      </c>
      <c r="M99" s="24">
        <f t="shared" si="192"/>
        <v>2.825720801652511</v>
      </c>
      <c r="N99" s="24">
        <f t="shared" si="192"/>
        <v>3.5834696266631321</v>
      </c>
      <c r="P99" s="10">
        <f t="shared" si="184"/>
        <v>1.6495071059844466</v>
      </c>
      <c r="Q99" s="10">
        <f t="shared" si="184"/>
        <v>1.7007483525908407</v>
      </c>
      <c r="R99" s="10">
        <f t="shared" si="184"/>
        <v>1.602721306664576</v>
      </c>
      <c r="S99" s="10">
        <f t="shared" si="184"/>
        <v>1.6461100596380704</v>
      </c>
      <c r="T99" s="10">
        <f t="shared" si="184"/>
        <v>2.0804278702651477</v>
      </c>
      <c r="U99" s="10">
        <f t="shared" si="184"/>
        <v>2.666718924400401</v>
      </c>
      <c r="V99" s="10">
        <f t="shared" si="184"/>
        <v>3.3818296071034699</v>
      </c>
      <c r="W99" s="285"/>
      <c r="X99" s="10">
        <f t="shared" si="185"/>
        <v>1.6495071059844466</v>
      </c>
      <c r="Y99" s="10">
        <f t="shared" si="186"/>
        <v>1.7007483525908407</v>
      </c>
      <c r="Z99" s="10">
        <f t="shared" si="187"/>
        <v>1.602721306664576</v>
      </c>
      <c r="AA99" s="10">
        <f t="shared" si="188"/>
        <v>1.6461100596380704</v>
      </c>
      <c r="AB99" s="10">
        <f t="shared" ref="AB99:AD99" si="197">AB83/AB70</f>
        <v>1.9764064767518907</v>
      </c>
      <c r="AC99" s="10">
        <f t="shared" si="197"/>
        <v>2.4067138292713612</v>
      </c>
      <c r="AD99" s="10">
        <f t="shared" si="197"/>
        <v>2.8994961593903374</v>
      </c>
    </row>
    <row r="100" spans="1:78">
      <c r="A100" s="185" t="s">
        <v>16</v>
      </c>
      <c r="B100" s="186" t="str">
        <f>'[2]TS BYDem'!D27</f>
        <v>TFHCV8</v>
      </c>
      <c r="C100" s="186" t="str">
        <f>C21</f>
        <v>Transport Freight - HCV8</v>
      </c>
      <c r="D100" s="185" t="s">
        <v>150</v>
      </c>
      <c r="F100" s="235">
        <v>5.8486156921973897E-2</v>
      </c>
      <c r="G100" s="24">
        <v>7.9893942605822804E-2</v>
      </c>
      <c r="H100" s="24">
        <v>0.102046183451296</v>
      </c>
      <c r="I100" s="24">
        <f t="shared" si="192"/>
        <v>0.10331640579404838</v>
      </c>
      <c r="J100" s="24">
        <f t="shared" si="192"/>
        <v>9.7361393380793235E-2</v>
      </c>
      <c r="K100" s="24">
        <f t="shared" si="192"/>
        <v>9.9990884809266503E-2</v>
      </c>
      <c r="L100" s="24">
        <f t="shared" si="192"/>
        <v>0.12638089693758722</v>
      </c>
      <c r="M100" s="24">
        <f t="shared" si="192"/>
        <v>0.16199664230762656</v>
      </c>
      <c r="N100" s="24">
        <f t="shared" si="192"/>
        <v>0.20543786455877139</v>
      </c>
      <c r="P100" s="10">
        <f t="shared" si="184"/>
        <v>6.1632216266586243E-2</v>
      </c>
      <c r="Q100" s="10">
        <f t="shared" si="184"/>
        <v>6.3546795222419211E-2</v>
      </c>
      <c r="R100" s="10">
        <f t="shared" si="184"/>
        <v>5.9884110731650432E-2</v>
      </c>
      <c r="S100" s="10">
        <f t="shared" si="184"/>
        <v>6.1505288959436195E-2</v>
      </c>
      <c r="T100" s="10">
        <f t="shared" si="184"/>
        <v>7.773314826109276E-2</v>
      </c>
      <c r="U100" s="10">
        <f t="shared" si="184"/>
        <v>9.963933885131955E-2</v>
      </c>
      <c r="V100" s="10">
        <f t="shared" si="184"/>
        <v>0.12635874860166305</v>
      </c>
      <c r="W100" s="285"/>
      <c r="X100" s="10">
        <f t="shared" si="185"/>
        <v>6.1632216266586243E-2</v>
      </c>
      <c r="Y100" s="10">
        <f t="shared" si="186"/>
        <v>6.3546795222419211E-2</v>
      </c>
      <c r="Z100" s="10">
        <f t="shared" si="187"/>
        <v>5.9884110731650432E-2</v>
      </c>
      <c r="AA100" s="10">
        <f t="shared" si="188"/>
        <v>6.1505288959436195E-2</v>
      </c>
      <c r="AB100" s="10">
        <f t="shared" ref="AB100:AD100" si="198">AB84/AB71</f>
        <v>7.3846490848038099E-2</v>
      </c>
      <c r="AC100" s="10">
        <f t="shared" si="198"/>
        <v>8.9924503313315876E-2</v>
      </c>
      <c r="AD100" s="10">
        <f t="shared" si="198"/>
        <v>0.10833683208235083</v>
      </c>
    </row>
    <row r="101" spans="1:78">
      <c r="A101" s="185" t="s">
        <v>16</v>
      </c>
      <c r="B101" s="186" t="str">
        <f>'[2]TS BYDem'!D28</f>
        <v>TFHCV9</v>
      </c>
      <c r="C101" s="186" t="str">
        <f>C22</f>
        <v>Transport Freight - HCV9</v>
      </c>
      <c r="D101" s="185" t="s">
        <v>150</v>
      </c>
      <c r="F101" s="235">
        <v>3.9969372950314899E-2</v>
      </c>
      <c r="G101" s="24">
        <v>2.2368931977559604E-2</v>
      </c>
      <c r="H101" s="24">
        <v>2.2670999999999997E-2</v>
      </c>
      <c r="I101" s="24">
        <f t="shared" si="192"/>
        <v>2.2953197822187865E-2</v>
      </c>
      <c r="J101" s="24">
        <f t="shared" si="192"/>
        <v>2.1630207761659609E-2</v>
      </c>
      <c r="K101" s="24">
        <f t="shared" si="192"/>
        <v>2.2214386396849521E-2</v>
      </c>
      <c r="L101" s="24">
        <f t="shared" si="192"/>
        <v>2.8077300076974617E-2</v>
      </c>
      <c r="M101" s="24">
        <f t="shared" si="192"/>
        <v>3.5989840614755082E-2</v>
      </c>
      <c r="N101" s="24">
        <f t="shared" si="192"/>
        <v>4.5640921295550467E-2</v>
      </c>
      <c r="P101" s="10">
        <f>P85/P72</f>
        <v>4.2119386319057713E-2</v>
      </c>
      <c r="Q101" s="10">
        <f t="shared" ref="Q101:V101" si="199">Q85/Q72</f>
        <v>4.3427807394332045E-2</v>
      </c>
      <c r="R101" s="10">
        <f t="shared" si="199"/>
        <v>4.0924732989799421E-2</v>
      </c>
      <c r="S101" s="10">
        <f t="shared" si="199"/>
        <v>4.2032644342083099E-2</v>
      </c>
      <c r="T101" s="10">
        <f t="shared" si="199"/>
        <v>5.3122744884651914E-2</v>
      </c>
      <c r="U101" s="10">
        <f t="shared" si="199"/>
        <v>6.809341055498408E-2</v>
      </c>
      <c r="V101" s="10">
        <f t="shared" si="199"/>
        <v>8.6353424710958054E-2</v>
      </c>
      <c r="W101" s="285"/>
      <c r="X101" s="10">
        <f t="shared" si="185"/>
        <v>4.2119386319057713E-2</v>
      </c>
      <c r="Y101" s="10">
        <f t="shared" si="186"/>
        <v>4.3427807394332045E-2</v>
      </c>
      <c r="Z101" s="10">
        <f t="shared" si="187"/>
        <v>4.0924732989799421E-2</v>
      </c>
      <c r="AA101" s="10">
        <f t="shared" si="188"/>
        <v>4.2032644342083099E-2</v>
      </c>
      <c r="AB101" s="10">
        <f t="shared" ref="AB101:AD101" si="200">AB85/AB72</f>
        <v>5.0466607640419325E-2</v>
      </c>
      <c r="AC101" s="10">
        <f t="shared" si="200"/>
        <v>6.1454303025873125E-2</v>
      </c>
      <c r="AD101" s="10">
        <f t="shared" si="200"/>
        <v>7.4037267511557661E-2</v>
      </c>
    </row>
    <row r="102" spans="1:78">
      <c r="A102" s="185" t="s">
        <v>16</v>
      </c>
      <c r="B102" s="186" t="str">
        <f>'[2]TS BYDem'!D29</f>
        <v>TFRCO</v>
      </c>
      <c r="C102" s="186" t="str">
        <f>C23</f>
        <v>Transport Freight - Rail Corridor</v>
      </c>
      <c r="D102" s="185" t="s">
        <v>149</v>
      </c>
      <c r="F102" s="235">
        <f>'[2]TS BYDem'!J29</f>
        <v>22</v>
      </c>
      <c r="G102" s="24">
        <f t="shared" ref="G102:H102" si="201">G59</f>
        <v>23.18341346438282</v>
      </c>
      <c r="H102" s="24">
        <f t="shared" si="201"/>
        <v>23.609739017898892</v>
      </c>
      <c r="I102" s="24">
        <f t="shared" ref="I102:N102" si="202">I59</f>
        <v>23.903621816773004</v>
      </c>
      <c r="J102" s="10">
        <f t="shared" si="202"/>
        <v>22.525850653068428</v>
      </c>
      <c r="K102" s="10">
        <f t="shared" si="202"/>
        <v>23.134218396735061</v>
      </c>
      <c r="L102" s="10">
        <f t="shared" si="202"/>
        <v>29.239897981765402</v>
      </c>
      <c r="M102" s="10">
        <f t="shared" si="202"/>
        <v>37.480073407002145</v>
      </c>
      <c r="N102" s="10">
        <f t="shared" si="202"/>
        <v>47.530776777575348</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v>
      </c>
      <c r="H103" s="24">
        <f t="shared" si="203"/>
        <v>26.936565879511939</v>
      </c>
      <c r="I103" s="24">
        <f t="shared" ref="I103:N103" si="204">I47</f>
        <v>27.271859436409223</v>
      </c>
      <c r="J103" s="10">
        <f t="shared" si="204"/>
        <v>25.699947790546275</v>
      </c>
      <c r="K103" s="10">
        <f t="shared" si="204"/>
        <v>26.394040079911385</v>
      </c>
      <c r="L103" s="10">
        <f t="shared" si="204"/>
        <v>33.36006542465055</v>
      </c>
      <c r="M103" s="10">
        <f t="shared" si="204"/>
        <v>42.761356477988848</v>
      </c>
      <c r="N103" s="10">
        <f t="shared" si="204"/>
        <v>54.228295323506465</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81.882268084821604</v>
      </c>
      <c r="L104" s="10">
        <f>J104*(1+(J25+L25)/2*((L8/J8)^(1/(L$4-J$4))-1))^(L$4-J$4)</f>
        <v>90.183962079028262</v>
      </c>
      <c r="M104" s="10">
        <f>L104*(1+(L25+M25)/2*((M8/L8)^(1/(M$4-L$4))-1))^(M$4-L$4)</f>
        <v>113.14582217761571</v>
      </c>
      <c r="N104" s="10">
        <f>M104*(1+(M25+N25)/2*((N8/M8)^(1/(N$4-M$4))-1))^(N$4-M$4)</f>
        <v>137.86590257276239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46.092887519806268</v>
      </c>
      <c r="T111" s="186" cm="1">
        <f t="array" ref="T111">IF(T$110=-1,U111,IF(T$110=99,S111,IF(T$110=0,INDEX($F92:$N92,0,T$108),(INDEX($F92:$N92,0,T$110+1)-INDEX($F92:$N92,0,T$110))/(INDEX($F$4:$N$4,0,T$110+1)-INDEX($F$4:$N$4,0,T$110))+S111)))</f>
        <v>46.842953873991142</v>
      </c>
      <c r="U111" s="186" cm="1">
        <f t="array" ref="U111">IF(U$110=-1,V111,IF(U$110=99,T111,IF(U$110=0,INDEX($F92:$N92,0,U$108),(INDEX($F92:$N92,0,U$110+1)-INDEX($F92:$N92,0,U$110))/(INDEX($F$4:$N$4,0,U$110+1)-INDEX($F$4:$N$4,0,U$110))+T111)))</f>
        <v>44.142991852962098</v>
      </c>
      <c r="V111" s="186" cm="1">
        <f t="array" ref="V111">IF(V$110=-1,W111,IF(V$110=99,U111,IF(V$110=0,INDEX($F92:$N92,0,V$108),(INDEX($F92:$N92,0,V$110+1)-INDEX($F92:$N92,0,V$110))/(INDEX($F$4:$N$4,0,V$110+1)-INDEX($F$4:$N$4,0,V$110))+U111)))</f>
        <v>45.335185336169033</v>
      </c>
      <c r="W111" s="186" cm="1">
        <f t="array" ref="W111">IF(W$110=-1,X111,IF(W$110=99,V111,IF(W$110=0,INDEX($F92:$N92,0,W$108),(INDEX($F92:$N92,0,W$110+1)-INDEX($F92:$N92,0,W$110))/(INDEX($F$4:$N$4,0,W$110+1)-INDEX($F$4:$N$4,0,W$110))+V111)))</f>
        <v>46.664635507933639</v>
      </c>
      <c r="X111" s="186" cm="1">
        <f t="array" ref="X111">IF(X$110=-1,Y111,IF(X$110=99,W111,IF(X$110=0,INDEX($F92:$N92,0,X$108),(INDEX($F92:$N92,0,X$110+1)-INDEX($F92:$N92,0,X$110))/(INDEX($F$4:$N$4,0,X$110+1)-INDEX($F$4:$N$4,0,X$110))+W111)))</f>
        <v>47.994085679698244</v>
      </c>
      <c r="Y111" s="186" cm="1">
        <f t="array" ref="Y111">IF(Y$110=-1,Z111,IF(Y$110=99,X111,IF(Y$110=0,INDEX($F92:$N92,0,Y$108),(INDEX($F92:$N92,0,Y$110+1)-INDEX($F92:$N92,0,Y$110))/(INDEX($F$4:$N$4,0,Y$110+1)-INDEX($F$4:$N$4,0,Y$110))+X111)))</f>
        <v>49.32353585146285</v>
      </c>
      <c r="Z111" s="186" cm="1">
        <f t="array" ref="Z111">IF(Z$110=-1,AA111,IF(Z$110=99,Y111,IF(Z$110=0,INDEX($F92:$N92,0,Z$108),(INDEX($F92:$N92,0,Z$110+1)-INDEX($F92:$N92,0,Z$110))/(INDEX($F$4:$N$4,0,Z$110+1)-INDEX($F$4:$N$4,0,Z$110))+Y111)))</f>
        <v>50.652986023227456</v>
      </c>
      <c r="AA111" s="186" cm="1">
        <f t="array" ref="AA111">IF(AA$110=-1,AB111,IF(AA$110=99,Z111,IF(AA$110=0,INDEX($F92:$N92,0,AA$108),(INDEX($F92:$N92,0,AA$110+1)-INDEX($F92:$N92,0,AA$110))/(INDEX($F$4:$N$4,0,AA$110+1)-INDEX($F$4:$N$4,0,AA$110))+Z111)))</f>
        <v>51.982436194992061</v>
      </c>
      <c r="AB111" s="186" cm="1">
        <f t="array" ref="AB111">IF(AB$110=-1,AC111,IF(AB$110=99,AA111,IF(AB$110=0,INDEX($F92:$N92,0,AB$108),(INDEX($F92:$N92,0,AB$110+1)-INDEX($F92:$N92,0,AB$110))/(INDEX($F$4:$N$4,0,AB$110+1)-INDEX($F$4:$N$4,0,AB$110))+AA111)))</f>
        <v>53.311886366756667</v>
      </c>
      <c r="AC111" s="186" cm="1">
        <f t="array" ref="AC111">IF(AC$110=-1,AD111,IF(AC$110=99,AB111,IF(AC$110=0,INDEX($F92:$N92,0,AC$108),(INDEX($F92:$N92,0,AC$110+1)-INDEX($F92:$N92,0,AC$110))/(INDEX($F$4:$N$4,0,AC$110+1)-INDEX($F$4:$N$4,0,AC$110))+AB111)))</f>
        <v>54.641336538521273</v>
      </c>
      <c r="AD111" s="186" cm="1">
        <f t="array" ref="AD111">IF(AD$110=-1,AE111,IF(AD$110=99,AC111,IF(AD$110=0,INDEX($F92:$N92,0,AD$108),(INDEX($F92:$N92,0,AD$110+1)-INDEX($F92:$N92,0,AD$110))/(INDEX($F$4:$N$4,0,AD$110+1)-INDEX($F$4:$N$4,0,AD$110))+AC111)))</f>
        <v>55.970786710285878</v>
      </c>
      <c r="AE111" s="186" cm="1">
        <f t="array" ref="AE111">IF(AE$110=-1,AF111,IF(AE$110=99,AD111,IF(AE$110=0,INDEX($F92:$N92,0,AE$108),(INDEX($F92:$N92,0,AE$110+1)-INDEX($F92:$N92,0,AE$110))/(INDEX($F$4:$N$4,0,AE$110+1)-INDEX($F$4:$N$4,0,AE$110))+AD111)))</f>
        <v>57.300236882050498</v>
      </c>
      <c r="AF111" s="186" cm="1">
        <f t="array" ref="AF111">IF(AF$110=-1,AG111,IF(AF$110=99,AE111,IF(AF$110=0,INDEX($F92:$N92,0,AF$108),(INDEX($F92:$N92,0,AF$110+1)-INDEX($F92:$N92,0,AF$110))/(INDEX($F$4:$N$4,0,AF$110+1)-INDEX($F$4:$N$4,0,AF$110))+AE111)))</f>
        <v>58.915030490804426</v>
      </c>
      <c r="AG111" s="186" cm="1">
        <f t="array" ref="AG111">IF(AG$110=-1,AH111,IF(AG$110=99,AF111,IF(AG$110=0,INDEX($F92:$N92,0,AG$108),(INDEX($F92:$N92,0,AG$110+1)-INDEX($F92:$N92,0,AG$110))/(INDEX($F$4:$N$4,0,AG$110+1)-INDEX($F$4:$N$4,0,AG$110))+AF111)))</f>
        <v>60.529824099558354</v>
      </c>
      <c r="AH111" s="186" cm="1">
        <f t="array" ref="AH111">IF(AH$110=-1,AI111,IF(AH$110=99,AG111,IF(AH$110=0,INDEX($F92:$N92,0,AH$108),(INDEX($F92:$N92,0,AH$110+1)-INDEX($F92:$N92,0,AH$110))/(INDEX($F$4:$N$4,0,AH$110+1)-INDEX($F$4:$N$4,0,AH$110))+AG111)))</f>
        <v>62.144617708312282</v>
      </c>
      <c r="AI111" s="186" cm="1">
        <f t="array" ref="AI111">IF(AI$110=-1,AJ111,IF(AI$110=99,AH111,IF(AI$110=0,INDEX($F92:$N92,0,AI$108),(INDEX($F92:$N92,0,AI$110+1)-INDEX($F92:$N92,0,AI$110))/(INDEX($F$4:$N$4,0,AI$110+1)-INDEX($F$4:$N$4,0,AI$110))+AH111)))</f>
        <v>63.75941131706621</v>
      </c>
      <c r="AJ111" s="186" cm="1">
        <f t="array" ref="AJ111">IF(AJ$110=-1,AK111,IF(AJ$110=99,AI111,IF(AJ$110=0,INDEX($F92:$N92,0,AJ$108),(INDEX($F92:$N92,0,AJ$110+1)-INDEX($F92:$N92,0,AJ$110))/(INDEX($F$4:$N$4,0,AJ$110+1)-INDEX($F$4:$N$4,0,AJ$110))+AI111)))</f>
        <v>65.374204925820138</v>
      </c>
      <c r="AK111" s="186" cm="1">
        <f t="array" ref="AK111">IF(AK$110=-1,AL111,IF(AK$110=99,AJ111,IF(AK$110=0,INDEX($F92:$N92,0,AK$108),(INDEX($F92:$N92,0,AK$110+1)-INDEX($F92:$N92,0,AK$110))/(INDEX($F$4:$N$4,0,AK$110+1)-INDEX($F$4:$N$4,0,AK$110))+AJ111)))</f>
        <v>66.988998534574066</v>
      </c>
      <c r="AL111" s="186" cm="1">
        <f t="array" ref="AL111">IF(AL$110=-1,AM111,IF(AL$110=99,AK111,IF(AL$110=0,INDEX($F92:$N92,0,AL$108),(INDEX($F92:$N92,0,AL$110+1)-INDEX($F92:$N92,0,AL$110))/(INDEX($F$4:$N$4,0,AL$110+1)-INDEX($F$4:$N$4,0,AL$110))+AK111)))</f>
        <v>68.603792143327993</v>
      </c>
      <c r="AM111" s="186" cm="1">
        <f t="array" ref="AM111">IF(AM$110=-1,AN111,IF(AM$110=99,AL111,IF(AM$110=0,INDEX($F92:$N92,0,AM$108),(INDEX($F92:$N92,0,AM$110+1)-INDEX($F92:$N92,0,AM$110))/(INDEX($F$4:$N$4,0,AM$110+1)-INDEX($F$4:$N$4,0,AM$110))+AL111)))</f>
        <v>70.218585752081921</v>
      </c>
      <c r="AN111" s="186" cm="1">
        <f t="array" ref="AN111">IF(AN$110=-1,AO111,IF(AN$110=99,AM111,IF(AN$110=0,INDEX($F92:$N92,0,AN$108),(INDEX($F92:$N92,0,AN$110+1)-INDEX($F92:$N92,0,AN$110))/(INDEX($F$4:$N$4,0,AN$110+1)-INDEX($F$4:$N$4,0,AN$110))+AM111)))</f>
        <v>71.833379360835849</v>
      </c>
      <c r="AO111" s="186" cm="1">
        <f t="array" ref="AO111">IF(AO$110=-1,AP111,IF(AO$110=99,AN111,IF(AO$110=0,INDEX($F92:$N92,0,AO$108),(INDEX($F92:$N92,0,AO$110+1)-INDEX($F92:$N92,0,AO$110))/(INDEX($F$4:$N$4,0,AO$110+1)-INDEX($F$4:$N$4,0,AO$110))+AN111)))</f>
        <v>73.448172969589791</v>
      </c>
      <c r="AP111" s="186" cm="1">
        <f t="array" ref="AP111">IF(AP$110=-1,AQ111,IF(AP$110=99,AO111,IF(AP$110=0,INDEX($F92:$N92,0,AP$108),(INDEX($F92:$N92,0,AP$110+1)-INDEX($F92:$N92,0,AP$110))/(INDEX($F$4:$N$4,0,AP$110+1)-INDEX($F$4:$N$4,0,AP$110))+AO111)))</f>
        <v>75.417768363952021</v>
      </c>
      <c r="AQ111" s="186" cm="1">
        <f t="array" ref="AQ111">IF(AQ$110=-1,AR111,IF(AQ$110=99,AP111,IF(AQ$110=0,INDEX($F92:$N92,0,AQ$108),(INDEX($F92:$N92,0,AQ$110+1)-INDEX($F92:$N92,0,AQ$110))/(INDEX($F$4:$N$4,0,AQ$110+1)-INDEX($F$4:$N$4,0,AQ$110))+AP111)))</f>
        <v>77.387363758314251</v>
      </c>
      <c r="AR111" s="186" cm="1">
        <f t="array" ref="AR111">IF(AR$110=-1,AS111,IF(AR$110=99,AQ111,IF(AR$110=0,INDEX($F92:$N92,0,AR$108),(INDEX($F92:$N92,0,AR$110+1)-INDEX($F92:$N92,0,AR$110))/(INDEX($F$4:$N$4,0,AR$110+1)-INDEX($F$4:$N$4,0,AR$110))+AQ111)))</f>
        <v>79.356959152676481</v>
      </c>
      <c r="AS111" s="186" cm="1">
        <f t="array" ref="AS111">IF(AS$110=-1,AT111,IF(AS$110=99,AR111,IF(AS$110=0,INDEX($F92:$N92,0,AS$108),(INDEX($F92:$N92,0,AS$110+1)-INDEX($F92:$N92,0,AS$110))/(INDEX($F$4:$N$4,0,AS$110+1)-INDEX($F$4:$N$4,0,AS$110))+AR111)))</f>
        <v>81.326554547038711</v>
      </c>
      <c r="AT111" s="186" cm="1">
        <f t="array" ref="AT111">IF(AT$110=-1,AU111,IF(AT$110=99,AS111,IF(AT$110=0,INDEX($F92:$N92,0,AT$108),(INDEX($F92:$N92,0,AT$110+1)-INDEX($F92:$N92,0,AT$110))/(INDEX($F$4:$N$4,0,AT$110+1)-INDEX($F$4:$N$4,0,AT$110))+AS111)))</f>
        <v>83.296149941400941</v>
      </c>
      <c r="AU111" s="186" cm="1">
        <f t="array" ref="AU111">IF(AU$110=-1,AV111,IF(AU$110=99,AT111,IF(AU$110=0,INDEX($F92:$N92,0,AU$108),(INDEX($F92:$N92,0,AU$110+1)-INDEX($F92:$N92,0,AU$110))/(INDEX($F$4:$N$4,0,AU$110+1)-INDEX($F$4:$N$4,0,AU$110))+AT111)))</f>
        <v>85.265745335763171</v>
      </c>
      <c r="AV111" s="186" cm="1">
        <f t="array" ref="AV111">IF(AV$110=-1,AW111,IF(AV$110=99,AU111,IF(AV$110=0,INDEX($F92:$N92,0,AV$108),(INDEX($F92:$N92,0,AV$110+1)-INDEX($F92:$N92,0,AV$110))/(INDEX($F$4:$N$4,0,AV$110+1)-INDEX($F$4:$N$4,0,AV$110))+AU111)))</f>
        <v>87.235340730125401</v>
      </c>
      <c r="AW111" s="186" cm="1">
        <f t="array" ref="AW111">IF(AW$110=-1,AX111,IF(AW$110=99,AV111,IF(AW$110=0,INDEX($F92:$N92,0,AW$108),(INDEX($F92:$N92,0,AW$110+1)-INDEX($F92:$N92,0,AW$110))/(INDEX($F$4:$N$4,0,AW$110+1)-INDEX($F$4:$N$4,0,AW$110))+AV111)))</f>
        <v>89.204936124487631</v>
      </c>
      <c r="AX111" s="186" cm="1">
        <f t="array" ref="AX111">IF(AX$110=-1,AY111,IF(AX$110=99,AW111,IF(AX$110=0,INDEX($F92:$N92,0,AX$108),(INDEX($F92:$N92,0,AX$110+1)-INDEX($F92:$N92,0,AX$110))/(INDEX($F$4:$N$4,0,AX$110+1)-INDEX($F$4:$N$4,0,AX$110))+AW111)))</f>
        <v>91.174531518849861</v>
      </c>
      <c r="AY111" s="186" cm="1">
        <f t="array" ref="AY111">IF(AY$110=-1,AZ111,IF(AY$110=99,AX111,IF(AY$110=0,INDEX($F92:$N92,0,AY$108),(INDEX($F92:$N92,0,AY$110+1)-INDEX($F92:$N92,0,AY$110))/(INDEX($F$4:$N$4,0,AY$110+1)-INDEX($F$4:$N$4,0,AY$110))+AX111)))</f>
        <v>93.144126913212148</v>
      </c>
      <c r="AZ111" s="186" cm="1">
        <f t="array" ref="AZ111">IF(AZ$110=-1,BA111,IF(AZ$110=99,AY111,IF(AZ$110=0,INDEX($F92:$N92,0,AZ$108),(INDEX($F92:$N92,0,AZ$110+1)-INDEX($F92:$N92,0,AZ$110))/(INDEX($F$4:$N$4,0,AZ$110+1)-INDEX($F$4:$N$4,0,AZ$110))+AY111)))</f>
        <v>93.144126913212148</v>
      </c>
      <c r="BA111" s="186" cm="1">
        <f t="array" ref="BA111">IF(BA$110=-1,BB111,IF(BA$110=99,AZ111,IF(BA$110=0,INDEX($F92:$N92,0,BA$108),(INDEX($F92:$N92,0,BA$110+1)-INDEX($F92:$N92,0,BA$110))/(INDEX($F$4:$N$4,0,BA$110+1)-INDEX($F$4:$N$4,0,BA$110))+AZ111)))</f>
        <v>93.144126913212148</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3.4714719793248676</v>
      </c>
      <c r="T112" s="186" cm="1">
        <f t="array" ref="T112">IF(T$110=-1,U112,IF(T$110=99,S112,IF(T$110=0,INDEX($F93:$N93,0,T$108),(INDEX($F93:$N93,0,T$110+1)-INDEX($F93:$N93,0,T$110))/(INDEX($F$4:$N$4,0,T$110+1)-INDEX($F$4:$N$4,0,T$110))+S112)))</f>
        <v>3.4929439586497351</v>
      </c>
      <c r="U112" s="186" cm="1">
        <f t="array" ref="U112">IF(U$110=-1,V112,IF(U$110=99,T112,IF(U$110=0,INDEX($F93:$N93,0,U$108),(INDEX($F93:$N93,0,U$110+1)-INDEX($F93:$N93,0,U$110))/(INDEX($F$4:$N$4,0,U$110+1)-INDEX($F$4:$N$4,0,U$110))+T112)))</f>
        <v>3.2916155783920269</v>
      </c>
      <c r="V112" s="186" cm="1">
        <f t="array" ref="V112">IF(V$110=-1,W112,IF(V$110=99,U112,IF(V$110=0,INDEX($F93:$N93,0,V$108),(INDEX($F93:$N93,0,V$110+1)-INDEX($F93:$N93,0,V$110))/(INDEX($F$4:$N$4,0,V$110+1)-INDEX($F$4:$N$4,0,V$110))+U112)))</f>
        <v>3.3805140077248836</v>
      </c>
      <c r="W112" s="186" cm="1">
        <f t="array" ref="W112">IF(W$110=-1,X112,IF(W$110=99,V112,IF(W$110=0,INDEX($F93:$N93,0,W$108),(INDEX($F93:$N93,0,W$110+1)-INDEX($F93:$N93,0,W$110))/(INDEX($F$4:$N$4,0,W$110+1)-INDEX($F$4:$N$4,0,W$110))+V112)))</f>
        <v>3.4796472724263947</v>
      </c>
      <c r="X112" s="186" cm="1">
        <f t="array" ref="X112">IF(X$110=-1,Y112,IF(X$110=99,W112,IF(X$110=0,INDEX($F93:$N93,0,X$108),(INDEX($F93:$N93,0,X$110+1)-INDEX($F93:$N93,0,X$110))/(INDEX($F$4:$N$4,0,X$110+1)-INDEX($F$4:$N$4,0,X$110))+W112)))</f>
        <v>3.5787805371279058</v>
      </c>
      <c r="Y112" s="186" cm="1">
        <f t="array" ref="Y112">IF(Y$110=-1,Z112,IF(Y$110=99,X112,IF(Y$110=0,INDEX($F93:$N93,0,Y$108),(INDEX($F93:$N93,0,Y$110+1)-INDEX($F93:$N93,0,Y$110))/(INDEX($F$4:$N$4,0,Y$110+1)-INDEX($F$4:$N$4,0,Y$110))+X112)))</f>
        <v>3.6779138018294169</v>
      </c>
      <c r="Z112" s="186" cm="1">
        <f t="array" ref="Z112">IF(Z$110=-1,AA112,IF(Z$110=99,Y112,IF(Z$110=0,INDEX($F93:$N93,0,Z$108),(INDEX($F93:$N93,0,Z$110+1)-INDEX($F93:$N93,0,Z$110))/(INDEX($F$4:$N$4,0,Z$110+1)-INDEX($F$4:$N$4,0,Z$110))+Y112)))</f>
        <v>3.7770470665309279</v>
      </c>
      <c r="AA112" s="186" cm="1">
        <f t="array" ref="AA112">IF(AA$110=-1,AB112,IF(AA$110=99,Z112,IF(AA$110=0,INDEX($F93:$N93,0,AA$108),(INDEX($F93:$N93,0,AA$110+1)-INDEX($F93:$N93,0,AA$110))/(INDEX($F$4:$N$4,0,AA$110+1)-INDEX($F$4:$N$4,0,AA$110))+Z112)))</f>
        <v>3.876180331232439</v>
      </c>
      <c r="AB112" s="186" cm="1">
        <f t="array" ref="AB112">IF(AB$110=-1,AC112,IF(AB$110=99,AA112,IF(AB$110=0,INDEX($F93:$N93,0,AB$108),(INDEX($F93:$N93,0,AB$110+1)-INDEX($F93:$N93,0,AB$110))/(INDEX($F$4:$N$4,0,AB$110+1)-INDEX($F$4:$N$4,0,AB$110))+AA112)))</f>
        <v>3.9753135959339501</v>
      </c>
      <c r="AC112" s="186" cm="1">
        <f t="array" ref="AC112">IF(AC$110=-1,AD112,IF(AC$110=99,AB112,IF(AC$110=0,INDEX($F93:$N93,0,AC$108),(INDEX($F93:$N93,0,AC$110+1)-INDEX($F93:$N93,0,AC$110))/(INDEX($F$4:$N$4,0,AC$110+1)-INDEX($F$4:$N$4,0,AC$110))+AB112)))</f>
        <v>4.0744468606354607</v>
      </c>
      <c r="AD112" s="186" cm="1">
        <f t="array" ref="AD112">IF(AD$110=-1,AE112,IF(AD$110=99,AC112,IF(AD$110=0,INDEX($F93:$N93,0,AD$108),(INDEX($F93:$N93,0,AD$110+1)-INDEX($F93:$N93,0,AD$110))/(INDEX($F$4:$N$4,0,AD$110+1)-INDEX($F$4:$N$4,0,AD$110))+AC112)))</f>
        <v>4.1735801253369713</v>
      </c>
      <c r="AE112" s="186" cm="1">
        <f t="array" ref="AE112">IF(AE$110=-1,AF112,IF(AE$110=99,AD112,IF(AE$110=0,INDEX($F93:$N93,0,AE$108),(INDEX($F93:$N93,0,AE$110+1)-INDEX($F93:$N93,0,AE$110))/(INDEX($F$4:$N$4,0,AE$110+1)-INDEX($F$4:$N$4,0,AE$110))+AD112)))</f>
        <v>4.2727133900384828</v>
      </c>
      <c r="AF112" s="186" cm="1">
        <f t="array" ref="AF112">IF(AF$110=-1,AG112,IF(AF$110=99,AE112,IF(AF$110=0,INDEX($F93:$N93,0,AF$108),(INDEX($F93:$N93,0,AF$110+1)-INDEX($F93:$N93,0,AF$110))/(INDEX($F$4:$N$4,0,AF$110+1)-INDEX($F$4:$N$4,0,AF$110))+AE112)))</f>
        <v>4.3931238918043629</v>
      </c>
      <c r="AG112" s="186" cm="1">
        <f t="array" ref="AG112">IF(AG$110=-1,AH112,IF(AG$110=99,AF112,IF(AG$110=0,INDEX($F93:$N93,0,AG$108),(INDEX($F93:$N93,0,AG$110+1)-INDEX($F93:$N93,0,AG$110))/(INDEX($F$4:$N$4,0,AG$110+1)-INDEX($F$4:$N$4,0,AG$110))+AF112)))</f>
        <v>4.513534393570243</v>
      </c>
      <c r="AH112" s="186" cm="1">
        <f t="array" ref="AH112">IF(AH$110=-1,AI112,IF(AH$110=99,AG112,IF(AH$110=0,INDEX($F93:$N93,0,AH$108),(INDEX($F93:$N93,0,AH$110+1)-INDEX($F93:$N93,0,AH$110))/(INDEX($F$4:$N$4,0,AH$110+1)-INDEX($F$4:$N$4,0,AH$110))+AG112)))</f>
        <v>4.6339448953361231</v>
      </c>
      <c r="AI112" s="186" cm="1">
        <f t="array" ref="AI112">IF(AI$110=-1,AJ112,IF(AI$110=99,AH112,IF(AI$110=0,INDEX($F93:$N93,0,AI$108),(INDEX($F93:$N93,0,AI$110+1)-INDEX($F93:$N93,0,AI$110))/(INDEX($F$4:$N$4,0,AI$110+1)-INDEX($F$4:$N$4,0,AI$110))+AH112)))</f>
        <v>4.7543553971020032</v>
      </c>
      <c r="AJ112" s="186" cm="1">
        <f t="array" ref="AJ112">IF(AJ$110=-1,AK112,IF(AJ$110=99,AI112,IF(AJ$110=0,INDEX($F93:$N93,0,AJ$108),(INDEX($F93:$N93,0,AJ$110+1)-INDEX($F93:$N93,0,AJ$110))/(INDEX($F$4:$N$4,0,AJ$110+1)-INDEX($F$4:$N$4,0,AJ$110))+AI112)))</f>
        <v>4.8747658988678833</v>
      </c>
      <c r="AK112" s="186" cm="1">
        <f t="array" ref="AK112">IF(AK$110=-1,AL112,IF(AK$110=99,AJ112,IF(AK$110=0,INDEX($F93:$N93,0,AK$108),(INDEX($F93:$N93,0,AK$110+1)-INDEX($F93:$N93,0,AK$110))/(INDEX($F$4:$N$4,0,AK$110+1)-INDEX($F$4:$N$4,0,AK$110))+AJ112)))</f>
        <v>4.9951764006337633</v>
      </c>
      <c r="AL112" s="186" cm="1">
        <f t="array" ref="AL112">IF(AL$110=-1,AM112,IF(AL$110=99,AK112,IF(AL$110=0,INDEX($F93:$N93,0,AL$108),(INDEX($F93:$N93,0,AL$110+1)-INDEX($F93:$N93,0,AL$110))/(INDEX($F$4:$N$4,0,AL$110+1)-INDEX($F$4:$N$4,0,AL$110))+AK112)))</f>
        <v>5.1155869023996434</v>
      </c>
      <c r="AM112" s="186" cm="1">
        <f t="array" ref="AM112">IF(AM$110=-1,AN112,IF(AM$110=99,AL112,IF(AM$110=0,INDEX($F93:$N93,0,AM$108),(INDEX($F93:$N93,0,AM$110+1)-INDEX($F93:$N93,0,AM$110))/(INDEX($F$4:$N$4,0,AM$110+1)-INDEX($F$4:$N$4,0,AM$110))+AL112)))</f>
        <v>5.2359974041655235</v>
      </c>
      <c r="AN112" s="186" cm="1">
        <f t="array" ref="AN112">IF(AN$110=-1,AO112,IF(AN$110=99,AM112,IF(AN$110=0,INDEX($F93:$N93,0,AN$108),(INDEX($F93:$N93,0,AN$110+1)-INDEX($F93:$N93,0,AN$110))/(INDEX($F$4:$N$4,0,AN$110+1)-INDEX($F$4:$N$4,0,AN$110))+AM112)))</f>
        <v>5.3564079059314036</v>
      </c>
      <c r="AO112" s="186" cm="1">
        <f t="array" ref="AO112">IF(AO$110=-1,AP112,IF(AO$110=99,AN112,IF(AO$110=0,INDEX($F93:$N93,0,AO$108),(INDEX($F93:$N93,0,AO$110+1)-INDEX($F93:$N93,0,AO$110))/(INDEX($F$4:$N$4,0,AO$110+1)-INDEX($F$4:$N$4,0,AO$110))+AN112)))</f>
        <v>5.4768184076972801</v>
      </c>
      <c r="AP112" s="186" cm="1">
        <f t="array" ref="AP112">IF(AP$110=-1,AQ112,IF(AP$110=99,AO112,IF(AP$110=0,INDEX($F93:$N93,0,AP$108),(INDEX($F93:$N93,0,AP$110+1)-INDEX($F93:$N93,0,AP$110))/(INDEX($F$4:$N$4,0,AP$110+1)-INDEX($F$4:$N$4,0,AP$110))+AO112)))</f>
        <v>5.623685455241473</v>
      </c>
      <c r="AQ112" s="186" cm="1">
        <f t="array" ref="AQ112">IF(AQ$110=-1,AR112,IF(AQ$110=99,AP112,IF(AQ$110=0,INDEX($F93:$N93,0,AQ$108),(INDEX($F93:$N93,0,AQ$110+1)-INDEX($F93:$N93,0,AQ$110))/(INDEX($F$4:$N$4,0,AQ$110+1)-INDEX($F$4:$N$4,0,AQ$110))+AP112)))</f>
        <v>5.7705525027856659</v>
      </c>
      <c r="AR112" s="186" cm="1">
        <f t="array" ref="AR112">IF(AR$110=-1,AS112,IF(AR$110=99,AQ112,IF(AR$110=0,INDEX($F93:$N93,0,AR$108),(INDEX($F93:$N93,0,AR$110+1)-INDEX($F93:$N93,0,AR$110))/(INDEX($F$4:$N$4,0,AR$110+1)-INDEX($F$4:$N$4,0,AR$110))+AQ112)))</f>
        <v>5.9174195503298588</v>
      </c>
      <c r="AS112" s="186" cm="1">
        <f t="array" ref="AS112">IF(AS$110=-1,AT112,IF(AS$110=99,AR112,IF(AS$110=0,INDEX($F93:$N93,0,AS$108),(INDEX($F93:$N93,0,AS$110+1)-INDEX($F93:$N93,0,AS$110))/(INDEX($F$4:$N$4,0,AS$110+1)-INDEX($F$4:$N$4,0,AS$110))+AR112)))</f>
        <v>6.0642865978740517</v>
      </c>
      <c r="AT112" s="186" cm="1">
        <f t="array" ref="AT112">IF(AT$110=-1,AU112,IF(AT$110=99,AS112,IF(AT$110=0,INDEX($F93:$N93,0,AT$108),(INDEX($F93:$N93,0,AT$110+1)-INDEX($F93:$N93,0,AT$110))/(INDEX($F$4:$N$4,0,AT$110+1)-INDEX($F$4:$N$4,0,AT$110))+AS112)))</f>
        <v>6.2111536454182446</v>
      </c>
      <c r="AU112" s="186" cm="1">
        <f t="array" ref="AU112">IF(AU$110=-1,AV112,IF(AU$110=99,AT112,IF(AU$110=0,INDEX($F93:$N93,0,AU$108),(INDEX($F93:$N93,0,AU$110+1)-INDEX($F93:$N93,0,AU$110))/(INDEX($F$4:$N$4,0,AU$110+1)-INDEX($F$4:$N$4,0,AU$110))+AT112)))</f>
        <v>6.3580206929624374</v>
      </c>
      <c r="AV112" s="186" cm="1">
        <f t="array" ref="AV112">IF(AV$110=-1,AW112,IF(AV$110=99,AU112,IF(AV$110=0,INDEX($F93:$N93,0,AV$108),(INDEX($F93:$N93,0,AV$110+1)-INDEX($F93:$N93,0,AV$110))/(INDEX($F$4:$N$4,0,AV$110+1)-INDEX($F$4:$N$4,0,AV$110))+AU112)))</f>
        <v>6.5048877405066303</v>
      </c>
      <c r="AW112" s="186" cm="1">
        <f t="array" ref="AW112">IF(AW$110=-1,AX112,IF(AW$110=99,AV112,IF(AW$110=0,INDEX($F93:$N93,0,AW$108),(INDEX($F93:$N93,0,AW$110+1)-INDEX($F93:$N93,0,AW$110))/(INDEX($F$4:$N$4,0,AW$110+1)-INDEX($F$4:$N$4,0,AW$110))+AV112)))</f>
        <v>6.6517547880508232</v>
      </c>
      <c r="AX112" s="186" cm="1">
        <f t="array" ref="AX112">IF(AX$110=-1,AY112,IF(AX$110=99,AW112,IF(AX$110=0,INDEX($F93:$N93,0,AX$108),(INDEX($F93:$N93,0,AX$110+1)-INDEX($F93:$N93,0,AX$110))/(INDEX($F$4:$N$4,0,AX$110+1)-INDEX($F$4:$N$4,0,AX$110))+AW112)))</f>
        <v>6.7986218355950161</v>
      </c>
      <c r="AY112" s="186" cm="1">
        <f t="array" ref="AY112">IF(AY$110=-1,AZ112,IF(AY$110=99,AX112,IF(AY$110=0,INDEX($F93:$N93,0,AY$108),(INDEX($F93:$N93,0,AY$110+1)-INDEX($F93:$N93,0,AY$110))/(INDEX($F$4:$N$4,0,AY$110+1)-INDEX($F$4:$N$4,0,AY$110))+AX112)))</f>
        <v>6.9454888831392134</v>
      </c>
      <c r="AZ112" s="186" cm="1">
        <f t="array" ref="AZ112">IF(AZ$110=-1,BA112,IF(AZ$110=99,AY112,IF(AZ$110=0,INDEX($F93:$N93,0,AZ$108),(INDEX($F93:$N93,0,AZ$110+1)-INDEX($F93:$N93,0,AZ$110))/(INDEX($F$4:$N$4,0,AZ$110+1)-INDEX($F$4:$N$4,0,AZ$110))+AY112)))</f>
        <v>6.9454888831392134</v>
      </c>
      <c r="BA112" s="186" cm="1">
        <f t="array" ref="BA112">IF(BA$110=-1,BB112,IF(BA$110=99,AZ112,IF(BA$110=0,INDEX($F93:$N93,0,BA$108),(INDEX($F93:$N93,0,BA$110+1)-INDEX($F93:$N93,0,BA$110))/(INDEX($F$4:$N$4,0,BA$110+1)-INDEX($F$4:$N$4,0,BA$110))+AZ112)))</f>
        <v>6.9454888831392134</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0.7022203283408196</v>
      </c>
      <c r="V113" s="186" cm="1">
        <f t="array" ref="V113">IF(V$110=-1,W113,IF(V$110=99,U113,IF(V$110=0,INDEX($F94:$N94,0,V$108),(INDEX($F94:$N94,0,V$110+1)-INDEX($F94:$N94,0,V$110))/(INDEX($F$4:$N$4,0,V$110+1)-INDEX($F$4:$N$4,0,V$110))+U113)))</f>
        <v>0.72118556980002957</v>
      </c>
      <c r="W113" s="186" cm="1">
        <f t="array" ref="W113">IF(W$110=-1,X113,IF(W$110=99,V113,IF(W$110=0,INDEX($F94:$N94,0,W$108),(INDEX($F94:$N94,0,W$110+1)-INDEX($F94:$N94,0,W$110))/(INDEX($F$4:$N$4,0,W$110+1)-INDEX($F$4:$N$4,0,W$110))+V113)))</f>
        <v>0.74233427080423342</v>
      </c>
      <c r="X113" s="186" cm="1">
        <f t="array" ref="X113">IF(X$110=-1,Y113,IF(X$110=99,W113,IF(X$110=0,INDEX($F94:$N94,0,X$108),(INDEX($F94:$N94,0,X$110+1)-INDEX($F94:$N94,0,X$110))/(INDEX($F$4:$N$4,0,X$110+1)-INDEX($F$4:$N$4,0,X$110))+W113)))</f>
        <v>0.76348297180843727</v>
      </c>
      <c r="Y113" s="186" cm="1">
        <f t="array" ref="Y113">IF(Y$110=-1,Z113,IF(Y$110=99,X113,IF(Y$110=0,INDEX($F94:$N94,0,Y$108),(INDEX($F94:$N94,0,Y$110+1)-INDEX($F94:$N94,0,Y$110))/(INDEX($F$4:$N$4,0,Y$110+1)-INDEX($F$4:$N$4,0,Y$110))+X113)))</f>
        <v>0.78463167281264112</v>
      </c>
      <c r="Z113" s="186" cm="1">
        <f t="array" ref="Z113">IF(Z$110=-1,AA113,IF(Z$110=99,Y113,IF(Z$110=0,INDEX($F94:$N94,0,Z$108),(INDEX($F94:$N94,0,Z$110+1)-INDEX($F94:$N94,0,Z$110))/(INDEX($F$4:$N$4,0,Z$110+1)-INDEX($F$4:$N$4,0,Z$110))+Y113)))</f>
        <v>0.80578037381684497</v>
      </c>
      <c r="AA113" s="186" cm="1">
        <f t="array" ref="AA113">IF(AA$110=-1,AB113,IF(AA$110=99,Z113,IF(AA$110=0,INDEX($F94:$N94,0,AA$108),(INDEX($F94:$N94,0,AA$110+1)-INDEX($F94:$N94,0,AA$110))/(INDEX($F$4:$N$4,0,AA$110+1)-INDEX($F$4:$N$4,0,AA$110))+Z113)))</f>
        <v>0.82692907482104883</v>
      </c>
      <c r="AB113" s="186" cm="1">
        <f t="array" ref="AB113">IF(AB$110=-1,AC113,IF(AB$110=99,AA113,IF(AB$110=0,INDEX($F94:$N94,0,AB$108),(INDEX($F94:$N94,0,AB$110+1)-INDEX($F94:$N94,0,AB$110))/(INDEX($F$4:$N$4,0,AB$110+1)-INDEX($F$4:$N$4,0,AB$110))+AA113)))</f>
        <v>0.84807777582525268</v>
      </c>
      <c r="AC113" s="186" cm="1">
        <f t="array" ref="AC113">IF(AC$110=-1,AD113,IF(AC$110=99,AB113,IF(AC$110=0,INDEX($F94:$N94,0,AC$108),(INDEX($F94:$N94,0,AC$110+1)-INDEX($F94:$N94,0,AC$110))/(INDEX($F$4:$N$4,0,AC$110+1)-INDEX($F$4:$N$4,0,AC$110))+AB113)))</f>
        <v>0.86922647682945653</v>
      </c>
      <c r="AD113" s="186" cm="1">
        <f t="array" ref="AD113">IF(AD$110=-1,AE113,IF(AD$110=99,AC113,IF(AD$110=0,INDEX($F94:$N94,0,AD$108),(INDEX($F94:$N94,0,AD$110+1)-INDEX($F94:$N94,0,AD$110))/(INDEX($F$4:$N$4,0,AD$110+1)-INDEX($F$4:$N$4,0,AD$110))+AC113)))</f>
        <v>0.89037517783366038</v>
      </c>
      <c r="AE113" s="186" cm="1">
        <f t="array" ref="AE113">IF(AE$110=-1,AF113,IF(AE$110=99,AD113,IF(AE$110=0,INDEX($F94:$N94,0,AE$108),(INDEX($F94:$N94,0,AE$110+1)-INDEX($F94:$N94,0,AE$110))/(INDEX($F$4:$N$4,0,AE$110+1)-INDEX($F$4:$N$4,0,AE$110))+AD113)))</f>
        <v>0.91152387883786401</v>
      </c>
      <c r="AF113" s="186" cm="1">
        <f t="array" ref="AF113">IF(AF$110=-1,AG113,IF(AF$110=99,AE113,IF(AF$110=0,INDEX($F94:$N94,0,AF$108),(INDEX($F94:$N94,0,AF$110+1)-INDEX($F94:$N94,0,AF$110))/(INDEX($F$4:$N$4,0,AF$110+1)-INDEX($F$4:$N$4,0,AF$110))+AE113)))</f>
        <v>0.93721178195777344</v>
      </c>
      <c r="AG113" s="186" cm="1">
        <f t="array" ref="AG113">IF(AG$110=-1,AH113,IF(AG$110=99,AF113,IF(AG$110=0,INDEX($F94:$N94,0,AG$108),(INDEX($F94:$N94,0,AG$110+1)-INDEX($F94:$N94,0,AG$110))/(INDEX($F$4:$N$4,0,AG$110+1)-INDEX($F$4:$N$4,0,AG$110))+AF113)))</f>
        <v>0.96289968507768287</v>
      </c>
      <c r="AH113" s="186" cm="1">
        <f t="array" ref="AH113">IF(AH$110=-1,AI113,IF(AH$110=99,AG113,IF(AH$110=0,INDEX($F94:$N94,0,AH$108),(INDEX($F94:$N94,0,AH$110+1)-INDEX($F94:$N94,0,AH$110))/(INDEX($F$4:$N$4,0,AH$110+1)-INDEX($F$4:$N$4,0,AH$110))+AG113)))</f>
        <v>0.98858758819759229</v>
      </c>
      <c r="AI113" s="186" cm="1">
        <f t="array" ref="AI113">IF(AI$110=-1,AJ113,IF(AI$110=99,AH113,IF(AI$110=0,INDEX($F94:$N94,0,AI$108),(INDEX($F94:$N94,0,AI$110+1)-INDEX($F94:$N94,0,AI$110))/(INDEX($F$4:$N$4,0,AI$110+1)-INDEX($F$4:$N$4,0,AI$110))+AH113)))</f>
        <v>1.0142754913175016</v>
      </c>
      <c r="AJ113" s="186" cm="1">
        <f t="array" ref="AJ113">IF(AJ$110=-1,AK113,IF(AJ$110=99,AI113,IF(AJ$110=0,INDEX($F94:$N94,0,AJ$108),(INDEX($F94:$N94,0,AJ$110+1)-INDEX($F94:$N94,0,AJ$110))/(INDEX($F$4:$N$4,0,AJ$110+1)-INDEX($F$4:$N$4,0,AJ$110))+AI113)))</f>
        <v>1.0399633944374109</v>
      </c>
      <c r="AK113" s="186" cm="1">
        <f t="array" ref="AK113">IF(AK$110=-1,AL113,IF(AK$110=99,AJ113,IF(AK$110=0,INDEX($F94:$N94,0,AK$108),(INDEX($F94:$N94,0,AK$110+1)-INDEX($F94:$N94,0,AK$110))/(INDEX($F$4:$N$4,0,AK$110+1)-INDEX($F$4:$N$4,0,AK$110))+AJ113)))</f>
        <v>1.0656512975573202</v>
      </c>
      <c r="AL113" s="186" cm="1">
        <f t="array" ref="AL113">IF(AL$110=-1,AM113,IF(AL$110=99,AK113,IF(AL$110=0,INDEX($F94:$N94,0,AL$108),(INDEX($F94:$N94,0,AL$110+1)-INDEX($F94:$N94,0,AL$110))/(INDEX($F$4:$N$4,0,AL$110+1)-INDEX($F$4:$N$4,0,AL$110))+AK113)))</f>
        <v>1.0913392006772296</v>
      </c>
      <c r="AM113" s="186" cm="1">
        <f t="array" ref="AM113">IF(AM$110=-1,AN113,IF(AM$110=99,AL113,IF(AM$110=0,INDEX($F94:$N94,0,AM$108),(INDEX($F94:$N94,0,AM$110+1)-INDEX($F94:$N94,0,AM$110))/(INDEX($F$4:$N$4,0,AM$110+1)-INDEX($F$4:$N$4,0,AM$110))+AL113)))</f>
        <v>1.1170271037971389</v>
      </c>
      <c r="AN113" s="186" cm="1">
        <f t="array" ref="AN113">IF(AN$110=-1,AO113,IF(AN$110=99,AM113,IF(AN$110=0,INDEX($F94:$N94,0,AN$108),(INDEX($F94:$N94,0,AN$110+1)-INDEX($F94:$N94,0,AN$110))/(INDEX($F$4:$N$4,0,AN$110+1)-INDEX($F$4:$N$4,0,AN$110))+AM113)))</f>
        <v>1.1427150069170482</v>
      </c>
      <c r="AO113" s="186" cm="1">
        <f t="array" ref="AO113">IF(AO$110=-1,AP113,IF(AO$110=99,AN113,IF(AO$110=0,INDEX($F94:$N94,0,AO$108),(INDEX($F94:$N94,0,AO$110+1)-INDEX($F94:$N94,0,AO$110))/(INDEX($F$4:$N$4,0,AO$110+1)-INDEX($F$4:$N$4,0,AO$110))+AN113)))</f>
        <v>1.1684029100369582</v>
      </c>
      <c r="AP113" s="186" cm="1">
        <f t="array" ref="AP113">IF(AP$110=-1,AQ113,IF(AP$110=99,AO113,IF(AP$110=0,INDEX($F94:$N94,0,AP$108),(INDEX($F94:$N94,0,AP$110+1)-INDEX($F94:$N94,0,AP$110))/(INDEX($F$4:$N$4,0,AP$110+1)-INDEX($F$4:$N$4,0,AP$110))+AO113)))</f>
        <v>1.1997349486340387</v>
      </c>
      <c r="AQ113" s="186" cm="1">
        <f t="array" ref="AQ113">IF(AQ$110=-1,AR113,IF(AQ$110=99,AP113,IF(AQ$110=0,INDEX($F94:$N94,0,AQ$108),(INDEX($F94:$N94,0,AQ$110+1)-INDEX($F94:$N94,0,AQ$110))/(INDEX($F$4:$N$4,0,AQ$110+1)-INDEX($F$4:$N$4,0,AQ$110))+AP113)))</f>
        <v>1.2310669872311193</v>
      </c>
      <c r="AR113" s="186" cm="1">
        <f t="array" ref="AR113">IF(AR$110=-1,AS113,IF(AR$110=99,AQ113,IF(AR$110=0,INDEX($F94:$N94,0,AR$108),(INDEX($F94:$N94,0,AR$110+1)-INDEX($F94:$N94,0,AR$110))/(INDEX($F$4:$N$4,0,AR$110+1)-INDEX($F$4:$N$4,0,AR$110))+AQ113)))</f>
        <v>1.2623990258281998</v>
      </c>
      <c r="AS113" s="186" cm="1">
        <f t="array" ref="AS113">IF(AS$110=-1,AT113,IF(AS$110=99,AR113,IF(AS$110=0,INDEX($F94:$N94,0,AS$108),(INDEX($F94:$N94,0,AS$110+1)-INDEX($F94:$N94,0,AS$110))/(INDEX($F$4:$N$4,0,AS$110+1)-INDEX($F$4:$N$4,0,AS$110))+AR113)))</f>
        <v>1.2937310644252804</v>
      </c>
      <c r="AT113" s="186" cm="1">
        <f t="array" ref="AT113">IF(AT$110=-1,AU113,IF(AT$110=99,AS113,IF(AT$110=0,INDEX($F94:$N94,0,AT$108),(INDEX($F94:$N94,0,AT$110+1)-INDEX($F94:$N94,0,AT$110))/(INDEX($F$4:$N$4,0,AT$110+1)-INDEX($F$4:$N$4,0,AT$110))+AS113)))</f>
        <v>1.325063103022361</v>
      </c>
      <c r="AU113" s="186" cm="1">
        <f t="array" ref="AU113">IF(AU$110=-1,AV113,IF(AU$110=99,AT113,IF(AU$110=0,INDEX($F94:$N94,0,AU$108),(INDEX($F94:$N94,0,AU$110+1)-INDEX($F94:$N94,0,AU$110))/(INDEX($F$4:$N$4,0,AU$110+1)-INDEX($F$4:$N$4,0,AU$110))+AT113)))</f>
        <v>1.3563951416194415</v>
      </c>
      <c r="AV113" s="186" cm="1">
        <f t="array" ref="AV113">IF(AV$110=-1,AW113,IF(AV$110=99,AU113,IF(AV$110=0,INDEX($F94:$N94,0,AV$108),(INDEX($F94:$N94,0,AV$110+1)-INDEX($F94:$N94,0,AV$110))/(INDEX($F$4:$N$4,0,AV$110+1)-INDEX($F$4:$N$4,0,AV$110))+AU113)))</f>
        <v>1.3877271802165221</v>
      </c>
      <c r="AW113" s="186" cm="1">
        <f t="array" ref="AW113">IF(AW$110=-1,AX113,IF(AW$110=99,AV113,IF(AW$110=0,INDEX($F94:$N94,0,AW$108),(INDEX($F94:$N94,0,AW$110+1)-INDEX($F94:$N94,0,AW$110))/(INDEX($F$4:$N$4,0,AW$110+1)-INDEX($F$4:$N$4,0,AW$110))+AV113)))</f>
        <v>1.4190592188136026</v>
      </c>
      <c r="AX113" s="186" cm="1">
        <f t="array" ref="AX113">IF(AX$110=-1,AY113,IF(AX$110=99,AW113,IF(AX$110=0,INDEX($F94:$N94,0,AX$108),(INDEX($F94:$N94,0,AX$110+1)-INDEX($F94:$N94,0,AX$110))/(INDEX($F$4:$N$4,0,AX$110+1)-INDEX($F$4:$N$4,0,AX$110))+AW113)))</f>
        <v>1.4503912574106832</v>
      </c>
      <c r="AY113" s="186" cm="1">
        <f t="array" ref="AY113">IF(AY$110=-1,AZ113,IF(AY$110=99,AX113,IF(AY$110=0,INDEX($F94:$N94,0,AY$108),(INDEX($F94:$N94,0,AY$110+1)-INDEX($F94:$N94,0,AY$110))/(INDEX($F$4:$N$4,0,AY$110+1)-INDEX($F$4:$N$4,0,AY$110))+AX113)))</f>
        <v>1.4817232960077626</v>
      </c>
      <c r="AZ113" s="186" cm="1">
        <f t="array" ref="AZ113">IF(AZ$110=-1,BA113,IF(AZ$110=99,AY113,IF(AZ$110=0,INDEX($F94:$N94,0,AZ$108),(INDEX($F94:$N94,0,AZ$110+1)-INDEX($F94:$N94,0,AZ$110))/(INDEX($F$4:$N$4,0,AZ$110+1)-INDEX($F$4:$N$4,0,AZ$110))+AY113)))</f>
        <v>1.4817232960077626</v>
      </c>
      <c r="BA113" s="186" cm="1">
        <f t="array" ref="BA113">IF(BA$110=-1,BB113,IF(BA$110=99,AZ113,IF(BA$110=0,INDEX($F94:$N94,0,BA$108),(INDEX($F94:$N94,0,BA$110+1)-INDEX($F94:$N94,0,BA$110))/(INDEX($F$4:$N$4,0,BA$110+1)-INDEX($F$4:$N$4,0,BA$110))+AZ113)))</f>
        <v>1.4817232960077626</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2.8914666816048276</v>
      </c>
      <c r="V114" s="186" cm="1">
        <f t="array" ref="V114">IF(V$110=-1,W114,IF(V$110=99,U114,IF(V$110=0,INDEX($F95:$N95,0,V$108),(INDEX($F95:$N95,0,V$110+1)-INDEX($F95:$N95,0,V$110))/(INDEX($F$4:$N$4,0,V$110+1)-INDEX($F$4:$N$4,0,V$110))+U114)))</f>
        <v>2.9695580748253341</v>
      </c>
      <c r="W114" s="186" cm="1">
        <f t="array" ref="W114">IF(W$110=-1,X114,IF(W$110=99,V114,IF(W$110=0,INDEX($F95:$N95,0,W$108),(INDEX($F95:$N95,0,W$110+1)-INDEX($F95:$N95,0,W$110))/(INDEX($F$4:$N$4,0,W$110+1)-INDEX($F$4:$N$4,0,W$110))+V114)))</f>
        <v>3.0566400943068301</v>
      </c>
      <c r="X114" s="186" cm="1">
        <f t="array" ref="X114">IF(X$110=-1,Y114,IF(X$110=99,W114,IF(X$110=0,INDEX($F95:$N95,0,X$108),(INDEX($F95:$N95,0,X$110+1)-INDEX($F95:$N95,0,X$110))/(INDEX($F$4:$N$4,0,X$110+1)-INDEX($F$4:$N$4,0,X$110))+W114)))</f>
        <v>3.1437221137883262</v>
      </c>
      <c r="Y114" s="186" cm="1">
        <f t="array" ref="Y114">IF(Y$110=-1,Z114,IF(Y$110=99,X114,IF(Y$110=0,INDEX($F95:$N95,0,Y$108),(INDEX($F95:$N95,0,Y$110+1)-INDEX($F95:$N95,0,Y$110))/(INDEX($F$4:$N$4,0,Y$110+1)-INDEX($F$4:$N$4,0,Y$110))+X114)))</f>
        <v>3.2308041332698223</v>
      </c>
      <c r="Z114" s="186" cm="1">
        <f t="array" ref="Z114">IF(Z$110=-1,AA114,IF(Z$110=99,Y114,IF(Z$110=0,INDEX($F95:$N95,0,Z$108),(INDEX($F95:$N95,0,Z$110+1)-INDEX($F95:$N95,0,Z$110))/(INDEX($F$4:$N$4,0,Z$110+1)-INDEX($F$4:$N$4,0,Z$110))+Y114)))</f>
        <v>3.3178861527513184</v>
      </c>
      <c r="AA114" s="186" cm="1">
        <f t="array" ref="AA114">IF(AA$110=-1,AB114,IF(AA$110=99,Z114,IF(AA$110=0,INDEX($F95:$N95,0,AA$108),(INDEX($F95:$N95,0,AA$110+1)-INDEX($F95:$N95,0,AA$110))/(INDEX($F$4:$N$4,0,AA$110+1)-INDEX($F$4:$N$4,0,AA$110))+Z114)))</f>
        <v>3.4049681722328144</v>
      </c>
      <c r="AB114" s="186" cm="1">
        <f t="array" ref="AB114">IF(AB$110=-1,AC114,IF(AB$110=99,AA114,IF(AB$110=0,INDEX($F95:$N95,0,AB$108),(INDEX($F95:$N95,0,AB$110+1)-INDEX($F95:$N95,0,AB$110))/(INDEX($F$4:$N$4,0,AB$110+1)-INDEX($F$4:$N$4,0,AB$110))+AA114)))</f>
        <v>3.4920501917143105</v>
      </c>
      <c r="AC114" s="186" cm="1">
        <f t="array" ref="AC114">IF(AC$110=-1,AD114,IF(AC$110=99,AB114,IF(AC$110=0,INDEX($F95:$N95,0,AC$108),(INDEX($F95:$N95,0,AC$110+1)-INDEX($F95:$N95,0,AC$110))/(INDEX($F$4:$N$4,0,AC$110+1)-INDEX($F$4:$N$4,0,AC$110))+AB114)))</f>
        <v>3.5791322111958066</v>
      </c>
      <c r="AD114" s="186" cm="1">
        <f t="array" ref="AD114">IF(AD$110=-1,AE114,IF(AD$110=99,AC114,IF(AD$110=0,INDEX($F95:$N95,0,AD$108),(INDEX($F95:$N95,0,AD$110+1)-INDEX($F95:$N95,0,AD$110))/(INDEX($F$4:$N$4,0,AD$110+1)-INDEX($F$4:$N$4,0,AD$110))+AC114)))</f>
        <v>3.6662142306773027</v>
      </c>
      <c r="AE114" s="186" cm="1">
        <f t="array" ref="AE114">IF(AE$110=-1,AF114,IF(AE$110=99,AD114,IF(AE$110=0,INDEX($F95:$N95,0,AE$108),(INDEX($F95:$N95,0,AE$110+1)-INDEX($F95:$N95,0,AE$110))/(INDEX($F$4:$N$4,0,AE$110+1)-INDEX($F$4:$N$4,0,AE$110))+AD114)))</f>
        <v>3.7532962501588001</v>
      </c>
      <c r="AF114" s="186" cm="1">
        <f t="array" ref="AF114">IF(AF$110=-1,AG114,IF(AF$110=99,AE114,IF(AF$110=0,INDEX($F95:$N95,0,AF$108),(INDEX($F95:$N95,0,AF$110+1)-INDEX($F95:$N95,0,AF$110))/(INDEX($F$4:$N$4,0,AF$110+1)-INDEX($F$4:$N$4,0,AF$110))+AE114)))</f>
        <v>3.8590689157935398</v>
      </c>
      <c r="AG114" s="186" cm="1">
        <f t="array" ref="AG114">IF(AG$110=-1,AH114,IF(AG$110=99,AF114,IF(AG$110=0,INDEX($F95:$N95,0,AG$108),(INDEX($F95:$N95,0,AG$110+1)-INDEX($F95:$N95,0,AG$110))/(INDEX($F$4:$N$4,0,AG$110+1)-INDEX($F$4:$N$4,0,AG$110))+AF114)))</f>
        <v>3.9648415814282796</v>
      </c>
      <c r="AH114" s="186" cm="1">
        <f t="array" ref="AH114">IF(AH$110=-1,AI114,IF(AH$110=99,AG114,IF(AH$110=0,INDEX($F95:$N95,0,AH$108),(INDEX($F95:$N95,0,AH$110+1)-INDEX($F95:$N95,0,AH$110))/(INDEX($F$4:$N$4,0,AH$110+1)-INDEX($F$4:$N$4,0,AH$110))+AG114)))</f>
        <v>4.0706142470630198</v>
      </c>
      <c r="AI114" s="186" cm="1">
        <f t="array" ref="AI114">IF(AI$110=-1,AJ114,IF(AI$110=99,AH114,IF(AI$110=0,INDEX($F95:$N95,0,AI$108),(INDEX($F95:$N95,0,AI$110+1)-INDEX($F95:$N95,0,AI$110))/(INDEX($F$4:$N$4,0,AI$110+1)-INDEX($F$4:$N$4,0,AI$110))+AH114)))</f>
        <v>4.17638691269776</v>
      </c>
      <c r="AJ114" s="186" cm="1">
        <f t="array" ref="AJ114">IF(AJ$110=-1,AK114,IF(AJ$110=99,AI114,IF(AJ$110=0,INDEX($F95:$N95,0,AJ$108),(INDEX($F95:$N95,0,AJ$110+1)-INDEX($F95:$N95,0,AJ$110))/(INDEX($F$4:$N$4,0,AJ$110+1)-INDEX($F$4:$N$4,0,AJ$110))+AI114)))</f>
        <v>4.2821595783325002</v>
      </c>
      <c r="AK114" s="186" cm="1">
        <f t="array" ref="AK114">IF(AK$110=-1,AL114,IF(AK$110=99,AJ114,IF(AK$110=0,INDEX($F95:$N95,0,AK$108),(INDEX($F95:$N95,0,AK$110+1)-INDEX($F95:$N95,0,AK$110))/(INDEX($F$4:$N$4,0,AK$110+1)-INDEX($F$4:$N$4,0,AK$110))+AJ114)))</f>
        <v>4.3879322439672404</v>
      </c>
      <c r="AL114" s="186" cm="1">
        <f t="array" ref="AL114">IF(AL$110=-1,AM114,IF(AL$110=99,AK114,IF(AL$110=0,INDEX($F95:$N95,0,AL$108),(INDEX($F95:$N95,0,AL$110+1)-INDEX($F95:$N95,0,AL$110))/(INDEX($F$4:$N$4,0,AL$110+1)-INDEX($F$4:$N$4,0,AL$110))+AK114)))</f>
        <v>4.4937049096019805</v>
      </c>
      <c r="AM114" s="186" cm="1">
        <f t="array" ref="AM114">IF(AM$110=-1,AN114,IF(AM$110=99,AL114,IF(AM$110=0,INDEX($F95:$N95,0,AM$108),(INDEX($F95:$N95,0,AM$110+1)-INDEX($F95:$N95,0,AM$110))/(INDEX($F$4:$N$4,0,AM$110+1)-INDEX($F$4:$N$4,0,AM$110))+AL114)))</f>
        <v>4.5994775752367207</v>
      </c>
      <c r="AN114" s="186" cm="1">
        <f t="array" ref="AN114">IF(AN$110=-1,AO114,IF(AN$110=99,AM114,IF(AN$110=0,INDEX($F95:$N95,0,AN$108),(INDEX($F95:$N95,0,AN$110+1)-INDEX($F95:$N95,0,AN$110))/(INDEX($F$4:$N$4,0,AN$110+1)-INDEX($F$4:$N$4,0,AN$110))+AM114)))</f>
        <v>4.7052502408714609</v>
      </c>
      <c r="AO114" s="186" cm="1">
        <f t="array" ref="AO114">IF(AO$110=-1,AP114,IF(AO$110=99,AN114,IF(AO$110=0,INDEX($F95:$N95,0,AO$108),(INDEX($F95:$N95,0,AO$110+1)-INDEX($F95:$N95,0,AO$110))/(INDEX($F$4:$N$4,0,AO$110+1)-INDEX($F$4:$N$4,0,AO$110))+AN114)))</f>
        <v>4.8110229065061985</v>
      </c>
      <c r="AP114" s="186" cm="1">
        <f t="array" ref="AP114">IF(AP$110=-1,AQ114,IF(AP$110=99,AO114,IF(AP$110=0,INDEX($F95:$N95,0,AP$108),(INDEX($F95:$N95,0,AP$110+1)-INDEX($F95:$N95,0,AP$110))/(INDEX($F$4:$N$4,0,AP$110+1)-INDEX($F$4:$N$4,0,AP$110))+AO114)))</f>
        <v>4.9400358986026678</v>
      </c>
      <c r="AQ114" s="186" cm="1">
        <f t="array" ref="AQ114">IF(AQ$110=-1,AR114,IF(AQ$110=99,AP114,IF(AQ$110=0,INDEX($F95:$N95,0,AQ$108),(INDEX($F95:$N95,0,AQ$110+1)-INDEX($F95:$N95,0,AQ$110))/(INDEX($F$4:$N$4,0,AQ$110+1)-INDEX($F$4:$N$4,0,AQ$110))+AP114)))</f>
        <v>5.069048890699138</v>
      </c>
      <c r="AR114" s="186" cm="1">
        <f t="array" ref="AR114">IF(AR$110=-1,AS114,IF(AR$110=99,AQ114,IF(AR$110=0,INDEX($F95:$N95,0,AR$108),(INDEX($F95:$N95,0,AR$110+1)-INDEX($F95:$N95,0,AR$110))/(INDEX($F$4:$N$4,0,AR$110+1)-INDEX($F$4:$N$4,0,AR$110))+AQ114)))</f>
        <v>5.1980618827956082</v>
      </c>
      <c r="AS114" s="186" cm="1">
        <f t="array" ref="AS114">IF(AS$110=-1,AT114,IF(AS$110=99,AR114,IF(AS$110=0,INDEX($F95:$N95,0,AS$108),(INDEX($F95:$N95,0,AS$110+1)-INDEX($F95:$N95,0,AS$110))/(INDEX($F$4:$N$4,0,AS$110+1)-INDEX($F$4:$N$4,0,AS$110))+AR114)))</f>
        <v>5.3270748748920784</v>
      </c>
      <c r="AT114" s="186" cm="1">
        <f t="array" ref="AT114">IF(AT$110=-1,AU114,IF(AT$110=99,AS114,IF(AT$110=0,INDEX($F95:$N95,0,AT$108),(INDEX($F95:$N95,0,AT$110+1)-INDEX($F95:$N95,0,AT$110))/(INDEX($F$4:$N$4,0,AT$110+1)-INDEX($F$4:$N$4,0,AT$110))+AS114)))</f>
        <v>5.4560878669885486</v>
      </c>
      <c r="AU114" s="186" cm="1">
        <f t="array" ref="AU114">IF(AU$110=-1,AV114,IF(AU$110=99,AT114,IF(AU$110=0,INDEX($F95:$N95,0,AU$108),(INDEX($F95:$N95,0,AU$110+1)-INDEX($F95:$N95,0,AU$110))/(INDEX($F$4:$N$4,0,AU$110+1)-INDEX($F$4:$N$4,0,AU$110))+AT114)))</f>
        <v>5.5851008590850189</v>
      </c>
      <c r="AV114" s="186" cm="1">
        <f t="array" ref="AV114">IF(AV$110=-1,AW114,IF(AV$110=99,AU114,IF(AV$110=0,INDEX($F95:$N95,0,AV$108),(INDEX($F95:$N95,0,AV$110+1)-INDEX($F95:$N95,0,AV$110))/(INDEX($F$4:$N$4,0,AV$110+1)-INDEX($F$4:$N$4,0,AV$110))+AU114)))</f>
        <v>5.7141138511814891</v>
      </c>
      <c r="AW114" s="186" cm="1">
        <f t="array" ref="AW114">IF(AW$110=-1,AX114,IF(AW$110=99,AV114,IF(AW$110=0,INDEX($F95:$N95,0,AW$108),(INDEX($F95:$N95,0,AW$110+1)-INDEX($F95:$N95,0,AW$110))/(INDEX($F$4:$N$4,0,AW$110+1)-INDEX($F$4:$N$4,0,AW$110))+AV114)))</f>
        <v>5.8431268432779593</v>
      </c>
      <c r="AX114" s="186" cm="1">
        <f t="array" ref="AX114">IF(AX$110=-1,AY114,IF(AX$110=99,AW114,IF(AX$110=0,INDEX($F95:$N95,0,AX$108),(INDEX($F95:$N95,0,AX$110+1)-INDEX($F95:$N95,0,AX$110))/(INDEX($F$4:$N$4,0,AX$110+1)-INDEX($F$4:$N$4,0,AX$110))+AW114)))</f>
        <v>5.9721398353744295</v>
      </c>
      <c r="AY114" s="186" cm="1">
        <f t="array" ref="AY114">IF(AY$110=-1,AZ114,IF(AY$110=99,AX114,IF(AY$110=0,INDEX($F95:$N95,0,AY$108),(INDEX($F95:$N95,0,AY$110+1)-INDEX($F95:$N95,0,AY$110))/(INDEX($F$4:$N$4,0,AY$110+1)-INDEX($F$4:$N$4,0,AY$110))+AX114)))</f>
        <v>6.1011528274708962</v>
      </c>
      <c r="AZ114" s="186" cm="1">
        <f t="array" ref="AZ114">IF(AZ$110=-1,BA114,IF(AZ$110=99,AY114,IF(AZ$110=0,INDEX($F95:$N95,0,AZ$108),(INDEX($F95:$N95,0,AZ$110+1)-INDEX($F95:$N95,0,AZ$110))/(INDEX($F$4:$N$4,0,AZ$110+1)-INDEX($F$4:$N$4,0,AZ$110))+AY114)))</f>
        <v>6.1011528274708962</v>
      </c>
      <c r="BA114" s="186" cm="1">
        <f t="array" ref="BA114">IF(BA$110=-1,BB114,IF(BA$110=99,AZ114,IF(BA$110=0,INDEX($F95:$N95,0,BA$108),(INDEX($F95:$N95,0,BA$110+1)-INDEX($F95:$N95,0,BA$110))/(INDEX($F$4:$N$4,0,BA$110+1)-INDEX($F$4:$N$4,0,BA$110))+AZ114)))</f>
        <v>6.1011528274708962</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0.5328542553619845</v>
      </c>
      <c r="W115" s="186" cm="1">
        <f t="array" ref="W115">IF(W$110=-1,X115,IF(W$110=99,V115,IF(W$110=0,INDEX($F96:$N96,0,W$108),(INDEX($F96:$N96,0,W$110+1)-INDEX($F96:$N96,0,W$110))/(INDEX($F$4:$N$4,0,W$110+1)-INDEX($F$4:$N$4,0,W$110))+V115)))</f>
        <v>0.5484801577612699</v>
      </c>
      <c r="X115" s="186" cm="1">
        <f t="array" ref="X115">IF(X$110=-1,Y115,IF(X$110=99,W115,IF(X$110=0,INDEX($F96:$N96,0,X$108),(INDEX($F96:$N96,0,X$110+1)-INDEX($F96:$N96,0,X$110))/(INDEX($F$4:$N$4,0,X$110+1)-INDEX($F$4:$N$4,0,X$110))+W115)))</f>
        <v>0.56410606016055531</v>
      </c>
      <c r="Y115" s="186" cm="1">
        <f t="array" ref="Y115">IF(Y$110=-1,Z115,IF(Y$110=99,X115,IF(Y$110=0,INDEX($F96:$N96,0,Y$108),(INDEX($F96:$N96,0,Y$110+1)-INDEX($F96:$N96,0,Y$110))/(INDEX($F$4:$N$4,0,Y$110+1)-INDEX($F$4:$N$4,0,Y$110))+X115)))</f>
        <v>0.57973196255984072</v>
      </c>
      <c r="Z115" s="186" cm="1">
        <f t="array" ref="Z115">IF(Z$110=-1,AA115,IF(Z$110=99,Y115,IF(Z$110=0,INDEX($F96:$N96,0,Z$108),(INDEX($F96:$N96,0,Z$110+1)-INDEX($F96:$N96,0,Z$110))/(INDEX($F$4:$N$4,0,Z$110+1)-INDEX($F$4:$N$4,0,Z$110))+Y115)))</f>
        <v>0.59535786495912613</v>
      </c>
      <c r="AA115" s="186" cm="1">
        <f t="array" ref="AA115">IF(AA$110=-1,AB115,IF(AA$110=99,Z115,IF(AA$110=0,INDEX($F96:$N96,0,AA$108),(INDEX($F96:$N96,0,AA$110+1)-INDEX($F96:$N96,0,AA$110))/(INDEX($F$4:$N$4,0,AA$110+1)-INDEX($F$4:$N$4,0,AA$110))+Z115)))</f>
        <v>0.61098376735841153</v>
      </c>
      <c r="AB115" s="186" cm="1">
        <f t="array" ref="AB115">IF(AB$110=-1,AC115,IF(AB$110=99,AA115,IF(AB$110=0,INDEX($F96:$N96,0,AB$108),(INDEX($F96:$N96,0,AB$110+1)-INDEX($F96:$N96,0,AB$110))/(INDEX($F$4:$N$4,0,AB$110+1)-INDEX($F$4:$N$4,0,AB$110))+AA115)))</f>
        <v>0.62660966975769694</v>
      </c>
      <c r="AC115" s="186" cm="1">
        <f t="array" ref="AC115">IF(AC$110=-1,AD115,IF(AC$110=99,AB115,IF(AC$110=0,INDEX($F96:$N96,0,AC$108),(INDEX($F96:$N96,0,AC$110+1)-INDEX($F96:$N96,0,AC$110))/(INDEX($F$4:$N$4,0,AC$110+1)-INDEX($F$4:$N$4,0,AC$110))+AB115)))</f>
        <v>0.64223557215698235</v>
      </c>
      <c r="AD115" s="186" cm="1">
        <f t="array" ref="AD115">IF(AD$110=-1,AE115,IF(AD$110=99,AC115,IF(AD$110=0,INDEX($F96:$N96,0,AD$108),(INDEX($F96:$N96,0,AD$110+1)-INDEX($F96:$N96,0,AD$110))/(INDEX($F$4:$N$4,0,AD$110+1)-INDEX($F$4:$N$4,0,AD$110))+AC115)))</f>
        <v>0.65786147455626776</v>
      </c>
      <c r="AE115" s="186" cm="1">
        <f t="array" ref="AE115">IF(AE$110=-1,AF115,IF(AE$110=99,AD115,IF(AE$110=0,INDEX($F96:$N96,0,AE$108),(INDEX($F96:$N96,0,AE$110+1)-INDEX($F96:$N96,0,AE$110))/(INDEX($F$4:$N$4,0,AE$110+1)-INDEX($F$4:$N$4,0,AE$110))+AD115)))</f>
        <v>0.67348737695555305</v>
      </c>
      <c r="AF115" s="186" cm="1">
        <f t="array" ref="AF115">IF(AF$110=-1,AG115,IF(AF$110=99,AE115,IF(AF$110=0,INDEX($F96:$N96,0,AF$108),(INDEX($F96:$N96,0,AF$110+1)-INDEX($F96:$N96,0,AF$110))/(INDEX($F$4:$N$4,0,AF$110+1)-INDEX($F$4:$N$4,0,AF$110))+AE115)))</f>
        <v>0.69246710847259596</v>
      </c>
      <c r="AG115" s="186" cm="1">
        <f t="array" ref="AG115">IF(AG$110=-1,AH115,IF(AG$110=99,AF115,IF(AG$110=0,INDEX($F96:$N96,0,AG$108),(INDEX($F96:$N96,0,AG$110+1)-INDEX($F96:$N96,0,AG$110))/(INDEX($F$4:$N$4,0,AG$110+1)-INDEX($F$4:$N$4,0,AG$110))+AF115)))</f>
        <v>0.71144683998963876</v>
      </c>
      <c r="AH115" s="186" cm="1">
        <f t="array" ref="AH115">IF(AH$110=-1,AI115,IF(AH$110=99,AG115,IF(AH$110=0,INDEX($F96:$N96,0,AH$108),(INDEX($F96:$N96,0,AH$110+1)-INDEX($F96:$N96,0,AH$110))/(INDEX($F$4:$N$4,0,AH$110+1)-INDEX($F$4:$N$4,0,AH$110))+AG115)))</f>
        <v>0.73042657150668155</v>
      </c>
      <c r="AI115" s="186" cm="1">
        <f t="array" ref="AI115">IF(AI$110=-1,AJ115,IF(AI$110=99,AH115,IF(AI$110=0,INDEX($F96:$N96,0,AI$108),(INDEX($F96:$N96,0,AI$110+1)-INDEX($F96:$N96,0,AI$110))/(INDEX($F$4:$N$4,0,AI$110+1)-INDEX($F$4:$N$4,0,AI$110))+AH115)))</f>
        <v>0.74940630302372435</v>
      </c>
      <c r="AJ115" s="186" cm="1">
        <f t="array" ref="AJ115">IF(AJ$110=-1,AK115,IF(AJ$110=99,AI115,IF(AJ$110=0,INDEX($F96:$N96,0,AJ$108),(INDEX($F96:$N96,0,AJ$110+1)-INDEX($F96:$N96,0,AJ$110))/(INDEX($F$4:$N$4,0,AJ$110+1)-INDEX($F$4:$N$4,0,AJ$110))+AI115)))</f>
        <v>0.76838603454076715</v>
      </c>
      <c r="AK115" s="186" cm="1">
        <f t="array" ref="AK115">IF(AK$110=-1,AL115,IF(AK$110=99,AJ115,IF(AK$110=0,INDEX($F96:$N96,0,AK$108),(INDEX($F96:$N96,0,AK$110+1)-INDEX($F96:$N96,0,AK$110))/(INDEX($F$4:$N$4,0,AK$110+1)-INDEX($F$4:$N$4,0,AK$110))+AJ115)))</f>
        <v>0.78736576605780995</v>
      </c>
      <c r="AL115" s="186" cm="1">
        <f t="array" ref="AL115">IF(AL$110=-1,AM115,IF(AL$110=99,AK115,IF(AL$110=0,INDEX($F96:$N96,0,AL$108),(INDEX($F96:$N96,0,AL$110+1)-INDEX($F96:$N96,0,AL$110))/(INDEX($F$4:$N$4,0,AL$110+1)-INDEX($F$4:$N$4,0,AL$110))+AK115)))</f>
        <v>0.80634549757485274</v>
      </c>
      <c r="AM115" s="186" cm="1">
        <f t="array" ref="AM115">IF(AM$110=-1,AN115,IF(AM$110=99,AL115,IF(AM$110=0,INDEX($F96:$N96,0,AM$108),(INDEX($F96:$N96,0,AM$110+1)-INDEX($F96:$N96,0,AM$110))/(INDEX($F$4:$N$4,0,AM$110+1)-INDEX($F$4:$N$4,0,AM$110))+AL115)))</f>
        <v>0.82532522909189554</v>
      </c>
      <c r="AN115" s="186" cm="1">
        <f t="array" ref="AN115">IF(AN$110=-1,AO115,IF(AN$110=99,AM115,IF(AN$110=0,INDEX($F96:$N96,0,AN$108),(INDEX($F96:$N96,0,AN$110+1)-INDEX($F96:$N96,0,AN$110))/(INDEX($F$4:$N$4,0,AN$110+1)-INDEX($F$4:$N$4,0,AN$110))+AM115)))</f>
        <v>0.84430496060893834</v>
      </c>
      <c r="AO115" s="186" cm="1">
        <f t="array" ref="AO115">IF(AO$110=-1,AP115,IF(AO$110=99,AN115,IF(AO$110=0,INDEX($F96:$N96,0,AO$108),(INDEX($F96:$N96,0,AO$110+1)-INDEX($F96:$N96,0,AO$110))/(INDEX($F$4:$N$4,0,AO$110+1)-INDEX($F$4:$N$4,0,AO$110))+AN115)))</f>
        <v>0.86328469212598158</v>
      </c>
      <c r="AP115" s="186" cm="1">
        <f t="array" ref="AP115">IF(AP$110=-1,AQ115,IF(AP$110=99,AO115,IF(AP$110=0,INDEX($F96:$N96,0,AP$108),(INDEX($F96:$N96,0,AP$110+1)-INDEX($F96:$N96,0,AP$110))/(INDEX($F$4:$N$4,0,AP$110+1)-INDEX($F$4:$N$4,0,AP$110))+AO115)))</f>
        <v>0.88643464242275405</v>
      </c>
      <c r="AQ115" s="186" cm="1">
        <f t="array" ref="AQ115">IF(AQ$110=-1,AR115,IF(AQ$110=99,AP115,IF(AQ$110=0,INDEX($F96:$N96,0,AQ$108),(INDEX($F96:$N96,0,AQ$110+1)-INDEX($F96:$N96,0,AQ$110))/(INDEX($F$4:$N$4,0,AQ$110+1)-INDEX($F$4:$N$4,0,AQ$110))+AP115)))</f>
        <v>0.90958459271952652</v>
      </c>
      <c r="AR115" s="186" cm="1">
        <f t="array" ref="AR115">IF(AR$110=-1,AS115,IF(AR$110=99,AQ115,IF(AR$110=0,INDEX($F96:$N96,0,AR$108),(INDEX($F96:$N96,0,AR$110+1)-INDEX($F96:$N96,0,AR$110))/(INDEX($F$4:$N$4,0,AR$110+1)-INDEX($F$4:$N$4,0,AR$110))+AQ115)))</f>
        <v>0.93273454301629899</v>
      </c>
      <c r="AS115" s="186" cm="1">
        <f t="array" ref="AS115">IF(AS$110=-1,AT115,IF(AS$110=99,AR115,IF(AS$110=0,INDEX($F96:$N96,0,AS$108),(INDEX($F96:$N96,0,AS$110+1)-INDEX($F96:$N96,0,AS$110))/(INDEX($F$4:$N$4,0,AS$110+1)-INDEX($F$4:$N$4,0,AS$110))+AR115)))</f>
        <v>0.95588449331307146</v>
      </c>
      <c r="AT115" s="186" cm="1">
        <f t="array" ref="AT115">IF(AT$110=-1,AU115,IF(AT$110=99,AS115,IF(AT$110=0,INDEX($F96:$N96,0,AT$108),(INDEX($F96:$N96,0,AT$110+1)-INDEX($F96:$N96,0,AT$110))/(INDEX($F$4:$N$4,0,AT$110+1)-INDEX($F$4:$N$4,0,AT$110))+AS115)))</f>
        <v>0.97903444360984393</v>
      </c>
      <c r="AU115" s="186" cm="1">
        <f t="array" ref="AU115">IF(AU$110=-1,AV115,IF(AU$110=99,AT115,IF(AU$110=0,INDEX($F96:$N96,0,AU$108),(INDEX($F96:$N96,0,AU$110+1)-INDEX($F96:$N96,0,AU$110))/(INDEX($F$4:$N$4,0,AU$110+1)-INDEX($F$4:$N$4,0,AU$110))+AT115)))</f>
        <v>1.0021843939066164</v>
      </c>
      <c r="AV115" s="186" cm="1">
        <f t="array" ref="AV115">IF(AV$110=-1,AW115,IF(AV$110=99,AU115,IF(AV$110=0,INDEX($F96:$N96,0,AV$108),(INDEX($F96:$N96,0,AV$110+1)-INDEX($F96:$N96,0,AV$110))/(INDEX($F$4:$N$4,0,AV$110+1)-INDEX($F$4:$N$4,0,AV$110))+AU115)))</f>
        <v>1.0253343442033889</v>
      </c>
      <c r="AW115" s="186" cm="1">
        <f t="array" ref="AW115">IF(AW$110=-1,AX115,IF(AW$110=99,AV115,IF(AW$110=0,INDEX($F96:$N96,0,AW$108),(INDEX($F96:$N96,0,AW$110+1)-INDEX($F96:$N96,0,AW$110))/(INDEX($F$4:$N$4,0,AW$110+1)-INDEX($F$4:$N$4,0,AW$110))+AV115)))</f>
        <v>1.0484842945001613</v>
      </c>
      <c r="AX115" s="186" cm="1">
        <f t="array" ref="AX115">IF(AX$110=-1,AY115,IF(AX$110=99,AW115,IF(AX$110=0,INDEX($F96:$N96,0,AX$108),(INDEX($F96:$N96,0,AX$110+1)-INDEX($F96:$N96,0,AX$110))/(INDEX($F$4:$N$4,0,AX$110+1)-INDEX($F$4:$N$4,0,AX$110))+AW115)))</f>
        <v>1.0716342447969338</v>
      </c>
      <c r="AY115" s="186" cm="1">
        <f t="array" ref="AY115">IF(AY$110=-1,AZ115,IF(AY$110=99,AX115,IF(AY$110=0,INDEX($F96:$N96,0,AY$108),(INDEX($F96:$N96,0,AY$110+1)-INDEX($F96:$N96,0,AY$110))/(INDEX($F$4:$N$4,0,AY$110+1)-INDEX($F$4:$N$4,0,AY$110))+AX115)))</f>
        <v>1.0947841950937067</v>
      </c>
      <c r="AZ115" s="186" cm="1">
        <f t="array" ref="AZ115">IF(AZ$110=-1,BA115,IF(AZ$110=99,AY115,IF(AZ$110=0,INDEX($F96:$N96,0,AZ$108),(INDEX($F96:$N96,0,AZ$110+1)-INDEX($F96:$N96,0,AZ$110))/(INDEX($F$4:$N$4,0,AZ$110+1)-INDEX($F$4:$N$4,0,AZ$110))+AY115)))</f>
        <v>1.0947841950937067</v>
      </c>
      <c r="BA115" s="186" cm="1">
        <f t="array" ref="BA115">IF(BA$110=-1,BB115,IF(BA$110=99,AZ115,IF(BA$110=0,INDEX($F96:$N96,0,BA$108),(INDEX($F96:$N96,0,BA$110+1)-INDEX($F96:$N96,0,BA$110))/(INDEX($F$4:$N$4,0,BA$110+1)-INDEX($F$4:$N$4,0,BA$110))+AZ115)))</f>
        <v>1.0947841950937067</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0.28372544028654362</v>
      </c>
      <c r="W116" s="186" cm="1">
        <f t="array" ref="W116">IF(W$110=-1,X116,IF(W$110=99,V116,IF(W$110=0,INDEX($F97:$N97,0,W$108),(INDEX($F97:$N97,0,W$110+1)-INDEX($F97:$N97,0,W$110))/(INDEX($F$4:$N$4,0,W$110+1)-INDEX($F$4:$N$4,0,W$110))+V116)))</f>
        <v>0.29204566292434542</v>
      </c>
      <c r="X116" s="186" cm="1">
        <f t="array" ref="X116">IF(X$110=-1,Y116,IF(X$110=99,W116,IF(X$110=0,INDEX($F97:$N97,0,X$108),(INDEX($F97:$N97,0,X$110+1)-INDEX($F97:$N97,0,X$110))/(INDEX($F$4:$N$4,0,X$110+1)-INDEX($F$4:$N$4,0,X$110))+W116)))</f>
        <v>0.30036588556214722</v>
      </c>
      <c r="Y116" s="186" cm="1">
        <f t="array" ref="Y116">IF(Y$110=-1,Z116,IF(Y$110=99,X116,IF(Y$110=0,INDEX($F97:$N97,0,Y$108),(INDEX($F97:$N97,0,Y$110+1)-INDEX($F97:$N97,0,Y$110))/(INDEX($F$4:$N$4,0,Y$110+1)-INDEX($F$4:$N$4,0,Y$110))+X116)))</f>
        <v>0.30868610819994902</v>
      </c>
      <c r="Z116" s="186" cm="1">
        <f t="array" ref="Z116">IF(Z$110=-1,AA116,IF(Z$110=99,Y116,IF(Z$110=0,INDEX($F97:$N97,0,Z$108),(INDEX($F97:$N97,0,Z$110+1)-INDEX($F97:$N97,0,Z$110))/(INDEX($F$4:$N$4,0,Z$110+1)-INDEX($F$4:$N$4,0,Z$110))+Y116)))</f>
        <v>0.31700633083775082</v>
      </c>
      <c r="AA116" s="186" cm="1">
        <f t="array" ref="AA116">IF(AA$110=-1,AB116,IF(AA$110=99,Z116,IF(AA$110=0,INDEX($F97:$N97,0,AA$108),(INDEX($F97:$N97,0,AA$110+1)-INDEX($F97:$N97,0,AA$110))/(INDEX($F$4:$N$4,0,AA$110+1)-INDEX($F$4:$N$4,0,AA$110))+Z116)))</f>
        <v>0.32532655347555262</v>
      </c>
      <c r="AB116" s="186" cm="1">
        <f t="array" ref="AB116">IF(AB$110=-1,AC116,IF(AB$110=99,AA116,IF(AB$110=0,INDEX($F97:$N97,0,AB$108),(INDEX($F97:$N97,0,AB$110+1)-INDEX($F97:$N97,0,AB$110))/(INDEX($F$4:$N$4,0,AB$110+1)-INDEX($F$4:$N$4,0,AB$110))+AA116)))</f>
        <v>0.33364677611335442</v>
      </c>
      <c r="AC116" s="186" cm="1">
        <f t="array" ref="AC116">IF(AC$110=-1,AD116,IF(AC$110=99,AB116,IF(AC$110=0,INDEX($F97:$N97,0,AC$108),(INDEX($F97:$N97,0,AC$110+1)-INDEX($F97:$N97,0,AC$110))/(INDEX($F$4:$N$4,0,AC$110+1)-INDEX($F$4:$N$4,0,AC$110))+AB116)))</f>
        <v>0.34196699875115621</v>
      </c>
      <c r="AD116" s="186" cm="1">
        <f t="array" ref="AD116">IF(AD$110=-1,AE116,IF(AD$110=99,AC116,IF(AD$110=0,INDEX($F97:$N97,0,AD$108),(INDEX($F97:$N97,0,AD$110+1)-INDEX($F97:$N97,0,AD$110))/(INDEX($F$4:$N$4,0,AD$110+1)-INDEX($F$4:$N$4,0,AD$110))+AC116)))</f>
        <v>0.35028722138895801</v>
      </c>
      <c r="AE116" s="186" cm="1">
        <f t="array" ref="AE116">IF(AE$110=-1,AF116,IF(AE$110=99,AD116,IF(AE$110=0,INDEX($F97:$N97,0,AE$108),(INDEX($F97:$N97,0,AE$110+1)-INDEX($F97:$N97,0,AE$110))/(INDEX($F$4:$N$4,0,AE$110+1)-INDEX($F$4:$N$4,0,AE$110))+AD116)))</f>
        <v>0.35860744402675987</v>
      </c>
      <c r="AF116" s="186" cm="1">
        <f t="array" ref="AF116">IF(AF$110=-1,AG116,IF(AF$110=99,AE116,IF(AF$110=0,INDEX($F97:$N97,0,AF$108),(INDEX($F97:$N97,0,AF$110+1)-INDEX($F97:$N97,0,AF$110))/(INDEX($F$4:$N$4,0,AF$110+1)-INDEX($F$4:$N$4,0,AF$110))+AE116)))</f>
        <v>0.3687134582454793</v>
      </c>
      <c r="AG116" s="186" cm="1">
        <f t="array" ref="AG116">IF(AG$110=-1,AH116,IF(AG$110=99,AF116,IF(AG$110=0,INDEX($F97:$N97,0,AG$108),(INDEX($F97:$N97,0,AG$110+1)-INDEX($F97:$N97,0,AG$110))/(INDEX($F$4:$N$4,0,AG$110+1)-INDEX($F$4:$N$4,0,AG$110))+AF116)))</f>
        <v>0.37881947246419873</v>
      </c>
      <c r="AH116" s="186" cm="1">
        <f t="array" ref="AH116">IF(AH$110=-1,AI116,IF(AH$110=99,AG116,IF(AH$110=0,INDEX($F97:$N97,0,AH$108),(INDEX($F97:$N97,0,AH$110+1)-INDEX($F97:$N97,0,AH$110))/(INDEX($F$4:$N$4,0,AH$110+1)-INDEX($F$4:$N$4,0,AH$110))+AG116)))</f>
        <v>0.38892548668291815</v>
      </c>
      <c r="AI116" s="186" cm="1">
        <f t="array" ref="AI116">IF(AI$110=-1,AJ116,IF(AI$110=99,AH116,IF(AI$110=0,INDEX($F97:$N97,0,AI$108),(INDEX($F97:$N97,0,AI$110+1)-INDEX($F97:$N97,0,AI$110))/(INDEX($F$4:$N$4,0,AI$110+1)-INDEX($F$4:$N$4,0,AI$110))+AH116)))</f>
        <v>0.39903150090163758</v>
      </c>
      <c r="AJ116" s="186" cm="1">
        <f t="array" ref="AJ116">IF(AJ$110=-1,AK116,IF(AJ$110=99,AI116,IF(AJ$110=0,INDEX($F97:$N97,0,AJ$108),(INDEX($F97:$N97,0,AJ$110+1)-INDEX($F97:$N97,0,AJ$110))/(INDEX($F$4:$N$4,0,AJ$110+1)-INDEX($F$4:$N$4,0,AJ$110))+AI116)))</f>
        <v>0.40913751512035701</v>
      </c>
      <c r="AK116" s="186" cm="1">
        <f t="array" ref="AK116">IF(AK$110=-1,AL116,IF(AK$110=99,AJ116,IF(AK$110=0,INDEX($F97:$N97,0,AK$108),(INDEX($F97:$N97,0,AK$110+1)-INDEX($F97:$N97,0,AK$110))/(INDEX($F$4:$N$4,0,AK$110+1)-INDEX($F$4:$N$4,0,AK$110))+AJ116)))</f>
        <v>0.41924352933907644</v>
      </c>
      <c r="AL116" s="186" cm="1">
        <f t="array" ref="AL116">IF(AL$110=-1,AM116,IF(AL$110=99,AK116,IF(AL$110=0,INDEX($F97:$N97,0,AL$108),(INDEX($F97:$N97,0,AL$110+1)-INDEX($F97:$N97,0,AL$110))/(INDEX($F$4:$N$4,0,AL$110+1)-INDEX($F$4:$N$4,0,AL$110))+AK116)))</f>
        <v>0.42934954355779587</v>
      </c>
      <c r="AM116" s="186" cm="1">
        <f t="array" ref="AM116">IF(AM$110=-1,AN116,IF(AM$110=99,AL116,IF(AM$110=0,INDEX($F97:$N97,0,AM$108),(INDEX($F97:$N97,0,AM$110+1)-INDEX($F97:$N97,0,AM$110))/(INDEX($F$4:$N$4,0,AM$110+1)-INDEX($F$4:$N$4,0,AM$110))+AL116)))</f>
        <v>0.43945555777651529</v>
      </c>
      <c r="AN116" s="186" cm="1">
        <f t="array" ref="AN116">IF(AN$110=-1,AO116,IF(AN$110=99,AM116,IF(AN$110=0,INDEX($F97:$N97,0,AN$108),(INDEX($F97:$N97,0,AN$110+1)-INDEX($F97:$N97,0,AN$110))/(INDEX($F$4:$N$4,0,AN$110+1)-INDEX($F$4:$N$4,0,AN$110))+AM116)))</f>
        <v>0.44956157199523472</v>
      </c>
      <c r="AO116" s="186" cm="1">
        <f t="array" ref="AO116">IF(AO$110=-1,AP116,IF(AO$110=99,AN116,IF(AO$110=0,INDEX($F97:$N97,0,AO$108),(INDEX($F97:$N97,0,AO$110+1)-INDEX($F97:$N97,0,AO$110))/(INDEX($F$4:$N$4,0,AO$110+1)-INDEX($F$4:$N$4,0,AO$110))+AN116)))</f>
        <v>0.45966758621395426</v>
      </c>
      <c r="AP116" s="186" cm="1">
        <f t="array" ref="AP116">IF(AP$110=-1,AQ116,IF(AP$110=99,AO116,IF(AP$110=0,INDEX($F97:$N97,0,AP$108),(INDEX($F97:$N97,0,AP$110+1)-INDEX($F97:$N97,0,AP$110))/(INDEX($F$4:$N$4,0,AP$110+1)-INDEX($F$4:$N$4,0,AP$110))+AO116)))</f>
        <v>0.47199408970805018</v>
      </c>
      <c r="AQ116" s="186" cm="1">
        <f t="array" ref="AQ116">IF(AQ$110=-1,AR116,IF(AQ$110=99,AP116,IF(AQ$110=0,INDEX($F97:$N97,0,AQ$108),(INDEX($F97:$N97,0,AQ$110+1)-INDEX($F97:$N97,0,AQ$110))/(INDEX($F$4:$N$4,0,AQ$110+1)-INDEX($F$4:$N$4,0,AQ$110))+AP116)))</f>
        <v>0.4843205932021461</v>
      </c>
      <c r="AR116" s="186" cm="1">
        <f t="array" ref="AR116">IF(AR$110=-1,AS116,IF(AR$110=99,AQ116,IF(AR$110=0,INDEX($F97:$N97,0,AR$108),(INDEX($F97:$N97,0,AR$110+1)-INDEX($F97:$N97,0,AR$110))/(INDEX($F$4:$N$4,0,AR$110+1)-INDEX($F$4:$N$4,0,AR$110))+AQ116)))</f>
        <v>0.49664709669624202</v>
      </c>
      <c r="AS116" s="186" cm="1">
        <f t="array" ref="AS116">IF(AS$110=-1,AT116,IF(AS$110=99,AR116,IF(AS$110=0,INDEX($F97:$N97,0,AS$108),(INDEX($F97:$N97,0,AS$110+1)-INDEX($F97:$N97,0,AS$110))/(INDEX($F$4:$N$4,0,AS$110+1)-INDEX($F$4:$N$4,0,AS$110))+AR116)))</f>
        <v>0.50897360019033799</v>
      </c>
      <c r="AT116" s="186" cm="1">
        <f t="array" ref="AT116">IF(AT$110=-1,AU116,IF(AT$110=99,AS116,IF(AT$110=0,INDEX($F97:$N97,0,AT$108),(INDEX($F97:$N97,0,AT$110+1)-INDEX($F97:$N97,0,AT$110))/(INDEX($F$4:$N$4,0,AT$110+1)-INDEX($F$4:$N$4,0,AT$110))+AS116)))</f>
        <v>0.52130010368443391</v>
      </c>
      <c r="AU116" s="186" cm="1">
        <f t="array" ref="AU116">IF(AU$110=-1,AV116,IF(AU$110=99,AT116,IF(AU$110=0,INDEX($F97:$N97,0,AU$108),(INDEX($F97:$N97,0,AU$110+1)-INDEX($F97:$N97,0,AU$110))/(INDEX($F$4:$N$4,0,AU$110+1)-INDEX($F$4:$N$4,0,AU$110))+AT116)))</f>
        <v>0.53362660717852983</v>
      </c>
      <c r="AV116" s="186" cm="1">
        <f t="array" ref="AV116">IF(AV$110=-1,AW116,IF(AV$110=99,AU116,IF(AV$110=0,INDEX($F97:$N97,0,AV$108),(INDEX($F97:$N97,0,AV$110+1)-INDEX($F97:$N97,0,AV$110))/(INDEX($F$4:$N$4,0,AV$110+1)-INDEX($F$4:$N$4,0,AV$110))+AU116)))</f>
        <v>0.54595311067262575</v>
      </c>
      <c r="AW116" s="186" cm="1">
        <f t="array" ref="AW116">IF(AW$110=-1,AX116,IF(AW$110=99,AV116,IF(AW$110=0,INDEX($F97:$N97,0,AW$108),(INDEX($F97:$N97,0,AW$110+1)-INDEX($F97:$N97,0,AW$110))/(INDEX($F$4:$N$4,0,AW$110+1)-INDEX($F$4:$N$4,0,AW$110))+AV116)))</f>
        <v>0.55827961416672167</v>
      </c>
      <c r="AX116" s="186" cm="1">
        <f t="array" ref="AX116">IF(AX$110=-1,AY116,IF(AX$110=99,AW116,IF(AX$110=0,INDEX($F97:$N97,0,AX$108),(INDEX($F97:$N97,0,AX$110+1)-INDEX($F97:$N97,0,AX$110))/(INDEX($F$4:$N$4,0,AX$110+1)-INDEX($F$4:$N$4,0,AX$110))+AW116)))</f>
        <v>0.57060611766081759</v>
      </c>
      <c r="AY116" s="186" cm="1">
        <f t="array" ref="AY116">IF(AY$110=-1,AZ116,IF(AY$110=99,AX116,IF(AY$110=0,INDEX($F97:$N97,0,AY$108),(INDEX($F97:$N97,0,AY$110+1)-INDEX($F97:$N97,0,AY$110))/(INDEX($F$4:$N$4,0,AY$110+1)-INDEX($F$4:$N$4,0,AY$110))+AX116)))</f>
        <v>0.58293262115491351</v>
      </c>
      <c r="AZ116" s="186" cm="1">
        <f t="array" ref="AZ116">IF(AZ$110=-1,BA116,IF(AZ$110=99,AY116,IF(AZ$110=0,INDEX($F97:$N97,0,AZ$108),(INDEX($F97:$N97,0,AZ$110+1)-INDEX($F97:$N97,0,AZ$110))/(INDEX($F$4:$N$4,0,AZ$110+1)-INDEX($F$4:$N$4,0,AZ$110))+AY116)))</f>
        <v>0.58293262115491351</v>
      </c>
      <c r="BA116" s="186" cm="1">
        <f t="array" ref="BA116">IF(BA$110=-1,BB116,IF(BA$110=99,AZ116,IF(BA$110=0,INDEX($F97:$N97,0,BA$108),(INDEX($F97:$N97,0,BA$110+1)-INDEX($F97:$N97,0,BA$110))/(INDEX($F$4:$N$4,0,BA$110+1)-INDEX($F$4:$N$4,0,BA$110))+AZ116)))</f>
        <v>0.58293262115491351</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6.0652596920330133</v>
      </c>
      <c r="R117" s="186" cm="1">
        <f t="array" ref="R117">IF(R$110=-1,S117,IF(R$110=99,Q117,IF(R$110=0,INDEX($F98:$N98,0,R$108),(INDEX($F98:$N98,0,R$110+1)-INDEX($F98:$N98,0,R$110))/(INDEX($F$4:$N$4,0,R$110+1)-INDEX($F$4:$N$4,0,R$110))+Q117)))</f>
        <v>6.1205193840660259</v>
      </c>
      <c r="S117" s="186" cm="1">
        <f t="array" ref="S117">IF(S$110=-1,T117,IF(S$110=99,R117,IF(S$110=0,INDEX($F98:$N98,0,S$108),(INDEX($F98:$N98,0,S$110+1)-INDEX($F98:$N98,0,S$110))/(INDEX($F$4:$N$4,0,S$110+1)-INDEX($F$4:$N$4,0,S$110))+R117)))</f>
        <v>6.1586120407825806</v>
      </c>
      <c r="T117" s="186" cm="1">
        <f t="array" ref="T117">IF(T$110=-1,U117,IF(T$110=99,S117,IF(T$110=0,INDEX($F98:$N98,0,T$108),(INDEX($F98:$N98,0,T$110+1)-INDEX($F98:$N98,0,T$110))/(INDEX($F$4:$N$4,0,T$110+1)-INDEX($F$4:$N$4,0,T$110))+S117)))</f>
        <v>6.1967046974991353</v>
      </c>
      <c r="U117" s="186" cm="1">
        <f t="array" ref="U117">IF(U$110=-1,V117,IF(U$110=99,T117,IF(U$110=0,INDEX($F98:$N98,0,U$108),(INDEX($F98:$N98,0,U$110+1)-INDEX($F98:$N98,0,U$110))/(INDEX($F$4:$N$4,0,U$110+1)-INDEX($F$4:$N$4,0,U$110))+T117)))</f>
        <v>5.8395353485339427</v>
      </c>
      <c r="V117" s="186" cm="1">
        <f t="array" ref="V117">IF(V$110=-1,W117,IF(V$110=99,U117,IF(V$110=0,INDEX($F98:$N98,0,V$108),(INDEX($F98:$N98,0,V$110+1)-INDEX($F98:$N98,0,V$110))/(INDEX($F$4:$N$4,0,V$110+1)-INDEX($F$4:$N$4,0,V$110))+U117)))</f>
        <v>5.997246815184603</v>
      </c>
      <c r="W117" s="186" cm="1">
        <f t="array" ref="W117">IF(W$110=-1,X117,IF(W$110=99,V117,IF(W$110=0,INDEX($F98:$N98,0,W$108),(INDEX($F98:$N98,0,W$110+1)-INDEX($F98:$N98,0,W$110))/(INDEX($F$4:$N$4,0,W$110+1)-INDEX($F$4:$N$4,0,W$110))+V117)))</f>
        <v>6.1731155306081815</v>
      </c>
      <c r="X117" s="186" cm="1">
        <f t="array" ref="X117">IF(X$110=-1,Y117,IF(X$110=99,W117,IF(X$110=0,INDEX($F98:$N98,0,X$108),(INDEX($F98:$N98,0,X$110+1)-INDEX($F98:$N98,0,X$110))/(INDEX($F$4:$N$4,0,X$110+1)-INDEX($F$4:$N$4,0,X$110))+W117)))</f>
        <v>6.34898424603176</v>
      </c>
      <c r="Y117" s="186" cm="1">
        <f t="array" ref="Y117">IF(Y$110=-1,Z117,IF(Y$110=99,X117,IF(Y$110=0,INDEX($F98:$N98,0,Y$108),(INDEX($F98:$N98,0,Y$110+1)-INDEX($F98:$N98,0,Y$110))/(INDEX($F$4:$N$4,0,Y$110+1)-INDEX($F$4:$N$4,0,Y$110))+X117)))</f>
        <v>6.5248529614553386</v>
      </c>
      <c r="Z117" s="186" cm="1">
        <f t="array" ref="Z117">IF(Z$110=-1,AA117,IF(Z$110=99,Y117,IF(Z$110=0,INDEX($F98:$N98,0,Z$108),(INDEX($F98:$N98,0,Z$110+1)-INDEX($F98:$N98,0,Z$110))/(INDEX($F$4:$N$4,0,Z$110+1)-INDEX($F$4:$N$4,0,Z$110))+Y117)))</f>
        <v>6.7007216768789171</v>
      </c>
      <c r="AA117" s="186" cm="1">
        <f t="array" ref="AA117">IF(AA$110=-1,AB117,IF(AA$110=99,Z117,IF(AA$110=0,INDEX($F98:$N98,0,AA$108),(INDEX($F98:$N98,0,AA$110+1)-INDEX($F98:$N98,0,AA$110))/(INDEX($F$4:$N$4,0,AA$110+1)-INDEX($F$4:$N$4,0,AA$110))+Z117)))</f>
        <v>6.8765903923024956</v>
      </c>
      <c r="AB117" s="186" cm="1">
        <f t="array" ref="AB117">IF(AB$110=-1,AC117,IF(AB$110=99,AA117,IF(AB$110=0,INDEX($F98:$N98,0,AB$108),(INDEX($F98:$N98,0,AB$110+1)-INDEX($F98:$N98,0,AB$110))/(INDEX($F$4:$N$4,0,AB$110+1)-INDEX($F$4:$N$4,0,AB$110))+AA117)))</f>
        <v>7.0524591077260741</v>
      </c>
      <c r="AC117" s="186" cm="1">
        <f t="array" ref="AC117">IF(AC$110=-1,AD117,IF(AC$110=99,AB117,IF(AC$110=0,INDEX($F98:$N98,0,AC$108),(INDEX($F98:$N98,0,AC$110+1)-INDEX($F98:$N98,0,AC$110))/(INDEX($F$4:$N$4,0,AC$110+1)-INDEX($F$4:$N$4,0,AC$110))+AB117)))</f>
        <v>7.2283278231496526</v>
      </c>
      <c r="AD117" s="186" cm="1">
        <f t="array" ref="AD117">IF(AD$110=-1,AE117,IF(AD$110=99,AC117,IF(AD$110=0,INDEX($F98:$N98,0,AD$108),(INDEX($F98:$N98,0,AD$110+1)-INDEX($F98:$N98,0,AD$110))/(INDEX($F$4:$N$4,0,AD$110+1)-INDEX($F$4:$N$4,0,AD$110))+AC117)))</f>
        <v>7.4041965385732311</v>
      </c>
      <c r="AE117" s="186" cm="1">
        <f t="array" ref="AE117">IF(AE$110=-1,AF117,IF(AE$110=99,AD117,IF(AE$110=0,INDEX($F98:$N98,0,AE$108),(INDEX($F98:$N98,0,AE$110+1)-INDEX($F98:$N98,0,AE$110))/(INDEX($F$4:$N$4,0,AE$110+1)-INDEX($F$4:$N$4,0,AE$110))+AD117)))</f>
        <v>7.5800652539968105</v>
      </c>
      <c r="AF117" s="186" cm="1">
        <f t="array" ref="AF117">IF(AF$110=-1,AG117,IF(AF$110=99,AE117,IF(AF$110=0,INDEX($F98:$N98,0,AF$108),(INDEX($F98:$N98,0,AF$110+1)-INDEX($F98:$N98,0,AF$110))/(INDEX($F$4:$N$4,0,AF$110+1)-INDEX($F$4:$N$4,0,AF$110))+AE117)))</f>
        <v>7.7936811409832405</v>
      </c>
      <c r="AG117" s="186" cm="1">
        <f t="array" ref="AG117">IF(AG$110=-1,AH117,IF(AG$110=99,AF117,IF(AG$110=0,INDEX($F98:$N98,0,AG$108),(INDEX($F98:$N98,0,AG$110+1)-INDEX($F98:$N98,0,AG$110))/(INDEX($F$4:$N$4,0,AG$110+1)-INDEX($F$4:$N$4,0,AG$110))+AF117)))</f>
        <v>8.0072970279696705</v>
      </c>
      <c r="AH117" s="186" cm="1">
        <f t="array" ref="AH117">IF(AH$110=-1,AI117,IF(AH$110=99,AG117,IF(AH$110=0,INDEX($F98:$N98,0,AH$108),(INDEX($F98:$N98,0,AH$110+1)-INDEX($F98:$N98,0,AH$110))/(INDEX($F$4:$N$4,0,AH$110+1)-INDEX($F$4:$N$4,0,AH$110))+AG117)))</f>
        <v>8.2209129149561004</v>
      </c>
      <c r="AI117" s="186" cm="1">
        <f t="array" ref="AI117">IF(AI$110=-1,AJ117,IF(AI$110=99,AH117,IF(AI$110=0,INDEX($F98:$N98,0,AI$108),(INDEX($F98:$N98,0,AI$110+1)-INDEX($F98:$N98,0,AI$110))/(INDEX($F$4:$N$4,0,AI$110+1)-INDEX($F$4:$N$4,0,AI$110))+AH117)))</f>
        <v>8.4345288019425304</v>
      </c>
      <c r="AJ117" s="186" cm="1">
        <f t="array" ref="AJ117">IF(AJ$110=-1,AK117,IF(AJ$110=99,AI117,IF(AJ$110=0,INDEX($F98:$N98,0,AJ$108),(INDEX($F98:$N98,0,AJ$110+1)-INDEX($F98:$N98,0,AJ$110))/(INDEX($F$4:$N$4,0,AJ$110+1)-INDEX($F$4:$N$4,0,AJ$110))+AI117)))</f>
        <v>8.6481446889289604</v>
      </c>
      <c r="AK117" s="186" cm="1">
        <f t="array" ref="AK117">IF(AK$110=-1,AL117,IF(AK$110=99,AJ117,IF(AK$110=0,INDEX($F98:$N98,0,AK$108),(INDEX($F98:$N98,0,AK$110+1)-INDEX($F98:$N98,0,AK$110))/(INDEX($F$4:$N$4,0,AK$110+1)-INDEX($F$4:$N$4,0,AK$110))+AJ117)))</f>
        <v>8.8617605759153903</v>
      </c>
      <c r="AL117" s="186" cm="1">
        <f t="array" ref="AL117">IF(AL$110=-1,AM117,IF(AL$110=99,AK117,IF(AL$110=0,INDEX($F98:$N98,0,AL$108),(INDEX($F98:$N98,0,AL$110+1)-INDEX($F98:$N98,0,AL$110))/(INDEX($F$4:$N$4,0,AL$110+1)-INDEX($F$4:$N$4,0,AL$110))+AK117)))</f>
        <v>9.0753764629018203</v>
      </c>
      <c r="AM117" s="186" cm="1">
        <f t="array" ref="AM117">IF(AM$110=-1,AN117,IF(AM$110=99,AL117,IF(AM$110=0,INDEX($F98:$N98,0,AM$108),(INDEX($F98:$N98,0,AM$110+1)-INDEX($F98:$N98,0,AM$110))/(INDEX($F$4:$N$4,0,AM$110+1)-INDEX($F$4:$N$4,0,AM$110))+AL117)))</f>
        <v>9.2889923498882503</v>
      </c>
      <c r="AN117" s="186" cm="1">
        <f t="array" ref="AN117">IF(AN$110=-1,AO117,IF(AN$110=99,AM117,IF(AN$110=0,INDEX($F98:$N98,0,AN$108),(INDEX($F98:$N98,0,AN$110+1)-INDEX($F98:$N98,0,AN$110))/(INDEX($F$4:$N$4,0,AN$110+1)-INDEX($F$4:$N$4,0,AN$110))+AM117)))</f>
        <v>9.5026082368746803</v>
      </c>
      <c r="AO117" s="186" cm="1">
        <f t="array" ref="AO117">IF(AO$110=-1,AP117,IF(AO$110=99,AN117,IF(AO$110=0,INDEX($F98:$N98,0,AO$108),(INDEX($F98:$N98,0,AO$110+1)-INDEX($F98:$N98,0,AO$110))/(INDEX($F$4:$N$4,0,AO$110+1)-INDEX($F$4:$N$4,0,AO$110))+AN117)))</f>
        <v>9.7162241238611102</v>
      </c>
      <c r="AP117" s="186" cm="1">
        <f t="array" ref="AP117">IF(AP$110=-1,AQ117,IF(AP$110=99,AO117,IF(AP$110=0,INDEX($F98:$N98,0,AP$108),(INDEX($F98:$N98,0,AP$110+1)-INDEX($F98:$N98,0,AP$110))/(INDEX($F$4:$N$4,0,AP$110+1)-INDEX($F$4:$N$4,0,AP$110))+AO117)))</f>
        <v>9.976775605419018</v>
      </c>
      <c r="AQ117" s="186" cm="1">
        <f t="array" ref="AQ117">IF(AQ$110=-1,AR117,IF(AQ$110=99,AP117,IF(AQ$110=0,INDEX($F98:$N98,0,AQ$108),(INDEX($F98:$N98,0,AQ$110+1)-INDEX($F98:$N98,0,AQ$110))/(INDEX($F$4:$N$4,0,AQ$110+1)-INDEX($F$4:$N$4,0,AQ$110))+AP117)))</f>
        <v>10.237327086976926</v>
      </c>
      <c r="AR117" s="186" cm="1">
        <f t="array" ref="AR117">IF(AR$110=-1,AS117,IF(AR$110=99,AQ117,IF(AR$110=0,INDEX($F98:$N98,0,AR$108),(INDEX($F98:$N98,0,AR$110+1)-INDEX($F98:$N98,0,AR$110))/(INDEX($F$4:$N$4,0,AR$110+1)-INDEX($F$4:$N$4,0,AR$110))+AQ117)))</f>
        <v>10.497878568534833</v>
      </c>
      <c r="AS117" s="186" cm="1">
        <f t="array" ref="AS117">IF(AS$110=-1,AT117,IF(AS$110=99,AR117,IF(AS$110=0,INDEX($F98:$N98,0,AS$108),(INDEX($F98:$N98,0,AS$110+1)-INDEX($F98:$N98,0,AS$110))/(INDEX($F$4:$N$4,0,AS$110+1)-INDEX($F$4:$N$4,0,AS$110))+AR117)))</f>
        <v>10.758430050092741</v>
      </c>
      <c r="AT117" s="186" cm="1">
        <f t="array" ref="AT117">IF(AT$110=-1,AU117,IF(AT$110=99,AS117,IF(AT$110=0,INDEX($F98:$N98,0,AT$108),(INDEX($F98:$N98,0,AT$110+1)-INDEX($F98:$N98,0,AT$110))/(INDEX($F$4:$N$4,0,AT$110+1)-INDEX($F$4:$N$4,0,AT$110))+AS117)))</f>
        <v>11.018981531650649</v>
      </c>
      <c r="AU117" s="186" cm="1">
        <f t="array" ref="AU117">IF(AU$110=-1,AV117,IF(AU$110=99,AT117,IF(AU$110=0,INDEX($F98:$N98,0,AU$108),(INDEX($F98:$N98,0,AU$110+1)-INDEX($F98:$N98,0,AU$110))/(INDEX($F$4:$N$4,0,AU$110+1)-INDEX($F$4:$N$4,0,AU$110))+AT117)))</f>
        <v>11.279533013208557</v>
      </c>
      <c r="AV117" s="186" cm="1">
        <f t="array" ref="AV117">IF(AV$110=-1,AW117,IF(AV$110=99,AU117,IF(AV$110=0,INDEX($F98:$N98,0,AV$108),(INDEX($F98:$N98,0,AV$110+1)-INDEX($F98:$N98,0,AV$110))/(INDEX($F$4:$N$4,0,AV$110+1)-INDEX($F$4:$N$4,0,AV$110))+AU117)))</f>
        <v>11.540084494766464</v>
      </c>
      <c r="AW117" s="186" cm="1">
        <f t="array" ref="AW117">IF(AW$110=-1,AX117,IF(AW$110=99,AV117,IF(AW$110=0,INDEX($F98:$N98,0,AW$108),(INDEX($F98:$N98,0,AW$110+1)-INDEX($F98:$N98,0,AW$110))/(INDEX($F$4:$N$4,0,AW$110+1)-INDEX($F$4:$N$4,0,AW$110))+AV117)))</f>
        <v>11.800635976324372</v>
      </c>
      <c r="AX117" s="186" cm="1">
        <f t="array" ref="AX117">IF(AX$110=-1,AY117,IF(AX$110=99,AW117,IF(AX$110=0,INDEX($F98:$N98,0,AX$108),(INDEX($F98:$N98,0,AX$110+1)-INDEX($F98:$N98,0,AX$110))/(INDEX($F$4:$N$4,0,AX$110+1)-INDEX($F$4:$N$4,0,AX$110))+AW117)))</f>
        <v>12.06118745788228</v>
      </c>
      <c r="AY117" s="186" cm="1">
        <f t="array" ref="AY117">IF(AY$110=-1,AZ117,IF(AY$110=99,AX117,IF(AY$110=0,INDEX($F98:$N98,0,AY$108),(INDEX($F98:$N98,0,AY$110+1)-INDEX($F98:$N98,0,AY$110))/(INDEX($F$4:$N$4,0,AY$110+1)-INDEX($F$4:$N$4,0,AY$110))+AX117)))</f>
        <v>12.321738939440188</v>
      </c>
      <c r="AZ117" s="186" cm="1">
        <f t="array" ref="AZ117">IF(AZ$110=-1,BA117,IF(AZ$110=99,AY117,IF(AZ$110=0,INDEX($F98:$N98,0,AZ$108),(INDEX($F98:$N98,0,AZ$110+1)-INDEX($F98:$N98,0,AZ$110))/(INDEX($F$4:$N$4,0,AZ$110+1)-INDEX($F$4:$N$4,0,AZ$110))+AY117)))</f>
        <v>12.321738939440188</v>
      </c>
      <c r="BA117" s="186" cm="1">
        <f t="array" ref="BA117">IF(BA$110=-1,BB117,IF(BA$110=99,AZ117,IF(BA$110=0,INDEX($F98:$N98,0,BA$108),(INDEX($F98:$N98,0,BA$110+1)-INDEX($F98:$N98,0,BA$110))/(INDEX($F$4:$N$4,0,BA$110+1)-INDEX($F$4:$N$4,0,BA$110))+AZ117)))</f>
        <v>12.321738939440188</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1.7441492561595058</v>
      </c>
      <c r="W118" s="186" cm="1">
        <f t="array" ref="W118">IF(W$110=-1,X118,IF(W$110=99,V118,IF(W$110=0,INDEX($F99:$N99,0,W$108),(INDEX($F99:$N99,0,W$110+1)-INDEX($F99:$N99,0,W$110))/(INDEX($F$4:$N$4,0,W$110+1)-INDEX($F$4:$N$4,0,W$110))+V118)))</f>
        <v>1.7952962738895608</v>
      </c>
      <c r="X118" s="186" cm="1">
        <f t="array" ref="X118">IF(X$110=-1,Y118,IF(X$110=99,W118,IF(X$110=0,INDEX($F99:$N99,0,X$108),(INDEX($F99:$N99,0,X$110+1)-INDEX($F99:$N99,0,X$110))/(INDEX($F$4:$N$4,0,X$110+1)-INDEX($F$4:$N$4,0,X$110))+W118)))</f>
        <v>1.8464432916196158</v>
      </c>
      <c r="Y118" s="186" cm="1">
        <f t="array" ref="Y118">IF(Y$110=-1,Z118,IF(Y$110=99,X118,IF(Y$110=0,INDEX($F99:$N99,0,Y$108),(INDEX($F99:$N99,0,Y$110+1)-INDEX($F99:$N99,0,Y$110))/(INDEX($F$4:$N$4,0,Y$110+1)-INDEX($F$4:$N$4,0,Y$110))+X118)))</f>
        <v>1.8975903093496709</v>
      </c>
      <c r="Z118" s="186" cm="1">
        <f t="array" ref="Z118">IF(Z$110=-1,AA118,IF(Z$110=99,Y118,IF(Z$110=0,INDEX($F99:$N99,0,Z$108),(INDEX($F99:$N99,0,Z$110+1)-INDEX($F99:$N99,0,Z$110))/(INDEX($F$4:$N$4,0,Z$110+1)-INDEX($F$4:$N$4,0,Z$110))+Y118)))</f>
        <v>1.9487373270797259</v>
      </c>
      <c r="AA118" s="186" cm="1">
        <f t="array" ref="AA118">IF(AA$110=-1,AB118,IF(AA$110=99,Z118,IF(AA$110=0,INDEX($F99:$N99,0,AA$108),(INDEX($F99:$N99,0,AA$110+1)-INDEX($F99:$N99,0,AA$110))/(INDEX($F$4:$N$4,0,AA$110+1)-INDEX($F$4:$N$4,0,AA$110))+Z118)))</f>
        <v>1.9998843448097809</v>
      </c>
      <c r="AB118" s="186" cm="1">
        <f t="array" ref="AB118">IF(AB$110=-1,AC118,IF(AB$110=99,AA118,IF(AB$110=0,INDEX($F99:$N99,0,AB$108),(INDEX($F99:$N99,0,AB$110+1)-INDEX($F99:$N99,0,AB$110))/(INDEX($F$4:$N$4,0,AB$110+1)-INDEX($F$4:$N$4,0,AB$110))+AA118)))</f>
        <v>2.051031362539836</v>
      </c>
      <c r="AC118" s="186" cm="1">
        <f t="array" ref="AC118">IF(AC$110=-1,AD118,IF(AC$110=99,AB118,IF(AC$110=0,INDEX($F99:$N99,0,AC$108),(INDEX($F99:$N99,0,AC$110+1)-INDEX($F99:$N99,0,AC$110))/(INDEX($F$4:$N$4,0,AC$110+1)-INDEX($F$4:$N$4,0,AC$110))+AB118)))</f>
        <v>2.102178380269891</v>
      </c>
      <c r="AD118" s="186" cm="1">
        <f t="array" ref="AD118">IF(AD$110=-1,AE118,IF(AD$110=99,AC118,IF(AD$110=0,INDEX($F99:$N99,0,AD$108),(INDEX($F99:$N99,0,AD$110+1)-INDEX($F99:$N99,0,AD$110))/(INDEX($F$4:$N$4,0,AD$110+1)-INDEX($F$4:$N$4,0,AD$110))+AC118)))</f>
        <v>2.153325397999946</v>
      </c>
      <c r="AE118" s="186" cm="1">
        <f t="array" ref="AE118">IF(AE$110=-1,AF118,IF(AE$110=99,AD118,IF(AE$110=0,INDEX($F99:$N99,0,AE$108),(INDEX($F99:$N99,0,AE$110+1)-INDEX($F99:$N99,0,AE$110))/(INDEX($F$4:$N$4,0,AE$110+1)-INDEX($F$4:$N$4,0,AE$110))+AD118)))</f>
        <v>2.2044724157300002</v>
      </c>
      <c r="AF118" s="186" cm="1">
        <f t="array" ref="AF118">IF(AF$110=-1,AG118,IF(AF$110=99,AE118,IF(AF$110=0,INDEX($F99:$N99,0,AF$108),(INDEX($F99:$N99,0,AF$110+1)-INDEX($F99:$N99,0,AF$110))/(INDEX($F$4:$N$4,0,AF$110+1)-INDEX($F$4:$N$4,0,AF$110))+AE118)))</f>
        <v>2.2665972543222512</v>
      </c>
      <c r="AG118" s="186" cm="1">
        <f t="array" ref="AG118">IF(AG$110=-1,AH118,IF(AG$110=99,AF118,IF(AG$110=0,INDEX($F99:$N99,0,AG$108),(INDEX($F99:$N99,0,AG$110+1)-INDEX($F99:$N99,0,AG$110))/(INDEX($F$4:$N$4,0,AG$110+1)-INDEX($F$4:$N$4,0,AG$110))+AF118)))</f>
        <v>2.3287220929145023</v>
      </c>
      <c r="AH118" s="186" cm="1">
        <f t="array" ref="AH118">IF(AH$110=-1,AI118,IF(AH$110=99,AG118,IF(AH$110=0,INDEX($F99:$N99,0,AH$108),(INDEX($F99:$N99,0,AH$110+1)-INDEX($F99:$N99,0,AH$110))/(INDEX($F$4:$N$4,0,AH$110+1)-INDEX($F$4:$N$4,0,AH$110))+AG118)))</f>
        <v>2.3908469315067533</v>
      </c>
      <c r="AI118" s="186" cm="1">
        <f t="array" ref="AI118">IF(AI$110=-1,AJ118,IF(AI$110=99,AH118,IF(AI$110=0,INDEX($F99:$N99,0,AI$108),(INDEX($F99:$N99,0,AI$110+1)-INDEX($F99:$N99,0,AI$110))/(INDEX($F$4:$N$4,0,AI$110+1)-INDEX($F$4:$N$4,0,AI$110))+AH118)))</f>
        <v>2.4529717700990044</v>
      </c>
      <c r="AJ118" s="186" cm="1">
        <f t="array" ref="AJ118">IF(AJ$110=-1,AK118,IF(AJ$110=99,AI118,IF(AJ$110=0,INDEX($F99:$N99,0,AJ$108),(INDEX($F99:$N99,0,AJ$110+1)-INDEX($F99:$N99,0,AJ$110))/(INDEX($F$4:$N$4,0,AJ$110+1)-INDEX($F$4:$N$4,0,AJ$110))+AI118)))</f>
        <v>2.5150966086912554</v>
      </c>
      <c r="AK118" s="186" cm="1">
        <f t="array" ref="AK118">IF(AK$110=-1,AL118,IF(AK$110=99,AJ118,IF(AK$110=0,INDEX($F99:$N99,0,AK$108),(INDEX($F99:$N99,0,AK$110+1)-INDEX($F99:$N99,0,AK$110))/(INDEX($F$4:$N$4,0,AK$110+1)-INDEX($F$4:$N$4,0,AK$110))+AJ118)))</f>
        <v>2.5772214472835064</v>
      </c>
      <c r="AL118" s="186" cm="1">
        <f t="array" ref="AL118">IF(AL$110=-1,AM118,IF(AL$110=99,AK118,IF(AL$110=0,INDEX($F99:$N99,0,AL$108),(INDEX($F99:$N99,0,AL$110+1)-INDEX($F99:$N99,0,AL$110))/(INDEX($F$4:$N$4,0,AL$110+1)-INDEX($F$4:$N$4,0,AL$110))+AK118)))</f>
        <v>2.6393462858757575</v>
      </c>
      <c r="AM118" s="186" cm="1">
        <f t="array" ref="AM118">IF(AM$110=-1,AN118,IF(AM$110=99,AL118,IF(AM$110=0,INDEX($F99:$N99,0,AM$108),(INDEX($F99:$N99,0,AM$110+1)-INDEX($F99:$N99,0,AM$110))/(INDEX($F$4:$N$4,0,AM$110+1)-INDEX($F$4:$N$4,0,AM$110))+AL118)))</f>
        <v>2.7014711244680085</v>
      </c>
      <c r="AN118" s="186" cm="1">
        <f t="array" ref="AN118">IF(AN$110=-1,AO118,IF(AN$110=99,AM118,IF(AN$110=0,INDEX($F99:$N99,0,AN$108),(INDEX($F99:$N99,0,AN$110+1)-INDEX($F99:$N99,0,AN$110))/(INDEX($F$4:$N$4,0,AN$110+1)-INDEX($F$4:$N$4,0,AN$110))+AM118)))</f>
        <v>2.7635959630602596</v>
      </c>
      <c r="AO118" s="186" cm="1">
        <f t="array" ref="AO118">IF(AO$110=-1,AP118,IF(AO$110=99,AN118,IF(AO$110=0,INDEX($F99:$N99,0,AO$108),(INDEX($F99:$N99,0,AO$110+1)-INDEX($F99:$N99,0,AO$110))/(INDEX($F$4:$N$4,0,AO$110+1)-INDEX($F$4:$N$4,0,AO$110))+AN118)))</f>
        <v>2.825720801652511</v>
      </c>
      <c r="AP118" s="186" cm="1">
        <f t="array" ref="AP118">IF(AP$110=-1,AQ118,IF(AP$110=99,AO118,IF(AP$110=0,INDEX($F99:$N99,0,AP$108),(INDEX($F99:$N99,0,AP$110+1)-INDEX($F99:$N99,0,AP$110))/(INDEX($F$4:$N$4,0,AP$110+1)-INDEX($F$4:$N$4,0,AP$110))+AO118)))</f>
        <v>2.9014956841535731</v>
      </c>
      <c r="AQ118" s="186" cm="1">
        <f t="array" ref="AQ118">IF(AQ$110=-1,AR118,IF(AQ$110=99,AP118,IF(AQ$110=0,INDEX($F99:$N99,0,AQ$108),(INDEX($F99:$N99,0,AQ$110+1)-INDEX($F99:$N99,0,AQ$110))/(INDEX($F$4:$N$4,0,AQ$110+1)-INDEX($F$4:$N$4,0,AQ$110))+AP118)))</f>
        <v>2.9772705666546351</v>
      </c>
      <c r="AR118" s="186" cm="1">
        <f t="array" ref="AR118">IF(AR$110=-1,AS118,IF(AR$110=99,AQ118,IF(AR$110=0,INDEX($F99:$N99,0,AR$108),(INDEX($F99:$N99,0,AR$110+1)-INDEX($F99:$N99,0,AR$110))/(INDEX($F$4:$N$4,0,AR$110+1)-INDEX($F$4:$N$4,0,AR$110))+AQ118)))</f>
        <v>3.0530454491556971</v>
      </c>
      <c r="AS118" s="186" cm="1">
        <f t="array" ref="AS118">IF(AS$110=-1,AT118,IF(AS$110=99,AR118,IF(AS$110=0,INDEX($F99:$N99,0,AS$108),(INDEX($F99:$N99,0,AS$110+1)-INDEX($F99:$N99,0,AS$110))/(INDEX($F$4:$N$4,0,AS$110+1)-INDEX($F$4:$N$4,0,AS$110))+AR118)))</f>
        <v>3.1288203316567591</v>
      </c>
      <c r="AT118" s="186" cm="1">
        <f t="array" ref="AT118">IF(AT$110=-1,AU118,IF(AT$110=99,AS118,IF(AT$110=0,INDEX($F99:$N99,0,AT$108),(INDEX($F99:$N99,0,AT$110+1)-INDEX($F99:$N99,0,AT$110))/(INDEX($F$4:$N$4,0,AT$110+1)-INDEX($F$4:$N$4,0,AT$110))+AS118)))</f>
        <v>3.2045952141578211</v>
      </c>
      <c r="AU118" s="186" cm="1">
        <f t="array" ref="AU118">IF(AU$110=-1,AV118,IF(AU$110=99,AT118,IF(AU$110=0,INDEX($F99:$N99,0,AU$108),(INDEX($F99:$N99,0,AU$110+1)-INDEX($F99:$N99,0,AU$110))/(INDEX($F$4:$N$4,0,AU$110+1)-INDEX($F$4:$N$4,0,AU$110))+AT118)))</f>
        <v>3.2803700966588831</v>
      </c>
      <c r="AV118" s="186" cm="1">
        <f t="array" ref="AV118">IF(AV$110=-1,AW118,IF(AV$110=99,AU118,IF(AV$110=0,INDEX($F99:$N99,0,AV$108),(INDEX($F99:$N99,0,AV$110+1)-INDEX($F99:$N99,0,AV$110))/(INDEX($F$4:$N$4,0,AV$110+1)-INDEX($F$4:$N$4,0,AV$110))+AU118)))</f>
        <v>3.3561449791599451</v>
      </c>
      <c r="AW118" s="186" cm="1">
        <f t="array" ref="AW118">IF(AW$110=-1,AX118,IF(AW$110=99,AV118,IF(AW$110=0,INDEX($F99:$N99,0,AW$108),(INDEX($F99:$N99,0,AW$110+1)-INDEX($F99:$N99,0,AW$110))/(INDEX($F$4:$N$4,0,AW$110+1)-INDEX($F$4:$N$4,0,AW$110))+AV118)))</f>
        <v>3.4319198616610072</v>
      </c>
      <c r="AX118" s="186" cm="1">
        <f t="array" ref="AX118">IF(AX$110=-1,AY118,IF(AX$110=99,AW118,IF(AX$110=0,INDEX($F99:$N99,0,AX$108),(INDEX($F99:$N99,0,AX$110+1)-INDEX($F99:$N99,0,AX$110))/(INDEX($F$4:$N$4,0,AX$110+1)-INDEX($F$4:$N$4,0,AX$110))+AW118)))</f>
        <v>3.5076947441620692</v>
      </c>
      <c r="AY118" s="186" cm="1">
        <f t="array" ref="AY118">IF(AY$110=-1,AZ118,IF(AY$110=99,AX118,IF(AY$110=0,INDEX($F99:$N99,0,AY$108),(INDEX($F99:$N99,0,AY$110+1)-INDEX($F99:$N99,0,AY$110))/(INDEX($F$4:$N$4,0,AY$110+1)-INDEX($F$4:$N$4,0,AY$110))+AX118)))</f>
        <v>3.5834696266631321</v>
      </c>
      <c r="AZ118" s="186" cm="1">
        <f t="array" ref="AZ118">IF(AZ$110=-1,BA118,IF(AZ$110=99,AY118,IF(AZ$110=0,INDEX($F99:$N99,0,AZ$108),(INDEX($F99:$N99,0,AZ$110+1)-INDEX($F99:$N99,0,AZ$110))/(INDEX($F$4:$N$4,0,AZ$110+1)-INDEX($F$4:$N$4,0,AZ$110))+AY118)))</f>
        <v>3.5834696266631321</v>
      </c>
      <c r="BA118" s="186" cm="1">
        <f t="array" ref="BA118">IF(BA$110=-1,BB118,IF(BA$110=99,AZ118,IF(BA$110=0,INDEX($F99:$N99,0,BA$108),(INDEX($F99:$N99,0,BA$110+1)-INDEX($F99:$N99,0,BA$110))/(INDEX($F$4:$N$4,0,BA$110+1)-INDEX($F$4:$N$4,0,BA$110))+AZ118)))</f>
        <v>3.5834696266631321</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9.9990884809266503E-2</v>
      </c>
      <c r="W119" s="186" cm="1">
        <f t="array" ref="W119">IF(W$110=-1,X119,IF(W$110=99,V119,IF(W$110=0,INDEX($F100:$N100,0,W$108),(INDEX($F100:$N100,0,W$110+1)-INDEX($F100:$N100,0,W$110))/(INDEX($F$4:$N$4,0,W$110+1)-INDEX($F$4:$N$4,0,W$110))+V119)))</f>
        <v>0.10292310837907992</v>
      </c>
      <c r="X119" s="186" cm="1">
        <f t="array" ref="X119">IF(X$110=-1,Y119,IF(X$110=99,W119,IF(X$110=0,INDEX($F100:$N100,0,X$108),(INDEX($F100:$N100,0,X$110+1)-INDEX($F100:$N100,0,X$110))/(INDEX($F$4:$N$4,0,X$110+1)-INDEX($F$4:$N$4,0,X$110))+W119)))</f>
        <v>0.10585533194889334</v>
      </c>
      <c r="Y119" s="186" cm="1">
        <f t="array" ref="Y119">IF(Y$110=-1,Z119,IF(Y$110=99,X119,IF(Y$110=0,INDEX($F100:$N100,0,Y$108),(INDEX($F100:$N100,0,Y$110+1)-INDEX($F100:$N100,0,Y$110))/(INDEX($F$4:$N$4,0,Y$110+1)-INDEX($F$4:$N$4,0,Y$110))+X119)))</f>
        <v>0.10878755551870675</v>
      </c>
      <c r="Z119" s="186" cm="1">
        <f t="array" ref="Z119">IF(Z$110=-1,AA119,IF(Z$110=99,Y119,IF(Z$110=0,INDEX($F100:$N100,0,Z$108),(INDEX($F100:$N100,0,Z$110+1)-INDEX($F100:$N100,0,Z$110))/(INDEX($F$4:$N$4,0,Z$110+1)-INDEX($F$4:$N$4,0,Z$110))+Y119)))</f>
        <v>0.11171977908852017</v>
      </c>
      <c r="AA119" s="186" cm="1">
        <f t="array" ref="AA119">IF(AA$110=-1,AB119,IF(AA$110=99,Z119,IF(AA$110=0,INDEX($F100:$N100,0,AA$108),(INDEX($F100:$N100,0,AA$110+1)-INDEX($F100:$N100,0,AA$110))/(INDEX($F$4:$N$4,0,AA$110+1)-INDEX($F$4:$N$4,0,AA$110))+Z119)))</f>
        <v>0.11465200265833358</v>
      </c>
      <c r="AB119" s="186" cm="1">
        <f t="array" ref="AB119">IF(AB$110=-1,AC119,IF(AB$110=99,AA119,IF(AB$110=0,INDEX($F100:$N100,0,AB$108),(INDEX($F100:$N100,0,AB$110+1)-INDEX($F100:$N100,0,AB$110))/(INDEX($F$4:$N$4,0,AB$110+1)-INDEX($F$4:$N$4,0,AB$110))+AA119)))</f>
        <v>0.117584226228147</v>
      </c>
      <c r="AC119" s="186" cm="1">
        <f t="array" ref="AC119">IF(AC$110=-1,AD119,IF(AC$110=99,AB119,IF(AC$110=0,INDEX($F100:$N100,0,AC$108),(INDEX($F100:$N100,0,AC$110+1)-INDEX($F100:$N100,0,AC$110))/(INDEX($F$4:$N$4,0,AC$110+1)-INDEX($F$4:$N$4,0,AC$110))+AB119)))</f>
        <v>0.12051644979796042</v>
      </c>
      <c r="AD119" s="186" cm="1">
        <f t="array" ref="AD119">IF(AD$110=-1,AE119,IF(AD$110=99,AC119,IF(AD$110=0,INDEX($F100:$N100,0,AD$108),(INDEX($F100:$N100,0,AD$110+1)-INDEX($F100:$N100,0,AD$110))/(INDEX($F$4:$N$4,0,AD$110+1)-INDEX($F$4:$N$4,0,AD$110))+AC119)))</f>
        <v>0.12344867336777383</v>
      </c>
      <c r="AE119" s="186" cm="1">
        <f t="array" ref="AE119">IF(AE$110=-1,AF119,IF(AE$110=99,AD119,IF(AE$110=0,INDEX($F100:$N100,0,AE$108),(INDEX($F100:$N100,0,AE$110+1)-INDEX($F100:$N100,0,AE$110))/(INDEX($F$4:$N$4,0,AE$110+1)-INDEX($F$4:$N$4,0,AE$110))+AD119)))</f>
        <v>0.12638089693758722</v>
      </c>
      <c r="AF119" s="186" cm="1">
        <f t="array" ref="AF119">IF(AF$110=-1,AG119,IF(AF$110=99,AE119,IF(AF$110=0,INDEX($F100:$N100,0,AF$108),(INDEX($F100:$N100,0,AF$110+1)-INDEX($F100:$N100,0,AF$110))/(INDEX($F$4:$N$4,0,AF$110+1)-INDEX($F$4:$N$4,0,AF$110))+AE119)))</f>
        <v>0.12994247147459115</v>
      </c>
      <c r="AG119" s="186" cm="1">
        <f t="array" ref="AG119">IF(AG$110=-1,AH119,IF(AG$110=99,AF119,IF(AG$110=0,INDEX($F100:$N100,0,AG$108),(INDEX($F100:$N100,0,AG$110+1)-INDEX($F100:$N100,0,AG$110))/(INDEX($F$4:$N$4,0,AG$110+1)-INDEX($F$4:$N$4,0,AG$110))+AF119)))</f>
        <v>0.13350404601159507</v>
      </c>
      <c r="AH119" s="186" cm="1">
        <f t="array" ref="AH119">IF(AH$110=-1,AI119,IF(AH$110=99,AG119,IF(AH$110=0,INDEX($F100:$N100,0,AH$108),(INDEX($F100:$N100,0,AH$110+1)-INDEX($F100:$N100,0,AH$110))/(INDEX($F$4:$N$4,0,AH$110+1)-INDEX($F$4:$N$4,0,AH$110))+AG119)))</f>
        <v>0.137065620548599</v>
      </c>
      <c r="AI119" s="186" cm="1">
        <f t="array" ref="AI119">IF(AI$110=-1,AJ119,IF(AI$110=99,AH119,IF(AI$110=0,INDEX($F100:$N100,0,AI$108),(INDEX($F100:$N100,0,AI$110+1)-INDEX($F100:$N100,0,AI$110))/(INDEX($F$4:$N$4,0,AI$110+1)-INDEX($F$4:$N$4,0,AI$110))+AH119)))</f>
        <v>0.14062719508560292</v>
      </c>
      <c r="AJ119" s="186" cm="1">
        <f t="array" ref="AJ119">IF(AJ$110=-1,AK119,IF(AJ$110=99,AI119,IF(AJ$110=0,INDEX($F100:$N100,0,AJ$108),(INDEX($F100:$N100,0,AJ$110+1)-INDEX($F100:$N100,0,AJ$110))/(INDEX($F$4:$N$4,0,AJ$110+1)-INDEX($F$4:$N$4,0,AJ$110))+AI119)))</f>
        <v>0.14418876962260685</v>
      </c>
      <c r="AK119" s="186" cm="1">
        <f t="array" ref="AK119">IF(AK$110=-1,AL119,IF(AK$110=99,AJ119,IF(AK$110=0,INDEX($F100:$N100,0,AK$108),(INDEX($F100:$N100,0,AK$110+1)-INDEX($F100:$N100,0,AK$110))/(INDEX($F$4:$N$4,0,AK$110+1)-INDEX($F$4:$N$4,0,AK$110))+AJ119)))</f>
        <v>0.14775034415961077</v>
      </c>
      <c r="AL119" s="186" cm="1">
        <f t="array" ref="AL119">IF(AL$110=-1,AM119,IF(AL$110=99,AK119,IF(AL$110=0,INDEX($F100:$N100,0,AL$108),(INDEX($F100:$N100,0,AL$110+1)-INDEX($F100:$N100,0,AL$110))/(INDEX($F$4:$N$4,0,AL$110+1)-INDEX($F$4:$N$4,0,AL$110))+AK119)))</f>
        <v>0.1513119186966147</v>
      </c>
      <c r="AM119" s="186" cm="1">
        <f t="array" ref="AM119">IF(AM$110=-1,AN119,IF(AM$110=99,AL119,IF(AM$110=0,INDEX($F100:$N100,0,AM$108),(INDEX($F100:$N100,0,AM$110+1)-INDEX($F100:$N100,0,AM$110))/(INDEX($F$4:$N$4,0,AM$110+1)-INDEX($F$4:$N$4,0,AM$110))+AL119)))</f>
        <v>0.15487349323361863</v>
      </c>
      <c r="AN119" s="186" cm="1">
        <f t="array" ref="AN119">IF(AN$110=-1,AO119,IF(AN$110=99,AM119,IF(AN$110=0,INDEX($F100:$N100,0,AN$108),(INDEX($F100:$N100,0,AN$110+1)-INDEX($F100:$N100,0,AN$110))/(INDEX($F$4:$N$4,0,AN$110+1)-INDEX($F$4:$N$4,0,AN$110))+AM119)))</f>
        <v>0.15843506777062255</v>
      </c>
      <c r="AO119" s="186" cm="1">
        <f t="array" ref="AO119">IF(AO$110=-1,AP119,IF(AO$110=99,AN119,IF(AO$110=0,INDEX($F100:$N100,0,AO$108),(INDEX($F100:$N100,0,AO$110+1)-INDEX($F100:$N100,0,AO$110))/(INDEX($F$4:$N$4,0,AO$110+1)-INDEX($F$4:$N$4,0,AO$110))+AN119)))</f>
        <v>0.16199664230762656</v>
      </c>
      <c r="AP119" s="186" cm="1">
        <f t="array" ref="AP119">IF(AP$110=-1,AQ119,IF(AP$110=99,AO119,IF(AP$110=0,INDEX($F100:$N100,0,AP$108),(INDEX($F100:$N100,0,AP$110+1)-INDEX($F100:$N100,0,AP$110))/(INDEX($F$4:$N$4,0,AP$110+1)-INDEX($F$4:$N$4,0,AP$110))+AO119)))</f>
        <v>0.16634076453274105</v>
      </c>
      <c r="AQ119" s="186" cm="1">
        <f t="array" ref="AQ119">IF(AQ$110=-1,AR119,IF(AQ$110=99,AP119,IF(AQ$110=0,INDEX($F100:$N100,0,AQ$108),(INDEX($F100:$N100,0,AQ$110+1)-INDEX($F100:$N100,0,AQ$110))/(INDEX($F$4:$N$4,0,AQ$110+1)-INDEX($F$4:$N$4,0,AQ$110))+AP119)))</f>
        <v>0.17068488675785554</v>
      </c>
      <c r="AR119" s="186" cm="1">
        <f t="array" ref="AR119">IF(AR$110=-1,AS119,IF(AR$110=99,AQ119,IF(AR$110=0,INDEX($F100:$N100,0,AR$108),(INDEX($F100:$N100,0,AR$110+1)-INDEX($F100:$N100,0,AR$110))/(INDEX($F$4:$N$4,0,AR$110+1)-INDEX($F$4:$N$4,0,AR$110))+AQ119)))</f>
        <v>0.17502900898297002</v>
      </c>
      <c r="AS119" s="186" cm="1">
        <f t="array" ref="AS119">IF(AS$110=-1,AT119,IF(AS$110=99,AR119,IF(AS$110=0,INDEX($F100:$N100,0,AS$108),(INDEX($F100:$N100,0,AS$110+1)-INDEX($F100:$N100,0,AS$110))/(INDEX($F$4:$N$4,0,AS$110+1)-INDEX($F$4:$N$4,0,AS$110))+AR119)))</f>
        <v>0.17937313120808451</v>
      </c>
      <c r="AT119" s="186" cm="1">
        <f t="array" ref="AT119">IF(AT$110=-1,AU119,IF(AT$110=99,AS119,IF(AT$110=0,INDEX($F100:$N100,0,AT$108),(INDEX($F100:$N100,0,AT$110+1)-INDEX($F100:$N100,0,AT$110))/(INDEX($F$4:$N$4,0,AT$110+1)-INDEX($F$4:$N$4,0,AT$110))+AS119)))</f>
        <v>0.183717253433199</v>
      </c>
      <c r="AU119" s="186" cm="1">
        <f t="array" ref="AU119">IF(AU$110=-1,AV119,IF(AU$110=99,AT119,IF(AU$110=0,INDEX($F100:$N100,0,AU$108),(INDEX($F100:$N100,0,AU$110+1)-INDEX($F100:$N100,0,AU$110))/(INDEX($F$4:$N$4,0,AU$110+1)-INDEX($F$4:$N$4,0,AU$110))+AT119)))</f>
        <v>0.18806137565831349</v>
      </c>
      <c r="AV119" s="186" cm="1">
        <f t="array" ref="AV119">IF(AV$110=-1,AW119,IF(AV$110=99,AU119,IF(AV$110=0,INDEX($F100:$N100,0,AV$108),(INDEX($F100:$N100,0,AV$110+1)-INDEX($F100:$N100,0,AV$110))/(INDEX($F$4:$N$4,0,AV$110+1)-INDEX($F$4:$N$4,0,AV$110))+AU119)))</f>
        <v>0.19240549788342798</v>
      </c>
      <c r="AW119" s="186" cm="1">
        <f t="array" ref="AW119">IF(AW$110=-1,AX119,IF(AW$110=99,AV119,IF(AW$110=0,INDEX($F100:$N100,0,AW$108),(INDEX($F100:$N100,0,AW$110+1)-INDEX($F100:$N100,0,AW$110))/(INDEX($F$4:$N$4,0,AW$110+1)-INDEX($F$4:$N$4,0,AW$110))+AV119)))</f>
        <v>0.19674962010854247</v>
      </c>
      <c r="AX119" s="186" cm="1">
        <f t="array" ref="AX119">IF(AX$110=-1,AY119,IF(AX$110=99,AW119,IF(AX$110=0,INDEX($F100:$N100,0,AX$108),(INDEX($F100:$N100,0,AX$110+1)-INDEX($F100:$N100,0,AX$110))/(INDEX($F$4:$N$4,0,AX$110+1)-INDEX($F$4:$N$4,0,AX$110))+AW119)))</f>
        <v>0.20109374233365696</v>
      </c>
      <c r="AY119" s="186" cm="1">
        <f t="array" ref="AY119">IF(AY$110=-1,AZ119,IF(AY$110=99,AX119,IF(AY$110=0,INDEX($F100:$N100,0,AY$108),(INDEX($F100:$N100,0,AY$110+1)-INDEX($F100:$N100,0,AY$110))/(INDEX($F$4:$N$4,0,AY$110+1)-INDEX($F$4:$N$4,0,AY$110))+AX119)))</f>
        <v>0.20543786455877139</v>
      </c>
      <c r="AZ119" s="186" cm="1">
        <f t="array" ref="AZ119">IF(AZ$110=-1,BA119,IF(AZ$110=99,AY119,IF(AZ$110=0,INDEX($F100:$N100,0,AZ$108),(INDEX($F100:$N100,0,AZ$110+1)-INDEX($F100:$N100,0,AZ$110))/(INDEX($F$4:$N$4,0,AZ$110+1)-INDEX($F$4:$N$4,0,AZ$110))+AY119)))</f>
        <v>0.20543786455877139</v>
      </c>
      <c r="BA119" s="186" cm="1">
        <f t="array" ref="BA119">IF(BA$110=-1,BB119,IF(BA$110=99,AZ119,IF(BA$110=0,INDEX($F100:$N100,0,BA$108),(INDEX($F100:$N100,0,BA$110+1)-INDEX($F100:$N100,0,BA$110))/(INDEX($F$4:$N$4,0,BA$110+1)-INDEX($F$4:$N$4,0,BA$110))+AZ119)))</f>
        <v>0.20543786455877139</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2.2214386396849521E-2</v>
      </c>
      <c r="W120" s="186" cm="1">
        <f t="array" ref="W120">IF(W$110=-1,X120,IF(W$110=99,V120,IF(W$110=0,INDEX($F101:$N101,0,W$108),(INDEX($F101:$N101,0,W$110+1)-INDEX($F101:$N101,0,W$110))/(INDEX($F$4:$N$4,0,W$110+1)-INDEX($F$4:$N$4,0,W$110))+V120)))</f>
        <v>2.2865821250196754E-2</v>
      </c>
      <c r="X120" s="186" cm="1">
        <f t="array" ref="X120">IF(X$110=-1,Y120,IF(X$110=99,W120,IF(X$110=0,INDEX($F101:$N101,0,X$108),(INDEX($F101:$N101,0,X$110+1)-INDEX($F101:$N101,0,X$110))/(INDEX($F$4:$N$4,0,X$110+1)-INDEX($F$4:$N$4,0,X$110))+W120)))</f>
        <v>2.3517256103543986E-2</v>
      </c>
      <c r="Y120" s="186" cm="1">
        <f t="array" ref="Y120">IF(Y$110=-1,Z120,IF(Y$110=99,X120,IF(Y$110=0,INDEX($F101:$N101,0,Y$108),(INDEX($F101:$N101,0,Y$110+1)-INDEX($F101:$N101,0,Y$110))/(INDEX($F$4:$N$4,0,Y$110+1)-INDEX($F$4:$N$4,0,Y$110))+X120)))</f>
        <v>2.4168690956891219E-2</v>
      </c>
      <c r="Z120" s="186" cm="1">
        <f t="array" ref="Z120">IF(Z$110=-1,AA120,IF(Z$110=99,Y120,IF(Z$110=0,INDEX($F101:$N101,0,Z$108),(INDEX($F101:$N101,0,Z$110+1)-INDEX($F101:$N101,0,Z$110))/(INDEX($F$4:$N$4,0,Z$110+1)-INDEX($F$4:$N$4,0,Z$110))+Y120)))</f>
        <v>2.4820125810238451E-2</v>
      </c>
      <c r="AA120" s="186" cm="1">
        <f t="array" ref="AA120">IF(AA$110=-1,AB120,IF(AA$110=99,Z120,IF(AA$110=0,INDEX($F101:$N101,0,AA$108),(INDEX($F101:$N101,0,AA$110+1)-INDEX($F101:$N101,0,AA$110))/(INDEX($F$4:$N$4,0,AA$110+1)-INDEX($F$4:$N$4,0,AA$110))+Z120)))</f>
        <v>2.5471560663585684E-2</v>
      </c>
      <c r="AB120" s="186" cm="1">
        <f t="array" ref="AB120">IF(AB$110=-1,AC120,IF(AB$110=99,AA120,IF(AB$110=0,INDEX($F101:$N101,0,AB$108),(INDEX($F101:$N101,0,AB$110+1)-INDEX($F101:$N101,0,AB$110))/(INDEX($F$4:$N$4,0,AB$110+1)-INDEX($F$4:$N$4,0,AB$110))+AA120)))</f>
        <v>2.6122995516932916E-2</v>
      </c>
      <c r="AC120" s="186" cm="1">
        <f t="array" ref="AC120">IF(AC$110=-1,AD120,IF(AC$110=99,AB120,IF(AC$110=0,INDEX($F101:$N101,0,AC$108),(INDEX($F101:$N101,0,AC$110+1)-INDEX($F101:$N101,0,AC$110))/(INDEX($F$4:$N$4,0,AC$110+1)-INDEX($F$4:$N$4,0,AC$110))+AB120)))</f>
        <v>2.6774430370280149E-2</v>
      </c>
      <c r="AD120" s="186" cm="1">
        <f t="array" ref="AD120">IF(AD$110=-1,AE120,IF(AD$110=99,AC120,IF(AD$110=0,INDEX($F101:$N101,0,AD$108),(INDEX($F101:$N101,0,AD$110+1)-INDEX($F101:$N101,0,AD$110))/(INDEX($F$4:$N$4,0,AD$110+1)-INDEX($F$4:$N$4,0,AD$110))+AC120)))</f>
        <v>2.7425865223627381E-2</v>
      </c>
      <c r="AE120" s="186" cm="1">
        <f t="array" ref="AE120">IF(AE$110=-1,AF120,IF(AE$110=99,AD120,IF(AE$110=0,INDEX($F101:$N101,0,AE$108),(INDEX($F101:$N101,0,AE$110+1)-INDEX($F101:$N101,0,AE$110))/(INDEX($F$4:$N$4,0,AE$110+1)-INDEX($F$4:$N$4,0,AE$110))+AD120)))</f>
        <v>2.8077300076974617E-2</v>
      </c>
      <c r="AF120" s="186" cm="1">
        <f t="array" ref="AF120">IF(AF$110=-1,AG120,IF(AF$110=99,AE120,IF(AF$110=0,INDEX($F101:$N101,0,AF$108),(INDEX($F101:$N101,0,AF$110+1)-INDEX($F101:$N101,0,AF$110))/(INDEX($F$4:$N$4,0,AF$110+1)-INDEX($F$4:$N$4,0,AF$110))+AE120)))</f>
        <v>2.8868554130752663E-2</v>
      </c>
      <c r="AG120" s="186" cm="1">
        <f t="array" ref="AG120">IF(AG$110=-1,AH120,IF(AG$110=99,AF120,IF(AG$110=0,INDEX($F101:$N101,0,AG$108),(INDEX($F101:$N101,0,AG$110+1)-INDEX($F101:$N101,0,AG$110))/(INDEX($F$4:$N$4,0,AG$110+1)-INDEX($F$4:$N$4,0,AG$110))+AF120)))</f>
        <v>2.9659808184530709E-2</v>
      </c>
      <c r="AH120" s="186" cm="1">
        <f t="array" ref="AH120">IF(AH$110=-1,AI120,IF(AH$110=99,AG120,IF(AH$110=0,INDEX($F101:$N101,0,AH$108),(INDEX($F101:$N101,0,AH$110+1)-INDEX($F101:$N101,0,AH$110))/(INDEX($F$4:$N$4,0,AH$110+1)-INDEX($F$4:$N$4,0,AH$110))+AG120)))</f>
        <v>3.0451062238308756E-2</v>
      </c>
      <c r="AI120" s="186" cm="1">
        <f t="array" ref="AI120">IF(AI$110=-1,AJ120,IF(AI$110=99,AH120,IF(AI$110=0,INDEX($F101:$N101,0,AI$108),(INDEX($F101:$N101,0,AI$110+1)-INDEX($F101:$N101,0,AI$110))/(INDEX($F$4:$N$4,0,AI$110+1)-INDEX($F$4:$N$4,0,AI$110))+AH120)))</f>
        <v>3.1242316292086802E-2</v>
      </c>
      <c r="AJ120" s="186" cm="1">
        <f t="array" ref="AJ120">IF(AJ$110=-1,AK120,IF(AJ$110=99,AI120,IF(AJ$110=0,INDEX($F101:$N101,0,AJ$108),(INDEX($F101:$N101,0,AJ$110+1)-INDEX($F101:$N101,0,AJ$110))/(INDEX($F$4:$N$4,0,AJ$110+1)-INDEX($F$4:$N$4,0,AJ$110))+AI120)))</f>
        <v>3.2033570345864848E-2</v>
      </c>
      <c r="AK120" s="186" cm="1">
        <f t="array" ref="AK120">IF(AK$110=-1,AL120,IF(AK$110=99,AJ120,IF(AK$110=0,INDEX($F101:$N101,0,AK$108),(INDEX($F101:$N101,0,AK$110+1)-INDEX($F101:$N101,0,AK$110))/(INDEX($F$4:$N$4,0,AK$110+1)-INDEX($F$4:$N$4,0,AK$110))+AJ120)))</f>
        <v>3.2824824399642898E-2</v>
      </c>
      <c r="AL120" s="186" cm="1">
        <f t="array" ref="AL120">IF(AL$110=-1,AM120,IF(AL$110=99,AK120,IF(AL$110=0,INDEX($F101:$N101,0,AL$108),(INDEX($F101:$N101,0,AL$110+1)-INDEX($F101:$N101,0,AL$110))/(INDEX($F$4:$N$4,0,AL$110+1)-INDEX($F$4:$N$4,0,AL$110))+AK120)))</f>
        <v>3.3616078453420947E-2</v>
      </c>
      <c r="AM120" s="186" cm="1">
        <f t="array" ref="AM120">IF(AM$110=-1,AN120,IF(AM$110=99,AL120,IF(AM$110=0,INDEX($F101:$N101,0,AM$108),(INDEX($F101:$N101,0,AM$110+1)-INDEX($F101:$N101,0,AM$110))/(INDEX($F$4:$N$4,0,AM$110+1)-INDEX($F$4:$N$4,0,AM$110))+AL120)))</f>
        <v>3.4407332507198997E-2</v>
      </c>
      <c r="AN120" s="186" cm="1">
        <f t="array" ref="AN120">IF(AN$110=-1,AO120,IF(AN$110=99,AM120,IF(AN$110=0,INDEX($F101:$N101,0,AN$108),(INDEX($F101:$N101,0,AN$110+1)-INDEX($F101:$N101,0,AN$110))/(INDEX($F$4:$N$4,0,AN$110+1)-INDEX($F$4:$N$4,0,AN$110))+AM120)))</f>
        <v>3.5198586560977047E-2</v>
      </c>
      <c r="AO120" s="186" cm="1">
        <f t="array" ref="AO120">IF(AO$110=-1,AP120,IF(AO$110=99,AN120,IF(AO$110=0,INDEX($F101:$N101,0,AO$108),(INDEX($F101:$N101,0,AO$110+1)-INDEX($F101:$N101,0,AO$110))/(INDEX($F$4:$N$4,0,AO$110+1)-INDEX($F$4:$N$4,0,AO$110))+AN120)))</f>
        <v>3.5989840614755082E-2</v>
      </c>
      <c r="AP120" s="186" cm="1">
        <f t="array" ref="AP120">IF(AP$110=-1,AQ120,IF(AP$110=99,AO120,IF(AP$110=0,INDEX($F101:$N101,0,AP$108),(INDEX($F101:$N101,0,AP$110+1)-INDEX($F101:$N101,0,AP$110))/(INDEX($F$4:$N$4,0,AP$110+1)-INDEX($F$4:$N$4,0,AP$110))+AO120)))</f>
        <v>3.6954948682834624E-2</v>
      </c>
      <c r="AQ120" s="186" cm="1">
        <f t="array" ref="AQ120">IF(AQ$110=-1,AR120,IF(AQ$110=99,AP120,IF(AQ$110=0,INDEX($F101:$N101,0,AQ$108),(INDEX($F101:$N101,0,AQ$110+1)-INDEX($F101:$N101,0,AQ$110))/(INDEX($F$4:$N$4,0,AQ$110+1)-INDEX($F$4:$N$4,0,AQ$110))+AP120)))</f>
        <v>3.7920056750914165E-2</v>
      </c>
      <c r="AR120" s="186" cm="1">
        <f t="array" ref="AR120">IF(AR$110=-1,AS120,IF(AR$110=99,AQ120,IF(AR$110=0,INDEX($F101:$N101,0,AR$108),(INDEX($F101:$N101,0,AR$110+1)-INDEX($F101:$N101,0,AR$110))/(INDEX($F$4:$N$4,0,AR$110+1)-INDEX($F$4:$N$4,0,AR$110))+AQ120)))</f>
        <v>3.8885164818993706E-2</v>
      </c>
      <c r="AS120" s="186" cm="1">
        <f t="array" ref="AS120">IF(AS$110=-1,AT120,IF(AS$110=99,AR120,IF(AS$110=0,INDEX($F101:$N101,0,AS$108),(INDEX($F101:$N101,0,AS$110+1)-INDEX($F101:$N101,0,AS$110))/(INDEX($F$4:$N$4,0,AS$110+1)-INDEX($F$4:$N$4,0,AS$110))+AR120)))</f>
        <v>3.9850272887073247E-2</v>
      </c>
      <c r="AT120" s="186" cm="1">
        <f t="array" ref="AT120">IF(AT$110=-1,AU120,IF(AT$110=99,AS120,IF(AT$110=0,INDEX($F101:$N101,0,AT$108),(INDEX($F101:$N101,0,AT$110+1)-INDEX($F101:$N101,0,AT$110))/(INDEX($F$4:$N$4,0,AT$110+1)-INDEX($F$4:$N$4,0,AT$110))+AS120)))</f>
        <v>4.0815380955152789E-2</v>
      </c>
      <c r="AU120" s="186" cm="1">
        <f t="array" ref="AU120">IF(AU$110=-1,AV120,IF(AU$110=99,AT120,IF(AU$110=0,INDEX($F101:$N101,0,AU$108),(INDEX($F101:$N101,0,AU$110+1)-INDEX($F101:$N101,0,AU$110))/(INDEX($F$4:$N$4,0,AU$110+1)-INDEX($F$4:$N$4,0,AU$110))+AT120)))</f>
        <v>4.178048902323233E-2</v>
      </c>
      <c r="AV120" s="186" cm="1">
        <f t="array" ref="AV120">IF(AV$110=-1,AW120,IF(AV$110=99,AU120,IF(AV$110=0,INDEX($F101:$N101,0,AV$108),(INDEX($F101:$N101,0,AV$110+1)-INDEX($F101:$N101,0,AV$110))/(INDEX($F$4:$N$4,0,AV$110+1)-INDEX($F$4:$N$4,0,AV$110))+AU120)))</f>
        <v>4.2745597091311871E-2</v>
      </c>
      <c r="AW120" s="186" cm="1">
        <f t="array" ref="AW120">IF(AW$110=-1,AX120,IF(AW$110=99,AV120,IF(AW$110=0,INDEX($F101:$N101,0,AW$108),(INDEX($F101:$N101,0,AW$110+1)-INDEX($F101:$N101,0,AW$110))/(INDEX($F$4:$N$4,0,AW$110+1)-INDEX($F$4:$N$4,0,AW$110))+AV120)))</f>
        <v>4.3710705159391412E-2</v>
      </c>
      <c r="AX120" s="186" cm="1">
        <f t="array" ref="AX120">IF(AX$110=-1,AY120,IF(AX$110=99,AW120,IF(AX$110=0,INDEX($F101:$N101,0,AX$108),(INDEX($F101:$N101,0,AX$110+1)-INDEX($F101:$N101,0,AX$110))/(INDEX($F$4:$N$4,0,AX$110+1)-INDEX($F$4:$N$4,0,AX$110))+AW120)))</f>
        <v>4.4675813227470954E-2</v>
      </c>
      <c r="AY120" s="186" cm="1">
        <f t="array" ref="AY120">IF(AY$110=-1,AZ120,IF(AY$110=99,AX120,IF(AY$110=0,INDEX($F101:$N101,0,AY$108),(INDEX($F101:$N101,0,AY$110+1)-INDEX($F101:$N101,0,AY$110))/(INDEX($F$4:$N$4,0,AY$110+1)-INDEX($F$4:$N$4,0,AY$110))+AX120)))</f>
        <v>4.5640921295550467E-2</v>
      </c>
      <c r="AZ120" s="186" cm="1">
        <f t="array" ref="AZ120">IF(AZ$110=-1,BA120,IF(AZ$110=99,AY120,IF(AZ$110=0,INDEX($F101:$N101,0,AZ$108),(INDEX($F101:$N101,0,AZ$110+1)-INDEX($F101:$N101,0,AZ$110))/(INDEX($F$4:$N$4,0,AZ$110+1)-INDEX($F$4:$N$4,0,AZ$110))+AY120)))</f>
        <v>4.5640921295550467E-2</v>
      </c>
      <c r="BA120" s="186" cm="1">
        <f t="array" ref="BA120">IF(BA$110=-1,BB120,IF(BA$110=99,AZ120,IF(BA$110=0,INDEX($F101:$N101,0,BA$108),(INDEX($F101:$N101,0,BA$110+1)-INDEX($F101:$N101,0,BA$110))/(INDEX($F$4:$N$4,0,BA$110+1)-INDEX($F$4:$N$4,0,BA$110))+AZ120)))</f>
        <v>4.5640921295550467E-2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22.394471154794275</v>
      </c>
      <c r="O121" s="186" cm="1">
        <f t="array" ref="O121">IF(O$110=-1,P121,IF(O$110=99,N121,IF(O$110=0,INDEX($F102:$N102,0,O$108),(INDEX($F102:$N102,0,O$110+1)-INDEX($F102:$N102,0,O$110))/(INDEX($F$4:$N$4,0,O$110+1)-INDEX($F$4:$N$4,0,O$110))+N121)))</f>
        <v>22.788942309588549</v>
      </c>
      <c r="P121" s="186" cm="1">
        <f t="array" ref="P121">IF(P$110=-1,Q121,IF(P$110=99,O121,IF(P$110=0,INDEX($F102:$N102,0,P$108),(INDEX($F102:$N102,0,P$110+1)-INDEX($F102:$N102,0,P$110))/(INDEX($F$4:$N$4,0,P$110+1)-INDEX($F$4:$N$4,0,P$110))+O121)))</f>
        <v>23.18341346438282</v>
      </c>
      <c r="Q121" s="186" cm="1">
        <f t="array" ref="Q121">IF(Q$110=-1,R121,IF(Q$110=99,P121,IF(Q$110=0,INDEX($F102:$N102,0,Q$108),(INDEX($F102:$N102,0,Q$110+1)-INDEX($F102:$N102,0,Q$110))/(INDEX($F$4:$N$4,0,Q$110+1)-INDEX($F$4:$N$4,0,Q$110))+P121)))</f>
        <v>23.396576241140856</v>
      </c>
      <c r="R121" s="186" cm="1">
        <f t="array" ref="R121">IF(R$110=-1,S121,IF(R$110=99,Q121,IF(R$110=0,INDEX($F102:$N102,0,R$108),(INDEX($F102:$N102,0,R$110+1)-INDEX($F102:$N102,0,R$110))/(INDEX($F$4:$N$4,0,R$110+1)-INDEX($F$4:$N$4,0,R$110))+Q121)))</f>
        <v>23.609739017898892</v>
      </c>
      <c r="S121" s="186" cm="1">
        <f t="array" ref="S121">IF(S$110=-1,T121,IF(S$110=99,R121,IF(S$110=0,INDEX($F102:$N102,0,S$108),(INDEX($F102:$N102,0,S$110+1)-INDEX($F102:$N102,0,S$110))/(INDEX($F$4:$N$4,0,S$110+1)-INDEX($F$4:$N$4,0,S$110))+R121)))</f>
        <v>23.75668041733595</v>
      </c>
      <c r="T121" s="186" cm="1">
        <f t="array" ref="T121">IF(T$110=-1,U121,IF(T$110=99,S121,IF(T$110=0,INDEX($F102:$N102,0,T$108),(INDEX($F102:$N102,0,T$110+1)-INDEX($F102:$N102,0,T$110))/(INDEX($F$4:$N$4,0,T$110+1)-INDEX($F$4:$N$4,0,T$110))+S121)))</f>
        <v>23.903621816773004</v>
      </c>
      <c r="U121" s="186" cm="1">
        <f t="array" ref="U121">IF(U$110=-1,V121,IF(U$110=99,T121,IF(U$110=0,INDEX($F102:$N102,0,U$108),(INDEX($F102:$N102,0,U$110+1)-INDEX($F102:$N102,0,U$110))/(INDEX($F$4:$N$4,0,U$110+1)-INDEX($F$4:$N$4,0,U$110))+T121)))</f>
        <v>22.525850653068428</v>
      </c>
      <c r="V121" s="186" cm="1">
        <f t="array" ref="V121">IF(V$110=-1,W121,IF(V$110=99,U121,IF(V$110=0,INDEX($F102:$N102,0,V$108),(INDEX($F102:$N102,0,V$110+1)-INDEX($F102:$N102,0,V$110))/(INDEX($F$4:$N$4,0,V$110+1)-INDEX($F$4:$N$4,0,V$110))+U121)))</f>
        <v>23.134218396735061</v>
      </c>
      <c r="W121" s="186" cm="1">
        <f t="array" ref="W121">IF(W$110=-1,X121,IF(W$110=99,V121,IF(W$110=0,INDEX($F102:$N102,0,W$108),(INDEX($F102:$N102,0,W$110+1)-INDEX($F102:$N102,0,W$110))/(INDEX($F$4:$N$4,0,W$110+1)-INDEX($F$4:$N$4,0,W$110))+V121)))</f>
        <v>23.81262723951621</v>
      </c>
      <c r="X121" s="186" cm="1">
        <f t="array" ref="X121">IF(X$110=-1,Y121,IF(X$110=99,W121,IF(X$110=0,INDEX($F102:$N102,0,X$108),(INDEX($F102:$N102,0,X$110+1)-INDEX($F102:$N102,0,X$110))/(INDEX($F$4:$N$4,0,X$110+1)-INDEX($F$4:$N$4,0,X$110))+W121)))</f>
        <v>24.491036082297359</v>
      </c>
      <c r="Y121" s="186" cm="1">
        <f t="array" ref="Y121">IF(Y$110=-1,Z121,IF(Y$110=99,X121,IF(Y$110=0,INDEX($F102:$N102,0,Y$108),(INDEX($F102:$N102,0,Y$110+1)-INDEX($F102:$N102,0,Y$110))/(INDEX($F$4:$N$4,0,Y$110+1)-INDEX($F$4:$N$4,0,Y$110))+X121)))</f>
        <v>25.169444925078508</v>
      </c>
      <c r="Z121" s="186" cm="1">
        <f t="array" ref="Z121">IF(Z$110=-1,AA121,IF(Z$110=99,Y121,IF(Z$110=0,INDEX($F102:$N102,0,Z$108),(INDEX($F102:$N102,0,Z$110+1)-INDEX($F102:$N102,0,Z$110))/(INDEX($F$4:$N$4,0,Z$110+1)-INDEX($F$4:$N$4,0,Z$110))+Y121)))</f>
        <v>25.847853767859657</v>
      </c>
      <c r="AA121" s="186" cm="1">
        <f t="array" ref="AA121">IF(AA$110=-1,AB121,IF(AA$110=99,Z121,IF(AA$110=0,INDEX($F102:$N102,0,AA$108),(INDEX($F102:$N102,0,AA$110+1)-INDEX($F102:$N102,0,AA$110))/(INDEX($F$4:$N$4,0,AA$110+1)-INDEX($F$4:$N$4,0,AA$110))+Z121)))</f>
        <v>26.526262610640806</v>
      </c>
      <c r="AB121" s="186" cm="1">
        <f t="array" ref="AB121">IF(AB$110=-1,AC121,IF(AB$110=99,AA121,IF(AB$110=0,INDEX($F102:$N102,0,AB$108),(INDEX($F102:$N102,0,AB$110+1)-INDEX($F102:$N102,0,AB$110))/(INDEX($F$4:$N$4,0,AB$110+1)-INDEX($F$4:$N$4,0,AB$110))+AA121)))</f>
        <v>27.204671453421955</v>
      </c>
      <c r="AC121" s="186" cm="1">
        <f t="array" ref="AC121">IF(AC$110=-1,AD121,IF(AC$110=99,AB121,IF(AC$110=0,INDEX($F102:$N102,0,AC$108),(INDEX($F102:$N102,0,AC$110+1)-INDEX($F102:$N102,0,AC$110))/(INDEX($F$4:$N$4,0,AC$110+1)-INDEX($F$4:$N$4,0,AC$110))+AB121)))</f>
        <v>27.883080296203104</v>
      </c>
      <c r="AD121" s="186" cm="1">
        <f t="array" ref="AD121">IF(AD$110=-1,AE121,IF(AD$110=99,AC121,IF(AD$110=0,INDEX($F102:$N102,0,AD$108),(INDEX($F102:$N102,0,AD$110+1)-INDEX($F102:$N102,0,AD$110))/(INDEX($F$4:$N$4,0,AD$110+1)-INDEX($F$4:$N$4,0,AD$110))+AC121)))</f>
        <v>28.561489138984253</v>
      </c>
      <c r="AE121" s="186" cm="1">
        <f t="array" ref="AE121">IF(AE$110=-1,AF121,IF(AE$110=99,AD121,IF(AE$110=0,INDEX($F102:$N102,0,AE$108),(INDEX($F102:$N102,0,AE$110+1)-INDEX($F102:$N102,0,AE$110))/(INDEX($F$4:$N$4,0,AE$110+1)-INDEX($F$4:$N$4,0,AE$110))+AD121)))</f>
        <v>29.239897981765402</v>
      </c>
      <c r="AF121" s="186" cm="1">
        <f t="array" ref="AF121">IF(AF$110=-1,AG121,IF(AF$110=99,AE121,IF(AF$110=0,INDEX($F102:$N102,0,AF$108),(INDEX($F102:$N102,0,AF$110+1)-INDEX($F102:$N102,0,AF$110))/(INDEX($F$4:$N$4,0,AF$110+1)-INDEX($F$4:$N$4,0,AF$110))+AE121)))</f>
        <v>30.063915524289076</v>
      </c>
      <c r="AG121" s="186" cm="1">
        <f t="array" ref="AG121">IF(AG$110=-1,AH121,IF(AG$110=99,AF121,IF(AG$110=0,INDEX($F102:$N102,0,AG$108),(INDEX($F102:$N102,0,AG$110+1)-INDEX($F102:$N102,0,AG$110))/(INDEX($F$4:$N$4,0,AG$110+1)-INDEX($F$4:$N$4,0,AG$110))+AF121)))</f>
        <v>30.887933066812749</v>
      </c>
      <c r="AH121" s="186" cm="1">
        <f t="array" ref="AH121">IF(AH$110=-1,AI121,IF(AH$110=99,AG121,IF(AH$110=0,INDEX($F102:$N102,0,AH$108),(INDEX($F102:$N102,0,AH$110+1)-INDEX($F102:$N102,0,AH$110))/(INDEX($F$4:$N$4,0,AH$110+1)-INDEX($F$4:$N$4,0,AH$110))+AG121)))</f>
        <v>31.711950609336423</v>
      </c>
      <c r="AI121" s="186" cm="1">
        <f t="array" ref="AI121">IF(AI$110=-1,AJ121,IF(AI$110=99,AH121,IF(AI$110=0,INDEX($F102:$N102,0,AI$108),(INDEX($F102:$N102,0,AI$110+1)-INDEX($F102:$N102,0,AI$110))/(INDEX($F$4:$N$4,0,AI$110+1)-INDEX($F$4:$N$4,0,AI$110))+AH121)))</f>
        <v>32.535968151860096</v>
      </c>
      <c r="AJ121" s="186" cm="1">
        <f t="array" ref="AJ121">IF(AJ$110=-1,AK121,IF(AJ$110=99,AI121,IF(AJ$110=0,INDEX($F102:$N102,0,AJ$108),(INDEX($F102:$N102,0,AJ$110+1)-INDEX($F102:$N102,0,AJ$110))/(INDEX($F$4:$N$4,0,AJ$110+1)-INDEX($F$4:$N$4,0,AJ$110))+AI121)))</f>
        <v>33.359985694383774</v>
      </c>
      <c r="AK121" s="186" cm="1">
        <f t="array" ref="AK121">IF(AK$110=-1,AL121,IF(AK$110=99,AJ121,IF(AK$110=0,INDEX($F102:$N102,0,AK$108),(INDEX($F102:$N102,0,AK$110+1)-INDEX($F102:$N102,0,AK$110))/(INDEX($F$4:$N$4,0,AK$110+1)-INDEX($F$4:$N$4,0,AK$110))+AJ121)))</f>
        <v>34.184003236907451</v>
      </c>
      <c r="AL121" s="186" cm="1">
        <f t="array" ref="AL121">IF(AL$110=-1,AM121,IF(AL$110=99,AK121,IF(AL$110=0,INDEX($F102:$N102,0,AL$108),(INDEX($F102:$N102,0,AL$110+1)-INDEX($F102:$N102,0,AL$110))/(INDEX($F$4:$N$4,0,AL$110+1)-INDEX($F$4:$N$4,0,AL$110))+AK121)))</f>
        <v>35.008020779431128</v>
      </c>
      <c r="AM121" s="186" cm="1">
        <f t="array" ref="AM121">IF(AM$110=-1,AN121,IF(AM$110=99,AL121,IF(AM$110=0,INDEX($F102:$N102,0,AM$108),(INDEX($F102:$N102,0,AM$110+1)-INDEX($F102:$N102,0,AM$110))/(INDEX($F$4:$N$4,0,AM$110+1)-INDEX($F$4:$N$4,0,AM$110))+AL121)))</f>
        <v>35.832038321954805</v>
      </c>
      <c r="AN121" s="186" cm="1">
        <f t="array" ref="AN121">IF(AN$110=-1,AO121,IF(AN$110=99,AM121,IF(AN$110=0,INDEX($F102:$N102,0,AN$108),(INDEX($F102:$N102,0,AN$110+1)-INDEX($F102:$N102,0,AN$110))/(INDEX($F$4:$N$4,0,AN$110+1)-INDEX($F$4:$N$4,0,AN$110))+AM121)))</f>
        <v>36.656055864478482</v>
      </c>
      <c r="AO121" s="186" cm="1">
        <f t="array" ref="AO121">IF(AO$110=-1,AP121,IF(AO$110=99,AN121,IF(AO$110=0,INDEX($F102:$N102,0,AO$108),(INDEX($F102:$N102,0,AO$110+1)-INDEX($F102:$N102,0,AO$110))/(INDEX($F$4:$N$4,0,AO$110+1)-INDEX($F$4:$N$4,0,AO$110))+AN121)))</f>
        <v>37.480073407002145</v>
      </c>
      <c r="AP121" s="186" cm="1">
        <f t="array" ref="AP121">IF(AP$110=-1,AQ121,IF(AP$110=99,AO121,IF(AP$110=0,INDEX($F102:$N102,0,AP$108),(INDEX($F102:$N102,0,AP$110+1)-INDEX($F102:$N102,0,AP$110))/(INDEX($F$4:$N$4,0,AP$110+1)-INDEX($F$4:$N$4,0,AP$110))+AO121)))</f>
        <v>38.485143744059464</v>
      </c>
      <c r="AQ121" s="186" cm="1">
        <f t="array" ref="AQ121">IF(AQ$110=-1,AR121,IF(AQ$110=99,AP121,IF(AQ$110=0,INDEX($F102:$N102,0,AQ$108),(INDEX($F102:$N102,0,AQ$110+1)-INDEX($F102:$N102,0,AQ$110))/(INDEX($F$4:$N$4,0,AQ$110+1)-INDEX($F$4:$N$4,0,AQ$110))+AP121)))</f>
        <v>39.490214081116783</v>
      </c>
      <c r="AR121" s="186" cm="1">
        <f t="array" ref="AR121">IF(AR$110=-1,AS121,IF(AR$110=99,AQ121,IF(AR$110=0,INDEX($F102:$N102,0,AR$108),(INDEX($F102:$N102,0,AR$110+1)-INDEX($F102:$N102,0,AR$110))/(INDEX($F$4:$N$4,0,AR$110+1)-INDEX($F$4:$N$4,0,AR$110))+AQ121)))</f>
        <v>40.495284418174101</v>
      </c>
      <c r="AS121" s="186" cm="1">
        <f t="array" ref="AS121">IF(AS$110=-1,AT121,IF(AS$110=99,AR121,IF(AS$110=0,INDEX($F102:$N102,0,AS$108),(INDEX($F102:$N102,0,AS$110+1)-INDEX($F102:$N102,0,AS$110))/(INDEX($F$4:$N$4,0,AS$110+1)-INDEX($F$4:$N$4,0,AS$110))+AR121)))</f>
        <v>41.50035475523142</v>
      </c>
      <c r="AT121" s="186" cm="1">
        <f t="array" ref="AT121">IF(AT$110=-1,AU121,IF(AT$110=99,AS121,IF(AT$110=0,INDEX($F102:$N102,0,AT$108),(INDEX($F102:$N102,0,AT$110+1)-INDEX($F102:$N102,0,AT$110))/(INDEX($F$4:$N$4,0,AT$110+1)-INDEX($F$4:$N$4,0,AT$110))+AS121)))</f>
        <v>42.505425092288739</v>
      </c>
      <c r="AU121" s="186" cm="1">
        <f t="array" ref="AU121">IF(AU$110=-1,AV121,IF(AU$110=99,AT121,IF(AU$110=0,INDEX($F102:$N102,0,AU$108),(INDEX($F102:$N102,0,AU$110+1)-INDEX($F102:$N102,0,AU$110))/(INDEX($F$4:$N$4,0,AU$110+1)-INDEX($F$4:$N$4,0,AU$110))+AT121)))</f>
        <v>43.510495429346058</v>
      </c>
      <c r="AV121" s="186" cm="1">
        <f t="array" ref="AV121">IF(AV$110=-1,AW121,IF(AV$110=99,AU121,IF(AV$110=0,INDEX($F102:$N102,0,AV$108),(INDEX($F102:$N102,0,AV$110+1)-INDEX($F102:$N102,0,AV$110))/(INDEX($F$4:$N$4,0,AV$110+1)-INDEX($F$4:$N$4,0,AV$110))+AU121)))</f>
        <v>44.515565766403377</v>
      </c>
      <c r="AW121" s="186" cm="1">
        <f t="array" ref="AW121">IF(AW$110=-1,AX121,IF(AW$110=99,AV121,IF(AW$110=0,INDEX($F102:$N102,0,AW$108),(INDEX($F102:$N102,0,AW$110+1)-INDEX($F102:$N102,0,AW$110))/(INDEX($F$4:$N$4,0,AW$110+1)-INDEX($F$4:$N$4,0,AW$110))+AV121)))</f>
        <v>45.520636103460696</v>
      </c>
      <c r="AX121" s="186" cm="1">
        <f t="array" ref="AX121">IF(AX$110=-1,AY121,IF(AX$110=99,AW121,IF(AX$110=0,INDEX($F102:$N102,0,AX$108),(INDEX($F102:$N102,0,AX$110+1)-INDEX($F102:$N102,0,AX$110))/(INDEX($F$4:$N$4,0,AX$110+1)-INDEX($F$4:$N$4,0,AX$110))+AW121)))</f>
        <v>46.525706440518015</v>
      </c>
      <c r="AY121" s="186" cm="1">
        <f t="array" ref="AY121">IF(AY$110=-1,AZ121,IF(AY$110=99,AX121,IF(AY$110=0,INDEX($F102:$N102,0,AY$108),(INDEX($F102:$N102,0,AY$110+1)-INDEX($F102:$N102,0,AY$110))/(INDEX($F$4:$N$4,0,AY$110+1)-INDEX($F$4:$N$4,0,AY$110))+AX121)))</f>
        <v>47.530776777575348</v>
      </c>
      <c r="AZ121" s="186" cm="1">
        <f t="array" ref="AZ121">IF(AZ$110=-1,BA121,IF(AZ$110=99,AY121,IF(AZ$110=0,INDEX($F102:$N102,0,AZ$108),(INDEX($F102:$N102,0,AZ$110+1)-INDEX($F102:$N102,0,AZ$110))/(INDEX($F$4:$N$4,0,AZ$110+1)-INDEX($F$4:$N$4,0,AZ$110))+AY121)))</f>
        <v>47.530776777575348</v>
      </c>
      <c r="BA121" s="186" cm="1">
        <f t="array" ref="BA121">IF(BA$110=-1,BB121,IF(BA$110=99,AZ121,IF(BA$110=0,INDEX($F102:$N102,0,BA$108),(INDEX($F102:$N102,0,BA$110+1)-INDEX($F102:$N102,0,BA$110))/(INDEX($F$4:$N$4,0,BA$110+1)-INDEX($F$4:$N$4,0,BA$110))+AZ121)))</f>
        <v>47.530776777575348</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v>
      </c>
      <c r="O122" s="186" cm="1">
        <f t="array" ref="O122">IF(O$110=-1,P122,IF(O$110=99,N122,IF(O$110=0,INDEX($F103:$N103,0,O$108),(INDEX($F103:$N103,0,O$110+1)-INDEX($F103:$N103,0,O$110))/(INDEX($F$4:$N$4,0,O$110+1)-INDEX($F$4:$N$4,0,O$110))+N122)))</f>
        <v>26.000111453212398</v>
      </c>
      <c r="P122" s="186" cm="1">
        <f t="array" ref="P122">IF(P$110=-1,Q122,IF(P$110=99,O122,IF(P$110=0,INDEX($F103:$N103,0,P$108),(INDEX($F103:$N103,0,P$110+1)-INDEX($F103:$N103,0,P$110))/(INDEX($F$4:$N$4,0,P$110+1)-INDEX($F$4:$N$4,0,P$110))+O122)))</f>
        <v>26.4501671798186</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27.271859436409223</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26.394040079911385</v>
      </c>
      <c r="W122" s="186" cm="1">
        <f t="array" ref="W122">IF(W$110=-1,X122,IF(W$110=99,V122,IF(W$110=0,INDEX($F103:$N103,0,W$108),(INDEX($F103:$N103,0,W$110+1)-INDEX($F103:$N103,0,W$110))/(INDEX($F$4:$N$4,0,W$110+1)-INDEX($F$4:$N$4,0,W$110))+V122)))</f>
        <v>27.168042895993516</v>
      </c>
      <c r="X122" s="186" cm="1">
        <f t="array" ref="X122">IF(X$110=-1,Y122,IF(X$110=99,W122,IF(X$110=0,INDEX($F103:$N103,0,X$108),(INDEX($F103:$N103,0,X$110+1)-INDEX($F103:$N103,0,X$110))/(INDEX($F$4:$N$4,0,X$110+1)-INDEX($F$4:$N$4,0,X$110))+W122)))</f>
        <v>27.942045712075647</v>
      </c>
      <c r="Y122" s="186" cm="1">
        <f t="array" ref="Y122">IF(Y$110=-1,Z122,IF(Y$110=99,X122,IF(Y$110=0,INDEX($F103:$N103,0,Y$108),(INDEX($F103:$N103,0,Y$110+1)-INDEX($F103:$N103,0,Y$110))/(INDEX($F$4:$N$4,0,Y$110+1)-INDEX($F$4:$N$4,0,Y$110))+X122)))</f>
        <v>28.716048528157778</v>
      </c>
      <c r="Z122" s="186" cm="1">
        <f t="array" ref="Z122">IF(Z$110=-1,AA122,IF(Z$110=99,Y122,IF(Z$110=0,INDEX($F103:$N103,0,Z$108),(INDEX($F103:$N103,0,Z$110+1)-INDEX($F103:$N103,0,Z$110))/(INDEX($F$4:$N$4,0,Z$110+1)-INDEX($F$4:$N$4,0,Z$110))+Y122)))</f>
        <v>29.490051344239909</v>
      </c>
      <c r="AA122" s="186" cm="1">
        <f t="array" ref="AA122">IF(AA$110=-1,AB122,IF(AA$110=99,Z122,IF(AA$110=0,INDEX($F103:$N103,0,AA$108),(INDEX($F103:$N103,0,AA$110+1)-INDEX($F103:$N103,0,AA$110))/(INDEX($F$4:$N$4,0,AA$110+1)-INDEX($F$4:$N$4,0,AA$110))+Z122)))</f>
        <v>30.26405416032204</v>
      </c>
      <c r="AB122" s="186" cm="1">
        <f t="array" ref="AB122">IF(AB$110=-1,AC122,IF(AB$110=99,AA122,IF(AB$110=0,INDEX($F103:$N103,0,AB$108),(INDEX($F103:$N103,0,AB$110+1)-INDEX($F103:$N103,0,AB$110))/(INDEX($F$4:$N$4,0,AB$110+1)-INDEX($F$4:$N$4,0,AB$110))+AA122)))</f>
        <v>31.038056976404171</v>
      </c>
      <c r="AC122" s="186" cm="1">
        <f t="array" ref="AC122">IF(AC$110=-1,AD122,IF(AC$110=99,AB122,IF(AC$110=0,INDEX($F103:$N103,0,AC$108),(INDEX($F103:$N103,0,AC$110+1)-INDEX($F103:$N103,0,AC$110))/(INDEX($F$4:$N$4,0,AC$110+1)-INDEX($F$4:$N$4,0,AC$110))+AB122)))</f>
        <v>31.812059792486302</v>
      </c>
      <c r="AD122" s="186" cm="1">
        <f t="array" ref="AD122">IF(AD$110=-1,AE122,IF(AD$110=99,AC122,IF(AD$110=0,INDEX($F103:$N103,0,AD$108),(INDEX($F103:$N103,0,AD$110+1)-INDEX($F103:$N103,0,AD$110))/(INDEX($F$4:$N$4,0,AD$110+1)-INDEX($F$4:$N$4,0,AD$110))+AC122)))</f>
        <v>32.586062608568433</v>
      </c>
      <c r="AE122" s="186" cm="1">
        <f t="array" ref="AE122">IF(AE$110=-1,AF122,IF(AE$110=99,AD122,IF(AE$110=0,INDEX($F103:$N103,0,AE$108),(INDEX($F103:$N103,0,AE$110+1)-INDEX($F103:$N103,0,AE$110))/(INDEX($F$4:$N$4,0,AE$110+1)-INDEX($F$4:$N$4,0,AE$110))+AD122)))</f>
        <v>33.36006542465055</v>
      </c>
      <c r="AF122" s="186" cm="1">
        <f t="array" ref="AF122">IF(AF$110=-1,AG122,IF(AF$110=99,AE122,IF(AF$110=0,INDEX($F103:$N103,0,AF$108),(INDEX($F103:$N103,0,AF$110+1)-INDEX($F103:$N103,0,AF$110))/(INDEX($F$4:$N$4,0,AF$110+1)-INDEX($F$4:$N$4,0,AF$110))+AE122)))</f>
        <v>34.300194529984381</v>
      </c>
      <c r="AG122" s="186" cm="1">
        <f t="array" ref="AG122">IF(AG$110=-1,AH122,IF(AG$110=99,AF122,IF(AG$110=0,INDEX($F103:$N103,0,AG$108),(INDEX($F103:$N103,0,AG$110+1)-INDEX($F103:$N103,0,AG$110))/(INDEX($F$4:$N$4,0,AG$110+1)-INDEX($F$4:$N$4,0,AG$110))+AF122)))</f>
        <v>35.240323635318212</v>
      </c>
      <c r="AH122" s="186" cm="1">
        <f t="array" ref="AH122">IF(AH$110=-1,AI122,IF(AH$110=99,AG122,IF(AH$110=0,INDEX($F103:$N103,0,AH$108),(INDEX($F103:$N103,0,AH$110+1)-INDEX($F103:$N103,0,AH$110))/(INDEX($F$4:$N$4,0,AH$110+1)-INDEX($F$4:$N$4,0,AH$110))+AG122)))</f>
        <v>36.180452740652044</v>
      </c>
      <c r="AI122" s="186" cm="1">
        <f t="array" ref="AI122">IF(AI$110=-1,AJ122,IF(AI$110=99,AH122,IF(AI$110=0,INDEX($F103:$N103,0,AI$108),(INDEX($F103:$N103,0,AI$110+1)-INDEX($F103:$N103,0,AI$110))/(INDEX($F$4:$N$4,0,AI$110+1)-INDEX($F$4:$N$4,0,AI$110))+AH122)))</f>
        <v>37.120581845985875</v>
      </c>
      <c r="AJ122" s="186" cm="1">
        <f t="array" ref="AJ122">IF(AJ$110=-1,AK122,IF(AJ$110=99,AI122,IF(AJ$110=0,INDEX($F103:$N103,0,AJ$108),(INDEX($F103:$N103,0,AJ$110+1)-INDEX($F103:$N103,0,AJ$110))/(INDEX($F$4:$N$4,0,AJ$110+1)-INDEX($F$4:$N$4,0,AJ$110))+AI122)))</f>
        <v>38.060710951319706</v>
      </c>
      <c r="AK122" s="186" cm="1">
        <f t="array" ref="AK122">IF(AK$110=-1,AL122,IF(AK$110=99,AJ122,IF(AK$110=0,INDEX($F103:$N103,0,AK$108),(INDEX($F103:$N103,0,AK$110+1)-INDEX($F103:$N103,0,AK$110))/(INDEX($F$4:$N$4,0,AK$110+1)-INDEX($F$4:$N$4,0,AK$110))+AJ122)))</f>
        <v>39.000840056653537</v>
      </c>
      <c r="AL122" s="186" cm="1">
        <f t="array" ref="AL122">IF(AL$110=-1,AM122,IF(AL$110=99,AK122,IF(AL$110=0,INDEX($F103:$N103,0,AL$108),(INDEX($F103:$N103,0,AL$110+1)-INDEX($F103:$N103,0,AL$110))/(INDEX($F$4:$N$4,0,AL$110+1)-INDEX($F$4:$N$4,0,AL$110))+AK122)))</f>
        <v>39.940969161987368</v>
      </c>
      <c r="AM122" s="186" cm="1">
        <f t="array" ref="AM122">IF(AM$110=-1,AN122,IF(AM$110=99,AL122,IF(AM$110=0,INDEX($F103:$N103,0,AM$108),(INDEX($F103:$N103,0,AM$110+1)-INDEX($F103:$N103,0,AM$110))/(INDEX($F$4:$N$4,0,AM$110+1)-INDEX($F$4:$N$4,0,AM$110))+AL122)))</f>
        <v>40.8810982673212</v>
      </c>
      <c r="AN122" s="186" cm="1">
        <f t="array" ref="AN122">IF(AN$110=-1,AO122,IF(AN$110=99,AM122,IF(AN$110=0,INDEX($F103:$N103,0,AN$108),(INDEX($F103:$N103,0,AN$110+1)-INDEX($F103:$N103,0,AN$110))/(INDEX($F$4:$N$4,0,AN$110+1)-INDEX($F$4:$N$4,0,AN$110))+AM122)))</f>
        <v>41.821227372655031</v>
      </c>
      <c r="AO122" s="186" cm="1">
        <f t="array" ref="AO122">IF(AO$110=-1,AP122,IF(AO$110=99,AN122,IF(AO$110=0,INDEX($F103:$N103,0,AO$108),(INDEX($F103:$N103,0,AO$110+1)-INDEX($F103:$N103,0,AO$110))/(INDEX($F$4:$N$4,0,AO$110+1)-INDEX($F$4:$N$4,0,AO$110))+AN122)))</f>
        <v>42.761356477988848</v>
      </c>
      <c r="AP122" s="186" cm="1">
        <f t="array" ref="AP122">IF(AP$110=-1,AQ122,IF(AP$110=99,AO122,IF(AP$110=0,INDEX($F103:$N103,0,AP$108),(INDEX($F103:$N103,0,AP$110+1)-INDEX($F103:$N103,0,AP$110))/(INDEX($F$4:$N$4,0,AP$110+1)-INDEX($F$4:$N$4,0,AP$110))+AO122)))</f>
        <v>43.908050362540607</v>
      </c>
      <c r="AQ122" s="186" cm="1">
        <f t="array" ref="AQ122">IF(AQ$110=-1,AR122,IF(AQ$110=99,AP122,IF(AQ$110=0,INDEX($F103:$N103,0,AQ$108),(INDEX($F103:$N103,0,AQ$110+1)-INDEX($F103:$N103,0,AQ$110))/(INDEX($F$4:$N$4,0,AQ$110+1)-INDEX($F$4:$N$4,0,AQ$110))+AP122)))</f>
        <v>45.054744247092366</v>
      </c>
      <c r="AR122" s="186" cm="1">
        <f t="array" ref="AR122">IF(AR$110=-1,AS122,IF(AR$110=99,AQ122,IF(AR$110=0,INDEX($F103:$N103,0,AR$108),(INDEX($F103:$N103,0,AR$110+1)-INDEX($F103:$N103,0,AR$110))/(INDEX($F$4:$N$4,0,AR$110+1)-INDEX($F$4:$N$4,0,AR$110))+AQ122)))</f>
        <v>46.201438131644124</v>
      </c>
      <c r="AS122" s="186" cm="1">
        <f t="array" ref="AS122">IF(AS$110=-1,AT122,IF(AS$110=99,AR122,IF(AS$110=0,INDEX($F103:$N103,0,AS$108),(INDEX($F103:$N103,0,AS$110+1)-INDEX($F103:$N103,0,AS$110))/(INDEX($F$4:$N$4,0,AS$110+1)-INDEX($F$4:$N$4,0,AS$110))+AR122)))</f>
        <v>47.348132016195883</v>
      </c>
      <c r="AT122" s="186" cm="1">
        <f t="array" ref="AT122">IF(AT$110=-1,AU122,IF(AT$110=99,AS122,IF(AT$110=0,INDEX($F103:$N103,0,AT$108),(INDEX($F103:$N103,0,AT$110+1)-INDEX($F103:$N103,0,AT$110))/(INDEX($F$4:$N$4,0,AT$110+1)-INDEX($F$4:$N$4,0,AT$110))+AS122)))</f>
        <v>48.494825900747642</v>
      </c>
      <c r="AU122" s="186" cm="1">
        <f t="array" ref="AU122">IF(AU$110=-1,AV122,IF(AU$110=99,AT122,IF(AU$110=0,INDEX($F103:$N103,0,AU$108),(INDEX($F103:$N103,0,AU$110+1)-INDEX($F103:$N103,0,AU$110))/(INDEX($F$4:$N$4,0,AU$110+1)-INDEX($F$4:$N$4,0,AU$110))+AT122)))</f>
        <v>49.641519785299401</v>
      </c>
      <c r="AV122" s="186" cm="1">
        <f t="array" ref="AV122">IF(AV$110=-1,AW122,IF(AV$110=99,AU122,IF(AV$110=0,INDEX($F103:$N103,0,AV$108),(INDEX($F103:$N103,0,AV$110+1)-INDEX($F103:$N103,0,AV$110))/(INDEX($F$4:$N$4,0,AV$110+1)-INDEX($F$4:$N$4,0,AV$110))+AU122)))</f>
        <v>50.78821366985116</v>
      </c>
      <c r="AW122" s="186" cm="1">
        <f t="array" ref="AW122">IF(AW$110=-1,AX122,IF(AW$110=99,AV122,IF(AW$110=0,INDEX($F103:$N103,0,AW$108),(INDEX($F103:$N103,0,AW$110+1)-INDEX($F103:$N103,0,AW$110))/(INDEX($F$4:$N$4,0,AW$110+1)-INDEX($F$4:$N$4,0,AW$110))+AV122)))</f>
        <v>51.934907554402919</v>
      </c>
      <c r="AX122" s="186" cm="1">
        <f t="array" ref="AX122">IF(AX$110=-1,AY122,IF(AX$110=99,AW122,IF(AX$110=0,INDEX($F103:$N103,0,AX$108),(INDEX($F103:$N103,0,AX$110+1)-INDEX($F103:$N103,0,AX$110))/(INDEX($F$4:$N$4,0,AX$110+1)-INDEX($F$4:$N$4,0,AX$110))+AW122)))</f>
        <v>53.081601438954678</v>
      </c>
      <c r="AY122" s="186" cm="1">
        <f t="array" ref="AY122">IF(AY$110=-1,AZ122,IF(AY$110=99,AX122,IF(AY$110=0,INDEX($F103:$N103,0,AY$108),(INDEX($F103:$N103,0,AY$110+1)-INDEX($F103:$N103,0,AY$110))/(INDEX($F$4:$N$4,0,AY$110+1)-INDEX($F$4:$N$4,0,AY$110))+AX122)))</f>
        <v>54.228295323506465</v>
      </c>
      <c r="AZ122" s="186" cm="1">
        <f t="array" ref="AZ122">IF(AZ$110=-1,BA122,IF(AZ$110=99,AY122,IF(AZ$110=0,INDEX($F103:$N103,0,AZ$108),(INDEX($F103:$N103,0,AZ$110+1)-INDEX($F103:$N103,0,AZ$110))/(INDEX($F$4:$N$4,0,AZ$110+1)-INDEX($F$4:$N$4,0,AZ$110))+AY122)))</f>
        <v>54.228295323506465</v>
      </c>
      <c r="BA122" s="186" cm="1">
        <f t="array" ref="BA122">IF(BA$110=-1,BB122,IF(BA$110=99,AZ122,IF(BA$110=0,INDEX($F103:$N103,0,BA$108),(INDEX($F103:$N103,0,BA$110+1)-INDEX($F103:$N103,0,BA$110))/(INDEX($F$4:$N$4,0,BA$110+1)-INDEX($F$4:$N$4,0,BA$110))+AZ122)))</f>
        <v>54.228295323506465</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81.882268084821604</v>
      </c>
      <c r="W123" s="186" cm="1">
        <f t="array" ref="W123">IF(W$110=-1,X123,IF(W$110=99,V123,IF(W$110=0,INDEX($F104:$N104,0,W$108),(INDEX($F104:$N104,0,W$110+1)-INDEX($F104:$N104,0,W$110))/(INDEX($F$4:$N$4,0,W$110+1)-INDEX($F$4:$N$4,0,W$110))+V123)))</f>
        <v>82.804678528622347</v>
      </c>
      <c r="X123" s="186" cm="1">
        <f t="array" ref="X123">IF(X$110=-1,Y123,IF(X$110=99,W123,IF(X$110=0,INDEX($F104:$N104,0,X$108),(INDEX($F104:$N104,0,X$110+1)-INDEX($F104:$N104,0,X$110))/(INDEX($F$4:$N$4,0,X$110+1)-INDEX($F$4:$N$4,0,X$110))+W123)))</f>
        <v>83.72708897242309</v>
      </c>
      <c r="Y123" s="186" cm="1">
        <f t="array" ref="Y123">IF(Y$110=-1,Z123,IF(Y$110=99,X123,IF(Y$110=0,INDEX($F104:$N104,0,Y$108),(INDEX($F104:$N104,0,Y$110+1)-INDEX($F104:$N104,0,Y$110))/(INDEX($F$4:$N$4,0,Y$110+1)-INDEX($F$4:$N$4,0,Y$110))+X123)))</f>
        <v>84.649499416223833</v>
      </c>
      <c r="Z123" s="186" cm="1">
        <f t="array" ref="Z123">IF(Z$110=-1,AA123,IF(Z$110=99,Y123,IF(Z$110=0,INDEX($F104:$N104,0,Z$108),(INDEX($F104:$N104,0,Z$110+1)-INDEX($F104:$N104,0,Z$110))/(INDEX($F$4:$N$4,0,Z$110+1)-INDEX($F$4:$N$4,0,Z$110))+Y123)))</f>
        <v>85.571909860024576</v>
      </c>
      <c r="AA123" s="186" cm="1">
        <f t="array" ref="AA123">IF(AA$110=-1,AB123,IF(AA$110=99,Z123,IF(AA$110=0,INDEX($F104:$N104,0,AA$108),(INDEX($F104:$N104,0,AA$110+1)-INDEX($F104:$N104,0,AA$110))/(INDEX($F$4:$N$4,0,AA$110+1)-INDEX($F$4:$N$4,0,AA$110))+Z123)))</f>
        <v>86.494320303825319</v>
      </c>
      <c r="AB123" s="186" cm="1">
        <f t="array" ref="AB123">IF(AB$110=-1,AC123,IF(AB$110=99,AA123,IF(AB$110=0,INDEX($F104:$N104,0,AB$108),(INDEX($F104:$N104,0,AB$110+1)-INDEX($F104:$N104,0,AB$110))/(INDEX($F$4:$N$4,0,AB$110+1)-INDEX($F$4:$N$4,0,AB$110))+AA123)))</f>
        <v>87.416730747626062</v>
      </c>
      <c r="AC123" s="186" cm="1">
        <f t="array" ref="AC123">IF(AC$110=-1,AD123,IF(AC$110=99,AB123,IF(AC$110=0,INDEX($F104:$N104,0,AC$108),(INDEX($F104:$N104,0,AC$110+1)-INDEX($F104:$N104,0,AC$110))/(INDEX($F$4:$N$4,0,AC$110+1)-INDEX($F$4:$N$4,0,AC$110))+AB123)))</f>
        <v>88.339141191426805</v>
      </c>
      <c r="AD123" s="186" cm="1">
        <f t="array" ref="AD123">IF(AD$110=-1,AE123,IF(AD$110=99,AC123,IF(AD$110=0,INDEX($F104:$N104,0,AD$108),(INDEX($F104:$N104,0,AD$110+1)-INDEX($F104:$N104,0,AD$110))/(INDEX($F$4:$N$4,0,AD$110+1)-INDEX($F$4:$N$4,0,AD$110))+AC123)))</f>
        <v>89.261551635227548</v>
      </c>
      <c r="AE123" s="186" cm="1">
        <f t="array" ref="AE123">IF(AE$110=-1,AF123,IF(AE$110=99,AD123,IF(AE$110=0,INDEX($F104:$N104,0,AE$108),(INDEX($F104:$N104,0,AE$110+1)-INDEX($F104:$N104,0,AE$110))/(INDEX($F$4:$N$4,0,AE$110+1)-INDEX($F$4:$N$4,0,AE$110))+AD123)))</f>
        <v>90.183962079028262</v>
      </c>
      <c r="AF123" s="186" cm="1">
        <f t="array" ref="AF123">IF(AF$110=-1,AG123,IF(AF$110=99,AE123,IF(AF$110=0,INDEX($F104:$N104,0,AF$108),(INDEX($F104:$N104,0,AF$110+1)-INDEX($F104:$N104,0,AF$110))/(INDEX($F$4:$N$4,0,AF$110+1)-INDEX($F$4:$N$4,0,AF$110))+AE123)))</f>
        <v>92.480148088887006</v>
      </c>
      <c r="AG123" s="186" cm="1">
        <f t="array" ref="AG123">IF(AG$110=-1,AH123,IF(AG$110=99,AF123,IF(AG$110=0,INDEX($F104:$N104,0,AG$108),(INDEX($F104:$N104,0,AG$110+1)-INDEX($F104:$N104,0,AG$110))/(INDEX($F$4:$N$4,0,AG$110+1)-INDEX($F$4:$N$4,0,AG$110))+AF123)))</f>
        <v>94.77633409874575</v>
      </c>
      <c r="AH123" s="186" cm="1">
        <f t="array" ref="AH123">IF(AH$110=-1,AI123,IF(AH$110=99,AG123,IF(AH$110=0,INDEX($F104:$N104,0,AH$108),(INDEX($F104:$N104,0,AH$110+1)-INDEX($F104:$N104,0,AH$110))/(INDEX($F$4:$N$4,0,AH$110+1)-INDEX($F$4:$N$4,0,AH$110))+AG123)))</f>
        <v>97.072520108604493</v>
      </c>
      <c r="AI123" s="186" cm="1">
        <f t="array" ref="AI123">IF(AI$110=-1,AJ123,IF(AI$110=99,AH123,IF(AI$110=0,INDEX($F104:$N104,0,AI$108),(INDEX($F104:$N104,0,AI$110+1)-INDEX($F104:$N104,0,AI$110))/(INDEX($F$4:$N$4,0,AI$110+1)-INDEX($F$4:$N$4,0,AI$110))+AH123)))</f>
        <v>99.368706118463237</v>
      </c>
      <c r="AJ123" s="186" cm="1">
        <f t="array" ref="AJ123">IF(AJ$110=-1,AK123,IF(AJ$110=99,AI123,IF(AJ$110=0,INDEX($F104:$N104,0,AJ$108),(INDEX($F104:$N104,0,AJ$110+1)-INDEX($F104:$N104,0,AJ$110))/(INDEX($F$4:$N$4,0,AJ$110+1)-INDEX($F$4:$N$4,0,AJ$110))+AI123)))</f>
        <v>101.66489212832198</v>
      </c>
      <c r="AK123" s="186" cm="1">
        <f t="array" ref="AK123">IF(AK$110=-1,AL123,IF(AK$110=99,AJ123,IF(AK$110=0,INDEX($F104:$N104,0,AK$108),(INDEX($F104:$N104,0,AK$110+1)-INDEX($F104:$N104,0,AK$110))/(INDEX($F$4:$N$4,0,AK$110+1)-INDEX($F$4:$N$4,0,AK$110))+AJ123)))</f>
        <v>103.96107813818072</v>
      </c>
      <c r="AL123" s="186" cm="1">
        <f t="array" ref="AL123">IF(AL$110=-1,AM123,IF(AL$110=99,AK123,IF(AL$110=0,INDEX($F104:$N104,0,AL$108),(INDEX($F104:$N104,0,AL$110+1)-INDEX($F104:$N104,0,AL$110))/(INDEX($F$4:$N$4,0,AL$110+1)-INDEX($F$4:$N$4,0,AL$110))+AK123)))</f>
        <v>106.25726414803947</v>
      </c>
      <c r="AM123" s="186" cm="1">
        <f t="array" ref="AM123">IF(AM$110=-1,AN123,IF(AM$110=99,AL123,IF(AM$110=0,INDEX($F104:$N104,0,AM$108),(INDEX($F104:$N104,0,AM$110+1)-INDEX($F104:$N104,0,AM$110))/(INDEX($F$4:$N$4,0,AM$110+1)-INDEX($F$4:$N$4,0,AM$110))+AL123)))</f>
        <v>108.55345015789821</v>
      </c>
      <c r="AN123" s="186" cm="1">
        <f t="array" ref="AN123">IF(AN$110=-1,AO123,IF(AN$110=99,AM123,IF(AN$110=0,INDEX($F104:$N104,0,AN$108),(INDEX($F104:$N104,0,AN$110+1)-INDEX($F104:$N104,0,AN$110))/(INDEX($F$4:$N$4,0,AN$110+1)-INDEX($F$4:$N$4,0,AN$110))+AM123)))</f>
        <v>110.84963616775696</v>
      </c>
      <c r="AO123" s="186" cm="1">
        <f t="array" ref="AO123">IF(AO$110=-1,AP123,IF(AO$110=99,AN123,IF(AO$110=0,INDEX($F104:$N104,0,AO$108),(INDEX($F104:$N104,0,AO$110+1)-INDEX($F104:$N104,0,AO$110))/(INDEX($F$4:$N$4,0,AO$110+1)-INDEX($F$4:$N$4,0,AO$110))+AN123)))</f>
        <v>113.14582217761571</v>
      </c>
      <c r="AP123" s="186" cm="1">
        <f t="array" ref="AP123">IF(AP$110=-1,AQ123,IF(AP$110=99,AO123,IF(AP$110=0,INDEX($F104:$N104,0,AP$108),(INDEX($F104:$N104,0,AP$110+1)-INDEX($F104:$N104,0,AP$110))/(INDEX($F$4:$N$4,0,AP$110+1)-INDEX($F$4:$N$4,0,AP$110))+AO123)))</f>
        <v>115.61783021713038</v>
      </c>
      <c r="AQ123" s="186" cm="1">
        <f t="array" ref="AQ123">IF(AQ$110=-1,AR123,IF(AQ$110=99,AP123,IF(AQ$110=0,INDEX($F104:$N104,0,AQ$108),(INDEX($F104:$N104,0,AQ$110+1)-INDEX($F104:$N104,0,AQ$110))/(INDEX($F$4:$N$4,0,AQ$110+1)-INDEX($F$4:$N$4,0,AQ$110))+AP123)))</f>
        <v>118.08983825664504</v>
      </c>
      <c r="AR123" s="186" cm="1">
        <f t="array" ref="AR123">IF(AR$110=-1,AS123,IF(AR$110=99,AQ123,IF(AR$110=0,INDEX($F104:$N104,0,AR$108),(INDEX($F104:$N104,0,AR$110+1)-INDEX($F104:$N104,0,AR$110))/(INDEX($F$4:$N$4,0,AR$110+1)-INDEX($F$4:$N$4,0,AR$110))+AQ123)))</f>
        <v>120.5618462961597</v>
      </c>
      <c r="AS123" s="186" cm="1">
        <f t="array" ref="AS123">IF(AS$110=-1,AT123,IF(AS$110=99,AR123,IF(AS$110=0,INDEX($F104:$N104,0,AS$108),(INDEX($F104:$N104,0,AS$110+1)-INDEX($F104:$N104,0,AS$110))/(INDEX($F$4:$N$4,0,AS$110+1)-INDEX($F$4:$N$4,0,AS$110))+AR123)))</f>
        <v>123.03385433567436</v>
      </c>
      <c r="AT123" s="186" cm="1">
        <f t="array" ref="AT123">IF(AT$110=-1,AU123,IF(AT$110=99,AS123,IF(AT$110=0,INDEX($F104:$N104,0,AT$108),(INDEX($F104:$N104,0,AT$110+1)-INDEX($F104:$N104,0,AT$110))/(INDEX($F$4:$N$4,0,AT$110+1)-INDEX($F$4:$N$4,0,AT$110))+AS123)))</f>
        <v>125.50586237518903</v>
      </c>
      <c r="AU123" s="186" cm="1">
        <f t="array" ref="AU123">IF(AU$110=-1,AV123,IF(AU$110=99,AT123,IF(AU$110=0,INDEX($F104:$N104,0,AU$108),(INDEX($F104:$N104,0,AU$110+1)-INDEX($F104:$N104,0,AU$110))/(INDEX($F$4:$N$4,0,AU$110+1)-INDEX($F$4:$N$4,0,AU$110))+AT123)))</f>
        <v>127.97787041470369</v>
      </c>
      <c r="AV123" s="186" cm="1">
        <f t="array" ref="AV123">IF(AV$110=-1,AW123,IF(AV$110=99,AU123,IF(AV$110=0,INDEX($F104:$N104,0,AV$108),(INDEX($F104:$N104,0,AV$110+1)-INDEX($F104:$N104,0,AV$110))/(INDEX($F$4:$N$4,0,AV$110+1)-INDEX($F$4:$N$4,0,AV$110))+AU123)))</f>
        <v>130.44987845421835</v>
      </c>
      <c r="AW123" s="186" cm="1">
        <f t="array" ref="AW123">IF(AW$110=-1,AX123,IF(AW$110=99,AV123,IF(AW$110=0,INDEX($F104:$N104,0,AW$108),(INDEX($F104:$N104,0,AW$110+1)-INDEX($F104:$N104,0,AW$110))/(INDEX($F$4:$N$4,0,AW$110+1)-INDEX($F$4:$N$4,0,AW$110))+AV123)))</f>
        <v>132.92188649373301</v>
      </c>
      <c r="AX123" s="186" cm="1">
        <f t="array" ref="AX123">IF(AX$110=-1,AY123,IF(AX$110=99,AW123,IF(AX$110=0,INDEX($F104:$N104,0,AX$108),(INDEX($F104:$N104,0,AX$110+1)-INDEX($F104:$N104,0,AX$110))/(INDEX($F$4:$N$4,0,AX$110+1)-INDEX($F$4:$N$4,0,AX$110))+AW123)))</f>
        <v>135.39389453324767</v>
      </c>
      <c r="AY123" s="186" cm="1">
        <f t="array" ref="AY123">IF(AY$110=-1,AZ123,IF(AY$110=99,AX123,IF(AY$110=0,INDEX($F104:$N104,0,AY$108),(INDEX($F104:$N104,0,AY$110+1)-INDEX($F104:$N104,0,AY$110))/(INDEX($F$4:$N$4,0,AY$110+1)-INDEX($F$4:$N$4,0,AY$110))+AX123)))</f>
        <v>137.86590257276239</v>
      </c>
      <c r="AZ123" s="186" cm="1">
        <f t="array" ref="AZ123">IF(AZ$110=-1,BA123,IF(AZ$110=99,AY123,IF(AZ$110=0,INDEX($F104:$N104,0,AZ$108),(INDEX($F104:$N104,0,AZ$110+1)-INDEX($F104:$N104,0,AZ$110))/(INDEX($F$4:$N$4,0,AZ$110+1)-INDEX($F$4:$N$4,0,AZ$110))+AY123)))</f>
        <v>137.86590257276239</v>
      </c>
      <c r="BA123" s="186" cm="1">
        <f t="array" ref="BA123">IF(BA$110=-1,BB123,IF(BA$110=99,AZ123,IF(BA$110=0,INDEX($F104:$N104,0,BA$108),(INDEX($F104:$N104,0,BA$110+1)-INDEX($F104:$N104,0,BA$110))/(INDEX($F$4:$N$4,0,BA$110+1)-INDEX($F$4:$N$4,0,BA$110))+AZ123)))</f>
        <v>137.86590257276239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43.11250375056882</v>
      </c>
      <c r="K137" s="186">
        <f t="shared" si="224"/>
        <v>43.541669167045889</v>
      </c>
      <c r="L137" s="186">
        <f t="shared" si="224"/>
        <v>43.970834583522958</v>
      </c>
      <c r="M137" s="186">
        <f t="shared" si="224"/>
        <v>44.4</v>
      </c>
      <c r="N137" s="186">
        <f t="shared" si="224"/>
        <v>44.871410582810697</v>
      </c>
      <c r="O137" s="186">
        <f t="shared" si="224"/>
        <v>45.342821165621402</v>
      </c>
      <c r="P137" s="186">
        <f t="shared" si="224"/>
        <v>46.092887519806268</v>
      </c>
      <c r="Q137" s="186">
        <f t="shared" si="224"/>
        <v>46.842953873991142</v>
      </c>
      <c r="R137" s="186">
        <f t="shared" si="224"/>
        <v>44.142991852962098</v>
      </c>
      <c r="S137" s="186">
        <f t="shared" si="224"/>
        <v>45.335185336169033</v>
      </c>
      <c r="T137" s="186">
        <f t="shared" si="224"/>
        <v>46.664635507933639</v>
      </c>
      <c r="U137" s="186">
        <f t="shared" si="224"/>
        <v>47.994085679698244</v>
      </c>
      <c r="V137" s="186">
        <f t="shared" si="224"/>
        <v>49.32353585146285</v>
      </c>
      <c r="W137" s="186">
        <f t="shared" si="224"/>
        <v>50.652986023227456</v>
      </c>
      <c r="X137" s="186">
        <f t="shared" si="224"/>
        <v>51.982436194992061</v>
      </c>
      <c r="Y137" s="186">
        <f t="shared" si="224"/>
        <v>53.311886366756667</v>
      </c>
      <c r="Z137" s="186">
        <f t="shared" si="224"/>
        <v>54.641336538521273</v>
      </c>
      <c r="AA137" s="186">
        <f t="shared" si="224"/>
        <v>55.970786710285878</v>
      </c>
      <c r="AB137" s="186">
        <f t="shared" si="224"/>
        <v>57.300236882050498</v>
      </c>
      <c r="AC137" s="186">
        <f t="shared" si="224"/>
        <v>58.915030490804426</v>
      </c>
      <c r="AD137" s="186">
        <f t="shared" si="224"/>
        <v>60.529824099558354</v>
      </c>
      <c r="AE137" s="186">
        <f t="shared" si="224"/>
        <v>62.144617708312282</v>
      </c>
      <c r="AF137" s="186">
        <f t="shared" si="224"/>
        <v>63.75941131706621</v>
      </c>
      <c r="AG137" s="186">
        <f t="shared" si="224"/>
        <v>65.374204925820138</v>
      </c>
      <c r="AH137" s="186">
        <f t="shared" si="224"/>
        <v>66.988998534574066</v>
      </c>
      <c r="AI137" s="186">
        <f t="shared" si="224"/>
        <v>68.603792143327993</v>
      </c>
      <c r="AJ137" s="186">
        <f t="shared" si="224"/>
        <v>70.218585752081921</v>
      </c>
      <c r="AK137" s="186">
        <f t="shared" si="224"/>
        <v>71.833379360835849</v>
      </c>
      <c r="AL137" s="186">
        <f t="shared" si="224"/>
        <v>73.448172969589791</v>
      </c>
      <c r="AM137" s="186">
        <f t="shared" si="224"/>
        <v>83.296149941400941</v>
      </c>
      <c r="AN137" s="186">
        <f t="shared" si="224"/>
        <v>93.144126913212148</v>
      </c>
      <c r="AO137" s="186">
        <f t="shared" si="224"/>
        <v>93.144126913212148</v>
      </c>
      <c r="AP137" s="186">
        <f t="shared" si="224"/>
        <v>93.144126913212148</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3.310563752317667</v>
      </c>
      <c r="K138" s="186">
        <f t="shared" si="225"/>
        <v>3.3405637523176668</v>
      </c>
      <c r="L138" s="186">
        <f t="shared" si="225"/>
        <v>3.3705637523176666</v>
      </c>
      <c r="M138" s="186">
        <f t="shared" si="225"/>
        <v>3.4</v>
      </c>
      <c r="N138" s="186">
        <f t="shared" si="225"/>
        <v>3.4249999999999998</v>
      </c>
      <c r="O138" s="186">
        <f t="shared" si="225"/>
        <v>3.45</v>
      </c>
      <c r="P138" s="186">
        <f t="shared" si="225"/>
        <v>3.4714719793248676</v>
      </c>
      <c r="Q138" s="186">
        <f t="shared" si="225"/>
        <v>3.4929439586497351</v>
      </c>
      <c r="R138" s="186">
        <f t="shared" si="225"/>
        <v>3.2916155783920269</v>
      </c>
      <c r="S138" s="186">
        <f t="shared" si="225"/>
        <v>3.3805140077248836</v>
      </c>
      <c r="T138" s="186">
        <f t="shared" si="225"/>
        <v>3.4796472724263947</v>
      </c>
      <c r="U138" s="186">
        <f t="shared" si="225"/>
        <v>3.5787805371279058</v>
      </c>
      <c r="V138" s="186">
        <f t="shared" si="225"/>
        <v>3.6779138018294169</v>
      </c>
      <c r="W138" s="186">
        <f t="shared" si="225"/>
        <v>3.7770470665309279</v>
      </c>
      <c r="X138" s="186">
        <f t="shared" si="225"/>
        <v>3.876180331232439</v>
      </c>
      <c r="Y138" s="186">
        <f t="shared" si="225"/>
        <v>3.9753135959339501</v>
      </c>
      <c r="Z138" s="186">
        <f t="shared" si="225"/>
        <v>4.0744468606354607</v>
      </c>
      <c r="AA138" s="186">
        <f t="shared" si="225"/>
        <v>4.1735801253369713</v>
      </c>
      <c r="AB138" s="186">
        <f t="shared" si="225"/>
        <v>4.2727133900384828</v>
      </c>
      <c r="AC138" s="186">
        <f t="shared" si="225"/>
        <v>4.3931238918043629</v>
      </c>
      <c r="AD138" s="186">
        <f t="shared" si="225"/>
        <v>4.513534393570243</v>
      </c>
      <c r="AE138" s="186">
        <f t="shared" si="225"/>
        <v>4.6339448953361231</v>
      </c>
      <c r="AF138" s="186">
        <f t="shared" si="225"/>
        <v>4.7543553971020032</v>
      </c>
      <c r="AG138" s="186">
        <f t="shared" si="225"/>
        <v>4.8747658988678833</v>
      </c>
      <c r="AH138" s="186">
        <f t="shared" si="225"/>
        <v>4.9951764006337633</v>
      </c>
      <c r="AI138" s="186">
        <f t="shared" si="225"/>
        <v>5.1155869023996434</v>
      </c>
      <c r="AJ138" s="186">
        <f t="shared" si="225"/>
        <v>5.2359974041655235</v>
      </c>
      <c r="AK138" s="186">
        <f t="shared" si="225"/>
        <v>5.3564079059314036</v>
      </c>
      <c r="AL138" s="186">
        <f t="shared" si="225"/>
        <v>5.4768184076972801</v>
      </c>
      <c r="AM138" s="186">
        <f t="shared" si="225"/>
        <v>6.2111536454182446</v>
      </c>
      <c r="AN138" s="186">
        <f t="shared" si="225"/>
        <v>6.9454888831392134</v>
      </c>
      <c r="AO138" s="186">
        <f t="shared" si="225"/>
        <v>6.9454888831392134</v>
      </c>
      <c r="AP138" s="186">
        <f t="shared" si="225"/>
        <v>6.9454888831392134</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0.6547839540708813</v>
      </c>
      <c r="K139" s="186">
        <f t="shared" si="226"/>
        <v>0.67123078144835724</v>
      </c>
      <c r="L139" s="186">
        <f t="shared" si="226"/>
        <v>0.68767760882583318</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0.7022203283408196</v>
      </c>
      <c r="S139" s="186">
        <f t="shared" si="226"/>
        <v>0.72118556980002957</v>
      </c>
      <c r="T139" s="186">
        <f t="shared" si="226"/>
        <v>0.74233427080423342</v>
      </c>
      <c r="U139" s="186">
        <f t="shared" si="226"/>
        <v>0.76348297180843727</v>
      </c>
      <c r="V139" s="186">
        <f t="shared" si="226"/>
        <v>0.78463167281264112</v>
      </c>
      <c r="W139" s="186">
        <f t="shared" si="226"/>
        <v>0.80578037381684497</v>
      </c>
      <c r="X139" s="186">
        <f t="shared" si="226"/>
        <v>0.82692907482104883</v>
      </c>
      <c r="Y139" s="186">
        <f t="shared" si="226"/>
        <v>0.84807777582525268</v>
      </c>
      <c r="Z139" s="186">
        <f t="shared" si="226"/>
        <v>0.86922647682945653</v>
      </c>
      <c r="AA139" s="186">
        <f t="shared" si="226"/>
        <v>0.89037517783366038</v>
      </c>
      <c r="AB139" s="186">
        <f t="shared" si="226"/>
        <v>0.91152387883786401</v>
      </c>
      <c r="AC139" s="186">
        <f t="shared" si="226"/>
        <v>0.93721178195777344</v>
      </c>
      <c r="AD139" s="186">
        <f t="shared" si="226"/>
        <v>0.96289968507768287</v>
      </c>
      <c r="AE139" s="186">
        <f t="shared" si="226"/>
        <v>0.98858758819759229</v>
      </c>
      <c r="AF139" s="186">
        <f t="shared" si="226"/>
        <v>1.0142754913175016</v>
      </c>
      <c r="AG139" s="186">
        <f t="shared" si="226"/>
        <v>1.0399633944374109</v>
      </c>
      <c r="AH139" s="186">
        <f t="shared" si="226"/>
        <v>1.0656512975573202</v>
      </c>
      <c r="AI139" s="186">
        <f t="shared" si="226"/>
        <v>1.0913392006772296</v>
      </c>
      <c r="AJ139" s="186">
        <f t="shared" si="226"/>
        <v>1.1170271037971389</v>
      </c>
      <c r="AK139" s="186">
        <f t="shared" si="226"/>
        <v>1.1427150069170482</v>
      </c>
      <c r="AL139" s="186">
        <f t="shared" si="226"/>
        <v>1.1684029100369582</v>
      </c>
      <c r="AM139" s="186">
        <f t="shared" si="226"/>
        <v>1.325063103022361</v>
      </c>
      <c r="AN139" s="186">
        <f t="shared" si="226"/>
        <v>1.4817232960077626</v>
      </c>
      <c r="AO139" s="186">
        <f t="shared" si="226"/>
        <v>1.4817232960077626</v>
      </c>
      <c r="AP139" s="186">
        <f t="shared" si="226"/>
        <v>1.4817232960077626</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2.7114063478211388</v>
      </c>
      <c r="K140" s="186">
        <f t="shared" si="227"/>
        <v>2.7742708985474289</v>
      </c>
      <c r="L140" s="186">
        <f t="shared" si="227"/>
        <v>2.8371354492737191</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2.8914666816048276</v>
      </c>
      <c r="S140" s="186">
        <f t="shared" si="227"/>
        <v>2.9695580748253341</v>
      </c>
      <c r="T140" s="186">
        <f t="shared" si="227"/>
        <v>3.0566400943068301</v>
      </c>
      <c r="U140" s="186">
        <f t="shared" si="227"/>
        <v>3.1437221137883262</v>
      </c>
      <c r="V140" s="186">
        <f t="shared" si="227"/>
        <v>3.2308041332698223</v>
      </c>
      <c r="W140" s="186">
        <f t="shared" si="227"/>
        <v>3.3178861527513184</v>
      </c>
      <c r="X140" s="186">
        <f t="shared" si="227"/>
        <v>3.4049681722328144</v>
      </c>
      <c r="Y140" s="186">
        <f t="shared" si="227"/>
        <v>3.4920501917143105</v>
      </c>
      <c r="Z140" s="186">
        <f t="shared" si="227"/>
        <v>3.5791322111958066</v>
      </c>
      <c r="AA140" s="186">
        <f t="shared" si="227"/>
        <v>3.6662142306773027</v>
      </c>
      <c r="AB140" s="186">
        <f t="shared" si="227"/>
        <v>3.7532962501588001</v>
      </c>
      <c r="AC140" s="186">
        <f t="shared" si="227"/>
        <v>3.8590689157935398</v>
      </c>
      <c r="AD140" s="186">
        <f t="shared" si="227"/>
        <v>3.9648415814282796</v>
      </c>
      <c r="AE140" s="186">
        <f t="shared" si="227"/>
        <v>4.0706142470630198</v>
      </c>
      <c r="AF140" s="186">
        <f t="shared" si="227"/>
        <v>4.17638691269776</v>
      </c>
      <c r="AG140" s="186">
        <f t="shared" si="227"/>
        <v>4.2821595783325002</v>
      </c>
      <c r="AH140" s="186">
        <f t="shared" si="227"/>
        <v>4.3879322439672404</v>
      </c>
      <c r="AI140" s="186">
        <f t="shared" si="227"/>
        <v>4.4937049096019805</v>
      </c>
      <c r="AJ140" s="186">
        <f t="shared" si="227"/>
        <v>4.5994775752367207</v>
      </c>
      <c r="AK140" s="186">
        <f t="shared" si="227"/>
        <v>4.7052502408714609</v>
      </c>
      <c r="AL140" s="186">
        <f t="shared" si="227"/>
        <v>4.8110229065061985</v>
      </c>
      <c r="AM140" s="186">
        <f t="shared" si="227"/>
        <v>5.4560878669885486</v>
      </c>
      <c r="AN140" s="186">
        <f t="shared" si="227"/>
        <v>6.1011528274708962</v>
      </c>
      <c r="AO140" s="186">
        <f t="shared" si="227"/>
        <v>6.1011528274708962</v>
      </c>
      <c r="AP140" s="186">
        <f t="shared" si="227"/>
        <v>6.1011528274708962</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0.57023972229676956</v>
      </c>
      <c r="K141" s="186">
        <f t="shared" si="228"/>
        <v>0.55900373411704862</v>
      </c>
      <c r="L141" s="186">
        <f t="shared" si="228"/>
        <v>0.54776774593732769</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0.5328542553619845</v>
      </c>
      <c r="T141" s="186">
        <f t="shared" si="228"/>
        <v>0.5484801577612699</v>
      </c>
      <c r="U141" s="186">
        <f t="shared" si="228"/>
        <v>0.56410606016055531</v>
      </c>
      <c r="V141" s="186">
        <f t="shared" si="228"/>
        <v>0.57973196255984072</v>
      </c>
      <c r="W141" s="186">
        <f t="shared" si="228"/>
        <v>0.59535786495912613</v>
      </c>
      <c r="X141" s="186">
        <f t="shared" si="228"/>
        <v>0.61098376735841153</v>
      </c>
      <c r="Y141" s="186">
        <f t="shared" si="228"/>
        <v>0.62660966975769694</v>
      </c>
      <c r="Z141" s="186">
        <f t="shared" si="228"/>
        <v>0.64223557215698235</v>
      </c>
      <c r="AA141" s="186">
        <f t="shared" si="228"/>
        <v>0.65786147455626776</v>
      </c>
      <c r="AB141" s="186">
        <f t="shared" si="228"/>
        <v>0.67348737695555305</v>
      </c>
      <c r="AC141" s="186">
        <f t="shared" si="228"/>
        <v>0.69246710847259596</v>
      </c>
      <c r="AD141" s="186">
        <f t="shared" si="228"/>
        <v>0.71144683998963876</v>
      </c>
      <c r="AE141" s="186">
        <f t="shared" si="228"/>
        <v>0.73042657150668155</v>
      </c>
      <c r="AF141" s="186">
        <f t="shared" si="228"/>
        <v>0.74940630302372435</v>
      </c>
      <c r="AG141" s="186">
        <f t="shared" si="228"/>
        <v>0.76838603454076715</v>
      </c>
      <c r="AH141" s="186">
        <f t="shared" si="228"/>
        <v>0.78736576605780995</v>
      </c>
      <c r="AI141" s="186">
        <f t="shared" si="228"/>
        <v>0.80634549757485274</v>
      </c>
      <c r="AJ141" s="186">
        <f t="shared" si="228"/>
        <v>0.82532522909189554</v>
      </c>
      <c r="AK141" s="186">
        <f t="shared" si="228"/>
        <v>0.84430496060893834</v>
      </c>
      <c r="AL141" s="186">
        <f t="shared" si="228"/>
        <v>0.86328469212598158</v>
      </c>
      <c r="AM141" s="186">
        <f t="shared" si="228"/>
        <v>0.97903444360984393</v>
      </c>
      <c r="AN141" s="186">
        <f t="shared" si="228"/>
        <v>1.0947841950937067</v>
      </c>
      <c r="AO141" s="186">
        <f t="shared" si="228"/>
        <v>1.0947841950937067</v>
      </c>
      <c r="AP141" s="186">
        <f t="shared" si="228"/>
        <v>1.0947841950937067</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0.27326501935541331</v>
      </c>
      <c r="K142" s="186">
        <f t="shared" si="229"/>
        <v>0.27740453823694228</v>
      </c>
      <c r="L142" s="186">
        <f t="shared" si="229"/>
        <v>0.28154405711847125</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0.28372544028654362</v>
      </c>
      <c r="T142" s="186">
        <f t="shared" si="229"/>
        <v>0.29204566292434542</v>
      </c>
      <c r="U142" s="186">
        <f t="shared" si="229"/>
        <v>0.30036588556214722</v>
      </c>
      <c r="V142" s="186">
        <f t="shared" si="229"/>
        <v>0.30868610819994902</v>
      </c>
      <c r="W142" s="186">
        <f t="shared" si="229"/>
        <v>0.31700633083775082</v>
      </c>
      <c r="X142" s="186">
        <f t="shared" si="229"/>
        <v>0.32532655347555262</v>
      </c>
      <c r="Y142" s="186">
        <f t="shared" si="229"/>
        <v>0.33364677611335442</v>
      </c>
      <c r="Z142" s="186">
        <f t="shared" si="229"/>
        <v>0.34196699875115621</v>
      </c>
      <c r="AA142" s="186">
        <f t="shared" si="229"/>
        <v>0.35028722138895801</v>
      </c>
      <c r="AB142" s="186">
        <f t="shared" si="229"/>
        <v>0.35860744402675987</v>
      </c>
      <c r="AC142" s="186">
        <f t="shared" si="229"/>
        <v>0.3687134582454793</v>
      </c>
      <c r="AD142" s="186">
        <f t="shared" si="229"/>
        <v>0.37881947246419873</v>
      </c>
      <c r="AE142" s="186">
        <f t="shared" si="229"/>
        <v>0.38892548668291815</v>
      </c>
      <c r="AF142" s="186">
        <f t="shared" si="229"/>
        <v>0.39903150090163758</v>
      </c>
      <c r="AG142" s="186">
        <f t="shared" si="229"/>
        <v>0.40913751512035701</v>
      </c>
      <c r="AH142" s="186">
        <f t="shared" si="229"/>
        <v>0.41924352933907644</v>
      </c>
      <c r="AI142" s="186">
        <f t="shared" si="229"/>
        <v>0.42934954355779587</v>
      </c>
      <c r="AJ142" s="186">
        <f t="shared" si="229"/>
        <v>0.43945555777651529</v>
      </c>
      <c r="AK142" s="186">
        <f t="shared" si="229"/>
        <v>0.44956157199523472</v>
      </c>
      <c r="AL142" s="186">
        <f t="shared" si="229"/>
        <v>0.45966758621395426</v>
      </c>
      <c r="AM142" s="186">
        <f t="shared" si="229"/>
        <v>0.52130010368443391</v>
      </c>
      <c r="AN142" s="186">
        <f t="shared" si="229"/>
        <v>0.58293262115491351</v>
      </c>
      <c r="AO142" s="186">
        <f t="shared" si="229"/>
        <v>0.58293262115491351</v>
      </c>
      <c r="AP142" s="186">
        <f t="shared" si="229"/>
        <v>0.58293262115491351</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5.0361375113209643</v>
      </c>
      <c r="K143" s="186">
        <f t="shared" si="230"/>
        <v>5.3607583408806443</v>
      </c>
      <c r="L143" s="186">
        <f t="shared" si="230"/>
        <v>5.6853791704403243</v>
      </c>
      <c r="M143" s="186">
        <f t="shared" si="230"/>
        <v>6.01</v>
      </c>
      <c r="N143" s="186">
        <f t="shared" si="230"/>
        <v>6.0652596920330133</v>
      </c>
      <c r="O143" s="186">
        <f t="shared" si="230"/>
        <v>6.1205193840660259</v>
      </c>
      <c r="P143" s="186">
        <f t="shared" si="230"/>
        <v>6.1586120407825806</v>
      </c>
      <c r="Q143" s="186">
        <f t="shared" si="230"/>
        <v>6.1967046974991353</v>
      </c>
      <c r="R143" s="186">
        <f t="shared" si="230"/>
        <v>5.8395353485339427</v>
      </c>
      <c r="S143" s="186">
        <f t="shared" si="230"/>
        <v>5.997246815184603</v>
      </c>
      <c r="T143" s="186">
        <f t="shared" si="230"/>
        <v>6.1731155306081815</v>
      </c>
      <c r="U143" s="186">
        <f t="shared" si="230"/>
        <v>6.34898424603176</v>
      </c>
      <c r="V143" s="186">
        <f t="shared" si="230"/>
        <v>6.5248529614553386</v>
      </c>
      <c r="W143" s="186">
        <f t="shared" si="230"/>
        <v>6.7007216768789171</v>
      </c>
      <c r="X143" s="186">
        <f t="shared" si="230"/>
        <v>6.8765903923024956</v>
      </c>
      <c r="Y143" s="186">
        <f t="shared" si="230"/>
        <v>7.0524591077260741</v>
      </c>
      <c r="Z143" s="186">
        <f t="shared" si="230"/>
        <v>7.2283278231496526</v>
      </c>
      <c r="AA143" s="186">
        <f t="shared" si="230"/>
        <v>7.4041965385732311</v>
      </c>
      <c r="AB143" s="186">
        <f t="shared" si="230"/>
        <v>7.5800652539968105</v>
      </c>
      <c r="AC143" s="186">
        <f t="shared" si="230"/>
        <v>7.7936811409832405</v>
      </c>
      <c r="AD143" s="186">
        <f t="shared" si="230"/>
        <v>8.0072970279696705</v>
      </c>
      <c r="AE143" s="186">
        <f t="shared" si="230"/>
        <v>8.2209129149561004</v>
      </c>
      <c r="AF143" s="186">
        <f t="shared" si="230"/>
        <v>8.4345288019425304</v>
      </c>
      <c r="AG143" s="186">
        <f t="shared" si="230"/>
        <v>8.6481446889289604</v>
      </c>
      <c r="AH143" s="186">
        <f t="shared" si="230"/>
        <v>8.8617605759153903</v>
      </c>
      <c r="AI143" s="186">
        <f t="shared" si="230"/>
        <v>9.0753764629018203</v>
      </c>
      <c r="AJ143" s="186">
        <f t="shared" si="230"/>
        <v>9.2889923498882503</v>
      </c>
      <c r="AK143" s="186">
        <f t="shared" si="230"/>
        <v>9.5026082368746803</v>
      </c>
      <c r="AL143" s="186">
        <f t="shared" si="230"/>
        <v>9.7162241238611102</v>
      </c>
      <c r="AM143" s="186">
        <f t="shared" si="230"/>
        <v>11.018981531650649</v>
      </c>
      <c r="AN143" s="186">
        <f t="shared" si="230"/>
        <v>12.321738939440188</v>
      </c>
      <c r="AO143" s="186">
        <f t="shared" si="230"/>
        <v>12.321738939440188</v>
      </c>
      <c r="AP143" s="186">
        <f t="shared" si="230"/>
        <v>12.321738939440188</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1.5653068685251963</v>
      </c>
      <c r="K144" s="186">
        <f t="shared" si="231"/>
        <v>1.6102045790167996</v>
      </c>
      <c r="L144" s="186">
        <f t="shared" si="231"/>
        <v>1.6551022895084029</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1.7441492561595058</v>
      </c>
      <c r="T144" s="186">
        <f t="shared" si="231"/>
        <v>1.7952962738895608</v>
      </c>
      <c r="U144" s="186">
        <f t="shared" si="231"/>
        <v>1.8464432916196158</v>
      </c>
      <c r="V144" s="186">
        <f t="shared" si="231"/>
        <v>1.8975903093496709</v>
      </c>
      <c r="W144" s="186">
        <f t="shared" si="231"/>
        <v>1.9487373270797259</v>
      </c>
      <c r="X144" s="186">
        <f t="shared" si="231"/>
        <v>1.9998843448097809</v>
      </c>
      <c r="Y144" s="186">
        <f t="shared" si="231"/>
        <v>2.051031362539836</v>
      </c>
      <c r="Z144" s="186">
        <f t="shared" si="231"/>
        <v>2.102178380269891</v>
      </c>
      <c r="AA144" s="186">
        <f t="shared" si="231"/>
        <v>2.153325397999946</v>
      </c>
      <c r="AB144" s="186">
        <f t="shared" si="231"/>
        <v>2.2044724157300002</v>
      </c>
      <c r="AC144" s="186">
        <f t="shared" si="231"/>
        <v>2.2665972543222512</v>
      </c>
      <c r="AD144" s="186">
        <f t="shared" si="231"/>
        <v>2.3287220929145023</v>
      </c>
      <c r="AE144" s="186">
        <f t="shared" si="231"/>
        <v>2.3908469315067533</v>
      </c>
      <c r="AF144" s="186">
        <f t="shared" si="231"/>
        <v>2.4529717700990044</v>
      </c>
      <c r="AG144" s="186">
        <f t="shared" si="231"/>
        <v>2.5150966086912554</v>
      </c>
      <c r="AH144" s="186">
        <f t="shared" si="231"/>
        <v>2.5772214472835064</v>
      </c>
      <c r="AI144" s="186">
        <f t="shared" si="231"/>
        <v>2.6393462858757575</v>
      </c>
      <c r="AJ144" s="186">
        <f t="shared" si="231"/>
        <v>2.7014711244680085</v>
      </c>
      <c r="AK144" s="186">
        <f t="shared" si="231"/>
        <v>2.7635959630602596</v>
      </c>
      <c r="AL144" s="186">
        <f t="shared" si="231"/>
        <v>2.825720801652511</v>
      </c>
      <c r="AM144" s="186">
        <f t="shared" si="231"/>
        <v>3.2045952141578211</v>
      </c>
      <c r="AN144" s="186">
        <f t="shared" si="231"/>
        <v>3.5834696266631321</v>
      </c>
      <c r="AO144" s="186">
        <f t="shared" si="231"/>
        <v>3.5834696266631321</v>
      </c>
      <c r="AP144" s="186">
        <f t="shared" si="231"/>
        <v>3.5834696266631321</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5.8486156921973939E-2</v>
      </c>
      <c r="K145" s="186">
        <f t="shared" si="232"/>
        <v>6.5622085483256903E-2</v>
      </c>
      <c r="L145" s="186">
        <f t="shared" si="232"/>
        <v>7.2758014044539868E-2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9.9990884809266503E-2</v>
      </c>
      <c r="T145" s="186">
        <f t="shared" si="232"/>
        <v>0.10292310837907992</v>
      </c>
      <c r="U145" s="186">
        <f t="shared" si="232"/>
        <v>0.10585533194889334</v>
      </c>
      <c r="V145" s="186">
        <f t="shared" si="232"/>
        <v>0.10878755551870675</v>
      </c>
      <c r="W145" s="186">
        <f t="shared" si="232"/>
        <v>0.11171977908852017</v>
      </c>
      <c r="X145" s="186">
        <f t="shared" si="232"/>
        <v>0.11465200265833358</v>
      </c>
      <c r="Y145" s="186">
        <f t="shared" si="232"/>
        <v>0.117584226228147</v>
      </c>
      <c r="Z145" s="186">
        <f t="shared" si="232"/>
        <v>0.12051644979796042</v>
      </c>
      <c r="AA145" s="186">
        <f t="shared" si="232"/>
        <v>0.12344867336777383</v>
      </c>
      <c r="AB145" s="186">
        <f t="shared" si="232"/>
        <v>0.12638089693758722</v>
      </c>
      <c r="AC145" s="186">
        <f t="shared" si="232"/>
        <v>0.12994247147459115</v>
      </c>
      <c r="AD145" s="186">
        <f t="shared" si="232"/>
        <v>0.13350404601159507</v>
      </c>
      <c r="AE145" s="186">
        <f t="shared" si="232"/>
        <v>0.137065620548599</v>
      </c>
      <c r="AF145" s="186">
        <f t="shared" si="232"/>
        <v>0.14062719508560292</v>
      </c>
      <c r="AG145" s="186">
        <f t="shared" si="232"/>
        <v>0.14418876962260685</v>
      </c>
      <c r="AH145" s="186">
        <f t="shared" si="232"/>
        <v>0.14775034415961077</v>
      </c>
      <c r="AI145" s="186">
        <f t="shared" si="232"/>
        <v>0.1513119186966147</v>
      </c>
      <c r="AJ145" s="186">
        <f t="shared" si="232"/>
        <v>0.15487349323361863</v>
      </c>
      <c r="AK145" s="186">
        <f t="shared" si="232"/>
        <v>0.15843506777062255</v>
      </c>
      <c r="AL145" s="186">
        <f t="shared" si="232"/>
        <v>0.16199664230762656</v>
      </c>
      <c r="AM145" s="186">
        <f t="shared" si="232"/>
        <v>0.183717253433199</v>
      </c>
      <c r="AN145" s="186">
        <f t="shared" si="232"/>
        <v>0.20543786455877139</v>
      </c>
      <c r="AO145" s="186">
        <f t="shared" si="232"/>
        <v>0.20543786455877139</v>
      </c>
      <c r="AP145" s="186">
        <f t="shared" si="232"/>
        <v>0.20543786455877139</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3.9969372950314989E-2</v>
      </c>
      <c r="K146" s="186">
        <f t="shared" si="233"/>
        <v>3.4102559292729893E-2</v>
      </c>
      <c r="L146" s="186">
        <f t="shared" si="233"/>
        <v>2.8235745635144794E-2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2.2214386396849521E-2</v>
      </c>
      <c r="T146" s="186">
        <f t="shared" si="233"/>
        <v>2.2865821250196754E-2</v>
      </c>
      <c r="U146" s="186">
        <f t="shared" si="233"/>
        <v>2.3517256103543986E-2</v>
      </c>
      <c r="V146" s="186">
        <f t="shared" si="233"/>
        <v>2.4168690956891219E-2</v>
      </c>
      <c r="W146" s="186">
        <f t="shared" si="233"/>
        <v>2.4820125810238451E-2</v>
      </c>
      <c r="X146" s="186">
        <f t="shared" si="233"/>
        <v>2.5471560663585684E-2</v>
      </c>
      <c r="Y146" s="186">
        <f t="shared" si="233"/>
        <v>2.6122995516932916E-2</v>
      </c>
      <c r="Z146" s="186">
        <f t="shared" si="233"/>
        <v>2.6774430370280149E-2</v>
      </c>
      <c r="AA146" s="186">
        <f t="shared" si="233"/>
        <v>2.7425865223627381E-2</v>
      </c>
      <c r="AB146" s="186">
        <f t="shared" si="233"/>
        <v>2.8077300076974617E-2</v>
      </c>
      <c r="AC146" s="186">
        <f t="shared" si="233"/>
        <v>2.8868554130752663E-2</v>
      </c>
      <c r="AD146" s="186">
        <f t="shared" si="233"/>
        <v>2.9659808184530709E-2</v>
      </c>
      <c r="AE146" s="186">
        <f t="shared" si="233"/>
        <v>3.0451062238308756E-2</v>
      </c>
      <c r="AF146" s="186">
        <f t="shared" si="233"/>
        <v>3.1242316292086802E-2</v>
      </c>
      <c r="AG146" s="186">
        <f t="shared" si="233"/>
        <v>3.2033570345864848E-2</v>
      </c>
      <c r="AH146" s="186">
        <f t="shared" si="233"/>
        <v>3.2824824399642898E-2</v>
      </c>
      <c r="AI146" s="186">
        <f t="shared" si="233"/>
        <v>3.3616078453420947E-2</v>
      </c>
      <c r="AJ146" s="186">
        <f t="shared" si="233"/>
        <v>3.4407332507198997E-2</v>
      </c>
      <c r="AK146" s="186">
        <f t="shared" si="233"/>
        <v>3.5198586560977047E-2</v>
      </c>
      <c r="AL146" s="186">
        <f t="shared" si="233"/>
        <v>3.5989840614755082E-2</v>
      </c>
      <c r="AM146" s="186">
        <f t="shared" si="233"/>
        <v>4.0815380955152789E-2</v>
      </c>
      <c r="AN146" s="186">
        <f t="shared" si="233"/>
        <v>4.5640921295550467E-2</v>
      </c>
      <c r="AO146" s="186">
        <f t="shared" si="233"/>
        <v>4.5640921295550467E-2</v>
      </c>
      <c r="AP146" s="186">
        <f t="shared" si="233"/>
        <v>4.5640921295550467E-2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22.394471154794275</v>
      </c>
      <c r="L147" s="186">
        <f t="shared" si="234"/>
        <v>22.788942309588549</v>
      </c>
      <c r="M147" s="186">
        <f t="shared" si="234"/>
        <v>23.18341346438282</v>
      </c>
      <c r="N147" s="186">
        <f t="shared" si="234"/>
        <v>23.396576241140856</v>
      </c>
      <c r="O147" s="186">
        <f t="shared" si="234"/>
        <v>23.609739017898892</v>
      </c>
      <c r="P147" s="186">
        <f t="shared" si="234"/>
        <v>23.75668041733595</v>
      </c>
      <c r="Q147" s="186">
        <f t="shared" si="234"/>
        <v>23.903621816773004</v>
      </c>
      <c r="R147" s="186">
        <f t="shared" si="234"/>
        <v>22.525850653068428</v>
      </c>
      <c r="S147" s="186">
        <f t="shared" si="234"/>
        <v>23.134218396735061</v>
      </c>
      <c r="T147" s="186">
        <f t="shared" si="234"/>
        <v>23.81262723951621</v>
      </c>
      <c r="U147" s="186">
        <f t="shared" si="234"/>
        <v>24.491036082297359</v>
      </c>
      <c r="V147" s="186">
        <f t="shared" si="234"/>
        <v>25.169444925078508</v>
      </c>
      <c r="W147" s="186">
        <f t="shared" si="234"/>
        <v>25.847853767859657</v>
      </c>
      <c r="X147" s="186">
        <f t="shared" si="234"/>
        <v>26.526262610640806</v>
      </c>
      <c r="Y147" s="186">
        <f t="shared" si="234"/>
        <v>27.204671453421955</v>
      </c>
      <c r="Z147" s="186">
        <f t="shared" si="234"/>
        <v>27.883080296203104</v>
      </c>
      <c r="AA147" s="186">
        <f t="shared" si="234"/>
        <v>28.561489138984253</v>
      </c>
      <c r="AB147" s="186">
        <f t="shared" si="234"/>
        <v>29.239897981765402</v>
      </c>
      <c r="AC147" s="186">
        <f t="shared" si="234"/>
        <v>30.063915524289076</v>
      </c>
      <c r="AD147" s="186">
        <f t="shared" si="234"/>
        <v>30.887933066812749</v>
      </c>
      <c r="AE147" s="186">
        <f t="shared" si="234"/>
        <v>31.711950609336423</v>
      </c>
      <c r="AF147" s="186">
        <f t="shared" si="234"/>
        <v>32.535968151860096</v>
      </c>
      <c r="AG147" s="186">
        <f t="shared" si="234"/>
        <v>33.359985694383774</v>
      </c>
      <c r="AH147" s="186">
        <f t="shared" si="234"/>
        <v>34.184003236907451</v>
      </c>
      <c r="AI147" s="186">
        <f t="shared" si="234"/>
        <v>35.008020779431128</v>
      </c>
      <c r="AJ147" s="186">
        <f t="shared" si="234"/>
        <v>35.832038321954805</v>
      </c>
      <c r="AK147" s="186">
        <f t="shared" si="234"/>
        <v>36.656055864478482</v>
      </c>
      <c r="AL147" s="186">
        <f t="shared" si="234"/>
        <v>37.480073407002145</v>
      </c>
      <c r="AM147" s="186">
        <f t="shared" si="234"/>
        <v>42.505425092288739</v>
      </c>
      <c r="AN147" s="186">
        <f t="shared" si="234"/>
        <v>47.530776777575348</v>
      </c>
      <c r="AO147" s="186">
        <f t="shared" si="234"/>
        <v>47.530776777575348</v>
      </c>
      <c r="AP147" s="186">
        <f t="shared" si="234"/>
        <v>47.530776777575348</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v>
      </c>
      <c r="L148" s="186">
        <f t="shared" si="235"/>
        <v>26.000111453212398</v>
      </c>
      <c r="M148" s="186">
        <f t="shared" si="235"/>
        <v>26.4501671798186</v>
      </c>
      <c r="N148" s="186">
        <f t="shared" si="235"/>
        <v>26.693366529665269</v>
      </c>
      <c r="O148" s="186">
        <f t="shared" si="235"/>
        <v>26.936565879511939</v>
      </c>
      <c r="P148" s="186">
        <f t="shared" si="235"/>
        <v>27.104212657960581</v>
      </c>
      <c r="Q148" s="186">
        <f t="shared" si="235"/>
        <v>27.271859436409223</v>
      </c>
      <c r="R148" s="186">
        <f t="shared" si="235"/>
        <v>25.699947790546275</v>
      </c>
      <c r="S148" s="186">
        <f t="shared" si="235"/>
        <v>26.394040079911385</v>
      </c>
      <c r="T148" s="186">
        <f t="shared" si="235"/>
        <v>27.168042895993516</v>
      </c>
      <c r="U148" s="186">
        <f t="shared" si="235"/>
        <v>27.942045712075647</v>
      </c>
      <c r="V148" s="186">
        <f t="shared" si="235"/>
        <v>28.716048528157778</v>
      </c>
      <c r="W148" s="186">
        <f t="shared" si="235"/>
        <v>29.490051344239909</v>
      </c>
      <c r="X148" s="186">
        <f t="shared" si="235"/>
        <v>30.26405416032204</v>
      </c>
      <c r="Y148" s="186">
        <f t="shared" si="235"/>
        <v>31.038056976404171</v>
      </c>
      <c r="Z148" s="186">
        <f t="shared" si="235"/>
        <v>31.812059792486302</v>
      </c>
      <c r="AA148" s="186">
        <f t="shared" si="235"/>
        <v>32.586062608568433</v>
      </c>
      <c r="AB148" s="186">
        <f t="shared" si="235"/>
        <v>33.36006542465055</v>
      </c>
      <c r="AC148" s="186">
        <f t="shared" si="235"/>
        <v>34.300194529984381</v>
      </c>
      <c r="AD148" s="186">
        <f t="shared" si="235"/>
        <v>35.240323635318212</v>
      </c>
      <c r="AE148" s="186">
        <f t="shared" si="235"/>
        <v>36.180452740652044</v>
      </c>
      <c r="AF148" s="186">
        <f t="shared" si="235"/>
        <v>37.120581845985875</v>
      </c>
      <c r="AG148" s="186">
        <f t="shared" si="235"/>
        <v>38.060710951319706</v>
      </c>
      <c r="AH148" s="186">
        <f t="shared" si="235"/>
        <v>39.000840056653537</v>
      </c>
      <c r="AI148" s="186">
        <f t="shared" si="235"/>
        <v>39.940969161987368</v>
      </c>
      <c r="AJ148" s="186">
        <f t="shared" si="235"/>
        <v>40.8810982673212</v>
      </c>
      <c r="AK148" s="186">
        <f t="shared" si="235"/>
        <v>41.821227372655031</v>
      </c>
      <c r="AL148" s="186">
        <f t="shared" si="235"/>
        <v>42.761356477988848</v>
      </c>
      <c r="AM148" s="186">
        <f t="shared" si="235"/>
        <v>48.494825900747642</v>
      </c>
      <c r="AN148" s="186">
        <f t="shared" si="235"/>
        <v>54.228295323506465</v>
      </c>
      <c r="AO148" s="186">
        <f t="shared" si="235"/>
        <v>54.228295323506465</v>
      </c>
      <c r="AP148" s="186">
        <f t="shared" si="235"/>
        <v>54.228295323506465</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81.882268084821604</v>
      </c>
      <c r="T149" s="186">
        <f t="shared" si="236"/>
        <v>82.804678528622347</v>
      </c>
      <c r="U149" s="186">
        <f t="shared" si="236"/>
        <v>83.72708897242309</v>
      </c>
      <c r="V149" s="186">
        <f t="shared" si="236"/>
        <v>84.649499416223833</v>
      </c>
      <c r="W149" s="186">
        <f t="shared" si="236"/>
        <v>85.571909860024576</v>
      </c>
      <c r="X149" s="186">
        <f t="shared" si="236"/>
        <v>86.494320303825319</v>
      </c>
      <c r="Y149" s="186">
        <f t="shared" si="236"/>
        <v>87.416730747626062</v>
      </c>
      <c r="Z149" s="186">
        <f t="shared" si="236"/>
        <v>88.339141191426805</v>
      </c>
      <c r="AA149" s="186">
        <f t="shared" si="236"/>
        <v>89.261551635227548</v>
      </c>
      <c r="AB149" s="186">
        <f t="shared" si="236"/>
        <v>90.183962079028262</v>
      </c>
      <c r="AC149" s="186">
        <f t="shared" si="236"/>
        <v>92.480148088887006</v>
      </c>
      <c r="AD149" s="186">
        <f t="shared" si="236"/>
        <v>94.77633409874575</v>
      </c>
      <c r="AE149" s="186">
        <f t="shared" si="236"/>
        <v>97.072520108604493</v>
      </c>
      <c r="AF149" s="186">
        <f t="shared" si="236"/>
        <v>99.368706118463237</v>
      </c>
      <c r="AG149" s="186">
        <f t="shared" si="236"/>
        <v>101.66489212832198</v>
      </c>
      <c r="AH149" s="186">
        <f t="shared" si="236"/>
        <v>103.96107813818072</v>
      </c>
      <c r="AI149" s="186">
        <f t="shared" si="236"/>
        <v>106.25726414803947</v>
      </c>
      <c r="AJ149" s="186">
        <f t="shared" si="236"/>
        <v>108.55345015789821</v>
      </c>
      <c r="AK149" s="186">
        <f t="shared" si="236"/>
        <v>110.84963616775696</v>
      </c>
      <c r="AL149" s="186">
        <f t="shared" si="236"/>
        <v>113.14582217761571</v>
      </c>
      <c r="AM149" s="186">
        <f t="shared" si="236"/>
        <v>125.50586237518903</v>
      </c>
      <c r="AN149" s="186">
        <f t="shared" si="236"/>
        <v>137.86590257276239</v>
      </c>
      <c r="AO149" s="186">
        <f t="shared" si="236"/>
        <v>137.86590257276239</v>
      </c>
      <c r="AP149" s="186">
        <f t="shared" si="236"/>
        <v>137.86590257276239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17.151878492126293</v>
      </c>
      <c r="L176" s="186" cm="1">
        <f t="array" ref="L176">IF(L$174=-1,M176,IF(L$174=99,K176,IF(L$174=0,INDEX($F43:$N43,0,L$172),(INDEX($F43:$N43,0,L$174+1)-INDEX($F43:$N43,0,L$174))/(INDEX($F$4:$N$4,0,L$174+1)-INDEX($F$4:$N$4,0,L$174))+K176)))</f>
        <v>17.459420370111758</v>
      </c>
      <c r="M176" s="186" cm="1">
        <f t="array" ref="M176">IF(M$174=-1,N176,IF(M$174=99,L176,IF(M$174=0,INDEX($F43:$N43,0,M$172),(INDEX($F43:$N43,0,M$174+1)-INDEX($F43:$N43,0,M$174))/(INDEX($F$4:$N$4,0,M$174+1)-INDEX($F$4:$N$4,0,M$174))+L176)))</f>
        <v>17.766962248097222</v>
      </c>
      <c r="N176" s="186" cm="1">
        <f t="array" ref="N176">IF(N$174=-1,O176,IF(N$174=99,M176,IF(N$174=0,INDEX($F43:$N43,0,N$172),(INDEX($F43:$N43,0,N$174+1)-INDEX($F43:$N43,0,N$174))/(INDEX($F$4:$N$4,0,N$174+1)-INDEX($F$4:$N$4,0,N$174))+M176)))</f>
        <v>18.074504126082687</v>
      </c>
      <c r="O176" s="186" cm="1">
        <f t="array" ref="O176">IF(O$174=-1,P176,IF(O$174=99,N176,IF(O$174=0,INDEX($F43:$N43,0,O$172),(INDEX($F43:$N43,0,O$174+1)-INDEX($F43:$N43,0,O$174))/(INDEX($F$4:$N$4,0,O$174+1)-INDEX($F$4:$N$4,0,O$174))+N176)))</f>
        <v>18.24069240090078</v>
      </c>
      <c r="P176" s="186" cm="1">
        <f t="array" ref="P176">IF(P$174=-1,Q176,IF(P$174=99,O176,IF(P$174=0,INDEX($F43:$N43,0,P$172),(INDEX($F43:$N43,0,P$174+1)-INDEX($F43:$N43,0,P$174))/(INDEX($F$4:$N$4,0,P$174+1)-INDEX($F$4:$N$4,0,P$174))+O176)))</f>
        <v>18.406880675718874</v>
      </c>
      <c r="Q176" s="186" cm="1">
        <f t="array" ref="Q176">IF(Q$174=-1,R176,IF(Q$174=99,P176,IF(Q$174=0,INDEX($F43:$N43,0,Q$172),(INDEX($F43:$N43,0,Q$174+1)-INDEX($F43:$N43,0,Q$174))/(INDEX($F$4:$N$4,0,Q$174+1)-INDEX($F$4:$N$4,0,Q$174))+P176)))</f>
        <v>18.521440722473756</v>
      </c>
      <c r="R176" s="186" cm="1">
        <f t="array" ref="R176">IF(R$174=-1,S176,IF(R$174=99,Q176,IF(R$174=0,INDEX($F43:$N43,0,R$172),(INDEX($F43:$N43,0,R$174+1)-INDEX($F43:$N43,0,R$174))/(INDEX($F$4:$N$4,0,R$174+1)-INDEX($F$4:$N$4,0,R$174))+Q176)))</f>
        <v>18.636000769228637</v>
      </c>
      <c r="S176" s="186" cm="1">
        <f t="array" ref="S176">IF(S$174=-1,T176,IF(S$174=99,R176,IF(S$174=0,INDEX($F43:$N43,0,S$172),(INDEX($F43:$N43,0,S$174+1)-INDEX($F43:$N43,0,S$174))/(INDEX($F$4:$N$4,0,S$174+1)-INDEX($F$4:$N$4,0,S$174))+R176)))</f>
        <v>17.561847878782441</v>
      </c>
      <c r="T176" s="186" cm="1">
        <f t="array" ref="T176">IF(T$174=-1,U176,IF(T$174=99,S176,IF(T$174=0,INDEX($F43:$N43,0,T$172),(INDEX($F43:$N43,0,T$174+1)-INDEX($F43:$N43,0,T$174))/(INDEX($F$4:$N$4,0,T$174+1)-INDEX($F$4:$N$4,0,T$174))+S176)))</f>
        <v>18.03615013414149</v>
      </c>
      <c r="U176" s="186" cm="1">
        <f t="array" ref="U176">IF(U$174=-1,V176,IF(U$174=99,T176,IF(U$174=0,INDEX($F43:$N43,0,U$172),(INDEX($F43:$N43,0,U$174+1)-INDEX($F43:$N43,0,U$174))/(INDEX($F$4:$N$4,0,U$174+1)-INDEX($F$4:$N$4,0,U$174))+T176)))</f>
        <v>18.565058590476323</v>
      </c>
      <c r="V176" s="186" cm="1">
        <f t="array" ref="V176">IF(V$174=-1,W176,IF(V$174=99,U176,IF(V$174=0,INDEX($F43:$N43,0,V$172),(INDEX($F43:$N43,0,V$174+1)-INDEX($F43:$N43,0,V$174))/(INDEX($F$4:$N$4,0,V$174+1)-INDEX($F$4:$N$4,0,V$174))+U176)))</f>
        <v>19.093967046811155</v>
      </c>
      <c r="W176" s="186" cm="1">
        <f t="array" ref="W176">IF(W$174=-1,X176,IF(W$174=99,V176,IF(W$174=0,INDEX($F43:$N43,0,W$172),(INDEX($F43:$N43,0,W$174+1)-INDEX($F43:$N43,0,W$174))/(INDEX($F$4:$N$4,0,W$174+1)-INDEX($F$4:$N$4,0,W$174))+V176)))</f>
        <v>19.622875503145988</v>
      </c>
      <c r="X176" s="186" cm="1">
        <f t="array" ref="X176">IF(X$174=-1,Y176,IF(X$174=99,W176,IF(X$174=0,INDEX($F43:$N43,0,X$172),(INDEX($F43:$N43,0,X$174+1)-INDEX($F43:$N43,0,X$174))/(INDEX($F$4:$N$4,0,X$174+1)-INDEX($F$4:$N$4,0,X$174))+W176)))</f>
        <v>20.15178395948082</v>
      </c>
      <c r="Y176" s="186" cm="1">
        <f t="array" ref="Y176">IF(Y$174=-1,Z176,IF(Y$174=99,X176,IF(Y$174=0,INDEX($F43:$N43,0,Y$172),(INDEX($F43:$N43,0,Y$174+1)-INDEX($F43:$N43,0,Y$174))/(INDEX($F$4:$N$4,0,Y$174+1)-INDEX($F$4:$N$4,0,Y$174))+X176)))</f>
        <v>20.680692415815653</v>
      </c>
      <c r="Z176" s="186" cm="1">
        <f t="array" ref="Z176">IF(Z$174=-1,AA176,IF(Z$174=99,Y176,IF(Z$174=0,INDEX($F43:$N43,0,Z$172),(INDEX($F43:$N43,0,Z$174+1)-INDEX($F43:$N43,0,Z$174))/(INDEX($F$4:$N$4,0,Z$174+1)-INDEX($F$4:$N$4,0,Z$174))+Y176)))</f>
        <v>21.209600872150485</v>
      </c>
      <c r="AA176" s="186" cm="1">
        <f t="array" ref="AA176">IF(AA$174=-1,AB176,IF(AA$174=99,Z176,IF(AA$174=0,INDEX($F43:$N43,0,AA$172),(INDEX($F43:$N43,0,AA$174+1)-INDEX($F43:$N43,0,AA$174))/(INDEX($F$4:$N$4,0,AA$174+1)-INDEX($F$4:$N$4,0,AA$174))+Z176)))</f>
        <v>21.738509328485318</v>
      </c>
      <c r="AB176" s="186" cm="1">
        <f t="array" ref="AB176">IF(AB$174=-1,AC176,IF(AB$174=99,AA176,IF(AB$174=0,INDEX($F43:$N43,0,AB$172),(INDEX($F43:$N43,0,AB$174+1)-INDEX($F43:$N43,0,AB$174))/(INDEX($F$4:$N$4,0,AB$174+1)-INDEX($F$4:$N$4,0,AB$174))+AA176)))</f>
        <v>22.26741778482015</v>
      </c>
      <c r="AC176" s="186" cm="1">
        <f t="array" ref="AC176">IF(AC$174=-1,AD176,IF(AC$174=99,AB176,IF(AC$174=0,INDEX($F43:$N43,0,AC$172),(INDEX($F43:$N43,0,AC$174+1)-INDEX($F43:$N43,0,AC$174))/(INDEX($F$4:$N$4,0,AC$174+1)-INDEX($F$4:$N$4,0,AC$174))+AB176)))</f>
        <v>22.796326241154972</v>
      </c>
      <c r="AD176" s="186" cm="1">
        <f t="array" ref="AD176">IF(AD$174=-1,AE176,IF(AD$174=99,AC176,IF(AD$174=0,INDEX($F43:$N43,0,AD$172),(INDEX($F43:$N43,0,AD$174+1)-INDEX($F43:$N43,0,AD$174))/(INDEX($F$4:$N$4,0,AD$174+1)-INDEX($F$4:$N$4,0,AD$174))+AC176)))</f>
        <v>23.438755730461637</v>
      </c>
      <c r="AE176" s="186" cm="1">
        <f t="array" ref="AE176">IF(AE$174=-1,AF176,IF(AE$174=99,AD176,IF(AE$174=0,INDEX($F43:$N43,0,AE$172),(INDEX($F43:$N43,0,AE$174+1)-INDEX($F43:$N43,0,AE$174))/(INDEX($F$4:$N$4,0,AE$174+1)-INDEX($F$4:$N$4,0,AE$174))+AD176)))</f>
        <v>24.081185219768301</v>
      </c>
      <c r="AF176" s="186" cm="1">
        <f t="array" ref="AF176">IF(AF$174=-1,AG176,IF(AF$174=99,AE176,IF(AF$174=0,INDEX($F43:$N43,0,AF$172),(INDEX($F43:$N43,0,AF$174+1)-INDEX($F43:$N43,0,AF$174))/(INDEX($F$4:$N$4,0,AF$174+1)-INDEX($F$4:$N$4,0,AF$174))+AE176)))</f>
        <v>24.723614709074965</v>
      </c>
      <c r="AG176" s="186" cm="1">
        <f t="array" ref="AG176">IF(AG$174=-1,AH176,IF(AG$174=99,AF176,IF(AG$174=0,INDEX($F43:$N43,0,AG$172),(INDEX($F43:$N43,0,AG$174+1)-INDEX($F43:$N43,0,AG$174))/(INDEX($F$4:$N$4,0,AG$174+1)-INDEX($F$4:$N$4,0,AG$174))+AF176)))</f>
        <v>25.36604419838163</v>
      </c>
      <c r="AH176" s="186" cm="1">
        <f t="array" ref="AH176">IF(AH$174=-1,AI176,IF(AH$174=99,AG176,IF(AH$174=0,INDEX($F43:$N43,0,AH$172),(INDEX($F43:$N43,0,AH$174+1)-INDEX($F43:$N43,0,AH$174))/(INDEX($F$4:$N$4,0,AH$174+1)-INDEX($F$4:$N$4,0,AH$174))+AG176)))</f>
        <v>26.008473687688294</v>
      </c>
      <c r="AI176" s="186" cm="1">
        <f t="array" ref="AI176">IF(AI$174=-1,AJ176,IF(AI$174=99,AH176,IF(AI$174=0,INDEX($F43:$N43,0,AI$172),(INDEX($F43:$N43,0,AI$174+1)-INDEX($F43:$N43,0,AI$174))/(INDEX($F$4:$N$4,0,AI$174+1)-INDEX($F$4:$N$4,0,AI$174))+AH176)))</f>
        <v>26.650903176994959</v>
      </c>
      <c r="AJ176" s="186" cm="1">
        <f t="array" ref="AJ176">IF(AJ$174=-1,AK176,IF(AJ$174=99,AI176,IF(AJ$174=0,INDEX($F43:$N43,0,AJ$172),(INDEX($F43:$N43,0,AJ$174+1)-INDEX($F43:$N43,0,AJ$174))/(INDEX($F$4:$N$4,0,AJ$174+1)-INDEX($F$4:$N$4,0,AJ$174))+AI176)))</f>
        <v>27.293332666301623</v>
      </c>
      <c r="AK176" s="186" cm="1">
        <f t="array" ref="AK176">IF(AK$174=-1,AL176,IF(AK$174=99,AJ176,IF(AK$174=0,INDEX($F43:$N43,0,AK$172),(INDEX($F43:$N43,0,AK$174+1)-INDEX($F43:$N43,0,AK$174))/(INDEX($F$4:$N$4,0,AK$174+1)-INDEX($F$4:$N$4,0,AK$174))+AJ176)))</f>
        <v>27.935762155608288</v>
      </c>
      <c r="AL176" s="186" cm="1">
        <f t="array" ref="AL176">IF(AL$174=-1,AM176,IF(AL$174=99,AK176,IF(AL$174=0,INDEX($F43:$N43,0,AL$172),(INDEX($F43:$N43,0,AL$174+1)-INDEX($F43:$N43,0,AL$174))/(INDEX($F$4:$N$4,0,AL$174+1)-INDEX($F$4:$N$4,0,AL$174))+AK176)))</f>
        <v>28.578191644914952</v>
      </c>
      <c r="AM176" s="186" cm="1">
        <f t="array" ref="AM176">IF(AM$174=-1,AN176,IF(AM$174=99,AL176,IF(AM$174=0,INDEX($F43:$N43,0,AM$172),(INDEX($F43:$N43,0,AM$174+1)-INDEX($F43:$N43,0,AM$174))/(INDEX($F$4:$N$4,0,AM$174+1)-INDEX($F$4:$N$4,0,AM$174))+AL176)))</f>
        <v>29.220621134221602</v>
      </c>
      <c r="AN176" s="186" cm="1">
        <f t="array" ref="AN176">IF(AN$174=-1,AO176,IF(AN$174=99,AM176,IF(AN$174=0,INDEX($F43:$N43,0,AN$172),(INDEX($F43:$N43,0,AN$174+1)-INDEX($F43:$N43,0,AN$174))/(INDEX($F$4:$N$4,0,AN$174+1)-INDEX($F$4:$N$4,0,AN$174))+AM176)))</f>
        <v>30.004204965914674</v>
      </c>
      <c r="AO176" s="186" cm="1">
        <f t="array" ref="AO176">IF(AO$174=-1,AP176,IF(AO$174=99,AN176,IF(AO$174=0,INDEX($F43:$N43,0,AO$172),(INDEX($F43:$N43,0,AO$174+1)-INDEX($F43:$N43,0,AO$174))/(INDEX($F$4:$N$4,0,AO$174+1)-INDEX($F$4:$N$4,0,AO$174))+AN176)))</f>
        <v>37.056459451152321</v>
      </c>
      <c r="AP176" s="186" cm="1">
        <f t="array" ref="AP176">IF(AP$174=-1,AQ176,IF(AP$174=99,AO176,IF(AP$174=0,INDEX($F43:$N43,0,AP$172),(INDEX($F43:$N43,0,AP$174+1)-INDEX($F43:$N43,0,AP$174))/(INDEX($F$4:$N$4,0,AP$174+1)-INDEX($F$4:$N$4,0,AP$174))+AO176)))</f>
        <v>37.056459451152321</v>
      </c>
      <c r="AQ176" s="186" cm="1">
        <f t="array" ref="AQ176">IF(AQ$174=-1,AR176,IF(AQ$174=99,AP176,IF(AQ$174=0,INDEX($F43:$N43,0,AQ$172),(INDEX($F43:$N43,0,AQ$174+1)-INDEX($F43:$N43,0,AQ$174))/(INDEX($F$4:$N$4,0,AQ$174+1)-INDEX($F$4:$N$4,0,AQ$174))+AP176)))</f>
        <v>37.056459451152321</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4.9123710000000003</v>
      </c>
      <c r="L177" s="186" cm="1">
        <f t="array" ref="L177">IF(L$174=-1,M177,IF(L$174=99,K177,IF(L$174=0,INDEX($F46:$N46,0,L$172),(INDEX($F46:$N46,0,L$174+1)-INDEX($F46:$N46,0,L$174))/(INDEX($F$4:$N$4,0,L$174+1)-INDEX($F$4:$N$4,0,L$174))+K177)))</f>
        <v>5.0004523027794514</v>
      </c>
      <c r="M177" s="186" cm="1">
        <f t="array" ref="M177">IF(M$174=-1,N177,IF(M$174=99,L177,IF(M$174=0,INDEX($F46:$N46,0,M$172),(INDEX($F46:$N46,0,M$174+1)-INDEX($F46:$N46,0,M$174))/(INDEX($F$4:$N$4,0,M$174+1)-INDEX($F$4:$N$4,0,M$174))+L177)))</f>
        <v>5.0885336055589026</v>
      </c>
      <c r="N177" s="186" cm="1">
        <f t="array" ref="N177">IF(N$174=-1,O177,IF(N$174=99,M177,IF(N$174=0,INDEX($F46:$N46,0,N$172),(INDEX($F46:$N46,0,N$174+1)-INDEX($F46:$N46,0,N$174))/(INDEX($F$4:$N$4,0,N$174+1)-INDEX($F$4:$N$4,0,N$174))+M177)))</f>
        <v>5.1766149083383546</v>
      </c>
      <c r="O177" s="186" cm="1">
        <f t="array" ref="O177">IF(O$174=-1,P177,IF(O$174=99,N177,IF(O$174=0,INDEX($F46:$N46,0,O$172),(INDEX($F46:$N46,0,O$174+1)-INDEX($F46:$N46,0,O$174))/(INDEX($F$4:$N$4,0,O$174+1)-INDEX($F$4:$N$4,0,O$174))+N177)))</f>
        <v>5.224211937557703</v>
      </c>
      <c r="P177" s="186" cm="1">
        <f t="array" ref="P177">IF(P$174=-1,Q177,IF(P$174=99,O177,IF(P$174=0,INDEX($F46:$N46,0,P$172),(INDEX($F46:$N46,0,P$174+1)-INDEX($F46:$N46,0,P$174))/(INDEX($F$4:$N$4,0,P$174+1)-INDEX($F$4:$N$4,0,P$174))+O177)))</f>
        <v>5.2718089667770505</v>
      </c>
      <c r="Q177" s="186" cm="1">
        <f t="array" ref="Q177">IF(Q$174=-1,R177,IF(Q$174=99,P177,IF(Q$174=0,INDEX($F46:$N46,0,Q$172),(INDEX($F46:$N46,0,Q$174+1)-INDEX($F46:$N46,0,Q$174))/(INDEX($F$4:$N$4,0,Q$174+1)-INDEX($F$4:$N$4,0,Q$174))+P177)))</f>
        <v>5.3046194517449603</v>
      </c>
      <c r="R177" s="186" cm="1">
        <f t="array" ref="R177">IF(R$174=-1,S177,IF(R$174=99,Q177,IF(R$174=0,INDEX($F46:$N46,0,R$172),(INDEX($F46:$N46,0,R$174+1)-INDEX($F46:$N46,0,R$174))/(INDEX($F$4:$N$4,0,R$174+1)-INDEX($F$4:$N$4,0,R$174))+Q177)))</f>
        <v>5.3374299367128701</v>
      </c>
      <c r="S177" s="186" cm="1">
        <f t="array" ref="S177">IF(S$174=-1,T177,IF(S$174=99,R177,IF(S$174=0,INDEX($F46:$N46,0,S$172),(INDEX($F46:$N46,0,S$174+1)-INDEX($F46:$N46,0,S$174))/(INDEX($F$4:$N$4,0,S$174+1)-INDEX($F$4:$N$4,0,S$174))+R177)))</f>
        <v>5.0297879772029326</v>
      </c>
      <c r="T177" s="186" cm="1">
        <f t="array" ref="T177">IF(T$174=-1,U177,IF(T$174=99,S177,IF(T$174=0,INDEX($F46:$N46,0,T$172),(INDEX($F46:$N46,0,T$174+1)-INDEX($F46:$N46,0,T$174))/(INDEX($F$4:$N$4,0,T$174+1)-INDEX($F$4:$N$4,0,T$174))+S177)))</f>
        <v>5.1656301618085418</v>
      </c>
      <c r="U177" s="186" cm="1">
        <f t="array" ref="U177">IF(U$174=-1,V177,IF(U$174=99,T177,IF(U$174=0,INDEX($F46:$N46,0,U$172),(INDEX($F46:$N46,0,U$174+1)-INDEX($F46:$N46,0,U$174))/(INDEX($F$4:$N$4,0,U$174+1)-INDEX($F$4:$N$4,0,U$174))+T177)))</f>
        <v>5.3171117947822548</v>
      </c>
      <c r="V177" s="186" cm="1">
        <f t="array" ref="V177">IF(V$174=-1,W177,IF(V$174=99,U177,IF(V$174=0,INDEX($F46:$N46,0,V$172),(INDEX($F46:$N46,0,V$174+1)-INDEX($F46:$N46,0,V$174))/(INDEX($F$4:$N$4,0,V$174+1)-INDEX($F$4:$N$4,0,V$174))+U177)))</f>
        <v>5.4685934277559678</v>
      </c>
      <c r="W177" s="186" cm="1">
        <f t="array" ref="W177">IF(W$174=-1,X177,IF(W$174=99,V177,IF(W$174=0,INDEX($F46:$N46,0,W$172),(INDEX($F46:$N46,0,W$174+1)-INDEX($F46:$N46,0,W$174))/(INDEX($F$4:$N$4,0,W$174+1)-INDEX($F$4:$N$4,0,W$174))+V177)))</f>
        <v>5.6200750607296808</v>
      </c>
      <c r="X177" s="186" cm="1">
        <f t="array" ref="X177">IF(X$174=-1,Y177,IF(X$174=99,W177,IF(X$174=0,INDEX($F46:$N46,0,X$172),(INDEX($F46:$N46,0,X$174+1)-INDEX($F46:$N46,0,X$174))/(INDEX($F$4:$N$4,0,X$174+1)-INDEX($F$4:$N$4,0,X$174))+W177)))</f>
        <v>5.7715566937033937</v>
      </c>
      <c r="Y177" s="186" cm="1">
        <f t="array" ref="Y177">IF(Y$174=-1,Z177,IF(Y$174=99,X177,IF(Y$174=0,INDEX($F46:$N46,0,Y$172),(INDEX($F46:$N46,0,Y$174+1)-INDEX($F46:$N46,0,Y$174))/(INDEX($F$4:$N$4,0,Y$174+1)-INDEX($F$4:$N$4,0,Y$174))+X177)))</f>
        <v>5.9230383266771067</v>
      </c>
      <c r="Z177" s="186" cm="1">
        <f t="array" ref="Z177">IF(Z$174=-1,AA177,IF(Z$174=99,Y177,IF(Z$174=0,INDEX($F46:$N46,0,Z$172),(INDEX($F46:$N46,0,Z$174+1)-INDEX($F46:$N46,0,Z$174))/(INDEX($F$4:$N$4,0,Z$174+1)-INDEX($F$4:$N$4,0,Z$174))+Y177)))</f>
        <v>6.0745199596508197</v>
      </c>
      <c r="AA177" s="186" cm="1">
        <f t="array" ref="AA177">IF(AA$174=-1,AB177,IF(AA$174=99,Z177,IF(AA$174=0,INDEX($F46:$N46,0,AA$172),(INDEX($F46:$N46,0,AA$174+1)-INDEX($F46:$N46,0,AA$174))/(INDEX($F$4:$N$4,0,AA$174+1)-INDEX($F$4:$N$4,0,AA$174))+Z177)))</f>
        <v>6.2260015926245327</v>
      </c>
      <c r="AB177" s="186" cm="1">
        <f t="array" ref="AB177">IF(AB$174=-1,AC177,IF(AB$174=99,AA177,IF(AB$174=0,INDEX($F46:$N46,0,AB$172),(INDEX($F46:$N46,0,AB$174+1)-INDEX($F46:$N46,0,AB$174))/(INDEX($F$4:$N$4,0,AB$174+1)-INDEX($F$4:$N$4,0,AB$174))+AA177)))</f>
        <v>6.3774832255982457</v>
      </c>
      <c r="AC177" s="186" cm="1">
        <f t="array" ref="AC177">IF(AC$174=-1,AD177,IF(AC$174=99,AB177,IF(AC$174=0,INDEX($F46:$N46,0,AC$172),(INDEX($F46:$N46,0,AC$174+1)-INDEX($F46:$N46,0,AC$174))/(INDEX($F$4:$N$4,0,AC$174+1)-INDEX($F$4:$N$4,0,AC$174))+AB177)))</f>
        <v>6.528964858571956</v>
      </c>
      <c r="AD177" s="186" cm="1">
        <f t="array" ref="AD177">IF(AD$174=-1,AE177,IF(AD$174=99,AC177,IF(AD$174=0,INDEX($F46:$N46,0,AD$172),(INDEX($F46:$N46,0,AD$174+1)-INDEX($F46:$N46,0,AD$174))/(INDEX($F$4:$N$4,0,AD$174+1)-INDEX($F$4:$N$4,0,AD$174))+AC177)))</f>
        <v>6.7129593985439815</v>
      </c>
      <c r="AE177" s="186" cm="1">
        <f t="array" ref="AE177">IF(AE$174=-1,AF177,IF(AE$174=99,AD177,IF(AE$174=0,INDEX($F46:$N46,0,AE$172),(INDEX($F46:$N46,0,AE$174+1)-INDEX($F46:$N46,0,AE$174))/(INDEX($F$4:$N$4,0,AE$174+1)-INDEX($F$4:$N$4,0,AE$174))+AD177)))</f>
        <v>6.896953938516007</v>
      </c>
      <c r="AF177" s="186" cm="1">
        <f t="array" ref="AF177">IF(AF$174=-1,AG177,IF(AF$174=99,AE177,IF(AF$174=0,INDEX($F46:$N46,0,AF$172),(INDEX($F46:$N46,0,AF$174+1)-INDEX($F46:$N46,0,AF$174))/(INDEX($F$4:$N$4,0,AF$174+1)-INDEX($F$4:$N$4,0,AF$174))+AE177)))</f>
        <v>7.0809484784880325</v>
      </c>
      <c r="AG177" s="186" cm="1">
        <f t="array" ref="AG177">IF(AG$174=-1,AH177,IF(AG$174=99,AF177,IF(AG$174=0,INDEX($F46:$N46,0,AG$172),(INDEX($F46:$N46,0,AG$174+1)-INDEX($F46:$N46,0,AG$174))/(INDEX($F$4:$N$4,0,AG$174+1)-INDEX($F$4:$N$4,0,AG$174))+AF177)))</f>
        <v>7.2649430184600581</v>
      </c>
      <c r="AH177" s="186" cm="1">
        <f t="array" ref="AH177">IF(AH$174=-1,AI177,IF(AH$174=99,AG177,IF(AH$174=0,INDEX($F46:$N46,0,AH$172),(INDEX($F46:$N46,0,AH$174+1)-INDEX($F46:$N46,0,AH$174))/(INDEX($F$4:$N$4,0,AH$174+1)-INDEX($F$4:$N$4,0,AH$174))+AG177)))</f>
        <v>7.4489375584320836</v>
      </c>
      <c r="AI177" s="186" cm="1">
        <f t="array" ref="AI177">IF(AI$174=-1,AJ177,IF(AI$174=99,AH177,IF(AI$174=0,INDEX($F46:$N46,0,AI$172),(INDEX($F46:$N46,0,AI$174+1)-INDEX($F46:$N46,0,AI$174))/(INDEX($F$4:$N$4,0,AI$174+1)-INDEX($F$4:$N$4,0,AI$174))+AH177)))</f>
        <v>7.6329320984041091</v>
      </c>
      <c r="AJ177" s="186" cm="1">
        <f t="array" ref="AJ177">IF(AJ$174=-1,AK177,IF(AJ$174=99,AI177,IF(AJ$174=0,INDEX($F46:$N46,0,AJ$172),(INDEX($F46:$N46,0,AJ$174+1)-INDEX($F46:$N46,0,AJ$174))/(INDEX($F$4:$N$4,0,AJ$174+1)-INDEX($F$4:$N$4,0,AJ$174))+AI177)))</f>
        <v>7.8169266383761347</v>
      </c>
      <c r="AK177" s="186" cm="1">
        <f t="array" ref="AK177">IF(AK$174=-1,AL177,IF(AK$174=99,AJ177,IF(AK$174=0,INDEX($F46:$N46,0,AK$172),(INDEX($F46:$N46,0,AK$174+1)-INDEX($F46:$N46,0,AK$174))/(INDEX($F$4:$N$4,0,AK$174+1)-INDEX($F$4:$N$4,0,AK$174))+AJ177)))</f>
        <v>8.0009211783481611</v>
      </c>
      <c r="AL177" s="186" cm="1">
        <f t="array" ref="AL177">IF(AL$174=-1,AM177,IF(AL$174=99,AK177,IF(AL$174=0,INDEX($F46:$N46,0,AL$172),(INDEX($F46:$N46,0,AL$174+1)-INDEX($F46:$N46,0,AL$174))/(INDEX($F$4:$N$4,0,AL$174+1)-INDEX($F$4:$N$4,0,AL$174))+AK177)))</f>
        <v>8.1849157183201875</v>
      </c>
      <c r="AM177" s="186" cm="1">
        <f t="array" ref="AM177">IF(AM$174=-1,AN177,IF(AM$174=99,AL177,IF(AM$174=0,INDEX($F46:$N46,0,AM$172),(INDEX($F46:$N46,0,AM$174+1)-INDEX($F46:$N46,0,AM$174))/(INDEX($F$4:$N$4,0,AM$174+1)-INDEX($F$4:$N$4,0,AM$174))+AL177)))</f>
        <v>8.3689102582922139</v>
      </c>
      <c r="AN177" s="186" cm="1">
        <f t="array" ref="AN177">IF(AN$174=-1,AO177,IF(AN$174=99,AM177,IF(AN$174=0,INDEX($F46:$N46,0,AN$172),(INDEX($F46:$N46,0,AN$174+1)-INDEX($F46:$N46,0,AN$174))/(INDEX($F$4:$N$4,0,AN$174+1)-INDEX($F$4:$N$4,0,AN$174))+AM177)))</f>
        <v>8.5933320026886051</v>
      </c>
      <c r="AO177" s="186" cm="1">
        <f t="array" ref="AO177">IF(AO$174=-1,AP177,IF(AO$174=99,AN177,IF(AO$174=0,INDEX($F46:$N46,0,AO$172),(INDEX($F46:$N46,0,AO$174+1)-INDEX($F46:$N46,0,AO$174))/(INDEX($F$4:$N$4,0,AO$174+1)-INDEX($F$4:$N$4,0,AO$174))+AN177)))</f>
        <v>10.613127702256127</v>
      </c>
      <c r="AP177" s="186" cm="1">
        <f t="array" ref="AP177">IF(AP$174=-1,AQ177,IF(AP$174=99,AO177,IF(AP$174=0,INDEX($F46:$N46,0,AP$172),(INDEX($F46:$N46,0,AP$174+1)-INDEX($F46:$N46,0,AP$174))/(INDEX($F$4:$N$4,0,AP$174+1)-INDEX($F$4:$N$4,0,AP$174))+AO177)))</f>
        <v>10.613127702256127</v>
      </c>
      <c r="AQ177" s="186" cm="1">
        <f t="array" ref="AQ177">IF(AQ$174=-1,AR177,IF(AQ$174=99,AP177,IF(AQ$174=0,INDEX($F46:$N46,0,AQ$172),(INDEX($F46:$N46,0,AQ$174+1)-INDEX($F46:$N46,0,AQ$174))/(INDEX($F$4:$N$4,0,AQ$174+1)-INDEX($F$4:$N$4,0,AQ$174))+AP177)))</f>
        <v>10.613127702256127</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1.637614669131271</v>
      </c>
      <c r="L178" s="186" cm="1">
        <f t="array" ref="L178">IF(L$174=-1,M178,IF(L$174=99,K178,IF(L$174=0,INDEX($F51:$N51,0,L$172),(INDEX($F51:$N51,0,L$174+1)-INDEX($F51:$N51,0,L$174))/(INDEX($F$4:$N$4,0,L$174+1)-INDEX($F$4:$N$4,0,L$174))+K178)))</f>
        <v>1.6669779304785557</v>
      </c>
      <c r="M178" s="186" cm="1">
        <f t="array" ref="M178">IF(M$174=-1,N178,IF(M$174=99,L178,IF(M$174=0,INDEX($F51:$N51,0,M$172),(INDEX($F51:$N51,0,M$174+1)-INDEX($F51:$N51,0,M$174))/(INDEX($F$4:$N$4,0,M$174+1)-INDEX($F$4:$N$4,0,M$174))+L178)))</f>
        <v>1.6963411918258404</v>
      </c>
      <c r="N178" s="186" cm="1">
        <f t="array" ref="N178">IF(N$174=-1,O178,IF(N$174=99,M178,IF(N$174=0,INDEX($F51:$N51,0,N$172),(INDEX($F51:$N51,0,N$174+1)-INDEX($F51:$N51,0,N$174))/(INDEX($F$4:$N$4,0,N$174+1)-INDEX($F$4:$N$4,0,N$174))+M178)))</f>
        <v>1.7257044531731252</v>
      </c>
      <c r="O178" s="186" cm="1">
        <f t="array" ref="O178">IF(O$174=-1,P178,IF(O$174=99,N178,IF(O$174=0,INDEX($F51:$N51,0,O$172),(INDEX($F51:$N51,0,O$174+1)-INDEX($F51:$N51,0,O$174))/(INDEX($F$4:$N$4,0,O$174+1)-INDEX($F$4:$N$4,0,O$174))+N178)))</f>
        <v>1.7415716572700213</v>
      </c>
      <c r="P178" s="186" cm="1">
        <f t="array" ref="P178">IF(P$174=-1,Q178,IF(P$174=99,O178,IF(P$174=0,INDEX($F51:$N51,0,P$172),(INDEX($F51:$N51,0,P$174+1)-INDEX($F51:$N51,0,P$174))/(INDEX($F$4:$N$4,0,P$174+1)-INDEX($F$4:$N$4,0,P$174))+O178)))</f>
        <v>1.7574388613669174</v>
      </c>
      <c r="Q178" s="186" cm="1">
        <f t="array" ref="Q178">IF(Q$174=-1,R178,IF(Q$174=99,P178,IF(Q$174=0,INDEX($F51:$N51,0,Q$172),(INDEX($F51:$N51,0,Q$174+1)-INDEX($F51:$N51,0,Q$174))/(INDEX($F$4:$N$4,0,Q$174+1)-INDEX($F$4:$N$4,0,Q$174))+P178)))</f>
        <v>1.7683767427860446</v>
      </c>
      <c r="R178" s="186" cm="1">
        <f t="array" ref="R178">IF(R$174=-1,S178,IF(R$174=99,Q178,IF(R$174=0,INDEX($F51:$N51,0,R$172),(INDEX($F51:$N51,0,R$174+1)-INDEX($F51:$N51,0,R$174))/(INDEX($F$4:$N$4,0,R$174+1)-INDEX($F$4:$N$4,0,R$174))+Q178)))</f>
        <v>1.7793146242051718</v>
      </c>
      <c r="S178" s="186" cm="1">
        <f t="array" ref="S178">IF(S$174=-1,T178,IF(S$174=99,R178,IF(S$174=0,INDEX($F51:$N51,0,S$172),(INDEX($F51:$N51,0,S$174+1)-INDEX($F51:$N51,0,S$174))/(INDEX($F$4:$N$4,0,S$174+1)-INDEX($F$4:$N$4,0,S$174))+R178)))</f>
        <v>1.676757430187505</v>
      </c>
      <c r="T178" s="186" cm="1">
        <f t="array" ref="T178">IF(T$174=-1,U178,IF(T$174=99,S178,IF(T$174=0,INDEX($F51:$N51,0,T$172),(INDEX($F51:$N51,0,T$174+1)-INDEX($F51:$N51,0,T$174))/(INDEX($F$4:$N$4,0,T$174+1)-INDEX($F$4:$N$4,0,T$174))+S178)))</f>
        <v>1.7220425184263581</v>
      </c>
      <c r="U178" s="186" cm="1">
        <f t="array" ref="U178">IF(U$174=-1,V178,IF(U$174=99,T178,IF(U$174=0,INDEX($F51:$N51,0,U$172),(INDEX($F51:$N51,0,U$174+1)-INDEX($F51:$N51,0,U$174))/(INDEX($F$4:$N$4,0,U$174+1)-INDEX($F$4:$N$4,0,U$174))+T178)))</f>
        <v>1.7725412580903026</v>
      </c>
      <c r="V178" s="186" cm="1">
        <f t="array" ref="V178">IF(V$174=-1,W178,IF(V$174=99,U178,IF(V$174=0,INDEX($F51:$N51,0,V$172),(INDEX($F51:$N51,0,V$174+1)-INDEX($F51:$N51,0,V$174))/(INDEX($F$4:$N$4,0,V$174+1)-INDEX($F$4:$N$4,0,V$174))+U178)))</f>
        <v>1.8230399977542471</v>
      </c>
      <c r="W178" s="186" cm="1">
        <f t="array" ref="W178">IF(W$174=-1,X178,IF(W$174=99,V178,IF(W$174=0,INDEX($F51:$N51,0,W$172),(INDEX($F51:$N51,0,W$174+1)-INDEX($F51:$N51,0,W$174))/(INDEX($F$4:$N$4,0,W$174+1)-INDEX($F$4:$N$4,0,W$174))+V178)))</f>
        <v>1.8735387374181915</v>
      </c>
      <c r="X178" s="186" cm="1">
        <f t="array" ref="X178">IF(X$174=-1,Y178,IF(X$174=99,W178,IF(X$174=0,INDEX($F51:$N51,0,X$172),(INDEX($F51:$N51,0,X$174+1)-INDEX($F51:$N51,0,X$174))/(INDEX($F$4:$N$4,0,X$174+1)-INDEX($F$4:$N$4,0,X$174))+W178)))</f>
        <v>1.924037477082136</v>
      </c>
      <c r="Y178" s="186" cm="1">
        <f t="array" ref="Y178">IF(Y$174=-1,Z178,IF(Y$174=99,X178,IF(Y$174=0,INDEX($F51:$N51,0,Y$172),(INDEX($F51:$N51,0,Y$174+1)-INDEX($F51:$N51,0,Y$174))/(INDEX($F$4:$N$4,0,Y$174+1)-INDEX($F$4:$N$4,0,Y$174))+X178)))</f>
        <v>1.9745362167460805</v>
      </c>
      <c r="Z178" s="186" cm="1">
        <f t="array" ref="Z178">IF(Z$174=-1,AA178,IF(Z$174=99,Y178,IF(Z$174=0,INDEX($F51:$N51,0,Z$172),(INDEX($F51:$N51,0,Z$174+1)-INDEX($F51:$N51,0,Z$174))/(INDEX($F$4:$N$4,0,Z$174+1)-INDEX($F$4:$N$4,0,Z$174))+Y178)))</f>
        <v>2.0250349564100252</v>
      </c>
      <c r="AA178" s="186" cm="1">
        <f t="array" ref="AA178">IF(AA$174=-1,AB178,IF(AA$174=99,Z178,IF(AA$174=0,INDEX($F51:$N51,0,AA$172),(INDEX($F51:$N51,0,AA$174+1)-INDEX($F51:$N51,0,AA$174))/(INDEX($F$4:$N$4,0,AA$174+1)-INDEX($F$4:$N$4,0,AA$174))+Z178)))</f>
        <v>2.0755336960739696</v>
      </c>
      <c r="AB178" s="186" cm="1">
        <f t="array" ref="AB178">IF(AB$174=-1,AC178,IF(AB$174=99,AA178,IF(AB$174=0,INDEX($F51:$N51,0,AB$172),(INDEX($F51:$N51,0,AB$174+1)-INDEX($F51:$N51,0,AB$174))/(INDEX($F$4:$N$4,0,AB$174+1)-INDEX($F$4:$N$4,0,AB$174))+AA178)))</f>
        <v>2.1260324357379141</v>
      </c>
      <c r="AC178" s="186" cm="1">
        <f t="array" ref="AC178">IF(AC$174=-1,AD178,IF(AC$174=99,AB178,IF(AC$174=0,INDEX($F51:$N51,0,AC$172),(INDEX($F51:$N51,0,AC$174+1)-INDEX($F51:$N51,0,AC$174))/(INDEX($F$4:$N$4,0,AC$174+1)-INDEX($F$4:$N$4,0,AC$174))+AB178)))</f>
        <v>2.176531175401859</v>
      </c>
      <c r="AD178" s="186" cm="1">
        <f t="array" ref="AD178">IF(AD$174=-1,AE178,IF(AD$174=99,AC178,IF(AD$174=0,INDEX($F51:$N51,0,AD$172),(INDEX($F51:$N51,0,AD$174+1)-INDEX($F51:$N51,0,AD$174))/(INDEX($F$4:$N$4,0,AD$174+1)-INDEX($F$4:$N$4,0,AD$174))+AC178)))</f>
        <v>2.2378685942772352</v>
      </c>
      <c r="AE178" s="186" cm="1">
        <f t="array" ref="AE178">IF(AE$174=-1,AF178,IF(AE$174=99,AD178,IF(AE$174=0,INDEX($F51:$N51,0,AE$172),(INDEX($F51:$N51,0,AE$174+1)-INDEX($F51:$N51,0,AE$174))/(INDEX($F$4:$N$4,0,AE$174+1)-INDEX($F$4:$N$4,0,AE$174))+AD178)))</f>
        <v>2.2992060131526113</v>
      </c>
      <c r="AF178" s="186" cm="1">
        <f t="array" ref="AF178">IF(AF$174=-1,AG178,IF(AF$174=99,AE178,IF(AF$174=0,INDEX($F51:$N51,0,AF$172),(INDEX($F51:$N51,0,AF$174+1)-INDEX($F51:$N51,0,AF$174))/(INDEX($F$4:$N$4,0,AF$174+1)-INDEX($F$4:$N$4,0,AF$174))+AE178)))</f>
        <v>2.3605434320279874</v>
      </c>
      <c r="AG178" s="186" cm="1">
        <f t="array" ref="AG178">IF(AG$174=-1,AH178,IF(AG$174=99,AF178,IF(AG$174=0,INDEX($F51:$N51,0,AG$172),(INDEX($F51:$N51,0,AG$174+1)-INDEX($F51:$N51,0,AG$174))/(INDEX($F$4:$N$4,0,AG$174+1)-INDEX($F$4:$N$4,0,AG$174))+AF178)))</f>
        <v>2.4218808509033636</v>
      </c>
      <c r="AH178" s="186" cm="1">
        <f t="array" ref="AH178">IF(AH$174=-1,AI178,IF(AH$174=99,AG178,IF(AH$174=0,INDEX($F51:$N51,0,AH$172),(INDEX($F51:$N51,0,AH$174+1)-INDEX($F51:$N51,0,AH$174))/(INDEX($F$4:$N$4,0,AH$174+1)-INDEX($F$4:$N$4,0,AH$174))+AG178)))</f>
        <v>2.4832182697787397</v>
      </c>
      <c r="AI178" s="186" cm="1">
        <f t="array" ref="AI178">IF(AI$174=-1,AJ178,IF(AI$174=99,AH178,IF(AI$174=0,INDEX($F51:$N51,0,AI$172),(INDEX($F51:$N51,0,AI$174+1)-INDEX($F51:$N51,0,AI$174))/(INDEX($F$4:$N$4,0,AI$174+1)-INDEX($F$4:$N$4,0,AI$174))+AH178)))</f>
        <v>2.5445556886541159</v>
      </c>
      <c r="AJ178" s="186" cm="1">
        <f t="array" ref="AJ178">IF(AJ$174=-1,AK178,IF(AJ$174=99,AI178,IF(AJ$174=0,INDEX($F51:$N51,0,AJ$172),(INDEX($F51:$N51,0,AJ$174+1)-INDEX($F51:$N51,0,AJ$174))/(INDEX($F$4:$N$4,0,AJ$174+1)-INDEX($F$4:$N$4,0,AJ$174))+AI178)))</f>
        <v>2.605893107529492</v>
      </c>
      <c r="AK178" s="186" cm="1">
        <f t="array" ref="AK178">IF(AK$174=-1,AL178,IF(AK$174=99,AJ178,IF(AK$174=0,INDEX($F51:$N51,0,AK$172),(INDEX($F51:$N51,0,AK$174+1)-INDEX($F51:$N51,0,AK$174))/(INDEX($F$4:$N$4,0,AK$174+1)-INDEX($F$4:$N$4,0,AK$174))+AJ178)))</f>
        <v>2.6672305264048681</v>
      </c>
      <c r="AL178" s="186" cm="1">
        <f t="array" ref="AL178">IF(AL$174=-1,AM178,IF(AL$174=99,AK178,IF(AL$174=0,INDEX($F51:$N51,0,AL$172),(INDEX($F51:$N51,0,AL$174+1)-INDEX($F51:$N51,0,AL$174))/(INDEX($F$4:$N$4,0,AL$174+1)-INDEX($F$4:$N$4,0,AL$174))+AK178)))</f>
        <v>2.7285679452802443</v>
      </c>
      <c r="AM178" s="186" cm="1">
        <f t="array" ref="AM178">IF(AM$174=-1,AN178,IF(AM$174=99,AL178,IF(AM$174=0,INDEX($F51:$N51,0,AM$172),(INDEX($F51:$N51,0,AM$174+1)-INDEX($F51:$N51,0,AM$174))/(INDEX($F$4:$N$4,0,AM$174+1)-INDEX($F$4:$N$4,0,AM$174))+AL178)))</f>
        <v>2.7899053641556186</v>
      </c>
      <c r="AN178" s="186" cm="1">
        <f t="array" ref="AN178">IF(AN$174=-1,AO178,IF(AN$174=99,AM178,IF(AN$174=0,INDEX($F51:$N51,0,AN$172),(INDEX($F51:$N51,0,AN$174+1)-INDEX($F51:$N51,0,AN$174))/(INDEX($F$4:$N$4,0,AN$174+1)-INDEX($F$4:$N$4,0,AN$174))+AM178)))</f>
        <v>2.8647198154044267</v>
      </c>
      <c r="AO178" s="186" cm="1">
        <f t="array" ref="AO178">IF(AO$174=-1,AP178,IF(AO$174=99,AN178,IF(AO$174=0,INDEX($F51:$N51,0,AO$172),(INDEX($F51:$N51,0,AO$174+1)-INDEX($F51:$N51,0,AO$174))/(INDEX($F$4:$N$4,0,AO$174+1)-INDEX($F$4:$N$4,0,AO$174))+AN178)))</f>
        <v>3.5380498766437003</v>
      </c>
      <c r="AP178" s="186" cm="1">
        <f t="array" ref="AP178">IF(AP$174=-1,AQ178,IF(AP$174=99,AO178,IF(AP$174=0,INDEX($F51:$N51,0,AP$172),(INDEX($F51:$N51,0,AP$174+1)-INDEX($F51:$N51,0,AP$174))/(INDEX($F$4:$N$4,0,AP$174+1)-INDEX($F$4:$N$4,0,AP$174))+AO178)))</f>
        <v>3.5380498766437003</v>
      </c>
      <c r="AQ178" s="186" cm="1">
        <f t="array" ref="AQ178">IF(AQ$174=-1,AR178,IF(AQ$174=99,AP178,IF(AQ$174=0,INDEX($F51:$N51,0,AQ$172),(INDEX($F51:$N51,0,AQ$174+1)-INDEX($F51:$N51,0,AQ$174))/(INDEX($F$4:$N$4,0,AQ$174+1)-INDEX($F$4:$N$4,0,AQ$174))+AP178)))</f>
        <v>3.5380498766437003</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13.576270721867905</v>
      </c>
      <c r="L179" s="186" cm="1">
        <f t="array" ref="L179">IF(L$174=-1,M179,IF(L$174=99,K179,IF(L$174=0,INDEX($F52:$N52,0,L$172),(INDEX($F52:$N52,0,L$174+1)-INDEX($F52:$N52,0,L$174))/(INDEX($F$4:$N$4,0,L$174+1)-INDEX($F$4:$N$4,0,L$174))+K179)))</f>
        <v>13.819700139570404</v>
      </c>
      <c r="M179" s="186" cm="1">
        <f t="array" ref="M179">IF(M$174=-1,N179,IF(M$174=99,L179,IF(M$174=0,INDEX($F52:$N52,0,M$172),(INDEX($F52:$N52,0,M$174+1)-INDEX($F52:$N52,0,M$174))/(INDEX($F$4:$N$4,0,M$174+1)-INDEX($F$4:$N$4,0,M$174))+L179)))</f>
        <v>14.063129557272903</v>
      </c>
      <c r="N179" s="186" cm="1">
        <f t="array" ref="N179">IF(N$174=-1,O179,IF(N$174=99,M179,IF(N$174=0,INDEX($F52:$N52,0,N$172),(INDEX($F52:$N52,0,N$174+1)-INDEX($F52:$N52,0,N$174))/(INDEX($F$4:$N$4,0,N$174+1)-INDEX($F$4:$N$4,0,N$174))+M179)))</f>
        <v>14.306558974975404</v>
      </c>
      <c r="O179" s="186" cm="1">
        <f t="array" ref="O179">IF(O$174=-1,P179,IF(O$174=99,N179,IF(O$174=0,INDEX($F52:$N52,0,O$172),(INDEX($F52:$N52,0,O$174+1)-INDEX($F52:$N52,0,O$174))/(INDEX($F$4:$N$4,0,O$174+1)-INDEX($F$4:$N$4,0,O$174))+N179)))</f>
        <v>14.438102409752322</v>
      </c>
      <c r="P179" s="186" cm="1">
        <f t="array" ref="P179">IF(P$174=-1,Q179,IF(P$174=99,O179,IF(P$174=0,INDEX($F52:$N52,0,P$172),(INDEX($F52:$N52,0,P$174+1)-INDEX($F52:$N52,0,P$174))/(INDEX($F$4:$N$4,0,P$174+1)-INDEX($F$4:$N$4,0,P$174))+O179)))</f>
        <v>14.569645844529239</v>
      </c>
      <c r="Q179" s="186" cm="1">
        <f t="array" ref="Q179">IF(Q$174=-1,R179,IF(Q$174=99,P179,IF(Q$174=0,INDEX($F52:$N52,0,Q$172),(INDEX($F52:$N52,0,Q$174+1)-INDEX($F52:$N52,0,Q$174))/(INDEX($F$4:$N$4,0,Q$174+1)-INDEX($F$4:$N$4,0,Q$174))+P179)))</f>
        <v>14.66032385448413</v>
      </c>
      <c r="R179" s="186" cm="1">
        <f t="array" ref="R179">IF(R$174=-1,S179,IF(R$174=99,Q179,IF(R$174=0,INDEX($F52:$N52,0,R$172),(INDEX($F52:$N52,0,R$174+1)-INDEX($F52:$N52,0,R$174))/(INDEX($F$4:$N$4,0,R$174+1)-INDEX($F$4:$N$4,0,R$174))+Q179)))</f>
        <v>14.75100186443902</v>
      </c>
      <c r="S179" s="186" cm="1">
        <f t="array" ref="S179">IF(S$174=-1,T179,IF(S$174=99,R179,IF(S$174=0,INDEX($F52:$N52,0,S$172),(INDEX($F52:$N52,0,S$174+1)-INDEX($F52:$N52,0,S$174))/(INDEX($F$4:$N$4,0,S$174+1)-INDEX($F$4:$N$4,0,S$174))+R179)))</f>
        <v>13.900774850291917</v>
      </c>
      <c r="T179" s="186" cm="1">
        <f t="array" ref="T179">IF(T$174=-1,U179,IF(T$174=99,S179,IF(T$174=0,INDEX($F52:$N52,0,T$172),(INDEX($F52:$N52,0,T$174+1)-INDEX($F52:$N52,0,T$174))/(INDEX($F$4:$N$4,0,T$174+1)-INDEX($F$4:$N$4,0,T$174))+S179)))</f>
        <v>14.276200540586014</v>
      </c>
      <c r="U179" s="186" cm="1">
        <f t="array" ref="U179">IF(U$174=-1,V179,IF(U$174=99,T179,IF(U$174=0,INDEX($F52:$N52,0,U$172),(INDEX($F52:$N52,0,U$174+1)-INDEX($F52:$N52,0,U$174))/(INDEX($F$4:$N$4,0,U$174+1)-INDEX($F$4:$N$4,0,U$174))+T179)))</f>
        <v>14.694848818299924</v>
      </c>
      <c r="V179" s="186" cm="1">
        <f t="array" ref="V179">IF(V$174=-1,W179,IF(V$174=99,U179,IF(V$174=0,INDEX($F52:$N52,0,V$172),(INDEX($F52:$N52,0,V$174+1)-INDEX($F52:$N52,0,V$174))/(INDEX($F$4:$N$4,0,V$174+1)-INDEX($F$4:$N$4,0,V$174))+U179)))</f>
        <v>15.113497096013834</v>
      </c>
      <c r="W179" s="186" cm="1">
        <f t="array" ref="W179">IF(W$174=-1,X179,IF(W$174=99,V179,IF(W$174=0,INDEX($F52:$N52,0,W$172),(INDEX($F52:$N52,0,W$174+1)-INDEX($F52:$N52,0,W$174))/(INDEX($F$4:$N$4,0,W$174+1)-INDEX($F$4:$N$4,0,W$174))+V179)))</f>
        <v>15.532145373727744</v>
      </c>
      <c r="X179" s="186" cm="1">
        <f t="array" ref="X179">IF(X$174=-1,Y179,IF(X$174=99,W179,IF(X$174=0,INDEX($F52:$N52,0,X$172),(INDEX($F52:$N52,0,X$174+1)-INDEX($F52:$N52,0,X$174))/(INDEX($F$4:$N$4,0,X$174+1)-INDEX($F$4:$N$4,0,X$174))+W179)))</f>
        <v>15.950793651441654</v>
      </c>
      <c r="Y179" s="186" cm="1">
        <f t="array" ref="Y179">IF(Y$174=-1,Z179,IF(Y$174=99,X179,IF(Y$174=0,INDEX($F52:$N52,0,Y$172),(INDEX($F52:$N52,0,Y$174+1)-INDEX($F52:$N52,0,Y$174))/(INDEX($F$4:$N$4,0,Y$174+1)-INDEX($F$4:$N$4,0,Y$174))+X179)))</f>
        <v>16.369441929155563</v>
      </c>
      <c r="Z179" s="186" cm="1">
        <f t="array" ref="Z179">IF(Z$174=-1,AA179,IF(Z$174=99,Y179,IF(Z$174=0,INDEX($F52:$N52,0,Z$172),(INDEX($F52:$N52,0,Z$174+1)-INDEX($F52:$N52,0,Z$174))/(INDEX($F$4:$N$4,0,Z$174+1)-INDEX($F$4:$N$4,0,Z$174))+Y179)))</f>
        <v>16.788090206869473</v>
      </c>
      <c r="AA179" s="186" cm="1">
        <f t="array" ref="AA179">IF(AA$174=-1,AB179,IF(AA$174=99,Z179,IF(AA$174=0,INDEX($F52:$N52,0,AA$172),(INDEX($F52:$N52,0,AA$174+1)-INDEX($F52:$N52,0,AA$174))/(INDEX($F$4:$N$4,0,AA$174+1)-INDEX($F$4:$N$4,0,AA$174))+Z179)))</f>
        <v>17.206738484583383</v>
      </c>
      <c r="AB179" s="186" cm="1">
        <f t="array" ref="AB179">IF(AB$174=-1,AC179,IF(AB$174=99,AA179,IF(AB$174=0,INDEX($F52:$N52,0,AB$172),(INDEX($F52:$N52,0,AB$174+1)-INDEX($F52:$N52,0,AB$174))/(INDEX($F$4:$N$4,0,AB$174+1)-INDEX($F$4:$N$4,0,AB$174))+AA179)))</f>
        <v>17.625386762297293</v>
      </c>
      <c r="AC179" s="186" cm="1">
        <f t="array" ref="AC179">IF(AC$174=-1,AD179,IF(AC$174=99,AB179,IF(AC$174=0,INDEX($F52:$N52,0,AC$172),(INDEX($F52:$N52,0,AC$174+1)-INDEX($F52:$N52,0,AC$174))/(INDEX($F$4:$N$4,0,AC$174+1)-INDEX($F$4:$N$4,0,AC$174))+AB179)))</f>
        <v>18.044035040011199</v>
      </c>
      <c r="AD179" s="186" cm="1">
        <f t="array" ref="AD179">IF(AD$174=-1,AE179,IF(AD$174=99,AC179,IF(AD$174=0,INDEX($F52:$N52,0,AD$172),(INDEX($F52:$N52,0,AD$174+1)-INDEX($F52:$N52,0,AD$174))/(INDEX($F$4:$N$4,0,AD$174+1)-INDEX($F$4:$N$4,0,AD$174))+AC179)))</f>
        <v>18.552538914414367</v>
      </c>
      <c r="AE179" s="186" cm="1">
        <f t="array" ref="AE179">IF(AE$174=-1,AF179,IF(AE$174=99,AD179,IF(AE$174=0,INDEX($F52:$N52,0,AE$172),(INDEX($F52:$N52,0,AE$174+1)-INDEX($F52:$N52,0,AE$174))/(INDEX($F$4:$N$4,0,AE$174+1)-INDEX($F$4:$N$4,0,AE$174))+AD179)))</f>
        <v>19.061042788817534</v>
      </c>
      <c r="AF179" s="186" cm="1">
        <f t="array" ref="AF179">IF(AF$174=-1,AG179,IF(AF$174=99,AE179,IF(AF$174=0,INDEX($F52:$N52,0,AF$172),(INDEX($F52:$N52,0,AF$174+1)-INDEX($F52:$N52,0,AF$174))/(INDEX($F$4:$N$4,0,AF$174+1)-INDEX($F$4:$N$4,0,AF$174))+AE179)))</f>
        <v>19.569546663220702</v>
      </c>
      <c r="AG179" s="186" cm="1">
        <f t="array" ref="AG179">IF(AG$174=-1,AH179,IF(AG$174=99,AF179,IF(AG$174=0,INDEX($F52:$N52,0,AG$172),(INDEX($F52:$N52,0,AG$174+1)-INDEX($F52:$N52,0,AG$174))/(INDEX($F$4:$N$4,0,AG$174+1)-INDEX($F$4:$N$4,0,AG$174))+AF179)))</f>
        <v>20.07805053762387</v>
      </c>
      <c r="AH179" s="186" cm="1">
        <f t="array" ref="AH179">IF(AH$174=-1,AI179,IF(AH$174=99,AG179,IF(AH$174=0,INDEX($F52:$N52,0,AH$172),(INDEX($F52:$N52,0,AH$174+1)-INDEX($F52:$N52,0,AH$174))/(INDEX($F$4:$N$4,0,AH$174+1)-INDEX($F$4:$N$4,0,AH$174))+AG179)))</f>
        <v>20.586554412027038</v>
      </c>
      <c r="AI179" s="186" cm="1">
        <f t="array" ref="AI179">IF(AI$174=-1,AJ179,IF(AI$174=99,AH179,IF(AI$174=0,INDEX($F52:$N52,0,AI$172),(INDEX($F52:$N52,0,AI$174+1)-INDEX($F52:$N52,0,AI$174))/(INDEX($F$4:$N$4,0,AI$174+1)-INDEX($F$4:$N$4,0,AI$174))+AH179)))</f>
        <v>21.095058286430206</v>
      </c>
      <c r="AJ179" s="186" cm="1">
        <f t="array" ref="AJ179">IF(AJ$174=-1,AK179,IF(AJ$174=99,AI179,IF(AJ$174=0,INDEX($F52:$N52,0,AJ$172),(INDEX($F52:$N52,0,AJ$174+1)-INDEX($F52:$N52,0,AJ$174))/(INDEX($F$4:$N$4,0,AJ$174+1)-INDEX($F$4:$N$4,0,AJ$174))+AI179)))</f>
        <v>21.603562160833373</v>
      </c>
      <c r="AK179" s="186" cm="1">
        <f t="array" ref="AK179">IF(AK$174=-1,AL179,IF(AK$174=99,AJ179,IF(AK$174=0,INDEX($F52:$N52,0,AK$172),(INDEX($F52:$N52,0,AK$174+1)-INDEX($F52:$N52,0,AK$174))/(INDEX($F$4:$N$4,0,AK$174+1)-INDEX($F$4:$N$4,0,AK$174))+AJ179)))</f>
        <v>22.112066035236541</v>
      </c>
      <c r="AL179" s="186" cm="1">
        <f t="array" ref="AL179">IF(AL$174=-1,AM179,IF(AL$174=99,AK179,IF(AL$174=0,INDEX($F52:$N52,0,AL$172),(INDEX($F52:$N52,0,AL$174+1)-INDEX($F52:$N52,0,AL$174))/(INDEX($F$4:$N$4,0,AL$174+1)-INDEX($F$4:$N$4,0,AL$174))+AK179)))</f>
        <v>22.620569909639709</v>
      </c>
      <c r="AM179" s="186" cm="1">
        <f t="array" ref="AM179">IF(AM$174=-1,AN179,IF(AM$174=99,AL179,IF(AM$174=0,INDEX($F52:$N52,0,AM$172),(INDEX($F52:$N52,0,AM$174+1)-INDEX($F52:$N52,0,AM$174))/(INDEX($F$4:$N$4,0,AM$174+1)-INDEX($F$4:$N$4,0,AM$174))+AL179)))</f>
        <v>23.129073784042884</v>
      </c>
      <c r="AN179" s="186" cm="1">
        <f t="array" ref="AN179">IF(AN$174=-1,AO179,IF(AN$174=99,AM179,IF(AN$174=0,INDEX($F52:$N52,0,AN$172),(INDEX($F52:$N52,0,AN$174+1)-INDEX($F52:$N52,0,AN$174))/(INDEX($F$4:$N$4,0,AN$174+1)-INDEX($F$4:$N$4,0,AN$174))+AM179)))</f>
        <v>23.749305919970574</v>
      </c>
      <c r="AO179" s="186" cm="1">
        <f t="array" ref="AO179">IF(AO$174=-1,AP179,IF(AO$174=99,AN179,IF(AO$174=0,INDEX($F52:$N52,0,AO$172),(INDEX($F52:$N52,0,AO$174+1)-INDEX($F52:$N52,0,AO$174))/(INDEX($F$4:$N$4,0,AO$174+1)-INDEX($F$4:$N$4,0,AO$174))+AN179)))</f>
        <v>29.331395143319799</v>
      </c>
      <c r="AP179" s="186" cm="1">
        <f t="array" ref="AP179">IF(AP$174=-1,AQ179,IF(AP$174=99,AO179,IF(AP$174=0,INDEX($F52:$N52,0,AP$172),(INDEX($F52:$N52,0,AP$174+1)-INDEX($F52:$N52,0,AP$174))/(INDEX($F$4:$N$4,0,AP$174+1)-INDEX($F$4:$N$4,0,AP$174))+AO179)))</f>
        <v>29.331395143319799</v>
      </c>
      <c r="AQ179" s="186" cm="1">
        <f t="array" ref="AQ179">IF(AQ$174=-1,AR179,IF(AQ$174=99,AP179,IF(AQ$174=0,INDEX($F52:$N52,0,AQ$172),(INDEX($F52:$N52,0,AQ$174+1)-INDEX($F52:$N52,0,AQ$174))/(INDEX($F$4:$N$4,0,AQ$174+1)-INDEX($F$4:$N$4,0,AQ$174))+AP179)))</f>
        <v>29.331395143319799</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4.515932780515814</v>
      </c>
      <c r="L180" s="186" cm="1">
        <f t="array" ref="L180">IF(L$174=-1,M180,IF(L$174=99,K180,IF(L$174=0,INDEX($F53:$N53,0,L$172),(INDEX($F53:$N53,0,L$174+1)-INDEX($F53:$N53,0,L$174))/(INDEX($F$4:$N$4,0,L$174+1)-INDEX($F$4:$N$4,0,L$174))+K180)))</f>
        <v>4.5969057450114237</v>
      </c>
      <c r="M180" s="186" cm="1">
        <f t="array" ref="M180">IF(M$174=-1,N180,IF(M$174=99,L180,IF(M$174=0,INDEX($F53:$N53,0,M$172),(INDEX($F53:$N53,0,M$174+1)-INDEX($F53:$N53,0,M$174))/(INDEX($F$4:$N$4,0,M$174+1)-INDEX($F$4:$N$4,0,M$174))+L180)))</f>
        <v>4.6778787095070333</v>
      </c>
      <c r="N180" s="186" cm="1">
        <f t="array" ref="N180">IF(N$174=-1,O180,IF(N$174=99,M180,IF(N$174=0,INDEX($F53:$N53,0,N$172),(INDEX($F53:$N53,0,N$174+1)-INDEX($F53:$N53,0,N$174))/(INDEX($F$4:$N$4,0,N$174+1)-INDEX($F$4:$N$4,0,N$174))+M180)))</f>
        <v>4.758851674002643</v>
      </c>
      <c r="O180" s="186" cm="1">
        <f t="array" ref="O180">IF(O$174=-1,P180,IF(O$174=99,N180,IF(O$174=0,INDEX($F53:$N53,0,O$172),(INDEX($F53:$N53,0,O$174+1)-INDEX($F53:$N53,0,O$174))/(INDEX($F$4:$N$4,0,O$174+1)-INDEX($F$4:$N$4,0,O$174))+N180)))</f>
        <v>4.8026075272366153</v>
      </c>
      <c r="P180" s="186" cm="1">
        <f t="array" ref="P180">IF(P$174=-1,Q180,IF(P$174=99,O180,IF(P$174=0,INDEX($F53:$N53,0,P$172),(INDEX($F53:$N53,0,P$174+1)-INDEX($F53:$N53,0,P$174))/(INDEX($F$4:$N$4,0,P$174+1)-INDEX($F$4:$N$4,0,P$174))+O180)))</f>
        <v>4.8463633804705877</v>
      </c>
      <c r="Q180" s="186" cm="1">
        <f t="array" ref="Q180">IF(Q$174=-1,R180,IF(Q$174=99,P180,IF(Q$174=0,INDEX($F53:$N53,0,Q$172),(INDEX($F53:$N53,0,Q$174+1)-INDEX($F53:$N53,0,Q$174))/(INDEX($F$4:$N$4,0,Q$174+1)-INDEX($F$4:$N$4,0,Q$174))+P180)))</f>
        <v>4.8765259933129812</v>
      </c>
      <c r="R180" s="186" cm="1">
        <f t="array" ref="R180">IF(R$174=-1,S180,IF(R$174=99,Q180,IF(R$174=0,INDEX($F53:$N53,0,R$172),(INDEX($F53:$N53,0,R$174+1)-INDEX($F53:$N53,0,R$174))/(INDEX($F$4:$N$4,0,R$174+1)-INDEX($F$4:$N$4,0,R$174))+Q180)))</f>
        <v>4.9066886061553756</v>
      </c>
      <c r="S180" s="186" cm="1">
        <f t="array" ref="S180">IF(S$174=-1,T180,IF(S$174=99,R180,IF(S$174=0,INDEX($F53:$N53,0,S$172),(INDEX($F53:$N53,0,S$174+1)-INDEX($F53:$N53,0,S$174))/(INDEX($F$4:$N$4,0,S$174+1)-INDEX($F$4:$N$4,0,S$174))+R180)))</f>
        <v>4.6238739715088801</v>
      </c>
      <c r="T180" s="186" cm="1">
        <f t="array" ref="T180">IF(T$174=-1,U180,IF(T$174=99,S180,IF(T$174=0,INDEX($F53:$N53,0,T$172),(INDEX($F53:$N53,0,T$174+1)-INDEX($F53:$N53,0,T$174))/(INDEX($F$4:$N$4,0,T$174+1)-INDEX($F$4:$N$4,0,T$174))+S180)))</f>
        <v>4.7487534186103613</v>
      </c>
      <c r="U180" s="186" cm="1">
        <f t="array" ref="U180">IF(U$174=-1,V180,IF(U$174=99,T180,IF(U$174=0,INDEX($F53:$N53,0,U$172),(INDEX($F53:$N53,0,U$174+1)-INDEX($F53:$N53,0,U$174))/(INDEX($F$4:$N$4,0,U$174+1)-INDEX($F$4:$N$4,0,U$174))+T180)))</f>
        <v>4.8880101791425066</v>
      </c>
      <c r="V180" s="186" cm="1">
        <f t="array" ref="V180">IF(V$174=-1,W180,IF(V$174=99,U180,IF(V$174=0,INDEX($F53:$N53,0,V$172),(INDEX($F53:$N53,0,V$174+1)-INDEX($F53:$N53,0,V$174))/(INDEX($F$4:$N$4,0,V$174+1)-INDEX($F$4:$N$4,0,V$174))+U180)))</f>
        <v>5.0272669396746519</v>
      </c>
      <c r="W180" s="186" cm="1">
        <f t="array" ref="W180">IF(W$174=-1,X180,IF(W$174=99,V180,IF(W$174=0,INDEX($F53:$N53,0,W$172),(INDEX($F53:$N53,0,W$174+1)-INDEX($F53:$N53,0,W$174))/(INDEX($F$4:$N$4,0,W$174+1)-INDEX($F$4:$N$4,0,W$174))+V180)))</f>
        <v>5.1665237002067972</v>
      </c>
      <c r="X180" s="186" cm="1">
        <f t="array" ref="X180">IF(X$174=-1,Y180,IF(X$174=99,W180,IF(X$174=0,INDEX($F53:$N53,0,X$172),(INDEX($F53:$N53,0,X$174+1)-INDEX($F53:$N53,0,X$174))/(INDEX($F$4:$N$4,0,X$174+1)-INDEX($F$4:$N$4,0,X$174))+W180)))</f>
        <v>5.3057804607389425</v>
      </c>
      <c r="Y180" s="186" cm="1">
        <f t="array" ref="Y180">IF(Y$174=-1,Z180,IF(Y$174=99,X180,IF(Y$174=0,INDEX($F53:$N53,0,Y$172),(INDEX($F53:$N53,0,Y$174+1)-INDEX($F53:$N53,0,Y$174))/(INDEX($F$4:$N$4,0,Y$174+1)-INDEX($F$4:$N$4,0,Y$174))+X180)))</f>
        <v>5.4450372212710878</v>
      </c>
      <c r="Z180" s="186" cm="1">
        <f t="array" ref="Z180">IF(Z$174=-1,AA180,IF(Z$174=99,Y180,IF(Z$174=0,INDEX($F53:$N53,0,Z$172),(INDEX($F53:$N53,0,Z$174+1)-INDEX($F53:$N53,0,Z$174))/(INDEX($F$4:$N$4,0,Z$174+1)-INDEX($F$4:$N$4,0,Z$174))+Y180)))</f>
        <v>5.5842939818032331</v>
      </c>
      <c r="AA180" s="186" cm="1">
        <f t="array" ref="AA180">IF(AA$174=-1,AB180,IF(AA$174=99,Z180,IF(AA$174=0,INDEX($F53:$N53,0,AA$172),(INDEX($F53:$N53,0,AA$174+1)-INDEX($F53:$N53,0,AA$174))/(INDEX($F$4:$N$4,0,AA$174+1)-INDEX($F$4:$N$4,0,AA$174))+Z180)))</f>
        <v>5.7235507423353784</v>
      </c>
      <c r="AB180" s="186" cm="1">
        <f t="array" ref="AB180">IF(AB$174=-1,AC180,IF(AB$174=99,AA180,IF(AB$174=0,INDEX($F53:$N53,0,AB$172),(INDEX($F53:$N53,0,AB$174+1)-INDEX($F53:$N53,0,AB$174))/(INDEX($F$4:$N$4,0,AB$174+1)-INDEX($F$4:$N$4,0,AB$174))+AA180)))</f>
        <v>5.8628075028675237</v>
      </c>
      <c r="AC180" s="186" cm="1">
        <f t="array" ref="AC180">IF(AC$174=-1,AD180,IF(AC$174=99,AB180,IF(AC$174=0,INDEX($F53:$N53,0,AC$172),(INDEX($F53:$N53,0,AC$174+1)-INDEX($F53:$N53,0,AC$174))/(INDEX($F$4:$N$4,0,AC$174+1)-INDEX($F$4:$N$4,0,AC$174))+AB180)))</f>
        <v>6.0020642633996673</v>
      </c>
      <c r="AD180" s="186" cm="1">
        <f t="array" ref="AD180">IF(AD$174=-1,AE180,IF(AD$174=99,AC180,IF(AD$174=0,INDEX($F53:$N53,0,AD$172),(INDEX($F53:$N53,0,AD$174+1)-INDEX($F53:$N53,0,AD$174))/(INDEX($F$4:$N$4,0,AD$174+1)-INDEX($F$4:$N$4,0,AD$174))+AC180)))</f>
        <v>6.1712100739452467</v>
      </c>
      <c r="AE180" s="186" cm="1">
        <f t="array" ref="AE180">IF(AE$174=-1,AF180,IF(AE$174=99,AD180,IF(AE$174=0,INDEX($F53:$N53,0,AE$172),(INDEX($F53:$N53,0,AE$174+1)-INDEX($F53:$N53,0,AE$174))/(INDEX($F$4:$N$4,0,AE$174+1)-INDEX($F$4:$N$4,0,AE$174))+AD180)))</f>
        <v>6.3403558844908261</v>
      </c>
      <c r="AF180" s="186" cm="1">
        <f t="array" ref="AF180">IF(AF$174=-1,AG180,IF(AF$174=99,AE180,IF(AF$174=0,INDEX($F53:$N53,0,AF$172),(INDEX($F53:$N53,0,AF$174+1)-INDEX($F53:$N53,0,AF$174))/(INDEX($F$4:$N$4,0,AF$174+1)-INDEX($F$4:$N$4,0,AF$174))+AE180)))</f>
        <v>6.5095016950364055</v>
      </c>
      <c r="AG180" s="186" cm="1">
        <f t="array" ref="AG180">IF(AG$174=-1,AH180,IF(AG$174=99,AF180,IF(AG$174=0,INDEX($F53:$N53,0,AG$172),(INDEX($F53:$N53,0,AG$174+1)-INDEX($F53:$N53,0,AG$174))/(INDEX($F$4:$N$4,0,AG$174+1)-INDEX($F$4:$N$4,0,AG$174))+AF180)))</f>
        <v>6.6786475055819849</v>
      </c>
      <c r="AH180" s="186" cm="1">
        <f t="array" ref="AH180">IF(AH$174=-1,AI180,IF(AH$174=99,AG180,IF(AH$174=0,INDEX($F53:$N53,0,AH$172),(INDEX($F53:$N53,0,AH$174+1)-INDEX($F53:$N53,0,AH$174))/(INDEX($F$4:$N$4,0,AH$174+1)-INDEX($F$4:$N$4,0,AH$174))+AG180)))</f>
        <v>6.8477933161275644</v>
      </c>
      <c r="AI180" s="186" cm="1">
        <f t="array" ref="AI180">IF(AI$174=-1,AJ180,IF(AI$174=99,AH180,IF(AI$174=0,INDEX($F53:$N53,0,AI$172),(INDEX($F53:$N53,0,AI$174+1)-INDEX($F53:$N53,0,AI$174))/(INDEX($F$4:$N$4,0,AI$174+1)-INDEX($F$4:$N$4,0,AI$174))+AH180)))</f>
        <v>7.0169391266731438</v>
      </c>
      <c r="AJ180" s="186" cm="1">
        <f t="array" ref="AJ180">IF(AJ$174=-1,AK180,IF(AJ$174=99,AI180,IF(AJ$174=0,INDEX($F53:$N53,0,AJ$172),(INDEX($F53:$N53,0,AJ$174+1)-INDEX($F53:$N53,0,AJ$174))/(INDEX($F$4:$N$4,0,AJ$174+1)-INDEX($F$4:$N$4,0,AJ$174))+AI180)))</f>
        <v>7.1860849372187232</v>
      </c>
      <c r="AK180" s="186" cm="1">
        <f t="array" ref="AK180">IF(AK$174=-1,AL180,IF(AK$174=99,AJ180,IF(AK$174=0,INDEX($F53:$N53,0,AK$172),(INDEX($F53:$N53,0,AK$174+1)-INDEX($F53:$N53,0,AK$174))/(INDEX($F$4:$N$4,0,AK$174+1)-INDEX($F$4:$N$4,0,AK$174))+AJ180)))</f>
        <v>7.3552307477643026</v>
      </c>
      <c r="AL180" s="186" cm="1">
        <f t="array" ref="AL180">IF(AL$174=-1,AM180,IF(AL$174=99,AK180,IF(AL$174=0,INDEX($F53:$N53,0,AL$172),(INDEX($F53:$N53,0,AL$174+1)-INDEX($F53:$N53,0,AL$174))/(INDEX($F$4:$N$4,0,AL$174+1)-INDEX($F$4:$N$4,0,AL$174))+AK180)))</f>
        <v>7.5243765583098821</v>
      </c>
      <c r="AM180" s="186" cm="1">
        <f t="array" ref="AM180">IF(AM$174=-1,AN180,IF(AM$174=99,AL180,IF(AM$174=0,INDEX($F53:$N53,0,AM$172),(INDEX($F53:$N53,0,AM$174+1)-INDEX($F53:$N53,0,AM$174))/(INDEX($F$4:$N$4,0,AM$174+1)-INDEX($F$4:$N$4,0,AM$174))+AL180)))</f>
        <v>7.6935223688554615</v>
      </c>
      <c r="AN180" s="186" cm="1">
        <f t="array" ref="AN180">IF(AN$174=-1,AO180,IF(AN$174=99,AM180,IF(AN$174=0,INDEX($F53:$N53,0,AN$172),(INDEX($F53:$N53,0,AN$174+1)-INDEX($F53:$N53,0,AN$174))/(INDEX($F$4:$N$4,0,AN$174+1)-INDEX($F$4:$N$4,0,AN$174))+AM180)))</f>
        <v>7.8998328271209717</v>
      </c>
      <c r="AO180" s="186" cm="1">
        <f t="array" ref="AO180">IF(AO$174=-1,AP180,IF(AO$174=99,AN180,IF(AO$174=0,INDEX($F53:$N53,0,AO$172),(INDEX($F53:$N53,0,AO$174+1)-INDEX($F53:$N53,0,AO$174))/(INDEX($F$4:$N$4,0,AO$174+1)-INDEX($F$4:$N$4,0,AO$174))+AN180)))</f>
        <v>9.756626951510567</v>
      </c>
      <c r="AP180" s="186" cm="1">
        <f t="array" ref="AP180">IF(AP$174=-1,AQ180,IF(AP$174=99,AO180,IF(AP$174=0,INDEX($F53:$N53,0,AP$172),(INDEX($F53:$N53,0,AP$174+1)-INDEX($F53:$N53,0,AP$174))/(INDEX($F$4:$N$4,0,AP$174+1)-INDEX($F$4:$N$4,0,AP$174))+AO180)))</f>
        <v>9.756626951510567</v>
      </c>
      <c r="AQ180" s="186" cm="1">
        <f t="array" ref="AQ180">IF(AQ$174=-1,AR180,IF(AQ$174=99,AP180,IF(AQ$174=0,INDEX($F53:$N53,0,AQ$172),(INDEX($F53:$N53,0,AQ$174+1)-INDEX($F53:$N53,0,AQ$174))/(INDEX($F$4:$N$4,0,AQ$174+1)-INDEX($F$4:$N$4,0,AQ$174))+AP180)))</f>
        <v>9.756626951510567</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2.9750185434856067</v>
      </c>
      <c r="L181" s="186" cm="1">
        <f t="array" ref="L181">IF(L$174=-1,M181,IF(L$174=99,K181,IF(L$174=0,INDEX($F54:$N54,0,L$172),(INDEX($F54:$N54,0,L$174+1)-INDEX($F54:$N54,0,L$174))/(INDEX($F$4:$N$4,0,L$174+1)-INDEX($F$4:$N$4,0,L$174))+K181)))</f>
        <v>3.0283621344121139</v>
      </c>
      <c r="M181" s="186" cm="1">
        <f t="array" ref="M181">IF(M$174=-1,N181,IF(M$174=99,L181,IF(M$174=0,INDEX($F54:$N54,0,M$172),(INDEX($F54:$N54,0,M$174+1)-INDEX($F54:$N54,0,M$174))/(INDEX($F$4:$N$4,0,M$174+1)-INDEX($F$4:$N$4,0,M$174))+L181)))</f>
        <v>3.0817057253386211</v>
      </c>
      <c r="N181" s="186" cm="1">
        <f t="array" ref="N181">IF(N$174=-1,O181,IF(N$174=99,M181,IF(N$174=0,INDEX($F54:$N54,0,N$172),(INDEX($F54:$N54,0,N$174+1)-INDEX($F54:$N54,0,N$174))/(INDEX($F$4:$N$4,0,N$174+1)-INDEX($F$4:$N$4,0,N$174))+M181)))</f>
        <v>3.1350493162651287</v>
      </c>
      <c r="O181" s="186" cm="1">
        <f t="array" ref="O181">IF(O$174=-1,P181,IF(O$174=99,N181,IF(O$174=0,INDEX($F54:$N54,0,O$172),(INDEX($F54:$N54,0,O$174+1)-INDEX($F54:$N54,0,O$174))/(INDEX($F$4:$N$4,0,O$174+1)-INDEX($F$4:$N$4,0,O$174))+N181)))</f>
        <v>3.1638749168849487</v>
      </c>
      <c r="P181" s="186" cm="1">
        <f t="array" ref="P181">IF(P$174=-1,Q181,IF(P$174=99,O181,IF(P$174=0,INDEX($F54:$N54,0,P$172),(INDEX($F54:$N54,0,P$174+1)-INDEX($F54:$N54,0,P$174))/(INDEX($F$4:$N$4,0,P$174+1)-INDEX($F$4:$N$4,0,P$174))+O181)))</f>
        <v>3.1927005175047687</v>
      </c>
      <c r="Q181" s="186" cm="1">
        <f t="array" ref="Q181">IF(Q$174=-1,R181,IF(Q$174=99,P181,IF(Q$174=0,INDEX($F54:$N54,0,Q$172),(INDEX($F54:$N54,0,Q$174+1)-INDEX($F54:$N54,0,Q$174))/(INDEX($F$4:$N$4,0,Q$174+1)-INDEX($F$4:$N$4,0,Q$174))+P181)))</f>
        <v>3.2125711260561762</v>
      </c>
      <c r="R181" s="186" cm="1">
        <f t="array" ref="R181">IF(R$174=-1,S181,IF(R$174=99,Q181,IF(R$174=0,INDEX($F54:$N54,0,R$172),(INDEX($F54:$N54,0,R$174+1)-INDEX($F54:$N54,0,R$174))/(INDEX($F$4:$N$4,0,R$174+1)-INDEX($F$4:$N$4,0,R$174))+Q181)))</f>
        <v>3.2324417346075838</v>
      </c>
      <c r="S181" s="186" cm="1">
        <f t="array" ref="S181">IF(S$174=-1,T181,IF(S$174=99,R181,IF(S$174=0,INDEX($F54:$N54,0,S$172),(INDEX($F54:$N54,0,S$174+1)-INDEX($F54:$N54,0,S$174))/(INDEX($F$4:$N$4,0,S$174+1)-INDEX($F$4:$N$4,0,S$174))+R181)))</f>
        <v>3.0461283363939087</v>
      </c>
      <c r="T181" s="186" cm="1">
        <f t="array" ref="T181">IF(T$174=-1,U181,IF(T$174=99,S181,IF(T$174=0,INDEX($F54:$N54,0,T$172),(INDEX($F54:$N54,0,T$174+1)-INDEX($F54:$N54,0,T$174))/(INDEX($F$4:$N$4,0,T$174+1)-INDEX($F$4:$N$4,0,T$174))+S181)))</f>
        <v>3.1283967599696694</v>
      </c>
      <c r="U181" s="186" cm="1">
        <f t="array" ref="U181">IF(U$174=-1,V181,IF(U$174=99,T181,IF(U$174=0,INDEX($F54:$N54,0,U$172),(INDEX($F54:$N54,0,U$174+1)-INDEX($F54:$N54,0,U$174))/(INDEX($F$4:$N$4,0,U$174+1)-INDEX($F$4:$N$4,0,U$174))+T181)))</f>
        <v>3.220136709394148</v>
      </c>
      <c r="V181" s="186" cm="1">
        <f t="array" ref="V181">IF(V$174=-1,W181,IF(V$174=99,U181,IF(V$174=0,INDEX($F54:$N54,0,V$172),(INDEX($F54:$N54,0,V$174+1)-INDEX($F54:$N54,0,V$174))/(INDEX($F$4:$N$4,0,V$174+1)-INDEX($F$4:$N$4,0,V$174))+U181)))</f>
        <v>3.3118766588186266</v>
      </c>
      <c r="W181" s="186" cm="1">
        <f t="array" ref="W181">IF(W$174=-1,X181,IF(W$174=99,V181,IF(W$174=0,INDEX($F54:$N54,0,W$172),(INDEX($F54:$N54,0,W$174+1)-INDEX($F54:$N54,0,W$174))/(INDEX($F$4:$N$4,0,W$174+1)-INDEX($F$4:$N$4,0,W$174))+V181)))</f>
        <v>3.4036166082431052</v>
      </c>
      <c r="X181" s="186" cm="1">
        <f t="array" ref="X181">IF(X$174=-1,Y181,IF(X$174=99,W181,IF(X$174=0,INDEX($F54:$N54,0,X$172),(INDEX($F54:$N54,0,X$174+1)-INDEX($F54:$N54,0,X$174))/(INDEX($F$4:$N$4,0,X$174+1)-INDEX($F$4:$N$4,0,X$174))+W181)))</f>
        <v>3.4953565576675838</v>
      </c>
      <c r="Y181" s="186" cm="1">
        <f t="array" ref="Y181">IF(Y$174=-1,Z181,IF(Y$174=99,X181,IF(Y$174=0,INDEX($F54:$N54,0,Y$172),(INDEX($F54:$N54,0,Y$174+1)-INDEX($F54:$N54,0,Y$174))/(INDEX($F$4:$N$4,0,Y$174+1)-INDEX($F$4:$N$4,0,Y$174))+X181)))</f>
        <v>3.5870965070920624</v>
      </c>
      <c r="Z181" s="186" cm="1">
        <f t="array" ref="Z181">IF(Z$174=-1,AA181,IF(Z$174=99,Y181,IF(Z$174=0,INDEX($F54:$N54,0,Z$172),(INDEX($F54:$N54,0,Z$174+1)-INDEX($F54:$N54,0,Z$174))/(INDEX($F$4:$N$4,0,Z$174+1)-INDEX($F$4:$N$4,0,Z$174))+Y181)))</f>
        <v>3.678836456516541</v>
      </c>
      <c r="AA181" s="186" cm="1">
        <f t="array" ref="AA181">IF(AA$174=-1,AB181,IF(AA$174=99,Z181,IF(AA$174=0,INDEX($F54:$N54,0,AA$172),(INDEX($F54:$N54,0,AA$174+1)-INDEX($F54:$N54,0,AA$174))/(INDEX($F$4:$N$4,0,AA$174+1)-INDEX($F$4:$N$4,0,AA$174))+Z181)))</f>
        <v>3.7705764059410196</v>
      </c>
      <c r="AB181" s="186" cm="1">
        <f t="array" ref="AB181">IF(AB$174=-1,AC181,IF(AB$174=99,AA181,IF(AB$174=0,INDEX($F54:$N54,0,AB$172),(INDEX($F54:$N54,0,AB$174+1)-INDEX($F54:$N54,0,AB$174))/(INDEX($F$4:$N$4,0,AB$174+1)-INDEX($F$4:$N$4,0,AB$174))+AA181)))</f>
        <v>3.8623163553654982</v>
      </c>
      <c r="AC181" s="186" cm="1">
        <f t="array" ref="AC181">IF(AC$174=-1,AD181,IF(AC$174=99,AB181,IF(AC$174=0,INDEX($F54:$N54,0,AC$172),(INDEX($F54:$N54,0,AC$174+1)-INDEX($F54:$N54,0,AC$174))/(INDEX($F$4:$N$4,0,AC$174+1)-INDEX($F$4:$N$4,0,AC$174))+AB181)))</f>
        <v>3.9540563047899773</v>
      </c>
      <c r="AD181" s="186" cm="1">
        <f t="array" ref="AD181">IF(AD$174=-1,AE181,IF(AD$174=99,AC181,IF(AD$174=0,INDEX($F54:$N54,0,AD$172),(INDEX($F54:$N54,0,AD$174+1)-INDEX($F54:$N54,0,AD$174))/(INDEX($F$4:$N$4,0,AD$174+1)-INDEX($F$4:$N$4,0,AD$174))+AC181)))</f>
        <v>4.0654866442974944</v>
      </c>
      <c r="AE181" s="186" cm="1">
        <f t="array" ref="AE181">IF(AE$174=-1,AF181,IF(AE$174=99,AD181,IF(AE$174=0,INDEX($F54:$N54,0,AE$172),(INDEX($F54:$N54,0,AE$174+1)-INDEX($F54:$N54,0,AE$174))/(INDEX($F$4:$N$4,0,AE$174+1)-INDEX($F$4:$N$4,0,AE$174))+AD181)))</f>
        <v>4.1769169838050111</v>
      </c>
      <c r="AF181" s="186" cm="1">
        <f t="array" ref="AF181">IF(AF$174=-1,AG181,IF(AF$174=99,AE181,IF(AF$174=0,INDEX($F54:$N54,0,AF$172),(INDEX($F54:$N54,0,AF$174+1)-INDEX($F54:$N54,0,AF$174))/(INDEX($F$4:$N$4,0,AF$174+1)-INDEX($F$4:$N$4,0,AF$174))+AE181)))</f>
        <v>4.2883473233125278</v>
      </c>
      <c r="AG181" s="186" cm="1">
        <f t="array" ref="AG181">IF(AG$174=-1,AH181,IF(AG$174=99,AF181,IF(AG$174=0,INDEX($F54:$N54,0,AG$172),(INDEX($F54:$N54,0,AG$174+1)-INDEX($F54:$N54,0,AG$174))/(INDEX($F$4:$N$4,0,AG$174+1)-INDEX($F$4:$N$4,0,AG$174))+AF181)))</f>
        <v>4.3997776628200445</v>
      </c>
      <c r="AH181" s="186" cm="1">
        <f t="array" ref="AH181">IF(AH$174=-1,AI181,IF(AH$174=99,AG181,IF(AH$174=0,INDEX($F54:$N54,0,AH$172),(INDEX($F54:$N54,0,AH$174+1)-INDEX($F54:$N54,0,AH$174))/(INDEX($F$4:$N$4,0,AH$174+1)-INDEX($F$4:$N$4,0,AH$174))+AG181)))</f>
        <v>4.5112080023275611</v>
      </c>
      <c r="AI181" s="186" cm="1">
        <f t="array" ref="AI181">IF(AI$174=-1,AJ181,IF(AI$174=99,AH181,IF(AI$174=0,INDEX($F54:$N54,0,AI$172),(INDEX($F54:$N54,0,AI$174+1)-INDEX($F54:$N54,0,AI$174))/(INDEX($F$4:$N$4,0,AI$174+1)-INDEX($F$4:$N$4,0,AI$174))+AH181)))</f>
        <v>4.6226383418350778</v>
      </c>
      <c r="AJ181" s="186" cm="1">
        <f t="array" ref="AJ181">IF(AJ$174=-1,AK181,IF(AJ$174=99,AI181,IF(AJ$174=0,INDEX($F54:$N54,0,AJ$172),(INDEX($F54:$N54,0,AJ$174+1)-INDEX($F54:$N54,0,AJ$174))/(INDEX($F$4:$N$4,0,AJ$174+1)-INDEX($F$4:$N$4,0,AJ$174))+AI181)))</f>
        <v>4.7340686813425945</v>
      </c>
      <c r="AK181" s="186" cm="1">
        <f t="array" ref="AK181">IF(AK$174=-1,AL181,IF(AK$174=99,AJ181,IF(AK$174=0,INDEX($F54:$N54,0,AK$172),(INDEX($F54:$N54,0,AK$174+1)-INDEX($F54:$N54,0,AK$174))/(INDEX($F$4:$N$4,0,AK$174+1)-INDEX($F$4:$N$4,0,AK$174))+AJ181)))</f>
        <v>4.8454990208501112</v>
      </c>
      <c r="AL181" s="186" cm="1">
        <f t="array" ref="AL181">IF(AL$174=-1,AM181,IF(AL$174=99,AK181,IF(AL$174=0,INDEX($F54:$N54,0,AL$172),(INDEX($F54:$N54,0,AL$174+1)-INDEX($F54:$N54,0,AL$174))/(INDEX($F$4:$N$4,0,AL$174+1)-INDEX($F$4:$N$4,0,AL$174))+AK181)))</f>
        <v>4.9569293603576279</v>
      </c>
      <c r="AM181" s="186" cm="1">
        <f t="array" ref="AM181">IF(AM$174=-1,AN181,IF(AM$174=99,AL181,IF(AM$174=0,INDEX($F54:$N54,0,AM$172),(INDEX($F54:$N54,0,AM$174+1)-INDEX($F54:$N54,0,AM$174))/(INDEX($F$4:$N$4,0,AM$174+1)-INDEX($F$4:$N$4,0,AM$174))+AL181)))</f>
        <v>5.0683596998651472</v>
      </c>
      <c r="AN181" s="186" cm="1">
        <f t="array" ref="AN181">IF(AN$174=-1,AO181,IF(AN$174=99,AM181,IF(AN$174=0,INDEX($F54:$N54,0,AN$172),(INDEX($F54:$N54,0,AN$174+1)-INDEX($F54:$N54,0,AN$174))/(INDEX($F$4:$N$4,0,AN$174+1)-INDEX($F$4:$N$4,0,AN$174))+AM181)))</f>
        <v>5.2042734676039135</v>
      </c>
      <c r="AO181" s="186" cm="1">
        <f t="array" ref="AO181">IF(AO$174=-1,AP181,IF(AO$174=99,AN181,IF(AO$174=0,INDEX($F54:$N54,0,AO$172),(INDEX($F54:$N54,0,AO$174+1)-INDEX($F54:$N54,0,AO$174))/(INDEX($F$4:$N$4,0,AO$174+1)-INDEX($F$4:$N$4,0,AO$174))+AN181)))</f>
        <v>6.4274973772528101</v>
      </c>
      <c r="AP181" s="186" cm="1">
        <f t="array" ref="AP181">IF(AP$174=-1,AQ181,IF(AP$174=99,AO181,IF(AP$174=0,INDEX($F54:$N54,0,AP$172),(INDEX($F54:$N54,0,AP$174+1)-INDEX($F54:$N54,0,AP$174))/(INDEX($F$4:$N$4,0,AP$174+1)-INDEX($F$4:$N$4,0,AP$174))+AO181)))</f>
        <v>6.4274973772528101</v>
      </c>
      <c r="AQ181" s="186" cm="1">
        <f t="array" ref="AQ181">IF(AQ$174=-1,AR181,IF(AQ$174=99,AP181,IF(AQ$174=0,INDEX($F54:$N54,0,AQ$172),(INDEX($F54:$N54,0,AQ$174+1)-INDEX($F54:$N54,0,AQ$174))/(INDEX($F$4:$N$4,0,AQ$174+1)-INDEX($F$4:$N$4,0,AQ$174))+AP181)))</f>
        <v>6.4274973772528101</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98.309314568087203</v>
      </c>
      <c r="L182" s="186" cm="1">
        <f t="array" ref="L182">IF(L$174=-1,M182,IF(L$174=99,K182,IF(L$174=0,INDEX($F55:$N55,0,L$172),(INDEX($F55:$N55,0,L$174+1)-INDEX($F55:$N55,0,L$174))/(INDEX($F$4:$N$4,0,L$174+1)-INDEX($F$4:$N$4,0,L$174))+K182)))</f>
        <v>100.07205042466481</v>
      </c>
      <c r="M182" s="186" cm="1">
        <f t="array" ref="M182">IF(M$174=-1,N182,IF(M$174=99,L182,IF(M$174=0,INDEX($F55:$N55,0,M$172),(INDEX($F55:$N55,0,M$174+1)-INDEX($F55:$N55,0,M$174))/(INDEX($F$4:$N$4,0,M$174+1)-INDEX($F$4:$N$4,0,M$174))+L182)))</f>
        <v>101.83478628124242</v>
      </c>
      <c r="N182" s="186" cm="1">
        <f t="array" ref="N182">IF(N$174=-1,O182,IF(N$174=99,M182,IF(N$174=0,INDEX($F55:$N55,0,N$172),(INDEX($F55:$N55,0,N$174+1)-INDEX($F55:$N55,0,N$174))/(INDEX($F$4:$N$4,0,N$174+1)-INDEX($F$4:$N$4,0,N$174))+M182)))</f>
        <v>103.59752213782002</v>
      </c>
      <c r="O182" s="186" cm="1">
        <f t="array" ref="O182">IF(O$174=-1,P182,IF(O$174=99,N182,IF(O$174=0,INDEX($F55:$N55,0,O$172),(INDEX($F55:$N55,0,O$174+1)-INDEX($F55:$N55,0,O$174))/(INDEX($F$4:$N$4,0,O$174+1)-INDEX($F$4:$N$4,0,O$174))+N182)))</f>
        <v>104.55006243211605</v>
      </c>
      <c r="P182" s="186" cm="1">
        <f t="array" ref="P182">IF(P$174=-1,Q182,IF(P$174=99,O182,IF(P$174=0,INDEX($F55:$N55,0,P$172),(INDEX($F55:$N55,0,P$174+1)-INDEX($F55:$N55,0,P$174))/(INDEX($F$4:$N$4,0,P$174+1)-INDEX($F$4:$N$4,0,P$174))+O182)))</f>
        <v>105.50260272641209</v>
      </c>
      <c r="Q182" s="186" cm="1">
        <f t="array" ref="Q182">IF(Q$174=-1,R182,IF(Q$174=99,P182,IF(Q$174=0,INDEX($F55:$N55,0,Q$172),(INDEX($F55:$N55,0,Q$174+1)-INDEX($F55:$N55,0,Q$174))/(INDEX($F$4:$N$4,0,Q$174+1)-INDEX($F$4:$N$4,0,Q$174))+P182)))</f>
        <v>106.15922582915448</v>
      </c>
      <c r="R182" s="186" cm="1">
        <f t="array" ref="R182">IF(R$174=-1,S182,IF(R$174=99,Q182,IF(R$174=0,INDEX($F55:$N55,0,R$172),(INDEX($F55:$N55,0,R$174+1)-INDEX($F55:$N55,0,R$174))/(INDEX($F$4:$N$4,0,R$174+1)-INDEX($F$4:$N$4,0,R$174))+Q182)))</f>
        <v>106.81584893189685</v>
      </c>
      <c r="S182" s="186" cm="1">
        <f t="array" ref="S182">IF(S$174=-1,T182,IF(S$174=99,R182,IF(S$174=0,INDEX($F55:$N55,0,S$172),(INDEX($F55:$N55,0,S$174+1)-INDEX($F55:$N55,0,S$174))/(INDEX($F$4:$N$4,0,S$174+1)-INDEX($F$4:$N$4,0,S$174))+R182)))</f>
        <v>100.65913353482992</v>
      </c>
      <c r="T182" s="186" cm="1">
        <f t="array" ref="T182">IF(T$174=-1,U182,IF(T$174=99,S182,IF(T$174=0,INDEX($F55:$N55,0,T$172),(INDEX($F55:$N55,0,T$174+1)-INDEX($F55:$N55,0,T$174))/(INDEX($F$4:$N$4,0,T$174+1)-INDEX($F$4:$N$4,0,T$174))+S182)))</f>
        <v>103.37768880233904</v>
      </c>
      <c r="U182" s="186" cm="1">
        <f t="array" ref="U182">IF(U$174=-1,V182,IF(U$174=99,T182,IF(U$174=0,INDEX($F55:$N55,0,U$172),(INDEX($F55:$N55,0,U$174+1)-INDEX($F55:$N55,0,U$174))/(INDEX($F$4:$N$4,0,U$174+1)-INDEX($F$4:$N$4,0,U$174))+T182)))</f>
        <v>106.40923009010012</v>
      </c>
      <c r="V182" s="186" cm="1">
        <f t="array" ref="V182">IF(V$174=-1,W182,IF(V$174=99,U182,IF(V$174=0,INDEX($F55:$N55,0,V$172),(INDEX($F55:$N55,0,V$174+1)-INDEX($F55:$N55,0,V$174))/(INDEX($F$4:$N$4,0,V$174+1)-INDEX($F$4:$N$4,0,V$174))+U182)))</f>
        <v>109.44077137786121</v>
      </c>
      <c r="W182" s="186" cm="1">
        <f t="array" ref="W182">IF(W$174=-1,X182,IF(W$174=99,V182,IF(W$174=0,INDEX($F55:$N55,0,W$172),(INDEX($F55:$N55,0,W$174+1)-INDEX($F55:$N55,0,W$174))/(INDEX($F$4:$N$4,0,W$174+1)-INDEX($F$4:$N$4,0,W$174))+V182)))</f>
        <v>112.4723126656223</v>
      </c>
      <c r="X182" s="186" cm="1">
        <f t="array" ref="X182">IF(X$174=-1,Y182,IF(X$174=99,W182,IF(X$174=0,INDEX($F55:$N55,0,X$172),(INDEX($F55:$N55,0,X$174+1)-INDEX($F55:$N55,0,X$174))/(INDEX($F$4:$N$4,0,X$174+1)-INDEX($F$4:$N$4,0,X$174))+W182)))</f>
        <v>115.50385395338338</v>
      </c>
      <c r="Y182" s="186" cm="1">
        <f t="array" ref="Y182">IF(Y$174=-1,Z182,IF(Y$174=99,X182,IF(Y$174=0,INDEX($F55:$N55,0,Y$172),(INDEX($F55:$N55,0,Y$174+1)-INDEX($F55:$N55,0,Y$174))/(INDEX($F$4:$N$4,0,Y$174+1)-INDEX($F$4:$N$4,0,Y$174))+X182)))</f>
        <v>118.53539524114447</v>
      </c>
      <c r="Z182" s="186" cm="1">
        <f t="array" ref="Z182">IF(Z$174=-1,AA182,IF(Z$174=99,Y182,IF(Z$174=0,INDEX($F55:$N55,0,Z$172),(INDEX($F55:$N55,0,Z$174+1)-INDEX($F55:$N55,0,Z$174))/(INDEX($F$4:$N$4,0,Z$174+1)-INDEX($F$4:$N$4,0,Z$174))+Y182)))</f>
        <v>121.56693652890556</v>
      </c>
      <c r="AA182" s="186" cm="1">
        <f t="array" ref="AA182">IF(AA$174=-1,AB182,IF(AA$174=99,Z182,IF(AA$174=0,INDEX($F55:$N55,0,AA$172),(INDEX($F55:$N55,0,AA$174+1)-INDEX($F55:$N55,0,AA$174))/(INDEX($F$4:$N$4,0,AA$174+1)-INDEX($F$4:$N$4,0,AA$174))+Z182)))</f>
        <v>124.59847781666664</v>
      </c>
      <c r="AB182" s="186" cm="1">
        <f t="array" ref="AB182">IF(AB$174=-1,AC182,IF(AB$174=99,AA182,IF(AB$174=0,INDEX($F55:$N55,0,AB$172),(INDEX($F55:$N55,0,AB$174+1)-INDEX($F55:$N55,0,AB$174))/(INDEX($F$4:$N$4,0,AB$174+1)-INDEX($F$4:$N$4,0,AB$174))+AA182)))</f>
        <v>127.63001910442773</v>
      </c>
      <c r="AC182" s="186" cm="1">
        <f t="array" ref="AC182">IF(AC$174=-1,AD182,IF(AC$174=99,AB182,IF(AC$174=0,INDEX($F55:$N55,0,AC$172),(INDEX($F55:$N55,0,AC$174+1)-INDEX($F55:$N55,0,AC$174))/(INDEX($F$4:$N$4,0,AC$174+1)-INDEX($F$4:$N$4,0,AC$174))+AB182)))</f>
        <v>130.66156039218887</v>
      </c>
      <c r="AD182" s="186" cm="1">
        <f t="array" ref="AD182">IF(AD$174=-1,AE182,IF(AD$174=99,AC182,IF(AD$174=0,INDEX($F55:$N55,0,AD$172),(INDEX($F55:$N55,0,AD$174+1)-INDEX($F55:$N55,0,AD$174))/(INDEX($F$4:$N$4,0,AD$174+1)-INDEX($F$4:$N$4,0,AD$174))+AC182)))</f>
        <v>134.34376947389714</v>
      </c>
      <c r="AE182" s="186" cm="1">
        <f t="array" ref="AE182">IF(AE$174=-1,AF182,IF(AE$174=99,AD182,IF(AE$174=0,INDEX($F55:$N55,0,AE$172),(INDEX($F55:$N55,0,AE$174+1)-INDEX($F55:$N55,0,AE$174))/(INDEX($F$4:$N$4,0,AE$174+1)-INDEX($F$4:$N$4,0,AE$174))+AD182)))</f>
        <v>138.02597855560541</v>
      </c>
      <c r="AF182" s="186" cm="1">
        <f t="array" ref="AF182">IF(AF$174=-1,AG182,IF(AF$174=99,AE182,IF(AF$174=0,INDEX($F55:$N55,0,AF$172),(INDEX($F55:$N55,0,AF$174+1)-INDEX($F55:$N55,0,AF$174))/(INDEX($F$4:$N$4,0,AF$174+1)-INDEX($F$4:$N$4,0,AF$174))+AE182)))</f>
        <v>141.70818763731367</v>
      </c>
      <c r="AG182" s="186" cm="1">
        <f t="array" ref="AG182">IF(AG$174=-1,AH182,IF(AG$174=99,AF182,IF(AG$174=0,INDEX($F55:$N55,0,AG$172),(INDEX($F55:$N55,0,AG$174+1)-INDEX($F55:$N55,0,AG$174))/(INDEX($F$4:$N$4,0,AG$174+1)-INDEX($F$4:$N$4,0,AG$174))+AF182)))</f>
        <v>145.39039671902194</v>
      </c>
      <c r="AH182" s="186" cm="1">
        <f t="array" ref="AH182">IF(AH$174=-1,AI182,IF(AH$174=99,AG182,IF(AH$174=0,INDEX($F55:$N55,0,AH$172),(INDEX($F55:$N55,0,AH$174+1)-INDEX($F55:$N55,0,AH$174))/(INDEX($F$4:$N$4,0,AH$174+1)-INDEX($F$4:$N$4,0,AH$174))+AG182)))</f>
        <v>149.0726058007302</v>
      </c>
      <c r="AI182" s="186" cm="1">
        <f t="array" ref="AI182">IF(AI$174=-1,AJ182,IF(AI$174=99,AH182,IF(AI$174=0,INDEX($F55:$N55,0,AI$172),(INDEX($F55:$N55,0,AI$174+1)-INDEX($F55:$N55,0,AI$174))/(INDEX($F$4:$N$4,0,AI$174+1)-INDEX($F$4:$N$4,0,AI$174))+AH182)))</f>
        <v>152.75481488243847</v>
      </c>
      <c r="AJ182" s="186" cm="1">
        <f t="array" ref="AJ182">IF(AJ$174=-1,AK182,IF(AJ$174=99,AI182,IF(AJ$174=0,INDEX($F55:$N55,0,AJ$172),(INDEX($F55:$N55,0,AJ$174+1)-INDEX($F55:$N55,0,AJ$174))/(INDEX($F$4:$N$4,0,AJ$174+1)-INDEX($F$4:$N$4,0,AJ$174))+AI182)))</f>
        <v>156.43702396414673</v>
      </c>
      <c r="AK182" s="186" cm="1">
        <f t="array" ref="AK182">IF(AK$174=-1,AL182,IF(AK$174=99,AJ182,IF(AK$174=0,INDEX($F55:$N55,0,AK$172),(INDEX($F55:$N55,0,AK$174+1)-INDEX($F55:$N55,0,AK$174))/(INDEX($F$4:$N$4,0,AK$174+1)-INDEX($F$4:$N$4,0,AK$174))+AJ182)))</f>
        <v>160.119233045855</v>
      </c>
      <c r="AL182" s="186" cm="1">
        <f t="array" ref="AL182">IF(AL$174=-1,AM182,IF(AL$174=99,AK182,IF(AL$174=0,INDEX($F55:$N55,0,AL$172),(INDEX($F55:$N55,0,AL$174+1)-INDEX($F55:$N55,0,AL$174))/(INDEX($F$4:$N$4,0,AL$174+1)-INDEX($F$4:$N$4,0,AL$174))+AK182)))</f>
        <v>163.80144212756326</v>
      </c>
      <c r="AM182" s="186" cm="1">
        <f t="array" ref="AM182">IF(AM$174=-1,AN182,IF(AM$174=99,AL182,IF(AM$174=0,INDEX($F55:$N55,0,AM$172),(INDEX($F55:$N55,0,AM$174+1)-INDEX($F55:$N55,0,AM$174))/(INDEX($F$4:$N$4,0,AM$174+1)-INDEX($F$4:$N$4,0,AM$174))+AL182)))</f>
        <v>167.48365120927164</v>
      </c>
      <c r="AN182" s="186" cm="1">
        <f t="array" ref="AN182">IF(AN$174=-1,AO182,IF(AN$174=99,AM182,IF(AN$174=0,INDEX($F55:$N55,0,AN$172),(INDEX($F55:$N55,0,AN$174+1)-INDEX($F55:$N55,0,AN$174))/(INDEX($F$4:$N$4,0,AN$174+1)-INDEX($F$4:$N$4,0,AN$174))+AM182)))</f>
        <v>171.97491375149082</v>
      </c>
      <c r="AO182" s="186" cm="1">
        <f t="array" ref="AO182">IF(AO$174=-1,AP182,IF(AO$174=99,AN182,IF(AO$174=0,INDEX($F55:$N55,0,AO$172),(INDEX($F55:$N55,0,AO$174+1)-INDEX($F55:$N55,0,AO$174))/(INDEX($F$4:$N$4,0,AO$174+1)-INDEX($F$4:$N$4,0,AO$174))+AN182)))</f>
        <v>212.39627663146328</v>
      </c>
      <c r="AP182" s="186" cm="1">
        <f t="array" ref="AP182">IF(AP$174=-1,AQ182,IF(AP$174=99,AO182,IF(AP$174=0,INDEX($F55:$N55,0,AP$172),(INDEX($F55:$N55,0,AP$174+1)-INDEX($F55:$N55,0,AP$174))/(INDEX($F$4:$N$4,0,AP$174+1)-INDEX($F$4:$N$4,0,AP$174))+AO182)))</f>
        <v>212.39627663146328</v>
      </c>
      <c r="AQ182" s="186" cm="1">
        <f t="array" ref="AQ182">IF(AQ$174=-1,AR182,IF(AQ$174=99,AP182,IF(AQ$174=0,INDEX($F55:$N55,0,AQ$172),(INDEX($F55:$N55,0,AQ$174+1)-INDEX($F55:$N55,0,AQ$174))/(INDEX($F$4:$N$4,0,AQ$174+1)-INDEX($F$4:$N$4,0,AQ$174))+AP182)))</f>
        <v>212.39627663146328</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28.003212301240232</v>
      </c>
      <c r="L183" s="186" cm="1">
        <f t="array" ref="L183">IF(L$174=-1,M183,IF(L$174=99,K183,IF(L$174=0,INDEX($F56:$N56,0,L$172),(INDEX($F56:$N56,0,L$174+1)-INDEX($F56:$N56,0,L$174))/(INDEX($F$4:$N$4,0,L$174+1)-INDEX($F$4:$N$4,0,L$174))+K183)))</f>
        <v>28.505324096441122</v>
      </c>
      <c r="M183" s="186" cm="1">
        <f t="array" ref="M183">IF(M$174=-1,N183,IF(M$174=99,L183,IF(M$174=0,INDEX($F56:$N56,0,M$172),(INDEX($F56:$N56,0,M$174+1)-INDEX($F56:$N56,0,M$174))/(INDEX($F$4:$N$4,0,M$174+1)-INDEX($F$4:$N$4,0,M$174))+L183)))</f>
        <v>29.007435891642011</v>
      </c>
      <c r="N183" s="186" cm="1">
        <f t="array" ref="N183">IF(N$174=-1,O183,IF(N$174=99,M183,IF(N$174=0,INDEX($F56:$N56,0,N$172),(INDEX($F56:$N56,0,N$174+1)-INDEX($F56:$N56,0,N$174))/(INDEX($F$4:$N$4,0,N$174+1)-INDEX($F$4:$N$4,0,N$174))+M183)))</f>
        <v>29.509547686842904</v>
      </c>
      <c r="O183" s="186" cm="1">
        <f t="array" ref="O183">IF(O$174=-1,P183,IF(O$174=99,N183,IF(O$174=0,INDEX($F56:$N56,0,O$172),(INDEX($F56:$N56,0,O$174+1)-INDEX($F56:$N56,0,O$174))/(INDEX($F$4:$N$4,0,O$174+1)-INDEX($F$4:$N$4,0,O$174))+N183)))</f>
        <v>29.78087689103732</v>
      </c>
      <c r="P183" s="186" cm="1">
        <f t="array" ref="P183">IF(P$174=-1,Q183,IF(P$174=99,O183,IF(P$174=0,INDEX($F56:$N56,0,P$172),(INDEX($F56:$N56,0,P$174+1)-INDEX($F56:$N56,0,P$174))/(INDEX($F$4:$N$4,0,P$174+1)-INDEX($F$4:$N$4,0,P$174))+O183)))</f>
        <v>30.052206095231735</v>
      </c>
      <c r="Q183" s="186" cm="1">
        <f t="array" ref="Q183">IF(Q$174=-1,R183,IF(Q$174=99,P183,IF(Q$174=0,INDEX($F56:$N56,0,Q$172),(INDEX($F56:$N56,0,Q$174+1)-INDEX($F56:$N56,0,Q$174))/(INDEX($F$4:$N$4,0,Q$174+1)-INDEX($F$4:$N$4,0,Q$174))+P183)))</f>
        <v>30.239243877244334</v>
      </c>
      <c r="R183" s="186" cm="1">
        <f t="array" ref="R183">IF(R$174=-1,S183,IF(R$174=99,Q183,IF(R$174=0,INDEX($F56:$N56,0,R$172),(INDEX($F56:$N56,0,R$174+1)-INDEX($F56:$N56,0,R$174))/(INDEX($F$4:$N$4,0,R$174+1)-INDEX($F$4:$N$4,0,R$174))+Q183)))</f>
        <v>30.426281659256937</v>
      </c>
      <c r="S183" s="186" cm="1">
        <f t="array" ref="S183">IF(S$174=-1,T183,IF(S$174=99,R183,IF(S$174=0,INDEX($F56:$N56,0,S$172),(INDEX($F56:$N56,0,S$174+1)-INDEX($F56:$N56,0,S$174))/(INDEX($F$4:$N$4,0,S$174+1)-INDEX($F$4:$N$4,0,S$174))+R183)))</f>
        <v>28.672553550177572</v>
      </c>
      <c r="T183" s="186" cm="1">
        <f t="array" ref="T183">IF(T$174=-1,U183,IF(T$174=99,S183,IF(T$174=0,INDEX($F56:$N56,0,T$172),(INDEX($F56:$N56,0,T$174+1)-INDEX($F56:$N56,0,T$174))/(INDEX($F$4:$N$4,0,T$174+1)-INDEX($F$4:$N$4,0,T$174))+S183)))</f>
        <v>29.446928599410445</v>
      </c>
      <c r="U183" s="186" cm="1">
        <f t="array" ref="U183">IF(U$174=-1,V183,IF(U$174=99,T183,IF(U$174=0,INDEX($F56:$N56,0,U$172),(INDEX($F56:$N56,0,U$174+1)-INDEX($F56:$N56,0,U$174))/(INDEX($F$4:$N$4,0,U$174+1)-INDEX($F$4:$N$4,0,U$174))+T183)))</f>
        <v>30.310457092657682</v>
      </c>
      <c r="V183" s="186" cm="1">
        <f t="array" ref="V183">IF(V$174=-1,W183,IF(V$174=99,U183,IF(V$174=0,INDEX($F56:$N56,0,V$172),(INDEX($F56:$N56,0,V$174+1)-INDEX($F56:$N56,0,V$174))/(INDEX($F$4:$N$4,0,V$174+1)-INDEX($F$4:$N$4,0,V$174))+U183)))</f>
        <v>31.173985585904919</v>
      </c>
      <c r="W183" s="186" cm="1">
        <f t="array" ref="W183">IF(W$174=-1,X183,IF(W$174=99,V183,IF(W$174=0,INDEX($F56:$N56,0,W$172),(INDEX($F56:$N56,0,W$174+1)-INDEX($F56:$N56,0,W$174))/(INDEX($F$4:$N$4,0,W$174+1)-INDEX($F$4:$N$4,0,W$174))+V183)))</f>
        <v>32.03751407915216</v>
      </c>
      <c r="X183" s="186" cm="1">
        <f t="array" ref="X183">IF(X$174=-1,Y183,IF(X$174=99,W183,IF(X$174=0,INDEX($F56:$N56,0,X$172),(INDEX($F56:$N56,0,X$174+1)-INDEX($F56:$N56,0,X$174))/(INDEX($F$4:$N$4,0,X$174+1)-INDEX($F$4:$N$4,0,X$174))+W183)))</f>
        <v>32.901042572399398</v>
      </c>
      <c r="Y183" s="186" cm="1">
        <f t="array" ref="Y183">IF(Y$174=-1,Z183,IF(Y$174=99,X183,IF(Y$174=0,INDEX($F56:$N56,0,Y$172),(INDEX($F56:$N56,0,Y$174+1)-INDEX($F56:$N56,0,Y$174))/(INDEX($F$4:$N$4,0,Y$174+1)-INDEX($F$4:$N$4,0,Y$174))+X183)))</f>
        <v>33.764571065646635</v>
      </c>
      <c r="Z183" s="186" cm="1">
        <f t="array" ref="Z183">IF(Z$174=-1,AA183,IF(Z$174=99,Y183,IF(Z$174=0,INDEX($F56:$N56,0,Z$172),(INDEX($F56:$N56,0,Z$174+1)-INDEX($F56:$N56,0,Z$174))/(INDEX($F$4:$N$4,0,Z$174+1)-INDEX($F$4:$N$4,0,Z$174))+Y183)))</f>
        <v>34.628099558893872</v>
      </c>
      <c r="AA183" s="186" cm="1">
        <f t="array" ref="AA183">IF(AA$174=-1,AB183,IF(AA$174=99,Z183,IF(AA$174=0,INDEX($F56:$N56,0,AA$172),(INDEX($F56:$N56,0,AA$174+1)-INDEX($F56:$N56,0,AA$174))/(INDEX($F$4:$N$4,0,AA$174+1)-INDEX($F$4:$N$4,0,AA$174))+Z183)))</f>
        <v>35.49162805214111</v>
      </c>
      <c r="AB183" s="186" cm="1">
        <f t="array" ref="AB183">IF(AB$174=-1,AC183,IF(AB$174=99,AA183,IF(AB$174=0,INDEX($F56:$N56,0,AB$172),(INDEX($F56:$N56,0,AB$174+1)-INDEX($F56:$N56,0,AB$174))/(INDEX($F$4:$N$4,0,AB$174+1)-INDEX($F$4:$N$4,0,AB$174))+AA183)))</f>
        <v>36.355156545388347</v>
      </c>
      <c r="AC183" s="186" cm="1">
        <f t="array" ref="AC183">IF(AC$174=-1,AD183,IF(AC$174=99,AB183,IF(AC$174=0,INDEX($F56:$N56,0,AC$172),(INDEX($F56:$N56,0,AC$174+1)-INDEX($F56:$N56,0,AC$174))/(INDEX($F$4:$N$4,0,AC$174+1)-INDEX($F$4:$N$4,0,AC$174))+AB183)))</f>
        <v>37.218685038635584</v>
      </c>
      <c r="AD183" s="186" cm="1">
        <f t="array" ref="AD183">IF(AD$174=-1,AE183,IF(AD$174=99,AC183,IF(AD$174=0,INDEX($F56:$N56,0,AD$172),(INDEX($F56:$N56,0,AD$174+1)-INDEX($F56:$N56,0,AD$174))/(INDEX($F$4:$N$4,0,AD$174+1)-INDEX($F$4:$N$4,0,AD$174))+AC183)))</f>
        <v>38.267554956055434</v>
      </c>
      <c r="AE183" s="186" cm="1">
        <f t="array" ref="AE183">IF(AE$174=-1,AF183,IF(AE$174=99,AD183,IF(AE$174=0,INDEX($F56:$N56,0,AE$172),(INDEX($F56:$N56,0,AE$174+1)-INDEX($F56:$N56,0,AE$174))/(INDEX($F$4:$N$4,0,AE$174+1)-INDEX($F$4:$N$4,0,AE$174))+AD183)))</f>
        <v>39.316424873475285</v>
      </c>
      <c r="AF183" s="186" cm="1">
        <f t="array" ref="AF183">IF(AF$174=-1,AG183,IF(AF$174=99,AE183,IF(AF$174=0,INDEX($F56:$N56,0,AF$172),(INDEX($F56:$N56,0,AF$174+1)-INDEX($F56:$N56,0,AF$174))/(INDEX($F$4:$N$4,0,AF$174+1)-INDEX($F$4:$N$4,0,AF$174))+AE183)))</f>
        <v>40.365294790895135</v>
      </c>
      <c r="AG183" s="186" cm="1">
        <f t="array" ref="AG183">IF(AG$174=-1,AH183,IF(AG$174=99,AF183,IF(AG$174=0,INDEX($F56:$N56,0,AG$172),(INDEX($F56:$N56,0,AG$174+1)-INDEX($F56:$N56,0,AG$174))/(INDEX($F$4:$N$4,0,AG$174+1)-INDEX($F$4:$N$4,0,AG$174))+AF183)))</f>
        <v>41.414164708314985</v>
      </c>
      <c r="AH183" s="186" cm="1">
        <f t="array" ref="AH183">IF(AH$174=-1,AI183,IF(AH$174=99,AG183,IF(AH$174=0,INDEX($F56:$N56,0,AH$172),(INDEX($F56:$N56,0,AH$174+1)-INDEX($F56:$N56,0,AH$174))/(INDEX($F$4:$N$4,0,AH$174+1)-INDEX($F$4:$N$4,0,AH$174))+AG183)))</f>
        <v>42.463034625734835</v>
      </c>
      <c r="AI183" s="186" cm="1">
        <f t="array" ref="AI183">IF(AI$174=-1,AJ183,IF(AI$174=99,AH183,IF(AI$174=0,INDEX($F56:$N56,0,AI$172),(INDEX($F56:$N56,0,AI$174+1)-INDEX($F56:$N56,0,AI$174))/(INDEX($F$4:$N$4,0,AI$174+1)-INDEX($F$4:$N$4,0,AI$174))+AH183)))</f>
        <v>43.511904543154685</v>
      </c>
      <c r="AJ183" s="186" cm="1">
        <f t="array" ref="AJ183">IF(AJ$174=-1,AK183,IF(AJ$174=99,AI183,IF(AJ$174=0,INDEX($F56:$N56,0,AJ$172),(INDEX($F56:$N56,0,AJ$174+1)-INDEX($F56:$N56,0,AJ$174))/(INDEX($F$4:$N$4,0,AJ$174+1)-INDEX($F$4:$N$4,0,AJ$174))+AI183)))</f>
        <v>44.560774460574535</v>
      </c>
      <c r="AK183" s="186" cm="1">
        <f t="array" ref="AK183">IF(AK$174=-1,AL183,IF(AK$174=99,AJ183,IF(AK$174=0,INDEX($F56:$N56,0,AK$172),(INDEX($F56:$N56,0,AK$174+1)-INDEX($F56:$N56,0,AK$174))/(INDEX($F$4:$N$4,0,AK$174+1)-INDEX($F$4:$N$4,0,AK$174))+AJ183)))</f>
        <v>45.609644377994385</v>
      </c>
      <c r="AL183" s="186" cm="1">
        <f t="array" ref="AL183">IF(AL$174=-1,AM183,IF(AL$174=99,AK183,IF(AL$174=0,INDEX($F56:$N56,0,AL$172),(INDEX($F56:$N56,0,AL$174+1)-INDEX($F56:$N56,0,AL$174))/(INDEX($F$4:$N$4,0,AL$174+1)-INDEX($F$4:$N$4,0,AL$174))+AK183)))</f>
        <v>46.658514295414236</v>
      </c>
      <c r="AM183" s="186" cm="1">
        <f t="array" ref="AM183">IF(AM$174=-1,AN183,IF(AM$174=99,AL183,IF(AM$174=0,INDEX($F56:$N56,0,AM$172),(INDEX($F56:$N56,0,AM$174+1)-INDEX($F56:$N56,0,AM$174))/(INDEX($F$4:$N$4,0,AM$174+1)-INDEX($F$4:$N$4,0,AM$174))+AL183)))</f>
        <v>47.7073842128341</v>
      </c>
      <c r="AN183" s="186" cm="1">
        <f t="array" ref="AN183">IF(AN$174=-1,AO183,IF(AN$174=99,AM183,IF(AN$174=0,INDEX($F56:$N56,0,AN$172),(INDEX($F56:$N56,0,AN$174+1)-INDEX($F56:$N56,0,AN$174))/(INDEX($F$4:$N$4,0,AN$174+1)-INDEX($F$4:$N$4,0,AN$174))+AM183)))</f>
        <v>48.986711395847522</v>
      </c>
      <c r="AO183" s="186" cm="1">
        <f t="array" ref="AO183">IF(AO$174=-1,AP183,IF(AO$174=99,AN183,IF(AO$174=0,INDEX($F56:$N56,0,AO$172),(INDEX($F56:$N56,0,AO$174+1)-INDEX($F56:$N56,0,AO$174))/(INDEX($F$4:$N$4,0,AO$174+1)-INDEX($F$4:$N$4,0,AO$174))+AN183)))</f>
        <v>60.500656042968295</v>
      </c>
      <c r="AP183" s="186" cm="1">
        <f t="array" ref="AP183">IF(AP$174=-1,AQ183,IF(AP$174=99,AO183,IF(AP$174=0,INDEX($F56:$N56,0,AP$172),(INDEX($F56:$N56,0,AP$174+1)-INDEX($F56:$N56,0,AP$174))/(INDEX($F$4:$N$4,0,AP$174+1)-INDEX($F$4:$N$4,0,AP$174))+AO183)))</f>
        <v>60.500656042968295</v>
      </c>
      <c r="AQ183" s="186" cm="1">
        <f t="array" ref="AQ183">IF(AQ$174=-1,AR183,IF(AQ$174=99,AP183,IF(AQ$174=0,INDEX($F56:$N56,0,AQ$172),(INDEX($F56:$N56,0,AQ$174+1)-INDEX($F56:$N56,0,AQ$174))/(INDEX($F$4:$N$4,0,AQ$174+1)-INDEX($F$4:$N$4,0,AQ$174))+AP183)))</f>
        <v>60.500656042968295</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1.0763192990282064</v>
      </c>
      <c r="L184" s="186" cm="1">
        <f t="array" ref="L184">IF(L$174=-1,M184,IF(L$174=99,K184,IF(L$174=0,INDEX($F57:$N57,0,L$172),(INDEX($F57:$N57,0,L$174+1)-INDEX($F57:$N57,0,L$174))/(INDEX($F$4:$N$4,0,L$174+1)-INDEX($F$4:$N$4,0,L$174))+K184)))</f>
        <v>1.0956182497925258</v>
      </c>
      <c r="M184" s="186" cm="1">
        <f t="array" ref="M184">IF(M$174=-1,N184,IF(M$174=99,L184,IF(M$174=0,INDEX($F57:$N57,0,M$172),(INDEX($F57:$N57,0,M$174+1)-INDEX($F57:$N57,0,M$174))/(INDEX($F$4:$N$4,0,M$174+1)-INDEX($F$4:$N$4,0,M$174))+L184)))</f>
        <v>1.1149172005568451</v>
      </c>
      <c r="N184" s="186" cm="1">
        <f t="array" ref="N184">IF(N$174=-1,O184,IF(N$174=99,M184,IF(N$174=0,INDEX($F57:$N57,0,N$172),(INDEX($F57:$N57,0,N$174+1)-INDEX($F57:$N57,0,N$174))/(INDEX($F$4:$N$4,0,N$174+1)-INDEX($F$4:$N$4,0,N$174))+M184)))</f>
        <v>1.1342161513211646</v>
      </c>
      <c r="O184" s="186" cm="1">
        <f t="array" ref="O184">IF(O$174=-1,P184,IF(O$174=99,N184,IF(O$174=0,INDEX($F57:$N57,0,O$172),(INDEX($F57:$N57,0,O$174+1)-INDEX($F57:$N57,0,O$174))/(INDEX($F$4:$N$4,0,O$174+1)-INDEX($F$4:$N$4,0,O$174))+N184)))</f>
        <v>1.1446448427056697</v>
      </c>
      <c r="P184" s="186" cm="1">
        <f t="array" ref="P184">IF(P$174=-1,Q184,IF(P$174=99,O184,IF(P$174=0,INDEX($F57:$N57,0,P$172),(INDEX($F57:$N57,0,P$174+1)-INDEX($F57:$N57,0,P$174))/(INDEX($F$4:$N$4,0,P$174+1)-INDEX($F$4:$N$4,0,P$174))+O184)))</f>
        <v>1.155073534090175</v>
      </c>
      <c r="Q184" s="186" cm="1">
        <f t="array" ref="Q184">IF(Q$174=-1,R184,IF(Q$174=99,P184,IF(Q$174=0,INDEX($F57:$N57,0,Q$172),(INDEX($F57:$N57,0,Q$174+1)-INDEX($F57:$N57,0,Q$174))/(INDEX($F$4:$N$4,0,Q$174+1)-INDEX($F$4:$N$4,0,Q$174))+P184)))</f>
        <v>1.1622624370010985</v>
      </c>
      <c r="R184" s="186" cm="1">
        <f t="array" ref="R184">IF(R$174=-1,S184,IF(R$174=99,Q184,IF(R$174=0,INDEX($F57:$N57,0,R$172),(INDEX($F57:$N57,0,R$174+1)-INDEX($F57:$N57,0,R$174))/(INDEX($F$4:$N$4,0,R$174+1)-INDEX($F$4:$N$4,0,R$174))+Q184)))</f>
        <v>1.1694513399120219</v>
      </c>
      <c r="S184" s="186" cm="1">
        <f t="array" ref="S184">IF(S$174=-1,T184,IF(S$174=99,R184,IF(S$174=0,INDEX($F57:$N57,0,S$172),(INDEX($F57:$N57,0,S$174+1)-INDEX($F57:$N57,0,S$174))/(INDEX($F$4:$N$4,0,S$174+1)-INDEX($F$4:$N$4,0,S$174))+R184)))</f>
        <v>1.1020458084056681</v>
      </c>
      <c r="T184" s="186" cm="1">
        <f t="array" ref="T184">IF(T$174=-1,U184,IF(T$174=99,S184,IF(T$174=0,INDEX($F57:$N57,0,T$172),(INDEX($F57:$N57,0,T$174+1)-INDEX($F57:$N57,0,T$174))/(INDEX($F$4:$N$4,0,T$174+1)-INDEX($F$4:$N$4,0,T$174))+S184)))</f>
        <v>1.1318093512881517</v>
      </c>
      <c r="U184" s="186" cm="1">
        <f t="array" ref="U184">IF(U$174=-1,V184,IF(U$174=99,T184,IF(U$174=0,INDEX($F57:$N57,0,U$172),(INDEX($F57:$N57,0,U$174+1)-INDEX($F57:$N57,0,U$174))/(INDEX($F$4:$N$4,0,U$174+1)-INDEX($F$4:$N$4,0,U$174))+T184)))</f>
        <v>1.1649995572025491</v>
      </c>
      <c r="V184" s="186" cm="1">
        <f t="array" ref="V184">IF(V$174=-1,W184,IF(V$174=99,U184,IF(V$174=0,INDEX($F57:$N57,0,V$172),(INDEX($F57:$N57,0,V$174+1)-INDEX($F57:$N57,0,V$174))/(INDEX($F$4:$N$4,0,V$174+1)-INDEX($F$4:$N$4,0,V$174))+U184)))</f>
        <v>1.1981897631169465</v>
      </c>
      <c r="W184" s="186" cm="1">
        <f t="array" ref="W184">IF(W$174=-1,X184,IF(W$174=99,V184,IF(W$174=0,INDEX($F57:$N57,0,W$172),(INDEX($F57:$N57,0,W$174+1)-INDEX($F57:$N57,0,W$174))/(INDEX($F$4:$N$4,0,W$174+1)-INDEX($F$4:$N$4,0,W$174))+V184)))</f>
        <v>1.2313799690313438</v>
      </c>
      <c r="X184" s="186" cm="1">
        <f t="array" ref="X184">IF(X$174=-1,Y184,IF(X$174=99,W184,IF(X$174=0,INDEX($F57:$N57,0,X$172),(INDEX($F57:$N57,0,X$174+1)-INDEX($F57:$N57,0,X$174))/(INDEX($F$4:$N$4,0,X$174+1)-INDEX($F$4:$N$4,0,X$174))+W184)))</f>
        <v>1.2645701749457412</v>
      </c>
      <c r="Y184" s="186" cm="1">
        <f t="array" ref="Y184">IF(Y$174=-1,Z184,IF(Y$174=99,X184,IF(Y$174=0,INDEX($F57:$N57,0,Y$172),(INDEX($F57:$N57,0,Y$174+1)-INDEX($F57:$N57,0,Y$174))/(INDEX($F$4:$N$4,0,Y$174+1)-INDEX($F$4:$N$4,0,Y$174))+X184)))</f>
        <v>1.2977603808601386</v>
      </c>
      <c r="Z184" s="186" cm="1">
        <f t="array" ref="Z184">IF(Z$174=-1,AA184,IF(Z$174=99,Y184,IF(Z$174=0,INDEX($F57:$N57,0,Z$172),(INDEX($F57:$N57,0,Z$174+1)-INDEX($F57:$N57,0,Z$174))/(INDEX($F$4:$N$4,0,Z$174+1)-INDEX($F$4:$N$4,0,Z$174))+Y184)))</f>
        <v>1.3309505867745359</v>
      </c>
      <c r="AA184" s="186" cm="1">
        <f t="array" ref="AA184">IF(AA$174=-1,AB184,IF(AA$174=99,Z184,IF(AA$174=0,INDEX($F57:$N57,0,AA$172),(INDEX($F57:$N57,0,AA$174+1)-INDEX($F57:$N57,0,AA$174))/(INDEX($F$4:$N$4,0,AA$174+1)-INDEX($F$4:$N$4,0,AA$174))+Z184)))</f>
        <v>1.3641407926889333</v>
      </c>
      <c r="AB184" s="186" cm="1">
        <f t="array" ref="AB184">IF(AB$174=-1,AC184,IF(AB$174=99,AA184,IF(AB$174=0,INDEX($F57:$N57,0,AB$172),(INDEX($F57:$N57,0,AB$174+1)-INDEX($F57:$N57,0,AB$174))/(INDEX($F$4:$N$4,0,AB$174+1)-INDEX($F$4:$N$4,0,AB$174))+AA184)))</f>
        <v>1.3973309986033307</v>
      </c>
      <c r="AC184" s="186" cm="1">
        <f t="array" ref="AC184">IF(AC$174=-1,AD184,IF(AC$174=99,AB184,IF(AC$174=0,INDEX($F57:$N57,0,AC$172),(INDEX($F57:$N57,0,AC$174+1)-INDEX($F57:$N57,0,AC$174))/(INDEX($F$4:$N$4,0,AC$174+1)-INDEX($F$4:$N$4,0,AC$174))+AB184)))</f>
        <v>1.4305212045177287</v>
      </c>
      <c r="AD184" s="186" cm="1">
        <f t="array" ref="AD184">IF(AD$174=-1,AE184,IF(AD$174=99,AC184,IF(AD$174=0,INDEX($F57:$N57,0,AD$172),(INDEX($F57:$N57,0,AD$174+1)-INDEX($F57:$N57,0,AD$174))/(INDEX($F$4:$N$4,0,AD$174+1)-INDEX($F$4:$N$4,0,AD$174))+AC184)))</f>
        <v>1.4708351128702755</v>
      </c>
      <c r="AE184" s="186" cm="1">
        <f t="array" ref="AE184">IF(AE$174=-1,AF184,IF(AE$174=99,AD184,IF(AE$174=0,INDEX($F57:$N57,0,AE$172),(INDEX($F57:$N57,0,AE$174+1)-INDEX($F57:$N57,0,AE$174))/(INDEX($F$4:$N$4,0,AE$174+1)-INDEX($F$4:$N$4,0,AE$174))+AD184)))</f>
        <v>1.5111490212228222</v>
      </c>
      <c r="AF184" s="186" cm="1">
        <f t="array" ref="AF184">IF(AF$174=-1,AG184,IF(AF$174=99,AE184,IF(AF$174=0,INDEX($F57:$N57,0,AF$172),(INDEX($F57:$N57,0,AF$174+1)-INDEX($F57:$N57,0,AF$174))/(INDEX($F$4:$N$4,0,AF$174+1)-INDEX($F$4:$N$4,0,AF$174))+AE184)))</f>
        <v>1.551462929575369</v>
      </c>
      <c r="AG184" s="186" cm="1">
        <f t="array" ref="AG184">IF(AG$174=-1,AH184,IF(AG$174=99,AF184,IF(AG$174=0,INDEX($F57:$N57,0,AG$172),(INDEX($F57:$N57,0,AG$174+1)-INDEX($F57:$N57,0,AG$174))/(INDEX($F$4:$N$4,0,AG$174+1)-INDEX($F$4:$N$4,0,AG$174))+AF184)))</f>
        <v>1.5917768379279158</v>
      </c>
      <c r="AH184" s="186" cm="1">
        <f t="array" ref="AH184">IF(AH$174=-1,AI184,IF(AH$174=99,AG184,IF(AH$174=0,INDEX($F57:$N57,0,AH$172),(INDEX($F57:$N57,0,AH$174+1)-INDEX($F57:$N57,0,AH$174))/(INDEX($F$4:$N$4,0,AH$174+1)-INDEX($F$4:$N$4,0,AH$174))+AG184)))</f>
        <v>1.6320907462804626</v>
      </c>
      <c r="AI184" s="186" cm="1">
        <f t="array" ref="AI184">IF(AI$174=-1,AJ184,IF(AI$174=99,AH184,IF(AI$174=0,INDEX($F57:$N57,0,AI$172),(INDEX($F57:$N57,0,AI$174+1)-INDEX($F57:$N57,0,AI$174))/(INDEX($F$4:$N$4,0,AI$174+1)-INDEX($F$4:$N$4,0,AI$174))+AH184)))</f>
        <v>1.6724046546330094</v>
      </c>
      <c r="AJ184" s="186" cm="1">
        <f t="array" ref="AJ184">IF(AJ$174=-1,AK184,IF(AJ$174=99,AI184,IF(AJ$174=0,INDEX($F57:$N57,0,AJ$172),(INDEX($F57:$N57,0,AJ$174+1)-INDEX($F57:$N57,0,AJ$174))/(INDEX($F$4:$N$4,0,AJ$174+1)-INDEX($F$4:$N$4,0,AJ$174))+AI184)))</f>
        <v>1.7127185629855561</v>
      </c>
      <c r="AK184" s="186" cm="1">
        <f t="array" ref="AK184">IF(AK$174=-1,AL184,IF(AK$174=99,AJ184,IF(AK$174=0,INDEX($F57:$N57,0,AK$172),(INDEX($F57:$N57,0,AK$174+1)-INDEX($F57:$N57,0,AK$174))/(INDEX($F$4:$N$4,0,AK$174+1)-INDEX($F$4:$N$4,0,AK$174))+AJ184)))</f>
        <v>1.7530324713381029</v>
      </c>
      <c r="AL184" s="186" cm="1">
        <f t="array" ref="AL184">IF(AL$174=-1,AM184,IF(AL$174=99,AK184,IF(AL$174=0,INDEX($F57:$N57,0,AL$172),(INDEX($F57:$N57,0,AL$174+1)-INDEX($F57:$N57,0,AL$174))/(INDEX($F$4:$N$4,0,AL$174+1)-INDEX($F$4:$N$4,0,AL$174))+AK184)))</f>
        <v>1.7933463796906497</v>
      </c>
      <c r="AM184" s="186" cm="1">
        <f t="array" ref="AM184">IF(AM$174=-1,AN184,IF(AM$174=99,AL184,IF(AM$174=0,INDEX($F57:$N57,0,AM$172),(INDEX($F57:$N57,0,AM$174+1)-INDEX($F57:$N57,0,AM$174))/(INDEX($F$4:$N$4,0,AM$174+1)-INDEX($F$4:$N$4,0,AM$174))+AL184)))</f>
        <v>1.8336602880431956</v>
      </c>
      <c r="AN184" s="186" cm="1">
        <f t="array" ref="AN184">IF(AN$174=-1,AO184,IF(AN$174=99,AM184,IF(AN$174=0,INDEX($F57:$N57,0,AN$172),(INDEX($F57:$N57,0,AN$174+1)-INDEX($F57:$N57,0,AN$174))/(INDEX($F$4:$N$4,0,AN$174+1)-INDEX($F$4:$N$4,0,AN$174))+AM184)))</f>
        <v>1.8828319517093584</v>
      </c>
      <c r="AO184" s="186" cm="1">
        <f t="array" ref="AO184">IF(AO$174=-1,AP184,IF(AO$174=99,AN184,IF(AO$174=0,INDEX($F57:$N57,0,AO$172),(INDEX($F57:$N57,0,AO$174+1)-INDEX($F57:$N57,0,AO$174))/(INDEX($F$4:$N$4,0,AO$174+1)-INDEX($F$4:$N$4,0,AO$174))+AN184)))</f>
        <v>2.3253769247048224</v>
      </c>
      <c r="AP184" s="186" cm="1">
        <f t="array" ref="AP184">IF(AP$174=-1,AQ184,IF(AP$174=99,AO184,IF(AP$174=0,INDEX($F57:$N57,0,AP$172),(INDEX($F57:$N57,0,AP$174+1)-INDEX($F57:$N57,0,AP$174))/(INDEX($F$4:$N$4,0,AP$174+1)-INDEX($F$4:$N$4,0,AP$174))+AO184)))</f>
        <v>2.3253769247048224</v>
      </c>
      <c r="AQ184" s="186" cm="1">
        <f t="array" ref="AQ184">IF(AQ$174=-1,AR184,IF(AQ$174=99,AP184,IF(AQ$174=0,INDEX($F57:$N57,0,AQ$172),(INDEX($F57:$N57,0,AQ$174+1)-INDEX($F57:$N57,0,AQ$174))/(INDEX($F$4:$N$4,0,AQ$174+1)-INDEX($F$4:$N$4,0,AQ$174))+AP184)))</f>
        <v>2.3253769247048224</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0.87560973396075781</v>
      </c>
      <c r="L185" s="186" cm="1">
        <f t="array" ref="L185">IF(L$174=-1,M185,IF(L$174=99,K185,IF(L$174=0,INDEX($F58:$N58,0,L$172),(INDEX($F58:$N58,0,L$174+1)-INDEX($F58:$N58,0,L$174))/(INDEX($F$4:$N$4,0,L$174+1)-INDEX($F$4:$N$4,0,L$174))+K185)))</f>
        <v>0.89130986045642202</v>
      </c>
      <c r="M185" s="186" cm="1">
        <f t="array" ref="M185">IF(M$174=-1,N185,IF(M$174=99,L185,IF(M$174=0,INDEX($F58:$N58,0,M$172),(INDEX($F58:$N58,0,M$174+1)-INDEX($F58:$N58,0,M$174))/(INDEX($F$4:$N$4,0,M$174+1)-INDEX($F$4:$N$4,0,M$174))+L185)))</f>
        <v>0.90700998695208623</v>
      </c>
      <c r="N185" s="186" cm="1">
        <f t="array" ref="N185">IF(N$174=-1,O185,IF(N$174=99,M185,IF(N$174=0,INDEX($F58:$N58,0,N$172),(INDEX($F58:$N58,0,N$174+1)-INDEX($F58:$N58,0,N$174))/(INDEX($F$4:$N$4,0,N$174+1)-INDEX($F$4:$N$4,0,N$174))+M185)))</f>
        <v>0.92271011344775034</v>
      </c>
      <c r="O185" s="186" cm="1">
        <f t="array" ref="O185">IF(O$174=-1,P185,IF(O$174=99,N185,IF(O$174=0,INDEX($F58:$N58,0,O$172),(INDEX($F58:$N58,0,O$174+1)-INDEX($F58:$N58,0,O$174))/(INDEX($F$4:$N$4,0,O$174+1)-INDEX($F$4:$N$4,0,O$174))+N185)))</f>
        <v>0.93119408627717948</v>
      </c>
      <c r="P185" s="186" cm="1">
        <f t="array" ref="P185">IF(P$174=-1,Q185,IF(P$174=99,O185,IF(P$174=0,INDEX($F58:$N58,0,P$172),(INDEX($F58:$N58,0,P$174+1)-INDEX($F58:$N58,0,P$174))/(INDEX($F$4:$N$4,0,P$174+1)-INDEX($F$4:$N$4,0,P$174))+O185)))</f>
        <v>0.93967805910660851</v>
      </c>
      <c r="Q185" s="186" cm="1">
        <f t="array" ref="Q185">IF(Q$174=-1,R185,IF(Q$174=99,P185,IF(Q$174=0,INDEX($F58:$N58,0,Q$172),(INDEX($F58:$N58,0,Q$174+1)-INDEX($F58:$N58,0,Q$174))/(INDEX($F$4:$N$4,0,Q$174+1)-INDEX($F$4:$N$4,0,Q$174))+P185)))</f>
        <v>0.94552639181883136</v>
      </c>
      <c r="R185" s="186" cm="1">
        <f t="array" ref="R185">IF(R$174=-1,S185,IF(R$174=99,Q185,IF(R$174=0,INDEX($F58:$N58,0,R$172),(INDEX($F58:$N58,0,R$174+1)-INDEX($F58:$N58,0,R$174))/(INDEX($F$4:$N$4,0,R$174+1)-INDEX($F$4:$N$4,0,R$174))+Q185)))</f>
        <v>0.95137472453105421</v>
      </c>
      <c r="S185" s="186" cm="1">
        <f t="array" ref="S185">IF(S$174=-1,T185,IF(S$174=99,R185,IF(S$174=0,INDEX($F58:$N58,0,S$172),(INDEX($F58:$N58,0,S$174+1)-INDEX($F58:$N58,0,S$174))/(INDEX($F$4:$N$4,0,S$174+1)-INDEX($F$4:$N$4,0,S$174))+R185)))</f>
        <v>0.89653882261695572</v>
      </c>
      <c r="T185" s="186" cm="1">
        <f t="array" ref="T185">IF(T$174=-1,U185,IF(T$174=99,S185,IF(T$174=0,INDEX($F58:$N58,0,T$172),(INDEX($F58:$N58,0,T$174+1)-INDEX($F58:$N58,0,T$174))/(INDEX($F$4:$N$4,0,T$174+1)-INDEX($F$4:$N$4,0,T$174))+S185)))</f>
        <v>0.92075212798887607</v>
      </c>
      <c r="U185" s="186" cm="1">
        <f t="array" ref="U185">IF(U$174=-1,V185,IF(U$174=99,T185,IF(U$174=0,INDEX($F58:$N58,0,U$172),(INDEX($F58:$N58,0,U$174+1)-INDEX($F58:$N58,0,U$174))/(INDEX($F$4:$N$4,0,U$174+1)-INDEX($F$4:$N$4,0,U$174))+T185)))</f>
        <v>0.9477531000954319</v>
      </c>
      <c r="V185" s="186" cm="1">
        <f t="array" ref="V185">IF(V$174=-1,W185,IF(V$174=99,U185,IF(V$174=0,INDEX($F58:$N58,0,V$172),(INDEX($F58:$N58,0,V$174+1)-INDEX($F58:$N58,0,V$174))/(INDEX($F$4:$N$4,0,V$174+1)-INDEX($F$4:$N$4,0,V$174))+U185)))</f>
        <v>0.97475407220198773</v>
      </c>
      <c r="W185" s="186" cm="1">
        <f t="array" ref="W185">IF(W$174=-1,X185,IF(W$174=99,V185,IF(W$174=0,INDEX($F58:$N58,0,W$172),(INDEX($F58:$N58,0,W$174+1)-INDEX($F58:$N58,0,W$174))/(INDEX($F$4:$N$4,0,W$174+1)-INDEX($F$4:$N$4,0,W$174))+V185)))</f>
        <v>1.0017550443085435</v>
      </c>
      <c r="X185" s="186" cm="1">
        <f t="array" ref="X185">IF(X$174=-1,Y185,IF(X$174=99,W185,IF(X$174=0,INDEX($F58:$N58,0,X$172),(INDEX($F58:$N58,0,X$174+1)-INDEX($F58:$N58,0,X$174))/(INDEX($F$4:$N$4,0,X$174+1)-INDEX($F$4:$N$4,0,X$174))+W185)))</f>
        <v>1.0287560164150993</v>
      </c>
      <c r="Y185" s="186" cm="1">
        <f t="array" ref="Y185">IF(Y$174=-1,Z185,IF(Y$174=99,X185,IF(Y$174=0,INDEX($F58:$N58,0,Y$172),(INDEX($F58:$N58,0,Y$174+1)-INDEX($F58:$N58,0,Y$174))/(INDEX($F$4:$N$4,0,Y$174+1)-INDEX($F$4:$N$4,0,Y$174))+X185)))</f>
        <v>1.0557569885216551</v>
      </c>
      <c r="Z185" s="186" cm="1">
        <f t="array" ref="Z185">IF(Z$174=-1,AA185,IF(Z$174=99,Y185,IF(Z$174=0,INDEX($F58:$N58,0,Z$172),(INDEX($F58:$N58,0,Z$174+1)-INDEX($F58:$N58,0,Z$174))/(INDEX($F$4:$N$4,0,Z$174+1)-INDEX($F$4:$N$4,0,Z$174))+Y185)))</f>
        <v>1.0827579606282109</v>
      </c>
      <c r="AA185" s="186" cm="1">
        <f t="array" ref="AA185">IF(AA$174=-1,AB185,IF(AA$174=99,Z185,IF(AA$174=0,INDEX($F58:$N58,0,AA$172),(INDEX($F58:$N58,0,AA$174+1)-INDEX($F58:$N58,0,AA$174))/(INDEX($F$4:$N$4,0,AA$174+1)-INDEX($F$4:$N$4,0,AA$174))+Z185)))</f>
        <v>1.1097589327347668</v>
      </c>
      <c r="AB185" s="186" cm="1">
        <f t="array" ref="AB185">IF(AB$174=-1,AC185,IF(AB$174=99,AA185,IF(AB$174=0,INDEX($F58:$N58,0,AB$172),(INDEX($F58:$N58,0,AB$174+1)-INDEX($F58:$N58,0,AB$174))/(INDEX($F$4:$N$4,0,AB$174+1)-INDEX($F$4:$N$4,0,AB$174))+AA185)))</f>
        <v>1.1367599048413226</v>
      </c>
      <c r="AC185" s="186" cm="1">
        <f t="array" ref="AC185">IF(AC$174=-1,AD185,IF(AC$174=99,AB185,IF(AC$174=0,INDEX($F58:$N58,0,AC$172),(INDEX($F58:$N58,0,AC$174+1)-INDEX($F58:$N58,0,AC$174))/(INDEX($F$4:$N$4,0,AC$174+1)-INDEX($F$4:$N$4,0,AC$174))+AB185)))</f>
        <v>1.1637608769478782</v>
      </c>
      <c r="AD185" s="186" cm="1">
        <f t="array" ref="AD185">IF(AD$174=-1,AE185,IF(AD$174=99,AC185,IF(AD$174=0,INDEX($F58:$N58,0,AD$172),(INDEX($F58:$N58,0,AD$174+1)-INDEX($F58:$N58,0,AD$174))/(INDEX($F$4:$N$4,0,AD$174+1)-INDEX($F$4:$N$4,0,AD$174))+AC185)))</f>
        <v>1.1965571397291579</v>
      </c>
      <c r="AE185" s="186" cm="1">
        <f t="array" ref="AE185">IF(AE$174=-1,AF185,IF(AE$174=99,AD185,IF(AE$174=0,INDEX($F58:$N58,0,AE$172),(INDEX($F58:$N58,0,AE$174+1)-INDEX($F58:$N58,0,AE$174))/(INDEX($F$4:$N$4,0,AE$174+1)-INDEX($F$4:$N$4,0,AE$174))+AD185)))</f>
        <v>1.2293534025104376</v>
      </c>
      <c r="AF185" s="186" cm="1">
        <f t="array" ref="AF185">IF(AF$174=-1,AG185,IF(AF$174=99,AE185,IF(AF$174=0,INDEX($F58:$N58,0,AF$172),(INDEX($F58:$N58,0,AF$174+1)-INDEX($F58:$N58,0,AF$174))/(INDEX($F$4:$N$4,0,AF$174+1)-INDEX($F$4:$N$4,0,AF$174))+AE185)))</f>
        <v>1.2621496652917172</v>
      </c>
      <c r="AG185" s="186" cm="1">
        <f t="array" ref="AG185">IF(AG$174=-1,AH185,IF(AG$174=99,AF185,IF(AG$174=0,INDEX($F58:$N58,0,AG$172),(INDEX($F58:$N58,0,AG$174+1)-INDEX($F58:$N58,0,AG$174))/(INDEX($F$4:$N$4,0,AG$174+1)-INDEX($F$4:$N$4,0,AG$174))+AF185)))</f>
        <v>1.2949459280729969</v>
      </c>
      <c r="AH185" s="186" cm="1">
        <f t="array" ref="AH185">IF(AH$174=-1,AI185,IF(AH$174=99,AG185,IF(AH$174=0,INDEX($F58:$N58,0,AH$172),(INDEX($F58:$N58,0,AH$174+1)-INDEX($F58:$N58,0,AH$174))/(INDEX($F$4:$N$4,0,AH$174+1)-INDEX($F$4:$N$4,0,AH$174))+AG185)))</f>
        <v>1.3277421908542766</v>
      </c>
      <c r="AI185" s="186" cm="1">
        <f t="array" ref="AI185">IF(AI$174=-1,AJ185,IF(AI$174=99,AH185,IF(AI$174=0,INDEX($F58:$N58,0,AI$172),(INDEX($F58:$N58,0,AI$174+1)-INDEX($F58:$N58,0,AI$174))/(INDEX($F$4:$N$4,0,AI$174+1)-INDEX($F$4:$N$4,0,AI$174))+AH185)))</f>
        <v>1.3605384536355563</v>
      </c>
      <c r="AJ185" s="186" cm="1">
        <f t="array" ref="AJ185">IF(AJ$174=-1,AK185,IF(AJ$174=99,AI185,IF(AJ$174=0,INDEX($F58:$N58,0,AJ$172),(INDEX($F58:$N58,0,AJ$174+1)-INDEX($F58:$N58,0,AJ$174))/(INDEX($F$4:$N$4,0,AJ$174+1)-INDEX($F$4:$N$4,0,AJ$174))+AI185)))</f>
        <v>1.3933347164168359</v>
      </c>
      <c r="AK185" s="186" cm="1">
        <f t="array" ref="AK185">IF(AK$174=-1,AL185,IF(AK$174=99,AJ185,IF(AK$174=0,INDEX($F58:$N58,0,AK$172),(INDEX($F58:$N58,0,AK$174+1)-INDEX($F58:$N58,0,AK$174))/(INDEX($F$4:$N$4,0,AK$174+1)-INDEX($F$4:$N$4,0,AK$174))+AJ185)))</f>
        <v>1.4261309791981156</v>
      </c>
      <c r="AL185" s="186" cm="1">
        <f t="array" ref="AL185">IF(AL$174=-1,AM185,IF(AL$174=99,AK185,IF(AL$174=0,INDEX($F58:$N58,0,AL$172),(INDEX($F58:$N58,0,AL$174+1)-INDEX($F58:$N58,0,AL$174))/(INDEX($F$4:$N$4,0,AL$174+1)-INDEX($F$4:$N$4,0,AL$174))+AK185)))</f>
        <v>1.4589272419793953</v>
      </c>
      <c r="AM185" s="186" cm="1">
        <f t="array" ref="AM185">IF(AM$174=-1,AN185,IF(AM$174=99,AL185,IF(AM$174=0,INDEX($F58:$N58,0,AM$172),(INDEX($F58:$N58,0,AM$174+1)-INDEX($F58:$N58,0,AM$174))/(INDEX($F$4:$N$4,0,AM$174+1)-INDEX($F$4:$N$4,0,AM$174))+AL185)))</f>
        <v>1.4917235047606749</v>
      </c>
      <c r="AN185" s="186" cm="1">
        <f t="array" ref="AN185">IF(AN$174=-1,AO185,IF(AN$174=99,AM185,IF(AN$174=0,INDEX($F58:$N58,0,AN$172),(INDEX($F58:$N58,0,AN$174+1)-INDEX($F58:$N58,0,AN$174))/(INDEX($F$4:$N$4,0,AN$174+1)-INDEX($F$4:$N$4,0,AN$174))+AM185)))</f>
        <v>1.5317257488717027</v>
      </c>
      <c r="AO185" s="186" cm="1">
        <f t="array" ref="AO185">IF(AO$174=-1,AP185,IF(AO$174=99,AN185,IF(AO$174=0,INDEX($F58:$N58,0,AO$172),(INDEX($F58:$N58,0,AO$174+1)-INDEX($F58:$N58,0,AO$174))/(INDEX($F$4:$N$4,0,AO$174+1)-INDEX($F$4:$N$4,0,AO$174))+AN185)))</f>
        <v>1.8917459458709522</v>
      </c>
      <c r="AP185" s="186" cm="1">
        <f t="array" ref="AP185">IF(AP$174=-1,AQ185,IF(AP$174=99,AO185,IF(AP$174=0,INDEX($F58:$N58,0,AP$172),(INDEX($F58:$N58,0,AP$174+1)-INDEX($F58:$N58,0,AP$174))/(INDEX($F$4:$N$4,0,AP$174+1)-INDEX($F$4:$N$4,0,AP$174))+AO185)))</f>
        <v>1.8917459458709522</v>
      </c>
      <c r="AQ185" s="186" cm="1">
        <f t="array" ref="AQ185">IF(AQ$174=-1,AR185,IF(AQ$174=99,AP185,IF(AQ$174=0,INDEX($F58:$N58,0,AQ$172),(INDEX($F58:$N58,0,AQ$174+1)-INDEX($F58:$N58,0,AQ$174))/(INDEX($F$4:$N$4,0,AQ$174+1)-INDEX($F$4:$N$4,0,AQ$174))+AP185)))</f>
        <v>1.8917459458709522</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22.394471154794275</v>
      </c>
      <c r="M186" s="186">
        <f t="shared" si="247"/>
        <v>22.788942309588549</v>
      </c>
      <c r="N186" s="186">
        <f t="shared" si="247"/>
        <v>23.18341346438282</v>
      </c>
      <c r="O186" s="186">
        <f t="shared" si="247"/>
        <v>23.396576241140856</v>
      </c>
      <c r="P186" s="186">
        <f t="shared" si="247"/>
        <v>23.609739017898892</v>
      </c>
      <c r="Q186" s="186">
        <f t="shared" si="247"/>
        <v>23.75668041733595</v>
      </c>
      <c r="R186" s="186">
        <f t="shared" si="247"/>
        <v>23.903621816773004</v>
      </c>
      <c r="S186" s="186">
        <f t="shared" si="247"/>
        <v>22.525850653068428</v>
      </c>
      <c r="T186" s="186">
        <f t="shared" si="247"/>
        <v>23.134218396735061</v>
      </c>
      <c r="U186" s="186">
        <f t="shared" si="247"/>
        <v>23.81262723951621</v>
      </c>
      <c r="V186" s="186">
        <f t="shared" si="247"/>
        <v>24.491036082297359</v>
      </c>
      <c r="W186" s="186">
        <f t="shared" si="247"/>
        <v>25.169444925078508</v>
      </c>
      <c r="X186" s="186">
        <f t="shared" si="247"/>
        <v>25.847853767859657</v>
      </c>
      <c r="Y186" s="186">
        <f t="shared" si="247"/>
        <v>26.526262610640806</v>
      </c>
      <c r="Z186" s="186">
        <f t="shared" si="247"/>
        <v>27.204671453421955</v>
      </c>
      <c r="AA186" s="186">
        <f t="shared" si="247"/>
        <v>27.883080296203104</v>
      </c>
      <c r="AB186" s="186">
        <f t="shared" si="247"/>
        <v>28.561489138984253</v>
      </c>
      <c r="AC186" s="186">
        <f t="shared" si="247"/>
        <v>29.239897981765402</v>
      </c>
      <c r="AD186" s="186">
        <f t="shared" si="247"/>
        <v>30.063915524289076</v>
      </c>
      <c r="AE186" s="186">
        <f t="shared" si="247"/>
        <v>30.887933066812749</v>
      </c>
      <c r="AF186" s="186">
        <f t="shared" si="247"/>
        <v>31.711950609336423</v>
      </c>
      <c r="AG186" s="186">
        <f t="shared" si="247"/>
        <v>32.535968151860096</v>
      </c>
      <c r="AH186" s="186">
        <f t="shared" si="247"/>
        <v>33.359985694383774</v>
      </c>
      <c r="AI186" s="186">
        <f t="shared" si="247"/>
        <v>34.184003236907451</v>
      </c>
      <c r="AJ186" s="186">
        <f t="shared" si="247"/>
        <v>35.008020779431128</v>
      </c>
      <c r="AK186" s="186">
        <f t="shared" si="247"/>
        <v>35.832038321954805</v>
      </c>
      <c r="AL186" s="186">
        <f t="shared" si="247"/>
        <v>36.656055864478482</v>
      </c>
      <c r="AM186" s="186">
        <f t="shared" si="247"/>
        <v>37.480073407002145</v>
      </c>
      <c r="AN186" s="186">
        <f t="shared" si="247"/>
        <v>42.505425092288739</v>
      </c>
      <c r="AO186" s="186">
        <f t="shared" si="247"/>
        <v>47.530776777575348</v>
      </c>
      <c r="AP186" s="186">
        <f t="shared" si="247"/>
        <v>47.530776777575348</v>
      </c>
      <c r="AQ186" s="186">
        <f t="shared" si="247"/>
        <v>47.530776777575348</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v>
      </c>
      <c r="M187" s="186">
        <f t="shared" si="248"/>
        <v>26.000111453212398</v>
      </c>
      <c r="N187" s="186">
        <f t="shared" si="248"/>
        <v>26.4501671798186</v>
      </c>
      <c r="O187" s="186">
        <f t="shared" si="248"/>
        <v>26.693366529665269</v>
      </c>
      <c r="P187" s="186">
        <f t="shared" si="248"/>
        <v>26.936565879511939</v>
      </c>
      <c r="Q187" s="186">
        <f t="shared" si="248"/>
        <v>27.104212657960581</v>
      </c>
      <c r="R187" s="186">
        <f t="shared" si="248"/>
        <v>27.271859436409223</v>
      </c>
      <c r="S187" s="186">
        <f t="shared" si="248"/>
        <v>25.699947790546275</v>
      </c>
      <c r="T187" s="186">
        <f t="shared" si="248"/>
        <v>26.394040079911385</v>
      </c>
      <c r="U187" s="186">
        <f t="shared" si="248"/>
        <v>27.168042895993516</v>
      </c>
      <c r="V187" s="186">
        <f t="shared" si="248"/>
        <v>27.942045712075647</v>
      </c>
      <c r="W187" s="186">
        <f t="shared" si="248"/>
        <v>28.716048528157778</v>
      </c>
      <c r="X187" s="186">
        <f t="shared" si="248"/>
        <v>29.490051344239909</v>
      </c>
      <c r="Y187" s="186">
        <f t="shared" si="248"/>
        <v>30.26405416032204</v>
      </c>
      <c r="Z187" s="186">
        <f t="shared" si="248"/>
        <v>31.038056976404171</v>
      </c>
      <c r="AA187" s="186">
        <f t="shared" si="248"/>
        <v>31.812059792486302</v>
      </c>
      <c r="AB187" s="186">
        <f t="shared" si="248"/>
        <v>32.586062608568433</v>
      </c>
      <c r="AC187" s="186">
        <f t="shared" si="248"/>
        <v>33.36006542465055</v>
      </c>
      <c r="AD187" s="186">
        <f t="shared" si="248"/>
        <v>34.300194529984381</v>
      </c>
      <c r="AE187" s="186">
        <f t="shared" si="248"/>
        <v>35.240323635318212</v>
      </c>
      <c r="AF187" s="186">
        <f t="shared" si="248"/>
        <v>36.180452740652044</v>
      </c>
      <c r="AG187" s="186">
        <f t="shared" si="248"/>
        <v>37.120581845985875</v>
      </c>
      <c r="AH187" s="186">
        <f t="shared" si="248"/>
        <v>38.060710951319706</v>
      </c>
      <c r="AI187" s="186">
        <f t="shared" si="248"/>
        <v>39.000840056653537</v>
      </c>
      <c r="AJ187" s="186">
        <f t="shared" si="248"/>
        <v>39.940969161987368</v>
      </c>
      <c r="AK187" s="186">
        <f t="shared" si="248"/>
        <v>40.8810982673212</v>
      </c>
      <c r="AL187" s="186">
        <f t="shared" si="248"/>
        <v>41.821227372655031</v>
      </c>
      <c r="AM187" s="186">
        <f t="shared" si="248"/>
        <v>42.761356477988848</v>
      </c>
      <c r="AN187" s="186">
        <f t="shared" si="248"/>
        <v>48.494825900747642</v>
      </c>
      <c r="AO187" s="186">
        <f t="shared" si="248"/>
        <v>54.228295323506465</v>
      </c>
      <c r="AP187" s="186">
        <f t="shared" si="248"/>
        <v>54.228295323506465</v>
      </c>
      <c r="AQ187" s="186">
        <f t="shared" si="248"/>
        <v>54.228295323506465</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81.882268084821604</v>
      </c>
      <c r="U188" s="186">
        <f t="shared" si="249"/>
        <v>82.804678528622347</v>
      </c>
      <c r="V188" s="186">
        <f t="shared" si="249"/>
        <v>83.72708897242309</v>
      </c>
      <c r="W188" s="186">
        <f t="shared" si="249"/>
        <v>84.649499416223833</v>
      </c>
      <c r="X188" s="186">
        <f t="shared" si="249"/>
        <v>85.571909860024576</v>
      </c>
      <c r="Y188" s="186">
        <f t="shared" si="249"/>
        <v>86.494320303825319</v>
      </c>
      <c r="Z188" s="186">
        <f t="shared" si="249"/>
        <v>87.416730747626062</v>
      </c>
      <c r="AA188" s="186">
        <f t="shared" si="249"/>
        <v>88.339141191426805</v>
      </c>
      <c r="AB188" s="186">
        <f t="shared" si="249"/>
        <v>89.261551635227548</v>
      </c>
      <c r="AC188" s="186">
        <f t="shared" si="249"/>
        <v>90.183962079028262</v>
      </c>
      <c r="AD188" s="186">
        <f t="shared" si="249"/>
        <v>92.480148088887006</v>
      </c>
      <c r="AE188" s="186">
        <f t="shared" si="249"/>
        <v>94.77633409874575</v>
      </c>
      <c r="AF188" s="186">
        <f t="shared" si="249"/>
        <v>97.072520108604493</v>
      </c>
      <c r="AG188" s="186">
        <f t="shared" si="249"/>
        <v>99.368706118463237</v>
      </c>
      <c r="AH188" s="186">
        <f t="shared" si="249"/>
        <v>101.66489212832198</v>
      </c>
      <c r="AI188" s="186">
        <f t="shared" si="249"/>
        <v>103.96107813818072</v>
      </c>
      <c r="AJ188" s="186">
        <f t="shared" si="249"/>
        <v>106.25726414803947</v>
      </c>
      <c r="AK188" s="186">
        <f t="shared" si="249"/>
        <v>108.55345015789821</v>
      </c>
      <c r="AL188" s="186">
        <f t="shared" si="249"/>
        <v>110.84963616775696</v>
      </c>
      <c r="AM188" s="186">
        <f t="shared" si="249"/>
        <v>113.14582217761571</v>
      </c>
      <c r="AN188" s="186">
        <f t="shared" si="249"/>
        <v>125.50586237518903</v>
      </c>
      <c r="AO188" s="186">
        <f t="shared" si="249"/>
        <v>137.86590257276239</v>
      </c>
      <c r="AP188" s="186">
        <f t="shared" si="249"/>
        <v>137.86590257276239</v>
      </c>
      <c r="AQ188" s="186">
        <f t="shared" si="249"/>
        <v>137.86590257276239</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3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0" t="s">
        <v>296</v>
      </c>
      <c r="C2" s="350"/>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30.066529857519853</v>
      </c>
      <c r="K13" s="186" cm="1">
        <f t="array" ref="K13">INDEX(Drivers!$C$31:$AG$33,1,K$11)</f>
        <v>26.736835235945438</v>
      </c>
      <c r="L13" s="186" cm="1">
        <f t="array" ref="L13">INDEX(Drivers!$C$31:$AG$33,1,L$11)</f>
        <v>22.098536368982472</v>
      </c>
      <c r="M13" s="186" cm="1">
        <f t="array" ref="M13">INDEX(Drivers!$C$31:$AG$33,1,M$11)</f>
        <v>17.712141159766233</v>
      </c>
      <c r="N13" s="40"/>
      <c r="O13" s="186">
        <f>F13</f>
        <v>25.676476665132281</v>
      </c>
      <c r="P13" s="186">
        <f t="shared" si="1"/>
        <v>25.755361891142741</v>
      </c>
      <c r="Q13" s="186">
        <f t="shared" si="1"/>
        <v>25.946710085536886</v>
      </c>
      <c r="R13" s="186">
        <f t="shared" si="1"/>
        <v>26.998265626975765</v>
      </c>
      <c r="S13" s="186">
        <f t="shared" si="1"/>
        <v>30.066529857519853</v>
      </c>
      <c r="T13" s="186">
        <f t="shared" ref="T13:V15" si="3">K13</f>
        <v>26.736835235945438</v>
      </c>
      <c r="U13" s="186">
        <f t="shared" si="3"/>
        <v>22.098536368982472</v>
      </c>
      <c r="V13" s="186">
        <f t="shared" si="3"/>
        <v>17.712141159766233</v>
      </c>
      <c r="X13" s="186">
        <f>F13</f>
        <v>25.676476665132281</v>
      </c>
      <c r="Y13" s="186">
        <f t="shared" ref="Y13:AE15" si="4">G13</f>
        <v>25.755361891142741</v>
      </c>
      <c r="Z13" s="186">
        <f t="shared" si="4"/>
        <v>25.946710085536886</v>
      </c>
      <c r="AA13" s="186">
        <f t="shared" si="4"/>
        <v>26.998265626975765</v>
      </c>
      <c r="AB13" s="186">
        <f t="shared" si="4"/>
        <v>30.066529857519853</v>
      </c>
      <c r="AC13" s="7">
        <f>T13</f>
        <v>26.736835235945438</v>
      </c>
      <c r="AD13" s="186">
        <f t="shared" si="4"/>
        <v>22.098536368982472</v>
      </c>
      <c r="AE13" s="186">
        <f t="shared" si="4"/>
        <v>17.712141159766233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17.926734501843555</v>
      </c>
      <c r="K14" s="186" cm="1">
        <f t="array" ref="K14">INDEX(Drivers!$C$31:$AG$33,2,K$11)</f>
        <v>21.46530696836502</v>
      </c>
      <c r="L14" s="186" cm="1">
        <f t="array" ref="L14">INDEX(Drivers!$C$31:$AG$33,2,L$11)</f>
        <v>24.8945930363953</v>
      </c>
      <c r="M14" s="186" cm="1">
        <f t="array" ref="M14">INDEX(Drivers!$C$31:$AG$33,2,M$11)</f>
        <v>27.454286761894924</v>
      </c>
      <c r="N14" s="40"/>
      <c r="O14" s="186">
        <f t="shared" ref="O14:O15" si="5">F14</f>
        <v>16.65350655721161</v>
      </c>
      <c r="P14" s="186">
        <f t="shared" si="1"/>
        <v>17.422744808714206</v>
      </c>
      <c r="Q14" s="186">
        <f t="shared" si="1"/>
        <v>18.376375848815535</v>
      </c>
      <c r="R14" s="186">
        <f t="shared" si="1"/>
        <v>19.311259441517389</v>
      </c>
      <c r="S14" s="186">
        <f t="shared" si="1"/>
        <v>17.926734501843555</v>
      </c>
      <c r="T14" s="186">
        <f t="shared" si="3"/>
        <v>21.46530696836502</v>
      </c>
      <c r="U14" s="186">
        <f t="shared" si="3"/>
        <v>24.8945930363953</v>
      </c>
      <c r="V14" s="186">
        <f t="shared" si="3"/>
        <v>27.454286761894924</v>
      </c>
      <c r="X14" s="186">
        <f t="shared" ref="X14:X15" si="6">F14</f>
        <v>16.65350655721161</v>
      </c>
      <c r="Y14" s="186">
        <f t="shared" si="4"/>
        <v>17.422744808714206</v>
      </c>
      <c r="Z14" s="186">
        <f t="shared" si="4"/>
        <v>18.376375848815535</v>
      </c>
      <c r="AA14" s="186">
        <f t="shared" si="4"/>
        <v>19.311259441517389</v>
      </c>
      <c r="AB14" s="186">
        <f t="shared" si="4"/>
        <v>17.926734501843555</v>
      </c>
      <c r="AC14" s="7">
        <f>T14</f>
        <v>21.46530696836502</v>
      </c>
      <c r="AD14" s="186">
        <f t="shared" si="4"/>
        <v>24.8945930363953</v>
      </c>
      <c r="AE14" s="186">
        <f t="shared" si="4"/>
        <v>27.454286761894924</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11.861738000000003</v>
      </c>
      <c r="J15" s="186" cm="1">
        <f t="array" ref="J15">INDEX(Drivers!$C$31:$AG$33,3,J$11)</f>
        <v>11.998316089840854</v>
      </c>
      <c r="K15" s="186" cm="1">
        <f t="array" ref="K15">INDEX(Drivers!$C$31:$AG$33,3,K$11)</f>
        <v>17.753947795689552</v>
      </c>
      <c r="L15" s="186" cm="1">
        <f t="array" ref="L15">INDEX(Drivers!$C$31:$AG$33,3,L$11)</f>
        <v>24.382176594622223</v>
      </c>
      <c r="M15" s="186" cm="1">
        <f t="array" ref="M15">INDEX(Drivers!$C$31:$AG$33,3,M$11)</f>
        <v>30.351481078338836</v>
      </c>
      <c r="N15" s="40"/>
      <c r="O15" s="186">
        <f t="shared" si="5"/>
        <v>12.420508234977223</v>
      </c>
      <c r="P15" s="186">
        <f t="shared" si="1"/>
        <v>13.343841341791148</v>
      </c>
      <c r="Q15" s="186">
        <f t="shared" si="1"/>
        <v>14.041748987467024</v>
      </c>
      <c r="R15" s="186">
        <f t="shared" si="1"/>
        <v>11.861738000000003</v>
      </c>
      <c r="S15" s="186">
        <f t="shared" si="1"/>
        <v>11.998316089840854</v>
      </c>
      <c r="T15" s="186">
        <f t="shared" si="3"/>
        <v>17.753947795689552</v>
      </c>
      <c r="U15" s="186">
        <f t="shared" si="3"/>
        <v>24.382176594622223</v>
      </c>
      <c r="V15" s="186">
        <f t="shared" si="3"/>
        <v>30.351481078338836</v>
      </c>
      <c r="X15" s="186">
        <f t="shared" si="6"/>
        <v>12.420508234977223</v>
      </c>
      <c r="Y15" s="186">
        <f t="shared" si="4"/>
        <v>13.343841341791148</v>
      </c>
      <c r="Z15" s="186">
        <f t="shared" si="4"/>
        <v>14.041748987467024</v>
      </c>
      <c r="AA15" s="186">
        <f t="shared" si="4"/>
        <v>11.861738000000003</v>
      </c>
      <c r="AB15" s="186">
        <f t="shared" si="4"/>
        <v>11.998316089840854</v>
      </c>
      <c r="AC15" s="7">
        <f>T15</f>
        <v>17.753947795689552</v>
      </c>
      <c r="AD15" s="186">
        <f t="shared" si="4"/>
        <v>24.382176594622223</v>
      </c>
      <c r="AE15" s="186">
        <f t="shared" si="4"/>
        <v>30.351481078338836</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58.171263068493161</v>
      </c>
      <c r="J16" s="3">
        <f t="shared" si="7"/>
        <v>59.991580449204264</v>
      </c>
      <c r="K16" s="3">
        <f t="shared" si="7"/>
        <v>65.956090000000017</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58.171263068493161</v>
      </c>
      <c r="S16" s="3">
        <f t="shared" si="8"/>
        <v>59.991580449204264</v>
      </c>
      <c r="T16" s="3">
        <f t="shared" si="8"/>
        <v>65.956090000000017</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58.171263068493161</v>
      </c>
      <c r="AB16" s="47">
        <f t="shared" si="9"/>
        <v>59.991580449204264</v>
      </c>
      <c r="AC16" s="7">
        <f>T16</f>
        <v>65.956090000000017</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1.2223267216408769</v>
      </c>
      <c r="K21" s="10">
        <f>RES!G45</f>
        <v>1.452078503717289</v>
      </c>
      <c r="L21" s="10">
        <f>RES!H45</f>
        <v>2.0334401338389951</v>
      </c>
      <c r="M21" s="10">
        <f>RES!I45</f>
        <v>2.8185032404316308</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0.43544098279437526</v>
      </c>
      <c r="K32" s="61">
        <f t="shared" si="40"/>
        <v>0.45590264415194831</v>
      </c>
      <c r="L32" s="61">
        <f t="shared" si="40"/>
        <v>0.50153452695003142</v>
      </c>
      <c r="M32" s="61">
        <f t="shared" si="40"/>
        <v>0.5499421794841034</v>
      </c>
      <c r="N32" s="42"/>
      <c r="O32" s="61">
        <f t="shared" si="44"/>
        <v>0.41283463855351005</v>
      </c>
      <c r="P32" s="61">
        <f t="shared" si="45"/>
        <v>0.41283463855351005</v>
      </c>
      <c r="Q32" s="61">
        <f t="shared" si="45"/>
        <v>0.41283463855351005</v>
      </c>
      <c r="R32" s="61">
        <f>Q32*(1+R21*(I21/F21-1))</f>
        <v>0.41206830801822453</v>
      </c>
      <c r="S32" s="61">
        <f>R32*(1+S21*(J21/G21-1))</f>
        <v>0.43544098279437526</v>
      </c>
      <c r="T32" s="46">
        <f>S32*(1+T21*(K21/J21-1))</f>
        <v>0.45590264415194831</v>
      </c>
      <c r="U32" s="46">
        <f t="shared" ref="U32:V32" si="53">T32*(1+U21*(L21/K21-1))</f>
        <v>0.50153452695003142</v>
      </c>
      <c r="V32" s="46">
        <f t="shared" si="53"/>
        <v>0.5499421794841034</v>
      </c>
      <c r="W32" s="229"/>
      <c r="X32" s="62">
        <f t="shared" si="47"/>
        <v>0.41283463855351005</v>
      </c>
      <c r="Y32" s="62">
        <f t="shared" si="48"/>
        <v>0.41283463855351005</v>
      </c>
      <c r="Z32" s="62">
        <f t="shared" si="49"/>
        <v>0.41283463855351005</v>
      </c>
      <c r="AA32" s="62">
        <f t="shared" si="50"/>
        <v>0.41206830801822453</v>
      </c>
      <c r="AB32" s="62">
        <f t="shared" si="51"/>
        <v>0.43544098279437526</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12.872168238829479</v>
      </c>
      <c r="H45" s="186">
        <f t="shared" si="92"/>
        <v>12.87400493789956</v>
      </c>
      <c r="I45" s="186">
        <f t="shared" si="92"/>
        <v>12.8157261413019</v>
      </c>
      <c r="J45" s="186">
        <f t="shared" si="92"/>
        <v>12.837198106245115</v>
      </c>
      <c r="K45" s="186">
        <f t="shared" si="92"/>
        <v>12.927088886527123</v>
      </c>
      <c r="L45" s="186">
        <f t="shared" si="92"/>
        <v>13.006457601693707</v>
      </c>
      <c r="M45" s="186">
        <f>SUMPRODUCT(M41:M44,M54:M57)/SUM(M54:M57)</f>
        <v>13.061675348725045</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144.74604267665728</v>
      </c>
      <c r="K47" s="73">
        <f t="shared" si="93"/>
        <v>193.78007167769462</v>
      </c>
      <c r="L47" s="73">
        <f t="shared" si="93"/>
        <v>264.04423171955199</v>
      </c>
      <c r="M47" s="73">
        <f t="shared" si="93"/>
        <v>355.03101786087433</v>
      </c>
      <c r="N47" s="42"/>
      <c r="O47" s="305">
        <f>FTRA!G7</f>
        <v>145.137</v>
      </c>
      <c r="P47" s="305">
        <f>FTRA!H7</f>
        <v>148.477</v>
      </c>
      <c r="Q47" s="305">
        <f>FTRA!I7</f>
        <v>150.78899999999999</v>
      </c>
      <c r="R47" s="305">
        <f>FTRA!J7</f>
        <v>140.006</v>
      </c>
      <c r="S47" s="305">
        <f>FTRA!K7</f>
        <v>144.74604267665728</v>
      </c>
      <c r="T47" s="287">
        <f>FTRA!L7</f>
        <v>193.78007167769462</v>
      </c>
      <c r="U47" s="287">
        <f>FTRA!M7</f>
        <v>264.04423171955199</v>
      </c>
      <c r="V47" s="287">
        <f>FTRA!N7</f>
        <v>355.03101786087433</v>
      </c>
      <c r="W47" s="229"/>
      <c r="X47" s="186">
        <f>FTRA!G7</f>
        <v>145.137</v>
      </c>
      <c r="Y47" s="186">
        <f>FTRA!H7</f>
        <v>148.477</v>
      </c>
      <c r="Z47" s="186">
        <f>FTRA!I7</f>
        <v>150.78899999999999</v>
      </c>
      <c r="AA47" s="186">
        <f>FTRA!J7</f>
        <v>140.006</v>
      </c>
      <c r="AB47" s="186">
        <f>FTRA!K7</f>
        <v>144.74604267665728</v>
      </c>
      <c r="AC47" s="186">
        <f>FTRA!L7</f>
        <v>193.78007167769462</v>
      </c>
      <c r="AD47" s="186">
        <f>FTRA!M7</f>
        <v>264.04423171955199</v>
      </c>
      <c r="AE47" s="186">
        <f>FTRA!N7</f>
        <v>355.03101786087433</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0.46352523174535432</v>
      </c>
      <c r="K49" s="73">
        <f t="shared" si="93"/>
        <v>0.5420369106687174</v>
      </c>
      <c r="L49" s="73">
        <f t="shared" si="93"/>
        <v>0.6403075117426168</v>
      </c>
      <c r="M49" s="73">
        <f t="shared" si="93"/>
        <v>0.75062903298207073</v>
      </c>
      <c r="N49" s="42"/>
      <c r="O49" s="24">
        <f>E49*(1+(O48*(O47/E47-1)))</f>
        <v>0.46372346858460045</v>
      </c>
      <c r="P49" s="24">
        <f t="shared" ref="P49:V49" si="97">F49*(1+(P48*(P47/F47-1)))</f>
        <v>0.46905924231932195</v>
      </c>
      <c r="Q49" s="24">
        <f t="shared" si="97"/>
        <v>0.47271120514266252</v>
      </c>
      <c r="R49" s="73">
        <f t="shared" si="97"/>
        <v>0.45580929278482035</v>
      </c>
      <c r="S49" s="73">
        <f t="shared" si="97"/>
        <v>0.46352523174535432</v>
      </c>
      <c r="T49" s="46">
        <f t="shared" si="97"/>
        <v>0.5420369106687174</v>
      </c>
      <c r="U49" s="46">
        <f t="shared" si="97"/>
        <v>0.6403075117426168</v>
      </c>
      <c r="V49" s="46">
        <f t="shared" si="97"/>
        <v>0.75062903298207073</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0.46352523174535432</v>
      </c>
      <c r="AC49" s="46">
        <f>AA49*(1+(AC48*(AC47/AA47-1)))</f>
        <v>0.54334383266729047</v>
      </c>
      <c r="AD49" s="46">
        <f>AC49*(1+(AD48*(AD47/AC47-1)))</f>
        <v>0.62214986816053697</v>
      </c>
      <c r="AE49" s="46">
        <f>AD49*(1+(AE48*(AE47/AD47-1)))</f>
        <v>0.68646570263288265</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6.2575906285622835</v>
      </c>
      <c r="K50" s="73">
        <f t="shared" si="93"/>
        <v>7.3174982940276845</v>
      </c>
      <c r="L50" s="73">
        <f t="shared" si="93"/>
        <v>8.6441514085253264</v>
      </c>
      <c r="M50" s="73">
        <f t="shared" si="93"/>
        <v>10.133491945257955</v>
      </c>
      <c r="N50" s="42"/>
      <c r="O50" s="186">
        <f>O49*O44</f>
        <v>6.2602668258921064</v>
      </c>
      <c r="P50" s="186">
        <f t="shared" ref="P50:V50" si="104">P49*P44</f>
        <v>6.3322997713108462</v>
      </c>
      <c r="Q50" s="186">
        <f t="shared" si="104"/>
        <v>6.3816012694259436</v>
      </c>
      <c r="R50" s="73">
        <f t="shared" si="104"/>
        <v>6.1534254525950747</v>
      </c>
      <c r="S50" s="73">
        <f t="shared" si="104"/>
        <v>6.2575906285622835</v>
      </c>
      <c r="T50" s="46">
        <f t="shared" si="104"/>
        <v>7.3174982940276845</v>
      </c>
      <c r="U50" s="46">
        <f t="shared" si="104"/>
        <v>8.6441514085253264</v>
      </c>
      <c r="V50" s="46">
        <f t="shared" si="104"/>
        <v>10.133491945257955</v>
      </c>
      <c r="W50" s="229"/>
      <c r="X50" s="73">
        <f t="shared" si="98"/>
        <v>6.2602668258921064</v>
      </c>
      <c r="Y50" s="73">
        <f t="shared" si="99"/>
        <v>6.3322997713108462</v>
      </c>
      <c r="Z50" s="73">
        <f t="shared" si="100"/>
        <v>6.3816012694259436</v>
      </c>
      <c r="AA50" s="73">
        <f t="shared" si="101"/>
        <v>6.1534254525950747</v>
      </c>
      <c r="AB50" s="73">
        <f t="shared" si="102"/>
        <v>6.2575906285622835</v>
      </c>
      <c r="AC50" s="46">
        <f>AC49*AC44</f>
        <v>6.9683846539580001</v>
      </c>
      <c r="AD50" s="46">
        <f>AD49*AD44</f>
        <v>7.5801184562009407</v>
      </c>
      <c r="AE50" s="46">
        <f>AE49*AE44</f>
        <v>7.9455401792307132</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8.7606268799871962</v>
      </c>
      <c r="K51" s="73">
        <f t="shared" si="93"/>
        <v>10.244497611638758</v>
      </c>
      <c r="L51" s="73">
        <f t="shared" si="93"/>
        <v>12.101811971935456</v>
      </c>
      <c r="M51" s="73">
        <f t="shared" si="93"/>
        <v>14.186888723361136</v>
      </c>
      <c r="N51" s="42"/>
      <c r="O51" s="186">
        <f>O50*O38</f>
        <v>8.7643735562489482</v>
      </c>
      <c r="P51" s="186">
        <f t="shared" ref="P51:V51" si="106">P50*P38</f>
        <v>8.8652196798351834</v>
      </c>
      <c r="Q51" s="186">
        <f t="shared" si="106"/>
        <v>8.9342417771963198</v>
      </c>
      <c r="R51" s="73">
        <f>R50*R38</f>
        <v>8.6147956336331042</v>
      </c>
      <c r="S51" s="73">
        <f t="shared" si="106"/>
        <v>8.7606268799871962</v>
      </c>
      <c r="T51" s="46">
        <f t="shared" si="106"/>
        <v>10.244497611638758</v>
      </c>
      <c r="U51" s="46">
        <f t="shared" si="106"/>
        <v>12.101811971935456</v>
      </c>
      <c r="V51" s="46">
        <f t="shared" si="106"/>
        <v>14.186888723361136</v>
      </c>
      <c r="W51" s="229"/>
      <c r="X51" s="73">
        <f t="shared" si="98"/>
        <v>8.7643735562489482</v>
      </c>
      <c r="Y51" s="73">
        <f t="shared" si="99"/>
        <v>8.8652196798351834</v>
      </c>
      <c r="Z51" s="73">
        <f t="shared" si="100"/>
        <v>8.9342417771963198</v>
      </c>
      <c r="AA51" s="73">
        <f t="shared" si="101"/>
        <v>8.6147956336331042</v>
      </c>
      <c r="AB51" s="73">
        <f t="shared" si="102"/>
        <v>8.7606268799871962</v>
      </c>
      <c r="AC51" s="46">
        <f>AC50*AC38</f>
        <v>9.7557385155412</v>
      </c>
      <c r="AD51" s="46">
        <f>AD50*AD38</f>
        <v>10.612165838681316</v>
      </c>
      <c r="AE51" s="46">
        <f>AE50*AE38</f>
        <v>11.123756250922998</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0.15033264928759926</v>
      </c>
      <c r="K54" s="61">
        <f t="shared" ref="K54:K59" si="115">IF($D$4,AC54,T54)</f>
        <v>0.13368417617972719</v>
      </c>
      <c r="L54" s="61">
        <f t="shared" ref="L54:L59" si="116">IF($D$4,AD54,U54)</f>
        <v>0.11049268184491236</v>
      </c>
      <c r="M54" s="61">
        <f t="shared" ref="M54:M58" si="117">IF($D$4,AE54,V54)</f>
        <v>8.8560705798831171E-2</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0.15033264928759926</v>
      </c>
      <c r="T54" s="46">
        <f t="shared" si="119"/>
        <v>0.13368417617972719</v>
      </c>
      <c r="U54" s="46">
        <f t="shared" si="119"/>
        <v>0.11049268184491236</v>
      </c>
      <c r="V54" s="46">
        <f t="shared" si="119"/>
        <v>8.8560705798831171E-2</v>
      </c>
      <c r="W54" s="229"/>
      <c r="X54" s="186">
        <f t="shared" ref="X54:AB56" si="120">X30*X25*X13</f>
        <v>0.1283823833256614</v>
      </c>
      <c r="Y54" s="186">
        <f t="shared" si="120"/>
        <v>0.12877680945571371</v>
      </c>
      <c r="Z54" s="186">
        <f t="shared" si="120"/>
        <v>0.12973355042768442</v>
      </c>
      <c r="AA54" s="186">
        <f t="shared" si="120"/>
        <v>0.13499132813487882</v>
      </c>
      <c r="AB54" s="186">
        <f t="shared" si="120"/>
        <v>0.15033264928759926</v>
      </c>
      <c r="AC54" s="46">
        <f t="shared" ref="AC54" si="121">AC30*AC25*AC13</f>
        <v>0.3174999184268521</v>
      </c>
      <c r="AD54" s="46">
        <f t="shared" ref="AD54:AE56" si="122">AD30*AD25*AD13</f>
        <v>0.1994392907300668</v>
      </c>
      <c r="AE54" s="46">
        <f t="shared" si="122"/>
        <v>0.15185947026854574</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2.9749716452640276</v>
      </c>
      <c r="K55" s="61">
        <f t="shared" si="115"/>
        <v>3.5622036786012066</v>
      </c>
      <c r="L55" s="61">
        <f t="shared" si="116"/>
        <v>4.1312994508870009</v>
      </c>
      <c r="M55" s="61">
        <f t="shared" si="117"/>
        <v>4.5560849160334005</v>
      </c>
      <c r="N55" s="42"/>
      <c r="O55" s="186">
        <f t="shared" si="118"/>
        <v>2.7636773332492934</v>
      </c>
      <c r="P55" s="186">
        <f t="shared" si="118"/>
        <v>2.8913337107360779</v>
      </c>
      <c r="Q55" s="186">
        <f t="shared" si="118"/>
        <v>3.0495903806306055</v>
      </c>
      <c r="R55" s="186">
        <f>R31*R26*R14</f>
        <v>3.2047358801985588</v>
      </c>
      <c r="S55" s="186">
        <f t="shared" ref="S55:V55" si="123">S31*S26*S14</f>
        <v>2.9749716452640276</v>
      </c>
      <c r="T55" s="46">
        <f t="shared" si="123"/>
        <v>3.5622036786012066</v>
      </c>
      <c r="U55" s="46">
        <f t="shared" si="123"/>
        <v>4.1312994508870009</v>
      </c>
      <c r="V55" s="46">
        <f t="shared" si="123"/>
        <v>4.5560849160334005</v>
      </c>
      <c r="W55" s="229"/>
      <c r="X55" s="186">
        <f t="shared" si="120"/>
        <v>2.7636773332492934</v>
      </c>
      <c r="Y55" s="186">
        <f t="shared" si="120"/>
        <v>2.8913337107360779</v>
      </c>
      <c r="Z55" s="186">
        <f t="shared" si="120"/>
        <v>3.0495903806306055</v>
      </c>
      <c r="AA55" s="186">
        <f t="shared" si="120"/>
        <v>3.2047358801985588</v>
      </c>
      <c r="AB55" s="186">
        <f t="shared" si="120"/>
        <v>2.9749716452640276</v>
      </c>
      <c r="AC55" s="46">
        <f t="shared" ref="AC55" si="124">AC31*AC26*AC14</f>
        <v>3.2148888199375887</v>
      </c>
      <c r="AD55" s="46">
        <f t="shared" si="122"/>
        <v>3.5420728667042414</v>
      </c>
      <c r="AE55" s="46">
        <f t="shared" si="122"/>
        <v>3.5254116576579322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3.7543943802193493</v>
      </c>
      <c r="J56" s="61">
        <f t="shared" si="114"/>
        <v>4.0130257835696259</v>
      </c>
      <c r="K56" s="61">
        <f t="shared" si="115"/>
        <v>6.2171221343214746</v>
      </c>
      <c r="L56" s="61">
        <f t="shared" si="116"/>
        <v>9.3928126149441571</v>
      </c>
      <c r="M56" s="61">
        <f t="shared" si="117"/>
        <v>12.820922307816049</v>
      </c>
      <c r="N56" s="42"/>
      <c r="O56" s="186">
        <f t="shared" si="118"/>
        <v>3.9385634462472403</v>
      </c>
      <c r="P56" s="186">
        <f t="shared" si="118"/>
        <v>4.2313538823878662</v>
      </c>
      <c r="Q56" s="186">
        <f t="shared" si="118"/>
        <v>4.4526615366410756</v>
      </c>
      <c r="R56" s="186">
        <f t="shared" si="118"/>
        <v>3.7543943802193493</v>
      </c>
      <c r="S56" s="186">
        <f t="shared" ref="S56:V56" si="125">S32*S27*S15</f>
        <v>4.0130257835696259</v>
      </c>
      <c r="T56" s="46">
        <f t="shared" si="125"/>
        <v>6.2171221343214746</v>
      </c>
      <c r="U56" s="46">
        <f t="shared" si="125"/>
        <v>9.3928126149441571</v>
      </c>
      <c r="V56" s="46">
        <f t="shared" si="125"/>
        <v>12.820922307816049</v>
      </c>
      <c r="W56" s="229"/>
      <c r="X56" s="186">
        <f t="shared" si="120"/>
        <v>3.9385634462472403</v>
      </c>
      <c r="Y56" s="186">
        <f t="shared" si="120"/>
        <v>4.2313538823878662</v>
      </c>
      <c r="Z56" s="186">
        <f t="shared" si="120"/>
        <v>4.4526615366410756</v>
      </c>
      <c r="AA56" s="186">
        <f t="shared" si="120"/>
        <v>3.7543943802193493</v>
      </c>
      <c r="AB56" s="186">
        <f t="shared" si="120"/>
        <v>4.0130257835696259</v>
      </c>
      <c r="AC56" s="46">
        <f t="shared" ref="AC56" si="126">AC32*AC27*AC15</f>
        <v>5.3418997549470895</v>
      </c>
      <c r="AD56" s="46">
        <f t="shared" si="122"/>
        <v>6.9740089306582673</v>
      </c>
      <c r="AE56" s="46">
        <f t="shared" si="122"/>
        <v>8.2527586903800803</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0.46352523174535432</v>
      </c>
      <c r="K57" s="61">
        <f t="shared" si="115"/>
        <v>0.5420369106687174</v>
      </c>
      <c r="L57" s="61">
        <f t="shared" si="116"/>
        <v>0.6403075117426168</v>
      </c>
      <c r="M57" s="61">
        <f t="shared" si="117"/>
        <v>0.75062903298207073</v>
      </c>
      <c r="N57" s="42"/>
      <c r="O57" s="186">
        <f>O49</f>
        <v>0.46372346858460045</v>
      </c>
      <c r="P57" s="186">
        <f t="shared" ref="P57:R57" si="127">P49</f>
        <v>0.46905924231932195</v>
      </c>
      <c r="Q57" s="186">
        <f t="shared" si="127"/>
        <v>0.47271120514266252</v>
      </c>
      <c r="R57" s="186">
        <f t="shared" si="127"/>
        <v>0.45580929278482035</v>
      </c>
      <c r="S57" s="186">
        <f>S49</f>
        <v>0.46352523174535432</v>
      </c>
      <c r="T57" s="46">
        <f t="shared" ref="T57:V57" si="128">T49</f>
        <v>0.5420369106687174</v>
      </c>
      <c r="U57" s="46">
        <f t="shared" si="128"/>
        <v>0.6403075117426168</v>
      </c>
      <c r="V57" s="46">
        <f t="shared" si="128"/>
        <v>0.75062903298207073</v>
      </c>
      <c r="W57" s="229"/>
      <c r="X57" s="186">
        <f>X49</f>
        <v>0.46372346858460045</v>
      </c>
      <c r="Y57" s="186">
        <f t="shared" ref="Y57:AB57" si="129">Y49</f>
        <v>0.46905924231932195</v>
      </c>
      <c r="Z57" s="186">
        <f t="shared" si="129"/>
        <v>0.47271120514266252</v>
      </c>
      <c r="AA57" s="186">
        <f t="shared" si="129"/>
        <v>0.45580929278482035</v>
      </c>
      <c r="AB57" s="186">
        <f t="shared" si="129"/>
        <v>0.46352523174535432</v>
      </c>
      <c r="AC57" s="46">
        <f t="shared" ref="AC57" si="130">AC49</f>
        <v>0.54334383266729047</v>
      </c>
      <c r="AD57" s="46">
        <f>AD49</f>
        <v>0.62214986816053697</v>
      </c>
      <c r="AE57" s="46">
        <f>AE49</f>
        <v>0.68646570263288265</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7.5499308813376071</v>
      </c>
      <c r="J58" s="61">
        <f t="shared" si="114"/>
        <v>7.6018553098666075</v>
      </c>
      <c r="K58" s="61">
        <f t="shared" si="115"/>
        <v>10.455046899771126</v>
      </c>
      <c r="L58" s="61">
        <f t="shared" si="116"/>
        <v>14.274912259418688</v>
      </c>
      <c r="M58" s="61">
        <f t="shared" si="117"/>
        <v>18.216196962630352</v>
      </c>
      <c r="N58" s="42"/>
      <c r="O58" s="186">
        <f>SUM(O54:O57)</f>
        <v>7.2943466314067953</v>
      </c>
      <c r="P58" s="186">
        <f t="shared" ref="P58:R58" si="131">SUM(P54:P57)</f>
        <v>7.7205236448989796</v>
      </c>
      <c r="Q58" s="186">
        <f t="shared" si="131"/>
        <v>8.104696672842028</v>
      </c>
      <c r="R58" s="186">
        <f t="shared" si="131"/>
        <v>7.5499308813376071</v>
      </c>
      <c r="S58" s="186">
        <f>SUM(S54:S57)</f>
        <v>7.6018553098666075</v>
      </c>
      <c r="T58" s="46">
        <f t="shared" ref="T58" si="132">SUM(T54:T57)</f>
        <v>10.455046899771126</v>
      </c>
      <c r="U58" s="46">
        <f t="shared" ref="U58" si="133">SUM(U54:U57)</f>
        <v>14.274912259418688</v>
      </c>
      <c r="V58" s="46">
        <f>SUM(V54:V57)</f>
        <v>18.216196962630352</v>
      </c>
      <c r="W58" s="229"/>
      <c r="X58" s="186">
        <f>SUM(X54:X57)</f>
        <v>7.2943466314067953</v>
      </c>
      <c r="Y58" s="186">
        <f t="shared" ref="Y58:AC58" si="134">SUM(Y54:Y57)</f>
        <v>7.7205236448989796</v>
      </c>
      <c r="Z58" s="186">
        <f t="shared" si="134"/>
        <v>8.104696672842028</v>
      </c>
      <c r="AA58" s="186">
        <f t="shared" si="134"/>
        <v>7.5499308813376071</v>
      </c>
      <c r="AB58" s="186">
        <f t="shared" si="134"/>
        <v>7.6018553098666075</v>
      </c>
      <c r="AC58" s="46">
        <f t="shared" si="134"/>
        <v>9.4176323259788202</v>
      </c>
      <c r="AD58" s="46">
        <f>SUM(AD54:AD57)</f>
        <v>11.337670956253113</v>
      </c>
      <c r="AE58" s="46">
        <f>SUM(AE54:AE57)</f>
        <v>12.616495520939441</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7.7048735919271181</v>
      </c>
      <c r="J59" s="61">
        <f t="shared" si="114"/>
        <v>7.8917024862785707</v>
      </c>
      <c r="K59" s="61">
        <f t="shared" si="115"/>
        <v>6.3085408063969446</v>
      </c>
      <c r="L59" s="61">
        <f t="shared" si="116"/>
        <v>5.0000521686503578</v>
      </c>
      <c r="M59" s="61">
        <f>IF($D$4,AE59,V59)</f>
        <v>4.1456462704548773</v>
      </c>
      <c r="N59" s="42"/>
      <c r="O59" s="47">
        <f>F16/O58</f>
        <v>7.5058801320992172</v>
      </c>
      <c r="P59" s="47">
        <f t="shared" ref="P59:R59" si="135">G16/P58</f>
        <v>7.3209992794974035</v>
      </c>
      <c r="Q59" s="47">
        <f t="shared" si="135"/>
        <v>7.2013595669031965</v>
      </c>
      <c r="R59" s="186">
        <f t="shared" si="135"/>
        <v>7.7048735919271181</v>
      </c>
      <c r="S59" s="186">
        <f>J16/S58</f>
        <v>7.8917024862785707</v>
      </c>
      <c r="T59" s="46">
        <f t="shared" ref="T59" si="136">K16/T58</f>
        <v>6.3085408063969446</v>
      </c>
      <c r="U59" s="46">
        <f t="shared" ref="U59" si="137">L16/U58</f>
        <v>5.0000521686503578</v>
      </c>
      <c r="V59" s="46">
        <f t="shared" ref="V59" si="138">M16/V58</f>
        <v>4.1456462704548773</v>
      </c>
      <c r="W59" s="229"/>
      <c r="X59" s="47">
        <f>X16/X58</f>
        <v>7.5058801320992172</v>
      </c>
      <c r="Y59" s="47">
        <f t="shared" ref="Y59:AC59" si="139">Y16/Y58</f>
        <v>7.3209992794974035</v>
      </c>
      <c r="Z59" s="47">
        <f t="shared" si="139"/>
        <v>7.2013595669031965</v>
      </c>
      <c r="AA59" s="47">
        <f t="shared" si="139"/>
        <v>7.7048735919271181</v>
      </c>
      <c r="AB59" s="47">
        <f t="shared" si="139"/>
        <v>7.8917024862785707</v>
      </c>
      <c r="AC59" s="46">
        <f t="shared" si="139"/>
        <v>7.0034683577588996</v>
      </c>
      <c r="AD59" s="46">
        <f>AD16/AD58</f>
        <v>6.2954116657120016</v>
      </c>
      <c r="AE59" s="46">
        <f>AE16/AE58</f>
        <v>5.9856486196712746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129.78798264098234</v>
      </c>
      <c r="J60" s="186">
        <f t="shared" si="140"/>
        <v>126.71536993934021</v>
      </c>
      <c r="K60" s="186">
        <f t="shared" si="140"/>
        <v>158.51526219597196</v>
      </c>
      <c r="L60" s="186">
        <f t="shared" si="140"/>
        <v>199.99791327575801</v>
      </c>
      <c r="M60" s="186">
        <f t="shared" si="140"/>
        <v>241.21691402539173</v>
      </c>
      <c r="N60" s="40"/>
      <c r="O60" s="186">
        <f>1000/O59</f>
        <v>133.22887954517915</v>
      </c>
      <c r="P60" s="186">
        <f t="shared" ref="P60:R60" si="141">1000/P59</f>
        <v>136.59337500558414</v>
      </c>
      <c r="Q60" s="186">
        <f t="shared" si="141"/>
        <v>138.86266762680626</v>
      </c>
      <c r="R60" s="186">
        <f t="shared" si="141"/>
        <v>129.78798264098234</v>
      </c>
      <c r="S60" s="186">
        <f>1000/S59</f>
        <v>126.71536993934021</v>
      </c>
      <c r="T60" s="186">
        <f t="shared" ref="T60" si="142">1000/T59</f>
        <v>158.51526219597196</v>
      </c>
      <c r="U60" s="186">
        <f t="shared" ref="U60" si="143">1000/U59</f>
        <v>199.99791327575801</v>
      </c>
      <c r="V60" s="186">
        <f t="shared" ref="V60" si="144">1000/V59</f>
        <v>241.21691402539173</v>
      </c>
      <c r="X60" s="186">
        <f>1000/X59</f>
        <v>133.22887954517915</v>
      </c>
      <c r="Y60" s="186">
        <f t="shared" ref="Y60:AC60" si="145">1000/Y59</f>
        <v>136.59337500558414</v>
      </c>
      <c r="Z60" s="186">
        <f t="shared" si="145"/>
        <v>138.86266762680626</v>
      </c>
      <c r="AA60" s="186">
        <f t="shared" si="145"/>
        <v>129.78798264098234</v>
      </c>
      <c r="AB60" s="186">
        <f t="shared" si="145"/>
        <v>126.71536993934021</v>
      </c>
      <c r="AC60" s="186">
        <f t="shared" si="145"/>
        <v>142.78639509981289</v>
      </c>
      <c r="AD60" s="186">
        <f>1000/AD59</f>
        <v>158.8458472773919</v>
      </c>
      <c r="AE60" s="186">
        <f>1000/AE59</f>
        <v>167.06627193477303</v>
      </c>
    </row>
    <row r="61" spans="1:47">
      <c r="A61" s="185" t="s">
        <v>16</v>
      </c>
      <c r="C61" s="228" t="s">
        <v>167</v>
      </c>
      <c r="E61" s="232">
        <f>E57/E58</f>
        <v>6.8980607583974091E-2</v>
      </c>
      <c r="F61" s="232">
        <f t="shared" si="110"/>
        <v>6.3572995912749244E-2</v>
      </c>
      <c r="G61" s="232">
        <f t="shared" ref="G61" si="146">IF($D$4,AA61,R61)</f>
        <v>6.0372644458443765E-2</v>
      </c>
      <c r="H61" s="232">
        <f t="shared" ref="H61:J61" si="147">IF($D$4,AC61,T61)</f>
        <v>5.184452215901425E-2</v>
      </c>
      <c r="I61" s="232">
        <f t="shared" si="147"/>
        <v>4.4855442899141978E-2</v>
      </c>
      <c r="J61" s="232">
        <f t="shared" si="147"/>
        <v>4.1206681862407939E-2</v>
      </c>
      <c r="K61" s="232">
        <f t="shared" ref="K61:M61" si="148">IF($D$4,AC61,T61)</f>
        <v>5.184452215901425E-2</v>
      </c>
      <c r="L61" s="232">
        <f t="shared" si="148"/>
        <v>4.4855442899141978E-2</v>
      </c>
      <c r="M61" s="232">
        <f t="shared" si="148"/>
        <v>4.1206681862407939E-2</v>
      </c>
      <c r="N61" s="40"/>
      <c r="O61" s="232">
        <f>O57/O58</f>
        <v>6.3572995912749244E-2</v>
      </c>
      <c r="P61" s="232">
        <f t="shared" ref="P61:R61" si="149">P57/P58</f>
        <v>6.0754848232248297E-2</v>
      </c>
      <c r="Q61" s="232">
        <f>Q57/Q58</f>
        <v>5.8325588757277891E-2</v>
      </c>
      <c r="R61" s="232">
        <f t="shared" si="149"/>
        <v>6.0372644458443765E-2</v>
      </c>
      <c r="S61" s="232">
        <f>S57/S58</f>
        <v>6.0975276804300024E-2</v>
      </c>
      <c r="T61" s="232">
        <f t="shared" ref="T61:V61" si="150">T57/T58</f>
        <v>5.184452215901425E-2</v>
      </c>
      <c r="U61" s="232">
        <f t="shared" si="150"/>
        <v>4.4855442899141978E-2</v>
      </c>
      <c r="V61" s="232">
        <f t="shared" si="150"/>
        <v>4.1206681862407939E-2</v>
      </c>
      <c r="W61" s="281"/>
      <c r="X61" s="232">
        <f>X57/X58</f>
        <v>6.3572995912749244E-2</v>
      </c>
      <c r="Y61" s="232">
        <f t="shared" ref="Y61:AB61" si="151">Y57/Y58</f>
        <v>6.0754848232248297E-2</v>
      </c>
      <c r="Z61" s="232">
        <f t="shared" si="151"/>
        <v>5.8325588757277891E-2</v>
      </c>
      <c r="AA61" s="232">
        <f t="shared" si="151"/>
        <v>6.0372644458443765E-2</v>
      </c>
      <c r="AB61" s="232">
        <f t="shared" si="151"/>
        <v>6.0975276804300024E-2</v>
      </c>
      <c r="AC61" s="232">
        <f t="shared" ref="AC61" si="152">AC57/AC58</f>
        <v>5.7694313587552178E-2</v>
      </c>
      <c r="AD61" s="232">
        <f>AD57/AD58</f>
        <v>5.4874574377853154E-2</v>
      </c>
      <c r="AE61" s="232">
        <f>AE57/AE58</f>
        <v>5.441017289575889E-2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0.60133059715039705</v>
      </c>
      <c r="K75" s="61">
        <f t="shared" si="186"/>
        <v>0.53473670471890877</v>
      </c>
      <c r="L75" s="61">
        <f t="shared" si="186"/>
        <v>0.44197072737964943</v>
      </c>
      <c r="M75" s="61">
        <f t="shared" si="186"/>
        <v>0.35424282319532469</v>
      </c>
      <c r="N75" s="40"/>
      <c r="O75" s="186">
        <f t="shared" ref="O75:V75" si="187">O25*O13</f>
        <v>0.51352953330264561</v>
      </c>
      <c r="P75" s="186">
        <f t="shared" si="187"/>
        <v>0.51510723782285484</v>
      </c>
      <c r="Q75" s="186">
        <f>Q25*Q13</f>
        <v>0.51893420171073767</v>
      </c>
      <c r="R75" s="186">
        <f t="shared" si="187"/>
        <v>0.5399653125395153</v>
      </c>
      <c r="S75" s="186">
        <f t="shared" si="187"/>
        <v>0.60133059715039705</v>
      </c>
      <c r="T75" s="186">
        <f t="shared" si="187"/>
        <v>0.53473670471890877</v>
      </c>
      <c r="U75" s="186">
        <f t="shared" si="187"/>
        <v>0.44197072737964943</v>
      </c>
      <c r="V75" s="186">
        <f t="shared" si="187"/>
        <v>0.35424282319532469</v>
      </c>
      <c r="X75" s="186">
        <f>O75</f>
        <v>0.51352953330264561</v>
      </c>
      <c r="Y75" s="186">
        <f t="shared" ref="Y75:AB75" si="188">P75</f>
        <v>0.51510723782285484</v>
      </c>
      <c r="Z75" s="186">
        <f t="shared" si="188"/>
        <v>0.51893420171073767</v>
      </c>
      <c r="AA75" s="186">
        <f t="shared" si="188"/>
        <v>0.5399653125395153</v>
      </c>
      <c r="AB75" s="186">
        <f t="shared" si="188"/>
        <v>0.60133059715039705</v>
      </c>
      <c r="AC75" s="186">
        <f>AC25*AC13</f>
        <v>1.3368417617972721</v>
      </c>
      <c r="AD75" s="186">
        <f>AD25*AD13</f>
        <v>0.88394145475929886</v>
      </c>
      <c r="AE75" s="186">
        <f>AE25*AE13</f>
        <v>0.70848564639064937</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9.5011692859770847</v>
      </c>
      <c r="K81" s="186">
        <f t="shared" ref="K81:K84" si="216">IF($D$4,AC81,T81)</f>
        <v>11.376612693233461</v>
      </c>
      <c r="L81" s="186">
        <f t="shared" ref="L81:L84" si="217">IF($D$4,AD81,U81)</f>
        <v>13.19413430928951</v>
      </c>
      <c r="M81" s="186">
        <f t="shared" ref="M81:M84" si="218">IF($D$4,AE81,V81)</f>
        <v>14.55077198380431</v>
      </c>
      <c r="N81" s="40"/>
      <c r="O81" s="186">
        <f>O$26*O$14</f>
        <v>8.826358475322154</v>
      </c>
      <c r="P81" s="186">
        <f t="shared" ref="P81:V81" si="219">P$26*P$14</f>
        <v>9.2340547486185294</v>
      </c>
      <c r="Q81" s="186">
        <f t="shared" si="219"/>
        <v>9.7394791998722337</v>
      </c>
      <c r="R81" s="186">
        <f t="shared" si="219"/>
        <v>10.234967504004217</v>
      </c>
      <c r="S81" s="186">
        <f t="shared" si="219"/>
        <v>9.5011692859770847</v>
      </c>
      <c r="T81" s="291">
        <f t="shared" si="219"/>
        <v>11.376612693233461</v>
      </c>
      <c r="U81" s="291">
        <f t="shared" si="219"/>
        <v>13.19413430928951</v>
      </c>
      <c r="V81" s="291">
        <f t="shared" si="219"/>
        <v>14.55077198380431</v>
      </c>
      <c r="X81" s="62">
        <f t="shared" si="201"/>
        <v>8.826358475322154</v>
      </c>
      <c r="Y81" s="62">
        <f t="shared" si="202"/>
        <v>9.2340547486185294</v>
      </c>
      <c r="Z81" s="62">
        <f t="shared" si="203"/>
        <v>9.7394791998722337</v>
      </c>
      <c r="AA81" s="62">
        <f t="shared" si="204"/>
        <v>10.234967504004217</v>
      </c>
      <c r="AB81" s="62">
        <f t="shared" si="205"/>
        <v>9.5011692859770847</v>
      </c>
      <c r="AC81" s="186">
        <f>AC$26*AC$14</f>
        <v>10.807782058571787</v>
      </c>
      <c r="AD81" s="186">
        <f>AD$26*AD$14</f>
        <v>11.90770621413378</v>
      </c>
      <c r="AE81" s="186">
        <f>AE$26*AE$14</f>
        <v>12.475468129614217</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9.1110971340540559</v>
      </c>
      <c r="J86" s="186">
        <f t="shared" ref="J86:J89" si="233">IF($D$4,AB86,S86)</f>
        <v>9.2160038722507309</v>
      </c>
      <c r="K86" s="186">
        <f t="shared" ref="K86:K89" si="234">IF($D$4,AC86,T86)</f>
        <v>13.636951252797216</v>
      </c>
      <c r="L86" s="186">
        <f t="shared" ref="L86:L89" si="235">IF($D$4,AD86,U86)</f>
        <v>18.728147535653068</v>
      </c>
      <c r="M86" s="186">
        <f t="shared" ref="M86:M89" si="236">IF($D$4,AE86,V86)</f>
        <v>23.31321870936188</v>
      </c>
      <c r="N86" s="40"/>
      <c r="O86" s="186">
        <f>O$27*O$15</f>
        <v>9.5402930821095318</v>
      </c>
      <c r="P86" s="186">
        <f t="shared" ref="P86:V86" si="237">P$27*P$15</f>
        <v>10.249512727937956</v>
      </c>
      <c r="Q86" s="186">
        <f t="shared" si="237"/>
        <v>10.785581249292237</v>
      </c>
      <c r="R86" s="186">
        <f t="shared" si="237"/>
        <v>9.1110971340540559</v>
      </c>
      <c r="S86" s="186">
        <f t="shared" si="237"/>
        <v>9.2160038722507309</v>
      </c>
      <c r="T86" s="291">
        <f t="shared" si="237"/>
        <v>13.636951252797216</v>
      </c>
      <c r="U86" s="291">
        <f t="shared" si="237"/>
        <v>18.728147535653068</v>
      </c>
      <c r="V86" s="291">
        <f t="shared" si="237"/>
        <v>23.31321870936188</v>
      </c>
      <c r="X86" s="62">
        <f t="shared" si="201"/>
        <v>9.5402930821095318</v>
      </c>
      <c r="Y86" s="62">
        <f t="shared" si="202"/>
        <v>10.249512727937956</v>
      </c>
      <c r="Z86" s="62">
        <f t="shared" si="203"/>
        <v>10.785581249292237</v>
      </c>
      <c r="AA86" s="62">
        <f t="shared" si="204"/>
        <v>9.1110971340540559</v>
      </c>
      <c r="AB86" s="62">
        <f t="shared" si="205"/>
        <v>9.2160038722507309</v>
      </c>
      <c r="AC86" s="186">
        <f>AC$27*AC$15</f>
        <v>13.296027471477286</v>
      </c>
      <c r="AD86" s="186">
        <f>AD$27*AD$15</f>
        <v>17.803445251080195</v>
      </c>
      <c r="AE86" s="186">
        <f>AE$27*AE$15</f>
        <v>21.608075322197458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0.7350720175077422</v>
      </c>
      <c r="K87" s="62">
        <f t="shared" si="234"/>
        <v>0.76961354044650987</v>
      </c>
      <c r="L87" s="62">
        <f t="shared" si="235"/>
        <v>0.84664515087465231</v>
      </c>
      <c r="M87" s="62">
        <f t="shared" si="236"/>
        <v>0.92836256429468655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0.7350720175077422</v>
      </c>
      <c r="T87" s="289">
        <f t="shared" si="239"/>
        <v>0.76961354044650987</v>
      </c>
      <c r="U87" s="289">
        <f t="shared" si="239"/>
        <v>0.84664515087465231</v>
      </c>
      <c r="V87" s="289">
        <f>V$43*1000*V$37*V$32/V$67/V$64</f>
        <v>0.92836256429468655</v>
      </c>
      <c r="W87" s="240"/>
      <c r="X87" s="62">
        <f t="shared" si="201"/>
        <v>0.69691003522723105</v>
      </c>
      <c r="Y87" s="62">
        <f t="shared" si="202"/>
        <v>0.69691003522723105</v>
      </c>
      <c r="Z87" s="62">
        <f t="shared" si="203"/>
        <v>0.69691003522723105</v>
      </c>
      <c r="AA87" s="62">
        <f t="shared" si="204"/>
        <v>0.69561638544480764</v>
      </c>
      <c r="AB87" s="62">
        <f t="shared" si="205"/>
        <v>0.7350720175077422</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0.25492798249225779</v>
      </c>
      <c r="K90" s="33">
        <f t="shared" si="240"/>
        <v>0.1953864595534901</v>
      </c>
      <c r="L90" s="33">
        <f t="shared" si="240"/>
        <v>0.11335484912534766</v>
      </c>
      <c r="M90" s="33">
        <f t="shared" si="240"/>
        <v>2.6637435705313406E-2</v>
      </c>
      <c r="N90" s="241"/>
      <c r="O90" s="33">
        <f t="shared" ref="O90:V90" si="241">1-SUM(O87:O89)</f>
        <v>0.29308996477276894</v>
      </c>
      <c r="P90" s="33">
        <f t="shared" si="241"/>
        <v>0.29308996477276894</v>
      </c>
      <c r="Q90" s="33">
        <f t="shared" si="241"/>
        <v>0.29308996477276894</v>
      </c>
      <c r="R90" s="33">
        <f t="shared" si="241"/>
        <v>0.29438361455519235</v>
      </c>
      <c r="S90" s="33">
        <f t="shared" si="241"/>
        <v>0.25492798249225779</v>
      </c>
      <c r="T90" s="33">
        <f t="shared" si="241"/>
        <v>0.1953864595534901</v>
      </c>
      <c r="U90" s="33">
        <f t="shared" si="241"/>
        <v>0.11335484912534766</v>
      </c>
      <c r="V90" s="33">
        <f t="shared" si="241"/>
        <v>2.6637435705313406E-2</v>
      </c>
      <c r="W90" s="240"/>
      <c r="X90" s="62">
        <f t="shared" si="201"/>
        <v>0.29308996477276894</v>
      </c>
      <c r="Y90" s="62">
        <f t="shared" si="202"/>
        <v>0.29308996477276894</v>
      </c>
      <c r="Z90" s="62">
        <f t="shared" si="203"/>
        <v>0.29308996477276894</v>
      </c>
      <c r="AA90" s="62">
        <f t="shared" si="204"/>
        <v>0.29438361455519235</v>
      </c>
      <c r="AB90" s="62">
        <f t="shared" si="205"/>
        <v>0.25492798249225779</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29.465199260369456</v>
      </c>
      <c r="K93" s="186">
        <f t="shared" ref="K93:K95" si="248">IF($D$4,AC93,T93)</f>
        <v>26.202098531226529</v>
      </c>
      <c r="L93" s="186">
        <f t="shared" ref="L93:L95" si="249">IF($D$4,AD93,U93)</f>
        <v>21.656565641602821</v>
      </c>
      <c r="M93" s="186">
        <f t="shared" ref="M93:M95" si="250">IF($D$4,AE93,V93)</f>
        <v>17.357898336570909</v>
      </c>
      <c r="N93" s="40"/>
      <c r="O93" s="186">
        <f>(1-O$25)*O$13</f>
        <v>25.162947131829636</v>
      </c>
      <c r="P93" s="186">
        <f>(1-P$25)*P$13</f>
        <v>25.240254653319884</v>
      </c>
      <c r="Q93" s="186">
        <f t="shared" ref="Q93:V93" si="251">(1-Q$25)*Q$13</f>
        <v>25.427775883826147</v>
      </c>
      <c r="R93" s="186">
        <f t="shared" si="251"/>
        <v>26.458300314436251</v>
      </c>
      <c r="S93" s="186">
        <f t="shared" si="251"/>
        <v>29.465199260369456</v>
      </c>
      <c r="T93" s="186">
        <f t="shared" si="251"/>
        <v>26.202098531226529</v>
      </c>
      <c r="U93" s="186">
        <f t="shared" si="251"/>
        <v>21.656565641602821</v>
      </c>
      <c r="V93" s="186">
        <f t="shared" si="251"/>
        <v>17.357898336570909</v>
      </c>
      <c r="X93" s="186">
        <f>O93</f>
        <v>25.162947131829636</v>
      </c>
      <c r="Y93" s="186">
        <f t="shared" ref="Y93:AB93" si="252">P93</f>
        <v>25.240254653319884</v>
      </c>
      <c r="Z93" s="186">
        <f t="shared" si="252"/>
        <v>25.427775883826147</v>
      </c>
      <c r="AA93" s="186">
        <f t="shared" si="252"/>
        <v>26.458300314436251</v>
      </c>
      <c r="AB93" s="186">
        <f t="shared" si="252"/>
        <v>29.465199260369456</v>
      </c>
      <c r="AC93" s="186">
        <f>(1-AC$25)*AC$13</f>
        <v>25.399993474148165</v>
      </c>
      <c r="AD93" s="186">
        <f>(1-AD$25)*AD$13</f>
        <v>21.214594914223174</v>
      </c>
      <c r="AE93" s="186">
        <f>(1-AE$25)*AE$13</f>
        <v>17.003655513375584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8.4255652158664702</v>
      </c>
      <c r="K97" s="186">
        <f t="shared" ref="K97:K99" si="266">IF($D$4,AC97,T97)</f>
        <v>10.088694275131559</v>
      </c>
      <c r="L97" s="186">
        <f t="shared" ref="L97:L99" si="267">IF($D$4,AD97,U97)</f>
        <v>11.70045872710579</v>
      </c>
      <c r="M97" s="186">
        <f t="shared" ref="M97:M99" si="268">IF($D$4,AE97,V97)</f>
        <v>12.903514778090614</v>
      </c>
      <c r="N97" s="40"/>
      <c r="O97" s="186">
        <f>(1-O$26)*O$14</f>
        <v>7.8271480818894563</v>
      </c>
      <c r="P97" s="186">
        <f t="shared" ref="P97:V97" si="269">(1-P$26)*P$14</f>
        <v>8.1886900600956771</v>
      </c>
      <c r="Q97" s="186">
        <f t="shared" si="269"/>
        <v>8.636896648943301</v>
      </c>
      <c r="R97" s="186">
        <f t="shared" si="269"/>
        <v>9.0762919375131723</v>
      </c>
      <c r="S97" s="186">
        <f t="shared" si="269"/>
        <v>8.4255652158664702</v>
      </c>
      <c r="T97" s="186">
        <f t="shared" si="269"/>
        <v>10.088694275131559</v>
      </c>
      <c r="U97" s="186">
        <f t="shared" si="269"/>
        <v>11.70045872710579</v>
      </c>
      <c r="V97" s="186">
        <f t="shared" si="269"/>
        <v>12.903514778090614</v>
      </c>
      <c r="X97" s="186">
        <f t="shared" si="253"/>
        <v>7.8271480818894563</v>
      </c>
      <c r="Y97" s="186">
        <f t="shared" si="254"/>
        <v>8.1886900600956771</v>
      </c>
      <c r="Z97" s="186">
        <f t="shared" si="255"/>
        <v>8.636896648943301</v>
      </c>
      <c r="AA97" s="186">
        <f t="shared" si="256"/>
        <v>9.0762919375131723</v>
      </c>
      <c r="AB97" s="186">
        <f t="shared" si="257"/>
        <v>8.4255652158664702</v>
      </c>
      <c r="AC97" s="186">
        <f>(1-AC$26)*AC$14</f>
        <v>10.657524909793233</v>
      </c>
      <c r="AD97" s="186">
        <f>(1-AD$26)*AD$14</f>
        <v>12.986886822261521</v>
      </c>
      <c r="AE97" s="186">
        <f>(1-AE$26)*AE$14</f>
        <v>14.978818632280706</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2.7506408659459476</v>
      </c>
      <c r="J101" s="186">
        <f t="shared" ref="J101:J103" si="278">IF($D$4,AB101,S101)</f>
        <v>2.7823122175901234</v>
      </c>
      <c r="K101" s="186">
        <f t="shared" ref="K101:K103" si="279">IF($D$4,AC101,T101)</f>
        <v>4.116996542892335</v>
      </c>
      <c r="L101" s="186">
        <f t="shared" ref="L101:L103" si="280">IF($D$4,AD101,U101)</f>
        <v>5.6540290589691553</v>
      </c>
      <c r="M101" s="186">
        <f t="shared" ref="M101:M103" si="281">IF($D$4,AE101,V101)</f>
        <v>7.0382623689769535</v>
      </c>
      <c r="N101" s="40"/>
      <c r="O101" s="186">
        <f>(1-O$27)*O$15</f>
        <v>2.880215152867692</v>
      </c>
      <c r="P101" s="186">
        <f t="shared" ref="P101:V101" si="282">(1-P$27)*P$15</f>
        <v>3.0943286138531914</v>
      </c>
      <c r="Q101" s="186">
        <f t="shared" si="282"/>
        <v>3.2561677381747867</v>
      </c>
      <c r="R101" s="186">
        <f t="shared" si="282"/>
        <v>2.7506408659459476</v>
      </c>
      <c r="S101" s="186">
        <f t="shared" si="282"/>
        <v>2.7823122175901234</v>
      </c>
      <c r="T101" s="186">
        <f t="shared" si="282"/>
        <v>4.116996542892335</v>
      </c>
      <c r="U101" s="186">
        <f t="shared" si="282"/>
        <v>5.6540290589691553</v>
      </c>
      <c r="V101" s="186">
        <f t="shared" si="282"/>
        <v>7.0382623689769535</v>
      </c>
      <c r="X101" s="186">
        <f t="shared" si="253"/>
        <v>2.880215152867692</v>
      </c>
      <c r="Y101" s="186">
        <f t="shared" si="254"/>
        <v>3.0943286138531914</v>
      </c>
      <c r="Z101" s="186">
        <f t="shared" si="255"/>
        <v>3.2561677381747867</v>
      </c>
      <c r="AA101" s="186">
        <f t="shared" si="256"/>
        <v>2.7506408659459476</v>
      </c>
      <c r="AB101" s="186">
        <f t="shared" si="257"/>
        <v>2.7823122175901234</v>
      </c>
      <c r="AC101" s="186">
        <f>(1-AC$27)*AC$15</f>
        <v>4.4579203242122665</v>
      </c>
      <c r="AD101" s="186">
        <f>(1-AD$27)*AD$15</f>
        <v>6.5787313435420272</v>
      </c>
      <c r="AE101" s="186">
        <f>(1-AE$27)*AE$15</f>
        <v>8.7434057561413763</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1.1102395416050646</v>
      </c>
      <c r="K107" s="186">
        <f t="shared" ref="K107:K108" si="293">IF($D$4,AC107,T107)</f>
        <v>0.98728692127076145</v>
      </c>
      <c r="L107" s="186">
        <f t="shared" ref="L107:L108" si="294">IF($D$4,AD107,U107)</f>
        <v>0.81601265608992957</v>
      </c>
      <c r="M107" s="186">
        <f t="shared" ref="M107:M108" si="295">IF($D$4,AE107,V107)</f>
        <v>0.65404020933745288</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1.1102395416050646</v>
      </c>
      <c r="T107" s="303">
        <f t="shared" si="296"/>
        <v>0.98728692127076145</v>
      </c>
      <c r="U107" s="303">
        <f t="shared" si="296"/>
        <v>0.81601265608992957</v>
      </c>
      <c r="V107" s="303">
        <f t="shared" si="296"/>
        <v>0.65404020933745288</v>
      </c>
      <c r="X107" s="186">
        <f>O107</f>
        <v>0.94813201981803652</v>
      </c>
      <c r="Y107" s="186">
        <f t="shared" ref="Y107:AB107" si="297">P107</f>
        <v>0.95104494317767596</v>
      </c>
      <c r="Z107" s="186">
        <f t="shared" si="297"/>
        <v>0.95811068480591965</v>
      </c>
      <c r="AA107" s="186">
        <f t="shared" si="297"/>
        <v>0.99694052475857964</v>
      </c>
      <c r="AB107" s="186">
        <f t="shared" si="297"/>
        <v>1.1102395416050646</v>
      </c>
      <c r="AC107" s="303">
        <f t="shared" ref="AC107:AE109" si="298">AC25*AC13*AC30*AC41</f>
        <v>2.2275661161171554</v>
      </c>
      <c r="AD107" s="303">
        <f t="shared" si="298"/>
        <v>1.3292948169286962</v>
      </c>
      <c r="AE107" s="303">
        <f t="shared" si="298"/>
        <v>0.96155930805327772</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36.724916976269519</v>
      </c>
      <c r="K108" s="186">
        <f t="shared" si="293"/>
        <v>43.97407772186709</v>
      </c>
      <c r="L108" s="186">
        <f t="shared" si="294"/>
        <v>50.999353079369499</v>
      </c>
      <c r="M108" s="186">
        <f t="shared" si="295"/>
        <v>56.243171441491413</v>
      </c>
      <c r="N108" s="40"/>
      <c r="O108" s="186">
        <f t="shared" si="296"/>
        <v>34.116567387912205</v>
      </c>
      <c r="P108" s="186">
        <f t="shared" si="296"/>
        <v>35.69243782424283</v>
      </c>
      <c r="Q108" s="186">
        <f t="shared" si="296"/>
        <v>37.646057473717377</v>
      </c>
      <c r="R108" s="186">
        <f t="shared" si="296"/>
        <v>39.561270884220072</v>
      </c>
      <c r="S108" s="186">
        <f t="shared" si="296"/>
        <v>36.724916976269519</v>
      </c>
      <c r="T108" s="303">
        <f t="shared" si="296"/>
        <v>43.97407772186709</v>
      </c>
      <c r="U108" s="303">
        <f t="shared" si="296"/>
        <v>50.999353079369499</v>
      </c>
      <c r="V108" s="303">
        <f t="shared" si="296"/>
        <v>56.243171441491413</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36.724916976269519</v>
      </c>
      <c r="AC108" s="303">
        <f t="shared" si="298"/>
        <v>37.702274886785787</v>
      </c>
      <c r="AD108" s="303">
        <f t="shared" si="298"/>
        <v>39.462327237648026</v>
      </c>
      <c r="AE108" s="303">
        <f t="shared" si="298"/>
        <v>37.312869054778893</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50.04620969940715</v>
      </c>
      <c r="J109" s="186">
        <f t="shared" ref="J109:J111" si="308">IF($D$4,AB109,S109)</f>
        <v>53.493775441332133</v>
      </c>
      <c r="K109" s="186">
        <f t="shared" ref="K109:K111" si="309">IF($D$4,AC109,T109)</f>
        <v>82.874457648985668</v>
      </c>
      <c r="L109" s="186">
        <f t="shared" ref="L109:L111" si="310">IF($D$4,AD109,U109)</f>
        <v>125.20652392604217</v>
      </c>
      <c r="M109" s="186">
        <f t="shared" ref="M109:M111" si="311">IF($D$4,AE109,V109)</f>
        <v>170.90334721822208</v>
      </c>
      <c r="N109" s="40"/>
      <c r="O109" s="186">
        <f t="shared" si="296"/>
        <v>52.501189854698488</v>
      </c>
      <c r="P109" s="186">
        <f t="shared" si="296"/>
        <v>56.404096710269307</v>
      </c>
      <c r="Q109" s="186">
        <f t="shared" si="296"/>
        <v>59.354135558397175</v>
      </c>
      <c r="R109" s="186">
        <f t="shared" si="296"/>
        <v>50.04620969940715</v>
      </c>
      <c r="S109" s="186">
        <f t="shared" si="296"/>
        <v>53.493775441332133</v>
      </c>
      <c r="T109" s="303">
        <f t="shared" si="296"/>
        <v>82.874457648985668</v>
      </c>
      <c r="U109" s="303">
        <f t="shared" si="296"/>
        <v>125.20652392604217</v>
      </c>
      <c r="V109" s="303">
        <f t="shared" si="296"/>
        <v>170.90334721822208</v>
      </c>
      <c r="X109" s="186">
        <f t="shared" si="299"/>
        <v>52.501189854698488</v>
      </c>
      <c r="Y109" s="186">
        <f t="shared" si="300"/>
        <v>56.404096710269307</v>
      </c>
      <c r="Z109" s="186">
        <f t="shared" si="301"/>
        <v>59.354135558397175</v>
      </c>
      <c r="AA109" s="186">
        <f t="shared" si="302"/>
        <v>50.04620969940715</v>
      </c>
      <c r="AB109" s="186">
        <f t="shared" si="303"/>
        <v>53.493775441332133</v>
      </c>
      <c r="AC109" s="303">
        <f t="shared" si="298"/>
        <v>69.427519607258873</v>
      </c>
      <c r="AD109" s="303">
        <f t="shared" si="298"/>
        <v>88.37369847551345</v>
      </c>
      <c r="AE109" s="303">
        <f t="shared" si="298"/>
        <v>101.9633965145113</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6.2575906285622835</v>
      </c>
      <c r="K110" s="186">
        <f t="shared" si="309"/>
        <v>7.3174982940276845</v>
      </c>
      <c r="L110" s="186">
        <f t="shared" si="310"/>
        <v>8.6441514085253264</v>
      </c>
      <c r="M110" s="186">
        <f t="shared" si="311"/>
        <v>10.133491945257955</v>
      </c>
      <c r="N110" s="42"/>
      <c r="O110" s="186">
        <f>O50</f>
        <v>6.2602668258921064</v>
      </c>
      <c r="P110" s="186">
        <f t="shared" ref="P110:V110" si="313">P50</f>
        <v>6.3322997713108462</v>
      </c>
      <c r="Q110" s="186">
        <f t="shared" si="313"/>
        <v>6.3816012694259436</v>
      </c>
      <c r="R110" s="186">
        <f t="shared" si="313"/>
        <v>6.1534254525950747</v>
      </c>
      <c r="S110" s="186">
        <f t="shared" si="313"/>
        <v>6.2575906285622835</v>
      </c>
      <c r="T110" s="303">
        <f t="shared" si="313"/>
        <v>7.3174982940276845</v>
      </c>
      <c r="U110" s="303">
        <f t="shared" si="313"/>
        <v>8.6441514085253264</v>
      </c>
      <c r="V110" s="303">
        <f t="shared" si="313"/>
        <v>10.133491945257955</v>
      </c>
      <c r="X110" s="186">
        <f t="shared" si="299"/>
        <v>6.2602668258921064</v>
      </c>
      <c r="Y110" s="186">
        <f t="shared" si="300"/>
        <v>6.3322997713108462</v>
      </c>
      <c r="Z110" s="186">
        <f t="shared" si="301"/>
        <v>6.3816012694259436</v>
      </c>
      <c r="AA110" s="186">
        <f t="shared" si="302"/>
        <v>6.1534254525950747</v>
      </c>
      <c r="AB110" s="186">
        <f t="shared" si="303"/>
        <v>6.2575906285622835</v>
      </c>
      <c r="AC110" s="303">
        <f>AC50</f>
        <v>6.9683846539580001</v>
      </c>
      <c r="AD110" s="303">
        <f>AD50</f>
        <v>7.5801184562009407</v>
      </c>
      <c r="AE110" s="303">
        <f>AE50</f>
        <v>7.9455401792307132</v>
      </c>
    </row>
    <row r="111" spans="1:47">
      <c r="A111" s="185" t="s">
        <v>16</v>
      </c>
      <c r="C111" s="228" t="s">
        <v>5</v>
      </c>
      <c r="D111" s="185" t="s">
        <v>173</v>
      </c>
      <c r="E111" s="186">
        <f t="shared" ref="E111" si="314">SUM(E107:E110)</f>
        <v>90.142849783556542</v>
      </c>
      <c r="F111" s="186">
        <f t="shared" si="304"/>
        <v>93.826156088320829</v>
      </c>
      <c r="G111" s="186">
        <f t="shared" si="305"/>
        <v>99.379879249000666</v>
      </c>
      <c r="H111" s="186">
        <f t="shared" si="306"/>
        <v>104.33990498634641</v>
      </c>
      <c r="I111" s="186">
        <f t="shared" si="307"/>
        <v>96.757846560980866</v>
      </c>
      <c r="J111" s="186">
        <f t="shared" si="308"/>
        <v>97.586522587768997</v>
      </c>
      <c r="K111" s="186">
        <f t="shared" si="309"/>
        <v>135.15332058615118</v>
      </c>
      <c r="L111" s="186">
        <f t="shared" si="310"/>
        <v>185.66604107002692</v>
      </c>
      <c r="M111" s="186">
        <f t="shared" si="311"/>
        <v>237.9340508143089</v>
      </c>
      <c r="N111" s="40"/>
      <c r="O111" s="186">
        <f>SUM(O107:O110)</f>
        <v>93.826156088320829</v>
      </c>
      <c r="P111" s="186">
        <f t="shared" ref="P111:V111" si="315">SUM(P107:P110)</f>
        <v>99.379879249000666</v>
      </c>
      <c r="Q111" s="186">
        <f t="shared" si="315"/>
        <v>104.33990498634641</v>
      </c>
      <c r="R111" s="186">
        <f t="shared" si="315"/>
        <v>96.757846560980866</v>
      </c>
      <c r="S111" s="186">
        <f t="shared" si="315"/>
        <v>97.586522587768997</v>
      </c>
      <c r="T111" s="303">
        <f t="shared" si="315"/>
        <v>135.15332058615118</v>
      </c>
      <c r="U111" s="303">
        <f t="shared" si="315"/>
        <v>185.66604107002692</v>
      </c>
      <c r="V111" s="303">
        <f t="shared" si="315"/>
        <v>237.9340508143089</v>
      </c>
      <c r="X111" s="186">
        <f t="shared" si="299"/>
        <v>93.826156088320829</v>
      </c>
      <c r="Y111" s="186">
        <f t="shared" si="300"/>
        <v>99.379879249000666</v>
      </c>
      <c r="Z111" s="186">
        <f t="shared" si="301"/>
        <v>104.33990498634641</v>
      </c>
      <c r="AA111" s="186">
        <f t="shared" si="302"/>
        <v>96.757846560980866</v>
      </c>
      <c r="AB111" s="186">
        <f t="shared" si="303"/>
        <v>97.586522587768997</v>
      </c>
      <c r="AC111" s="303">
        <f>SUM(AC107:AC110)</f>
        <v>116.3257452641198</v>
      </c>
      <c r="AD111" s="303">
        <f>SUM(AD107:AD110)</f>
        <v>136.74543898629113</v>
      </c>
      <c r="AE111" s="303">
        <f>SUM(AE107:AE110)</f>
        <v>148.18336505657419</v>
      </c>
    </row>
    <row r="112" spans="1:47">
      <c r="A112" s="185" t="s">
        <v>16</v>
      </c>
      <c r="C112" s="228"/>
      <c r="E112" s="233">
        <f>SUM(E149:E151)</f>
        <v>90.142849783556528</v>
      </c>
      <c r="F112" s="233">
        <f t="shared" ref="F112:L112" si="316">SUM(F149:F151)</f>
        <v>96.009743115114645</v>
      </c>
      <c r="G112" s="233">
        <f t="shared" si="316"/>
        <v>99.379879249000652</v>
      </c>
      <c r="H112" s="233">
        <f t="shared" si="316"/>
        <v>104.33990498634641</v>
      </c>
      <c r="I112" s="233">
        <f t="shared" si="316"/>
        <v>96.757846560980866</v>
      </c>
      <c r="J112" s="233">
        <f t="shared" si="316"/>
        <v>97.586522587768982</v>
      </c>
      <c r="K112" s="233">
        <f t="shared" si="316"/>
        <v>135.15332058615115</v>
      </c>
      <c r="L112" s="233">
        <f t="shared" si="316"/>
        <v>185.66604107002689</v>
      </c>
      <c r="M112" s="233">
        <f>SUM(M149:M151)</f>
        <v>237.93405081430888</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4.3125714756266467</v>
      </c>
      <c r="K115" s="186">
        <f>K$64*(1-K$73)*K68*(K75*K78+K93*K94)/1000</f>
        <v>6.4023023024673584</v>
      </c>
      <c r="L115" s="186">
        <f>L$64*(1-L$73)*L68*(L75*L78+L93*L94)/1000</f>
        <v>10.583265298810316</v>
      </c>
      <c r="M115" s="186">
        <f>M$64*(1-M$73)*M68*(M75*M78+M93*M94)/1000</f>
        <v>12.723848704764816</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4.3125714756266467</v>
      </c>
      <c r="T115" s="303">
        <f>T$64*(1-T$73)*T68*(T75*T78+T93*T94)/1000</f>
        <v>6.4023023024673584</v>
      </c>
      <c r="U115" s="303">
        <f>U$64*(1-U$73)*U68*(U75*U78+U93*U94)/1000</f>
        <v>10.583265298810316</v>
      </c>
      <c r="V115" s="303">
        <f>V$64*(1-V$73)*V68*(V75*V78+V93*V94)/1000</f>
        <v>12.723848704764816</v>
      </c>
      <c r="W115" s="240"/>
      <c r="X115" s="186">
        <f>O115</f>
        <v>1.2296785630890161E-2</v>
      </c>
      <c r="Y115" s="186">
        <f t="shared" ref="Y115:AB117" si="321">P115</f>
        <v>0.61672823758459472</v>
      </c>
      <c r="Z115" s="186">
        <f t="shared" si="321"/>
        <v>1.2301941755901284</v>
      </c>
      <c r="AA115" s="186">
        <f t="shared" si="321"/>
        <v>1.2800508818208238</v>
      </c>
      <c r="AB115" s="186">
        <f t="shared" si="321"/>
        <v>4.3125714756266467</v>
      </c>
      <c r="AC115" s="303">
        <f>AC$64*(1-AC$73)*AC68*(AC75*AC78+AC93*AC94)/1000</f>
        <v>7.9209879649131043</v>
      </c>
      <c r="AD115" s="303">
        <f>AD$64*(1-AD$73)*AD68*(AD75*AD78+AD93*AD94)/1000</f>
        <v>18.518253048429958</v>
      </c>
      <c r="AE115" s="303">
        <f>AE$64*(1-AE$73)*AE68*(AE75*AE78+AE93*AE94)/1000</f>
        <v>29.535110512827728</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1.9198982640519301E-2</v>
      </c>
      <c r="K116" s="186">
        <f>K$64*(1-K$73)*K69*(K75*K79+K93*K95)/1000</f>
        <v>1.7072806139912959E-2</v>
      </c>
      <c r="L116" s="186">
        <f>L$64*(1-L$73)*L69*(L75*L79+L93*L95)/1000</f>
        <v>1.4111020398413755E-2</v>
      </c>
      <c r="M116" s="186">
        <f>M$64*(1-M$73)*M69*(M75*M79+M93*M95)/1000</f>
        <v>1.1310087737568726E-2</v>
      </c>
      <c r="N116" s="241"/>
      <c r="O116" s="186">
        <f>O$64*(1-O$73)*O69*(O75*O79+O93*O95)/1000</f>
        <v>0</v>
      </c>
      <c r="P116" s="186">
        <f t="shared" ref="P116:S116" si="324">P$64*(1-P$73)*P69*(P75*P79+P93*P95)/1000</f>
        <v>0</v>
      </c>
      <c r="Q116" s="186">
        <f t="shared" si="324"/>
        <v>1.6568271725119574E-2</v>
      </c>
      <c r="R116" s="186">
        <f t="shared" si="324"/>
        <v>1.7239742516105373E-2</v>
      </c>
      <c r="S116" s="186">
        <f t="shared" si="324"/>
        <v>1.9198982640519301E-2</v>
      </c>
      <c r="T116" s="303">
        <f>T$64*(1-T$73)*T69*(T75*T79+T93*T95)/1000</f>
        <v>1.7072806139912959E-2</v>
      </c>
      <c r="U116" s="303">
        <f>U$64*(1-U$73)*U69*(U75*U79+U93*U95)/1000</f>
        <v>1.4111020398413755E-2</v>
      </c>
      <c r="V116" s="303">
        <f>V$64*(1-V$73)*V69*(V75*V79+V93*V95)/1000</f>
        <v>1.1310087737568726E-2</v>
      </c>
      <c r="W116" s="240"/>
      <c r="X116" s="186">
        <f t="shared" ref="X116:X117" si="325">O116</f>
        <v>0</v>
      </c>
      <c r="Y116" s="186">
        <f t="shared" si="321"/>
        <v>0</v>
      </c>
      <c r="Z116" s="186">
        <f t="shared" si="321"/>
        <v>1.6568271725119574E-2</v>
      </c>
      <c r="AA116" s="186">
        <f t="shared" si="321"/>
        <v>1.7239742516105373E-2</v>
      </c>
      <c r="AB116" s="186">
        <f t="shared" si="321"/>
        <v>1.9198982640519301E-2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81.886787435621869</v>
      </c>
      <c r="K117" s="186">
        <f>K$64*(1-K$73)*K70*(K75*K80+K93*K96)/1000</f>
        <v>71.305766910214047</v>
      </c>
      <c r="L117" s="186">
        <f>L$64*(1-L$73)*L70*(L75*L80+L93*L96)/1000</f>
        <v>55.818110943154146</v>
      </c>
      <c r="M117" s="186">
        <f>M$64*(1-M$73)*M70*(M75*M80+M93*M96)/1000</f>
        <v>42.239890506899101</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81.886787435621869</v>
      </c>
      <c r="T117" s="303">
        <f>T$64*(1-T$73)*T70*(T75*T80+T93*T96)/1000</f>
        <v>71.305766910214047</v>
      </c>
      <c r="U117" s="303">
        <f>U$64*(1-U$73)*U70*(U75*U80+U93*U96)/1000</f>
        <v>55.818110943154146</v>
      </c>
      <c r="V117" s="303">
        <f>V$64*(1-V$73)*V70*(V75*V80+V93*V96)/1000</f>
        <v>42.239890506899101</v>
      </c>
      <c r="W117" s="240"/>
      <c r="X117" s="186">
        <f t="shared" si="325"/>
        <v>79.689643879259748</v>
      </c>
      <c r="Y117" s="186">
        <f t="shared" si="321"/>
        <v>71.965588674551967</v>
      </c>
      <c r="Z117" s="186">
        <f t="shared" si="321"/>
        <v>72.134210263454193</v>
      </c>
      <c r="AA117" s="186">
        <f t="shared" si="321"/>
        <v>75.057630160612362</v>
      </c>
      <c r="AB117" s="186">
        <f t="shared" si="321"/>
        <v>81.886787435621869</v>
      </c>
      <c r="AC117" s="303">
        <f>AC$64*(1-AC$73)*AC70*(AC75*AC80+AC93*AC96)/1000</f>
        <v>69.361382679126052</v>
      </c>
      <c r="AD117" s="303">
        <f>AD$64*(1-AD$73)*AD70*(AD75*AD80+AD93*AD96)/1000</f>
        <v>49.530543438509739</v>
      </c>
      <c r="AE117" s="303">
        <f>AE$64*(1-AE$73)*AE70*(AE75*AE80+AE93*AE96)/1000</f>
        <v>29.941154549826184</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2.5756011711342448</v>
      </c>
      <c r="K119" s="186">
        <f>K$64*(1-K$73)*K68*(K81*K83+K97*K98)/1000</f>
        <v>5.140001911743556</v>
      </c>
      <c r="L119" s="186">
        <f>L$64*(1-L$73)*L68*(L81*L83+L97*L98)/1000</f>
        <v>11.922331787542664</v>
      </c>
      <c r="M119" s="186">
        <f>M$64*(1-M$73)*M68*(M81*M83+M97*M98)/1000</f>
        <v>19.722301663284</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2.5756011711342448</v>
      </c>
      <c r="T119" s="303">
        <f>T$64*(1-T$73)*T68*(T81*T83+T97*T98)/1000</f>
        <v>5.140001911743556</v>
      </c>
      <c r="U119" s="303">
        <f>U$64*(1-U$73)*U68*(U81*U83+U97*U98)/1000</f>
        <v>11.922331787542664</v>
      </c>
      <c r="V119" s="303">
        <f>V$64*(1-V$73)*V68*(V81*V83+V97*V98)/1000</f>
        <v>19.722301663284</v>
      </c>
      <c r="W119" s="240"/>
      <c r="X119" s="186">
        <f>O119</f>
        <v>0.42270534033127205</v>
      </c>
      <c r="Y119" s="186">
        <f t="shared" ref="Y119:AB119" si="332">P119</f>
        <v>0.63831372590005553</v>
      </c>
      <c r="Z119" s="186">
        <f t="shared" si="332"/>
        <v>0.88006760986958676</v>
      </c>
      <c r="AA119" s="186">
        <f t="shared" si="332"/>
        <v>0.92484035372856965</v>
      </c>
      <c r="AB119" s="186">
        <f t="shared" si="332"/>
        <v>2.5756011711342448</v>
      </c>
      <c r="AC119" s="303">
        <f>AC$64*(1-AC$73)*AC68*(AC81*AC83+AC97*AC98)/1000</f>
        <v>6.3592581791803999</v>
      </c>
      <c r="AD119" s="303">
        <f>AD$64*(1-AD$73)*AD68*(AD81*AD83+AD97*AD98)/1000</f>
        <v>18.552208794418416</v>
      </c>
      <c r="AE119" s="303">
        <f>AE$64*(1-AE$73)*AE68*(AE81*AE83+AE97*AE98)/1000</f>
        <v>38.55746706047794</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0.22894232632304398</v>
      </c>
      <c r="K120" s="186">
        <f>K$64*(1-K$73)*K69*(K81*K84+K97*K99)/1000</f>
        <v>0.27413343529298967</v>
      </c>
      <c r="L120" s="186">
        <f>L$64*(1-L$73)*L69*(L81*L84+L97*L99)/1000</f>
        <v>0.31792884766780433</v>
      </c>
      <c r="M120" s="186">
        <f>M$64*(1-M$73)*M69*(M81*M84+M97*M99)/1000</f>
        <v>0.35061869623616004</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0.22894232632304398</v>
      </c>
      <c r="T120" s="303">
        <f>T$64*(1-T$73)*T69*(T81*T84+T97*T99)/1000</f>
        <v>0.27413343529298967</v>
      </c>
      <c r="U120" s="303">
        <f>U$64*(1-U$73)*U69*(U81*U84+U97*U99)/1000</f>
        <v>0.31792884766780433</v>
      </c>
      <c r="V120" s="303">
        <f>V$64*(1-V$73)*V69*(V81*V84+V97*V99)/1000</f>
        <v>0.35061869623616004</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0.22894232632304398</v>
      </c>
      <c r="AC120" s="303">
        <f>AC$64*(1-AC$73)*AC69*(AC81*AC84+AC97*AC99)/1000</f>
        <v>1.211287272224838</v>
      </c>
      <c r="AD120" s="303">
        <f>AD$64*(1-AD$73)*AD69*(AD81*AD84+AD97*AD99)/1000</f>
        <v>2.8096037700875733</v>
      </c>
      <c r="AE120" s="303">
        <f>AE$64*(1-AE$73)*AE69*(AE81*AE84+AE97*AE99)/1000</f>
        <v>4.6477362059211913</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35.839406236847758</v>
      </c>
      <c r="K121" s="186">
        <f>K$64*(1-K$73)*K70*(K81*K85+K97*K100)/1000</f>
        <v>41.702488036867791</v>
      </c>
      <c r="L121" s="186">
        <f>L$64*(1-L$73)*L70*(L81*L85+L97*L100)/1000</f>
        <v>44.852850717270407</v>
      </c>
      <c r="M121" s="186">
        <f>M$64*(1-M$73)*M70*(M81*M85+M97*M100)/1000</f>
        <v>45.591564382353269</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35.839406236847758</v>
      </c>
      <c r="T121" s="303">
        <f>T$64*(1-T$73)*T70*(T81*T85+T97*T100)/1000</f>
        <v>41.702488036867791</v>
      </c>
      <c r="U121" s="303">
        <f>U$64*(1-U$73)*U70*(U81*U85+U97*U100)/1000</f>
        <v>44.852850717270407</v>
      </c>
      <c r="V121" s="303">
        <f>V$64*(1-V$73)*V70*(V81*V85+V97*V100)/1000</f>
        <v>45.591564382353269</v>
      </c>
      <c r="W121" s="240"/>
      <c r="X121" s="186">
        <f t="shared" si="336"/>
        <v>38.081344183480468</v>
      </c>
      <c r="Y121" s="186">
        <f t="shared" si="337"/>
        <v>35.930509643817174</v>
      </c>
      <c r="Z121" s="186">
        <f t="shared" si="338"/>
        <v>37.775315095275261</v>
      </c>
      <c r="AA121" s="186">
        <f t="shared" si="339"/>
        <v>39.697104385081929</v>
      </c>
      <c r="AB121" s="186">
        <f t="shared" si="340"/>
        <v>35.839406236847758</v>
      </c>
      <c r="AC121" s="303">
        <f>AC$64*(1-AC$73)*AC70*(AC81*AC85+AC97*AC100)/1000</f>
        <v>42.247685256825349</v>
      </c>
      <c r="AD121" s="303">
        <f>AD$64*(1-AD$73)*AD70*(AD81*AD85+AD97*AD100)/1000</f>
        <v>42.366733557892069</v>
      </c>
      <c r="AE121" s="303">
        <f>AE$64*(1-AE$73)*AE70*(AE81*AE85+AE97*AE100)/1000</f>
        <v>36.101034624490779</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0.34990254468186699</v>
      </c>
      <c r="J123" s="186">
        <f t="shared" si="345"/>
        <v>0.48717979270478978</v>
      </c>
      <c r="K123" s="186">
        <f>K$64*(1-K$73)*K68*(K86*K88+K101*K102)/1000</f>
        <v>2.5507762571109511</v>
      </c>
      <c r="L123" s="186">
        <f>L$64*(1-L$73)*L68*(L86*L88+L101*L102)/1000</f>
        <v>3.9515359423450271</v>
      </c>
      <c r="M123" s="186">
        <f>M$64*(1-M$73)*M68*(M86*M88+M101*M102)/1000</f>
        <v>5.4772102900937094</v>
      </c>
      <c r="N123" s="241"/>
      <c r="O123" s="186">
        <f>O$64*(1-O$73)*O68*(O86*O88+O101*O102)/1000</f>
        <v>0.36638538447406388</v>
      </c>
      <c r="P123" s="186">
        <f t="shared" ref="P123:S123" si="346">P$64*(1-P$73)*P68*(P86*P88+P101*P102)/1000</f>
        <v>0.31952662083002764</v>
      </c>
      <c r="Q123" s="186">
        <f t="shared" si="346"/>
        <v>0.41420942719344656</v>
      </c>
      <c r="R123" s="186">
        <f t="shared" si="346"/>
        <v>0.34990254468186699</v>
      </c>
      <c r="S123" s="186">
        <f t="shared" si="346"/>
        <v>0.48717979270478978</v>
      </c>
      <c r="T123" s="303">
        <f>T$64*(1-T$73)*T68*(T86*T88+T101*T102)/1000</f>
        <v>2.5507762571109511</v>
      </c>
      <c r="U123" s="303">
        <f>U$64*(1-U$73)*U68*(U86*U88+U101*U102)/1000</f>
        <v>3.9515359423450271</v>
      </c>
      <c r="V123" s="303">
        <f>V$64*(1-V$73)*V68*(V86*V88+V101*V102)/1000</f>
        <v>5.4772102900937094</v>
      </c>
      <c r="W123" s="240"/>
      <c r="X123" s="186">
        <f>O123</f>
        <v>0.36638538447406388</v>
      </c>
      <c r="Y123" s="186">
        <f t="shared" ref="Y123:AB123" si="347">P123</f>
        <v>0.31952662083002764</v>
      </c>
      <c r="Z123" s="186">
        <f t="shared" si="347"/>
        <v>0.41420942719344656</v>
      </c>
      <c r="AA123" s="186">
        <f t="shared" si="347"/>
        <v>0.34990254468186699</v>
      </c>
      <c r="AB123" s="186">
        <f t="shared" si="347"/>
        <v>0.48717979270478978</v>
      </c>
      <c r="AC123" s="303">
        <f>AC$64*(1-AC$73)*AC68*(AC86*AC88+AC101*AC102)/1000</f>
        <v>3.0088556984351071</v>
      </c>
      <c r="AD123" s="303">
        <f>AD$64*(1-AD$73)*AD68*(AD86*AD88+AD101*AD102)/1000</f>
        <v>9.3359987039353562</v>
      </c>
      <c r="AE123" s="303">
        <f>AE$64*(1-AE$73)*AE68*(AE86*AE88+AE101*AE102)/1000</f>
        <v>23.946789282808755</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0.37871563999500013</v>
      </c>
      <c r="J124" s="186">
        <f t="shared" si="349"/>
        <v>0.38307623695839382</v>
      </c>
      <c r="K124" s="186">
        <f>K$64*(1-K$73)*K69*(K86*K89+K101*K103)/1000</f>
        <v>0.56683916824687808</v>
      </c>
      <c r="L124" s="186">
        <f>L$64*(1-L$73)*L69*(L86*L89+L101*L103)/1000</f>
        <v>0.778461943224801</v>
      </c>
      <c r="M124" s="186">
        <f>M$64*(1-M$73)*M69*(M86*M89+M101*M103)/1000</f>
        <v>0.9690469121286629</v>
      </c>
      <c r="N124" s="241"/>
      <c r="O124" s="186">
        <f>O$64*(1-O$73)*O69*(O86*O89+O101*O103)/1000</f>
        <v>0.39655577667223524</v>
      </c>
      <c r="P124" s="186">
        <f t="shared" ref="P124:S124" si="350">P$64*(1-P$73)*P69*(P86*P89+P101*P103)/1000</f>
        <v>0.42603549444003685</v>
      </c>
      <c r="Q124" s="186">
        <f t="shared" si="350"/>
        <v>0.44831794079735332</v>
      </c>
      <c r="R124" s="186">
        <f t="shared" si="350"/>
        <v>0.37871563999500013</v>
      </c>
      <c r="S124" s="186">
        <f t="shared" si="350"/>
        <v>0.38307623695839382</v>
      </c>
      <c r="T124" s="303">
        <f>T$64*(1-T$73)*T69*(T86*T89+T101*T103)/1000</f>
        <v>0.56683916824687808</v>
      </c>
      <c r="U124" s="303">
        <f>U$64*(1-U$73)*U69*(U86*U89+U101*U103)/1000</f>
        <v>0.778461943224801</v>
      </c>
      <c r="V124" s="303">
        <f>V$64*(1-V$73)*V69*(V86*V89+V101*V103)/1000</f>
        <v>0.9690469121286629</v>
      </c>
      <c r="W124" s="240"/>
      <c r="X124" s="186">
        <f t="shared" ref="X124:X125" si="351">O124</f>
        <v>0.39655577667223524</v>
      </c>
      <c r="Y124" s="186">
        <f t="shared" ref="Y124:Y125" si="352">P124</f>
        <v>0.42603549444003685</v>
      </c>
      <c r="Z124" s="186">
        <f t="shared" ref="Z124:Z125" si="353">Q124</f>
        <v>0.44831794079735332</v>
      </c>
      <c r="AA124" s="186">
        <f t="shared" ref="AA124:AA125" si="354">R124</f>
        <v>0.37871563999500013</v>
      </c>
      <c r="AB124" s="186">
        <f t="shared" ref="AB124:AB125" si="355">S124</f>
        <v>0.38307623695839382</v>
      </c>
      <c r="AC124" s="303">
        <f>AC$64*(1-AC$73)*AC69*(AC86*AC89+AC101*AC103)/1000</f>
        <v>1.0018552741107614</v>
      </c>
      <c r="AD124" s="303">
        <f>AD$64*(1-AD$73)*AD69*(AD86*AD89+AD101*AD103)/1000</f>
        <v>4.1276586757035956</v>
      </c>
      <c r="AE124" s="303">
        <f>AE$64*(1-AE$73)*AE69*(AE86*AE89+AE101*AE103)/1000</f>
        <v>8.5636703862533015</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15.212227175197148</v>
      </c>
      <c r="J125" s="186">
        <f t="shared" si="357"/>
        <v>14.282917411891232</v>
      </c>
      <c r="K125" s="186">
        <f>K$64*(1-K$73)*K70*(K86*K90+K101*K104)/1000</f>
        <v>18.727360018878297</v>
      </c>
      <c r="L125" s="186">
        <f>L$64*(1-L$73)*L70*(L86*L90+L101*L104)/1000</f>
        <v>21.384330148752465</v>
      </c>
      <c r="M125" s="186">
        <f>M$64*(1-M$73)*M70*(M86*M90+M101*M104)/1000</f>
        <v>20.91557508378455</v>
      </c>
      <c r="N125" s="241"/>
      <c r="O125" s="186">
        <f>O$64*(1-O$73)*O70*(O86*O90+O101*O104)/1000</f>
        <v>17.567059633334598</v>
      </c>
      <c r="P125" s="186">
        <f t="shared" ref="P125:S125" si="358">P$64*(1-P$73)*P70*(P86*P90+P101*P104)/1000</f>
        <v>17.11921044085512</v>
      </c>
      <c r="Q125" s="186">
        <f t="shared" si="358"/>
        <v>17.968640504716966</v>
      </c>
      <c r="R125" s="186">
        <f t="shared" si="358"/>
        <v>15.212227175197148</v>
      </c>
      <c r="S125" s="186">
        <f t="shared" si="358"/>
        <v>14.282917411891232</v>
      </c>
      <c r="T125" s="303">
        <f>T$64*(1-T$73)*T70*(T86*T90+T101*T104)/1000</f>
        <v>18.727360018878297</v>
      </c>
      <c r="U125" s="303">
        <f>U$64*(1-U$73)*U70*(U86*U90+U101*U104)/1000</f>
        <v>21.384330148752465</v>
      </c>
      <c r="V125" s="303">
        <f>V$64*(1-V$73)*V70*(V86*V90+V101*V104)/1000</f>
        <v>20.91557508378455</v>
      </c>
      <c r="W125" s="240"/>
      <c r="X125" s="186">
        <f t="shared" si="351"/>
        <v>17.567059633334598</v>
      </c>
      <c r="Y125" s="186">
        <f t="shared" si="352"/>
        <v>17.11921044085512</v>
      </c>
      <c r="Z125" s="186">
        <f t="shared" si="353"/>
        <v>17.968640504716966</v>
      </c>
      <c r="AA125" s="186">
        <f t="shared" si="354"/>
        <v>15.212227175197148</v>
      </c>
      <c r="AB125" s="186">
        <f t="shared" si="355"/>
        <v>14.282917411891232</v>
      </c>
      <c r="AC125" s="303">
        <f>AC$64*(1-AC$73)*AC70*(AC86*AC90+AC101*AC104)/1000</f>
        <v>22.778546905380022</v>
      </c>
      <c r="AD125" s="303">
        <f>AD$64*(1-AD$73)*AD70*(AD86*AD90+AD101*AD104)/1000</f>
        <v>28.929373213234431</v>
      </c>
      <c r="AE125" s="303">
        <f>AE$64*(1-AE$73)*AE70*(AE86*AE90+AE101*AE104)/1000</f>
        <v>28.957451248667187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2.5547937802312601</v>
      </c>
      <c r="J127" s="186">
        <f t="shared" si="360"/>
        <v>7.3753524394656811</v>
      </c>
      <c r="K127" s="186">
        <f t="shared" ref="K127:M129" si="361">K115+K119+K123</f>
        <v>14.093080471321866</v>
      </c>
      <c r="L127" s="186">
        <f t="shared" si="361"/>
        <v>26.457133028698006</v>
      </c>
      <c r="M127" s="186">
        <f t="shared" si="361"/>
        <v>37.923360658142528</v>
      </c>
      <c r="N127" s="241"/>
      <c r="O127" s="186">
        <f t="shared" ref="O127:S129" si="362">O115+O119+O123</f>
        <v>0.80138751043622602</v>
      </c>
      <c r="P127" s="186">
        <f t="shared" si="362"/>
        <v>1.5745685843146777</v>
      </c>
      <c r="Q127" s="186">
        <f t="shared" si="362"/>
        <v>2.5244712126531619</v>
      </c>
      <c r="R127" s="186">
        <f t="shared" si="362"/>
        <v>2.5547937802312601</v>
      </c>
      <c r="S127" s="186">
        <f t="shared" si="362"/>
        <v>7.3753524394656811</v>
      </c>
      <c r="T127" s="303">
        <f t="shared" ref="T127:V129" si="363">T115+T119+T123</f>
        <v>14.093080471321866</v>
      </c>
      <c r="U127" s="303">
        <f t="shared" si="363"/>
        <v>26.457133028698006</v>
      </c>
      <c r="V127" s="303">
        <f t="shared" si="363"/>
        <v>37.923360658142528</v>
      </c>
      <c r="W127" s="240"/>
      <c r="X127" s="186">
        <f>O127</f>
        <v>0.80138751043622602</v>
      </c>
      <c r="Y127" s="186">
        <f t="shared" ref="Y127:AB127" si="364">P127</f>
        <v>1.5745685843146777</v>
      </c>
      <c r="Z127" s="186">
        <f t="shared" si="364"/>
        <v>2.5244712126531619</v>
      </c>
      <c r="AA127" s="186">
        <f t="shared" si="364"/>
        <v>2.5547937802312601</v>
      </c>
      <c r="AB127" s="186">
        <f t="shared" si="364"/>
        <v>7.3753524394656811</v>
      </c>
      <c r="AC127" s="303">
        <f t="shared" ref="AC127:AE129" si="365">AC115+AC119+AC123</f>
        <v>17.289101842528609</v>
      </c>
      <c r="AD127" s="303">
        <f t="shared" si="365"/>
        <v>46.406460546783734</v>
      </c>
      <c r="AE127" s="303">
        <f t="shared" si="365"/>
        <v>92.039366856114427</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0.64257947683872407</v>
      </c>
      <c r="J128" s="186">
        <f t="shared" si="366"/>
        <v>0.63121754592195711</v>
      </c>
      <c r="K128" s="186">
        <f t="shared" si="361"/>
        <v>0.85804540967978071</v>
      </c>
      <c r="L128" s="186">
        <f t="shared" si="361"/>
        <v>1.110501811291019</v>
      </c>
      <c r="M128" s="186">
        <f t="shared" si="361"/>
        <v>1.3309756961023917</v>
      </c>
      <c r="N128" s="241"/>
      <c r="O128" s="186">
        <f t="shared" si="362"/>
        <v>0.60923770891438467</v>
      </c>
      <c r="P128" s="186">
        <f t="shared" si="362"/>
        <v>0.64854136839212595</v>
      </c>
      <c r="Q128" s="186">
        <f t="shared" si="362"/>
        <v>0.6995709084876961</v>
      </c>
      <c r="R128" s="186">
        <f t="shared" si="362"/>
        <v>0.64257947683872407</v>
      </c>
      <c r="S128" s="186">
        <f t="shared" si="362"/>
        <v>0.63121754592195711</v>
      </c>
      <c r="T128" s="303">
        <f t="shared" si="363"/>
        <v>0.85804540967978071</v>
      </c>
      <c r="U128" s="303">
        <f t="shared" si="363"/>
        <v>1.110501811291019</v>
      </c>
      <c r="V128" s="303">
        <f t="shared" si="363"/>
        <v>1.3309756961023917</v>
      </c>
      <c r="W128" s="240"/>
      <c r="X128" s="186">
        <f>O128</f>
        <v>0.60923770891438467</v>
      </c>
      <c r="Y128" s="186">
        <f t="shared" ref="Y128" si="367">P128</f>
        <v>0.64854136839212595</v>
      </c>
      <c r="Z128" s="186">
        <f t="shared" ref="Z128" si="368">Q128</f>
        <v>0.6995709084876961</v>
      </c>
      <c r="AA128" s="186">
        <f t="shared" ref="AA128" si="369">R128</f>
        <v>0.64257947683872407</v>
      </c>
      <c r="AB128" s="186">
        <f t="shared" ref="AB128" si="370">S128</f>
        <v>0.63121754592195711</v>
      </c>
      <c r="AC128" s="303">
        <f t="shared" si="365"/>
        <v>2.2131425463355994</v>
      </c>
      <c r="AD128" s="303">
        <f t="shared" si="365"/>
        <v>6.9372624457911689</v>
      </c>
      <c r="AE128" s="303">
        <f t="shared" si="365"/>
        <v>13.211406592174493</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129.96696172089145</v>
      </c>
      <c r="J129" s="186">
        <f t="shared" si="371"/>
        <v>132.00911108436085</v>
      </c>
      <c r="K129" s="186">
        <f t="shared" si="361"/>
        <v>131.73561496596014</v>
      </c>
      <c r="L129" s="186">
        <f t="shared" si="361"/>
        <v>122.05529180917702</v>
      </c>
      <c r="M129" s="186">
        <f t="shared" si="361"/>
        <v>108.74702997303692</v>
      </c>
      <c r="N129" s="241"/>
      <c r="O129" s="186">
        <f t="shared" si="362"/>
        <v>135.33804769607482</v>
      </c>
      <c r="P129" s="186">
        <f t="shared" si="362"/>
        <v>125.01530875922427</v>
      </c>
      <c r="Q129" s="186">
        <f t="shared" si="362"/>
        <v>127.87816586344641</v>
      </c>
      <c r="R129" s="186">
        <f t="shared" si="362"/>
        <v>129.96696172089145</v>
      </c>
      <c r="S129" s="186">
        <f t="shared" si="362"/>
        <v>132.00911108436085</v>
      </c>
      <c r="T129" s="303">
        <f t="shared" si="363"/>
        <v>131.73561496596014</v>
      </c>
      <c r="U129" s="303">
        <f t="shared" si="363"/>
        <v>122.05529180917702</v>
      </c>
      <c r="V129" s="303">
        <f t="shared" si="363"/>
        <v>108.74702997303692</v>
      </c>
      <c r="W129" s="240"/>
      <c r="X129" s="186">
        <f>X117+X121+X125</f>
        <v>135.33804769607482</v>
      </c>
      <c r="Y129" s="186">
        <f t="shared" ref="Y129:AB129" si="372">Y117+Y121+Y125</f>
        <v>125.01530875922427</v>
      </c>
      <c r="Z129" s="186">
        <f t="shared" si="372"/>
        <v>127.87816586344641</v>
      </c>
      <c r="AA129" s="186">
        <f t="shared" si="372"/>
        <v>129.96696172089145</v>
      </c>
      <c r="AB129" s="186">
        <f t="shared" si="372"/>
        <v>132.00911108436085</v>
      </c>
      <c r="AC129" s="303">
        <f t="shared" si="365"/>
        <v>134.38761484133141</v>
      </c>
      <c r="AD129" s="303">
        <f t="shared" si="365"/>
        <v>120.82665020963624</v>
      </c>
      <c r="AE129" s="303">
        <f t="shared" si="365"/>
        <v>94.999640422984143</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0.85327268981091309</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0.85327268981091309</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8">
        <v>0.14000000000000001</v>
      </c>
      <c r="P133" s="348">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7">IF($D$4,X137,O137)</f>
        <v>0.20390257109680254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0.20390257109680254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0.20390257109680254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7"/>
        <v>0.70682985163701317</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0.70682985163701317</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0.70682985163701317</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7"/>
        <v>8.9267577266184311E-2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8.9267577266184311E-2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8.9267577266184311E-2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76.916431902036379</v>
      </c>
      <c r="F149" s="50">
        <f t="shared" ref="F149:F156" si="425">IF($D$4,X149,O149)</f>
        <v>80.059296580100096</v>
      </c>
      <c r="G149" s="50">
        <f t="shared" ref="G149:G156" si="426">IF($D$4,Y149,P149)</f>
        <v>79.503903399200524</v>
      </c>
      <c r="H149" s="50">
        <f t="shared" ref="H149:H156" si="427">IF($D$4,Z149,Q149)</f>
        <v>83.471923989077126</v>
      </c>
      <c r="I149" s="50">
        <f t="shared" ref="I149:I156" si="428">IF($D$4,AA149,R149)</f>
        <v>77.40627724878469</v>
      </c>
      <c r="J149" s="50">
        <f t="shared" ref="J149:J156" si="429">IF($D$4,AB149,S149)</f>
        <v>78.069218070215186</v>
      </c>
      <c r="K149" s="50">
        <f t="shared" ref="K149:K156" si="430">IF($D$4,AC149,T149)</f>
        <v>108.12265646892094</v>
      </c>
      <c r="L149" s="50">
        <f t="shared" ref="L149:L156" si="431">IF($D$4,AD149,U149)</f>
        <v>148.53283285602151</v>
      </c>
      <c r="M149" s="50">
        <f t="shared" ref="M149:M156" si="432">IF($D$4,AE149,V149)</f>
        <v>190.34724065144709</v>
      </c>
      <c r="N149" s="247" t="str">
        <f t="shared" ref="N149:N156" si="433">C149</f>
        <v>Car Priv.Veh. Vehicle km</v>
      </c>
      <c r="O149" s="229">
        <f>O132*O$111</f>
        <v>80.059296580100096</v>
      </c>
      <c r="P149" s="233">
        <f t="shared" ref="P149:S149" si="434">P132*P$111</f>
        <v>79.503903399200524</v>
      </c>
      <c r="Q149" s="233">
        <f>Q132*Q$111</f>
        <v>83.471923989077126</v>
      </c>
      <c r="R149" s="233">
        <f t="shared" si="434"/>
        <v>77.40627724878469</v>
      </c>
      <c r="S149" s="233">
        <f t="shared" si="434"/>
        <v>78.069218070215186</v>
      </c>
      <c r="T149" s="304">
        <f t="shared" ref="T149:V151" si="435">T132*T$111</f>
        <v>108.12265646892094</v>
      </c>
      <c r="U149" s="304">
        <f t="shared" si="435"/>
        <v>148.53283285602151</v>
      </c>
      <c r="V149" s="304">
        <f t="shared" si="435"/>
        <v>190.34724065144709</v>
      </c>
      <c r="W149" s="233"/>
      <c r="X149" s="233">
        <f>O149</f>
        <v>80.059296580100096</v>
      </c>
      <c r="Y149" s="233">
        <f t="shared" ref="Y149:AB149" si="436">P149</f>
        <v>79.503903399200524</v>
      </c>
      <c r="Z149" s="233">
        <f t="shared" si="436"/>
        <v>83.471923989077126</v>
      </c>
      <c r="AA149" s="233">
        <f t="shared" si="436"/>
        <v>77.40627724878469</v>
      </c>
      <c r="AB149" s="233">
        <f t="shared" si="436"/>
        <v>78.069218070215186</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9.8639485205430191</v>
      </c>
      <c r="F150" s="349">
        <f t="shared" si="425"/>
        <v>13.135661852364917</v>
      </c>
      <c r="G150" s="50">
        <f t="shared" si="426"/>
        <v>16.894579472330115</v>
      </c>
      <c r="H150" s="50">
        <f t="shared" si="427"/>
        <v>17.737783847678891</v>
      </c>
      <c r="I150" s="50">
        <f t="shared" si="428"/>
        <v>16.448833915366748</v>
      </c>
      <c r="J150" s="50">
        <f t="shared" si="429"/>
        <v>16.589708839920732</v>
      </c>
      <c r="K150" s="50">
        <f t="shared" si="430"/>
        <v>22.976064499645702</v>
      </c>
      <c r="L150" s="50">
        <f t="shared" si="431"/>
        <v>31.563226981904577</v>
      </c>
      <c r="M150" s="50">
        <f t="shared" si="432"/>
        <v>40.448788638432518</v>
      </c>
      <c r="N150" s="247" t="str">
        <f t="shared" si="433"/>
        <v>SUV Priv.Veh. Vehicle km</v>
      </c>
      <c r="O150" s="233">
        <f>O133*O$111</f>
        <v>13.135661852364917</v>
      </c>
      <c r="P150" s="233">
        <f t="shared" ref="P150:S150" si="439">P133*P$111</f>
        <v>16.894579472330115</v>
      </c>
      <c r="Q150" s="233">
        <f t="shared" si="439"/>
        <v>17.737783847678891</v>
      </c>
      <c r="R150" s="233">
        <f t="shared" si="439"/>
        <v>16.448833915366748</v>
      </c>
      <c r="S150" s="233">
        <f t="shared" si="439"/>
        <v>16.589708839920732</v>
      </c>
      <c r="T150" s="304">
        <f t="shared" si="435"/>
        <v>22.976064499645702</v>
      </c>
      <c r="U150" s="304">
        <f t="shared" si="435"/>
        <v>31.563226981904577</v>
      </c>
      <c r="V150" s="304">
        <f t="shared" si="435"/>
        <v>40.448788638432518</v>
      </c>
      <c r="W150" s="233"/>
      <c r="X150" s="233">
        <f t="shared" ref="X150:X156" si="440">O150</f>
        <v>13.135661852364917</v>
      </c>
      <c r="Y150" s="233">
        <f t="shared" ref="Y150:Y156" si="441">P150</f>
        <v>16.894579472330115</v>
      </c>
      <c r="Z150" s="233">
        <f t="shared" ref="Z150:Z156" si="442">Q150</f>
        <v>17.737783847678891</v>
      </c>
      <c r="AA150" s="233">
        <f t="shared" ref="AA150:AA156" si="443">R150</f>
        <v>16.448833915366748</v>
      </c>
      <c r="AB150" s="233">
        <f t="shared" ref="AB150:AB156" si="444">S150</f>
        <v>16.589708839920732</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5"/>
        <v>2.8147846826496248</v>
      </c>
      <c r="G151" s="50">
        <f t="shared" si="426"/>
        <v>2.9813963774700198</v>
      </c>
      <c r="H151" s="50">
        <f t="shared" si="427"/>
        <v>3.1301971495903924</v>
      </c>
      <c r="I151" s="50">
        <f t="shared" si="428"/>
        <v>2.9027353968294261</v>
      </c>
      <c r="J151" s="50">
        <f t="shared" si="429"/>
        <v>2.9275956776330698</v>
      </c>
      <c r="K151" s="50">
        <f t="shared" si="430"/>
        <v>4.0545996175845351</v>
      </c>
      <c r="L151" s="50">
        <f t="shared" si="431"/>
        <v>5.5699812321008073</v>
      </c>
      <c r="M151" s="50">
        <f t="shared" si="432"/>
        <v>7.1380215244292673</v>
      </c>
      <c r="N151" s="247" t="str">
        <f t="shared" si="433"/>
        <v>Motorbikes Priv.Veh. Vehicle km</v>
      </c>
      <c r="O151" s="233">
        <f>O134*O$111</f>
        <v>2.8147846826496248</v>
      </c>
      <c r="P151" s="233">
        <f t="shared" ref="P151:S151" si="445">P134*P$111</f>
        <v>2.9813963774700198</v>
      </c>
      <c r="Q151" s="233">
        <f t="shared" si="445"/>
        <v>3.1301971495903924</v>
      </c>
      <c r="R151" s="233">
        <f t="shared" si="445"/>
        <v>2.9027353968294261</v>
      </c>
      <c r="S151" s="233">
        <f t="shared" si="445"/>
        <v>2.9275956776330698</v>
      </c>
      <c r="T151" s="304">
        <f t="shared" si="435"/>
        <v>4.0545996175845351</v>
      </c>
      <c r="U151" s="304">
        <f t="shared" si="435"/>
        <v>5.5699812321008073</v>
      </c>
      <c r="V151" s="304">
        <f t="shared" si="435"/>
        <v>7.1380215244292673</v>
      </c>
      <c r="W151" s="233"/>
      <c r="X151" s="233">
        <f t="shared" si="440"/>
        <v>2.8147846826496248</v>
      </c>
      <c r="Y151" s="233">
        <f t="shared" si="441"/>
        <v>2.9813963774700198</v>
      </c>
      <c r="Z151" s="233">
        <f t="shared" si="442"/>
        <v>3.1301971495903924</v>
      </c>
      <c r="AA151" s="233">
        <f t="shared" si="443"/>
        <v>2.9027353968294261</v>
      </c>
      <c r="AB151" s="233">
        <f t="shared" si="444"/>
        <v>2.9275956776330698</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1.1038310356980541</v>
      </c>
      <c r="G152" s="50">
        <f t="shared" si="426"/>
        <v>0.74009062785460766</v>
      </c>
      <c r="H152" s="50">
        <f t="shared" si="427"/>
        <v>0.7570387419116027</v>
      </c>
      <c r="I152" s="50">
        <f t="shared" si="428"/>
        <v>0.76940441338767729</v>
      </c>
      <c r="J152" s="50">
        <f t="shared" si="429"/>
        <v>0.78149393761941621</v>
      </c>
      <c r="K152" s="50">
        <f t="shared" si="430"/>
        <v>0.77987484059848411</v>
      </c>
      <c r="L152" s="50">
        <f t="shared" si="431"/>
        <v>0.72256732751032804</v>
      </c>
      <c r="M152" s="50">
        <f t="shared" si="432"/>
        <v>0.64378241744037867</v>
      </c>
      <c r="N152" s="247" t="str">
        <f t="shared" si="433"/>
        <v>Bus vehicle km</v>
      </c>
      <c r="O152" s="233">
        <f>O137*O$129/O142</f>
        <v>1.1038310356980541</v>
      </c>
      <c r="P152" s="233">
        <f t="shared" ref="P152:S152" si="446">P137*P$129/P142</f>
        <v>0.74009062785460766</v>
      </c>
      <c r="Q152" s="233">
        <f t="shared" si="446"/>
        <v>0.7570387419116027</v>
      </c>
      <c r="R152" s="233">
        <f t="shared" si="446"/>
        <v>0.76940441338767729</v>
      </c>
      <c r="S152" s="233">
        <f t="shared" si="446"/>
        <v>0.78149393761941621</v>
      </c>
      <c r="T152" s="304">
        <f t="shared" ref="T152:V153" si="447">T137*T$129/T142</f>
        <v>0.77987484059848411</v>
      </c>
      <c r="U152" s="304">
        <f t="shared" si="447"/>
        <v>0.72256732751032804</v>
      </c>
      <c r="V152" s="304">
        <f t="shared" si="447"/>
        <v>0.64378241744037867</v>
      </c>
      <c r="W152" s="233"/>
      <c r="X152" s="233">
        <f t="shared" si="440"/>
        <v>1.1038310356980541</v>
      </c>
      <c r="Y152" s="233">
        <f t="shared" si="441"/>
        <v>0.74009062785460766</v>
      </c>
      <c r="Z152" s="233">
        <f t="shared" si="442"/>
        <v>0.7570387419116027</v>
      </c>
      <c r="AA152" s="233">
        <f t="shared" si="443"/>
        <v>0.76940441338767729</v>
      </c>
      <c r="AB152" s="233">
        <f t="shared" si="444"/>
        <v>0.78149393761941621</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5.9838372630530099</v>
      </c>
      <c r="F153" s="50">
        <f t="shared" si="425"/>
        <v>6.8329265838471125</v>
      </c>
      <c r="G153" s="328">
        <f t="shared" si="426"/>
        <v>6.9919276256051859</v>
      </c>
      <c r="H153" s="328">
        <f t="shared" si="427"/>
        <v>7.1520431336484673</v>
      </c>
      <c r="I153" s="50">
        <f t="shared" si="428"/>
        <v>7.2688665019612859</v>
      </c>
      <c r="J153" s="50">
        <f t="shared" si="429"/>
        <v>7.383080998503897</v>
      </c>
      <c r="K153" s="50">
        <f t="shared" si="430"/>
        <v>7.3677847513104853</v>
      </c>
      <c r="L153" s="50">
        <f t="shared" si="431"/>
        <v>6.826378106184686</v>
      </c>
      <c r="M153" s="50">
        <f t="shared" si="432"/>
        <v>6.0820660334919934</v>
      </c>
      <c r="N153" s="247" t="str">
        <f t="shared" si="433"/>
        <v>Minibus vehicle km</v>
      </c>
      <c r="O153" s="233">
        <f>O138*O$129/O143</f>
        <v>6.8329265838471125</v>
      </c>
      <c r="P153" s="233">
        <f t="shared" ref="P153:S153" si="450">P138*P$129/P143</f>
        <v>6.9919276256051859</v>
      </c>
      <c r="Q153" s="233">
        <f t="shared" si="450"/>
        <v>7.1520431336484673</v>
      </c>
      <c r="R153" s="233">
        <f t="shared" si="450"/>
        <v>7.2688665019612859</v>
      </c>
      <c r="S153" s="233">
        <f t="shared" si="450"/>
        <v>7.383080998503897</v>
      </c>
      <c r="T153" s="304">
        <f t="shared" si="447"/>
        <v>7.3677847513104853</v>
      </c>
      <c r="U153" s="304">
        <f t="shared" si="447"/>
        <v>6.826378106184686</v>
      </c>
      <c r="V153" s="304">
        <f t="shared" si="447"/>
        <v>6.0820660334919934</v>
      </c>
      <c r="W153" s="233"/>
      <c r="X153" s="233">
        <f t="shared" si="440"/>
        <v>6.8329265838471125</v>
      </c>
      <c r="Y153" s="233">
        <f t="shared" si="441"/>
        <v>6.9919276256051859</v>
      </c>
      <c r="Z153" s="233">
        <f t="shared" si="442"/>
        <v>7.1520431336484673</v>
      </c>
      <c r="AA153" s="233">
        <f t="shared" si="443"/>
        <v>7.2688665019612859</v>
      </c>
      <c r="AB153" s="233">
        <f t="shared" si="444"/>
        <v>7.383080998503897</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0.10219175120925041</v>
      </c>
      <c r="J154" s="50">
        <f t="shared" si="429"/>
        <v>0.29501409757862723</v>
      </c>
      <c r="K154" s="50">
        <f t="shared" si="430"/>
        <v>0.56372321885287457</v>
      </c>
      <c r="L154" s="50">
        <f t="shared" si="431"/>
        <v>1.0582853211479202</v>
      </c>
      <c r="M154" s="50">
        <f t="shared" si="432"/>
        <v>1.5169344263257012</v>
      </c>
      <c r="N154" s="247" t="str">
        <f t="shared" si="433"/>
        <v>BRT vehicle km</v>
      </c>
      <c r="O154" s="233">
        <f>O$127/O144</f>
        <v>3.2055500417449041E-2</v>
      </c>
      <c r="P154" s="233">
        <f t="shared" ref="P154:S154" si="453">P$127/P144</f>
        <v>6.2982743372587108E-2</v>
      </c>
      <c r="Q154" s="233">
        <f t="shared" si="453"/>
        <v>0.10097884850612647</v>
      </c>
      <c r="R154" s="233">
        <f t="shared" si="453"/>
        <v>0.10219175120925041</v>
      </c>
      <c r="S154" s="233">
        <f t="shared" si="453"/>
        <v>0.29501409757862723</v>
      </c>
      <c r="T154" s="304">
        <f>T$127/T144</f>
        <v>0.56372321885287457</v>
      </c>
      <c r="U154" s="304">
        <f>U$127/U144</f>
        <v>1.0582853211479202</v>
      </c>
      <c r="V154" s="304">
        <f>V$127/V144</f>
        <v>1.5169344263257012</v>
      </c>
      <c r="W154" s="233"/>
      <c r="X154" s="233">
        <f t="shared" si="440"/>
        <v>3.2055500417449041E-2</v>
      </c>
      <c r="Y154" s="233">
        <f t="shared" si="441"/>
        <v>6.2982743372587108E-2</v>
      </c>
      <c r="Z154" s="233">
        <f t="shared" si="442"/>
        <v>0.10097884850612647</v>
      </c>
      <c r="AA154" s="233">
        <f t="shared" si="443"/>
        <v>0.10219175120925041</v>
      </c>
      <c r="AB154" s="233">
        <f t="shared" si="444"/>
        <v>0.29501409757862723</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5"/>
        <v>12.081299629763897</v>
      </c>
      <c r="G155" s="50">
        <f t="shared" si="426"/>
        <v>8.6260563043864682</v>
      </c>
      <c r="H155" s="50">
        <f t="shared" si="427"/>
        <v>8.8235934445777957</v>
      </c>
      <c r="I155" s="50">
        <f t="shared" si="428"/>
        <v>8.967720358741504</v>
      </c>
      <c r="J155" s="50">
        <f t="shared" si="429"/>
        <v>9.108628664820893</v>
      </c>
      <c r="K155" s="50">
        <f t="shared" si="430"/>
        <v>9.0897574326512434</v>
      </c>
      <c r="L155" s="50">
        <f t="shared" si="431"/>
        <v>8.4218151348332082</v>
      </c>
      <c r="M155" s="50">
        <f t="shared" si="432"/>
        <v>7.5035450681395419</v>
      </c>
      <c r="N155" s="247" t="str">
        <f t="shared" si="433"/>
        <v>Metro Rail pkm</v>
      </c>
      <c r="O155" s="233">
        <f>O139*O$129</f>
        <v>12.081299629763897</v>
      </c>
      <c r="P155" s="233">
        <f t="shared" ref="P155:S155" si="455">P139*P$129</f>
        <v>8.6260563043864682</v>
      </c>
      <c r="Q155" s="233">
        <f t="shared" si="455"/>
        <v>8.8235934445777957</v>
      </c>
      <c r="R155" s="233">
        <f t="shared" si="455"/>
        <v>8.967720358741504</v>
      </c>
      <c r="S155" s="233">
        <f t="shared" si="455"/>
        <v>9.108628664820893</v>
      </c>
      <c r="T155" s="304">
        <f>T139*T$129</f>
        <v>9.0897574326512434</v>
      </c>
      <c r="U155" s="304">
        <f>U139*U$129</f>
        <v>8.4218151348332082</v>
      </c>
      <c r="V155" s="304">
        <f>V139*V$129</f>
        <v>7.5035450681395419</v>
      </c>
      <c r="W155" s="233"/>
      <c r="X155" s="233">
        <f t="shared" si="440"/>
        <v>12.081299629763897</v>
      </c>
      <c r="Y155" s="233">
        <f t="shared" si="441"/>
        <v>8.6260563043864682</v>
      </c>
      <c r="Z155" s="233">
        <f t="shared" si="442"/>
        <v>8.8235934445777957</v>
      </c>
      <c r="AA155" s="233">
        <f t="shared" si="443"/>
        <v>8.967720358741504</v>
      </c>
      <c r="AB155" s="233">
        <f t="shared" si="444"/>
        <v>9.108628664820893</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0.64257947683872407</v>
      </c>
      <c r="J156" s="50">
        <f t="shared" si="429"/>
        <v>0.63121754592195711</v>
      </c>
      <c r="K156" s="50">
        <f t="shared" si="430"/>
        <v>0.85804540967978071</v>
      </c>
      <c r="L156" s="50">
        <f t="shared" si="431"/>
        <v>1.110501811291019</v>
      </c>
      <c r="M156" s="50">
        <f t="shared" si="432"/>
        <v>1.3309756961023917</v>
      </c>
      <c r="N156" s="247" t="str">
        <f t="shared" si="433"/>
        <v>Gautrain pkm</v>
      </c>
      <c r="O156" s="233">
        <f>O128</f>
        <v>0.60923770891438467</v>
      </c>
      <c r="P156" s="233">
        <f t="shared" ref="P156:S156" si="458">P128</f>
        <v>0.64854136839212595</v>
      </c>
      <c r="Q156" s="233">
        <f t="shared" si="458"/>
        <v>0.6995709084876961</v>
      </c>
      <c r="R156" s="233">
        <f t="shared" si="458"/>
        <v>0.64257947683872407</v>
      </c>
      <c r="S156" s="233">
        <f t="shared" si="458"/>
        <v>0.63121754592195711</v>
      </c>
      <c r="T156" s="304">
        <f>T128</f>
        <v>0.85804540967978071</v>
      </c>
      <c r="U156" s="304">
        <f>U128</f>
        <v>1.110501811291019</v>
      </c>
      <c r="V156" s="304">
        <f>V128</f>
        <v>1.3309756961023917</v>
      </c>
      <c r="W156" s="233"/>
      <c r="X156" s="233">
        <f t="shared" si="440"/>
        <v>0.60923770891438467</v>
      </c>
      <c r="Y156" s="233">
        <f t="shared" si="441"/>
        <v>0.64854136839212595</v>
      </c>
      <c r="Z156" s="233">
        <f t="shared" si="442"/>
        <v>0.6995709084876961</v>
      </c>
      <c r="AA156" s="233">
        <f t="shared" si="443"/>
        <v>0.64257947683872407</v>
      </c>
      <c r="AB156" s="233">
        <f t="shared" si="444"/>
        <v>0.63121754592195711</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2">IF($D$4,X161,O161)</f>
        <v>112.08301521214011</v>
      </c>
      <c r="G161" s="50">
        <f t="shared" ref="G161:G168" si="463">IF($D$4,Y161,P161)</f>
        <v>111.30546475888069</v>
      </c>
      <c r="H161" s="50">
        <f t="shared" ref="H161:H168" si="464">IF($D$4,Z161,Q161)</f>
        <v>116.86069358470795</v>
      </c>
      <c r="I161" s="50">
        <f t="shared" ref="I161:I168" si="465">IF($D$4,AA161,R161)</f>
        <v>108.36878814829855</v>
      </c>
      <c r="J161" s="50">
        <f t="shared" ref="J161:J168" si="466">IF($D$4,AB161,S161)</f>
        <v>109.29690529830124</v>
      </c>
      <c r="K161" s="50">
        <f t="shared" ref="K161:K168" si="467">IF($D$4,AC161,T161)</f>
        <v>151.37171905648933</v>
      </c>
      <c r="L161" s="50">
        <f t="shared" ref="L161:L168" si="468">IF($D$4,AD161,U161)</f>
        <v>207.9459659984301</v>
      </c>
      <c r="M161" s="50">
        <f t="shared" ref="M161:M168" si="469">IF($D$4,AE161,V161)</f>
        <v>266.48613691202587</v>
      </c>
      <c r="N161" s="185" t="str">
        <f t="shared" ref="N161:N168" si="470">C161</f>
        <v>Car</v>
      </c>
      <c r="O161" s="10">
        <f>SUMPRODUCT(O$35:O$38,O$41:O$44,O$54:O$57)*O132</f>
        <v>112.08301521214011</v>
      </c>
      <c r="P161" s="10">
        <f t="shared" ref="P161:S161" si="471">SUMPRODUCT(P$35:P$38,P$41:P$44,P$54:P$57)*P132</f>
        <v>111.30546475888069</v>
      </c>
      <c r="Q161" s="10">
        <f t="shared" si="471"/>
        <v>116.86069358470795</v>
      </c>
      <c r="R161" s="10">
        <f t="shared" si="471"/>
        <v>108.36878814829855</v>
      </c>
      <c r="S161" s="10">
        <f t="shared" si="471"/>
        <v>109.29690529830124</v>
      </c>
      <c r="T161" s="306">
        <f t="shared" ref="T161:V163" si="472">SUMPRODUCT(T$35:T$38,T$41:T$44,T$54:T$57)*T132</f>
        <v>151.37171905648933</v>
      </c>
      <c r="U161" s="306">
        <f t="shared" si="472"/>
        <v>207.9459659984301</v>
      </c>
      <c r="V161" s="306">
        <f t="shared" si="472"/>
        <v>266.48613691202587</v>
      </c>
      <c r="X161" s="10">
        <f>O161</f>
        <v>112.08301521214011</v>
      </c>
      <c r="Y161" s="10">
        <f t="shared" ref="Y161:AB161" si="473">P161</f>
        <v>111.30546475888069</v>
      </c>
      <c r="Z161" s="10">
        <f t="shared" si="473"/>
        <v>116.86069358470795</v>
      </c>
      <c r="AA161" s="10">
        <f t="shared" si="473"/>
        <v>108.36878814829855</v>
      </c>
      <c r="AB161" s="10">
        <f t="shared" si="473"/>
        <v>109.29690529830124</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13.809527928760227</v>
      </c>
      <c r="F162" s="50">
        <f t="shared" si="462"/>
        <v>18.389926593310879</v>
      </c>
      <c r="G162" s="50">
        <f t="shared" si="463"/>
        <v>23.652411261262152</v>
      </c>
      <c r="H162" s="50">
        <f t="shared" si="464"/>
        <v>24.832897386750442</v>
      </c>
      <c r="I162" s="50">
        <f t="shared" si="465"/>
        <v>23.028367481513445</v>
      </c>
      <c r="J162" s="50">
        <f t="shared" si="466"/>
        <v>23.225592375889018</v>
      </c>
      <c r="K162" s="50">
        <f t="shared" si="467"/>
        <v>32.166490299503984</v>
      </c>
      <c r="L162" s="50">
        <f t="shared" si="468"/>
        <v>44.188517774666401</v>
      </c>
      <c r="M162" s="50">
        <f t="shared" si="469"/>
        <v>56.628304093805511</v>
      </c>
      <c r="N162" s="185" t="str">
        <f t="shared" si="470"/>
        <v>SUV</v>
      </c>
      <c r="O162" s="10">
        <f>SUMPRODUCT(O$35:O$38,O$41:O$44,O$54:O$57)*O133</f>
        <v>18.389926593310879</v>
      </c>
      <c r="P162" s="10">
        <f t="shared" ref="P162:S162" si="475">SUMPRODUCT(P$35:P$38,P$41:P$44,P$54:P$57)*P133</f>
        <v>23.652411261262152</v>
      </c>
      <c r="Q162" s="10">
        <f t="shared" si="475"/>
        <v>24.832897386750442</v>
      </c>
      <c r="R162" s="10">
        <f t="shared" si="475"/>
        <v>23.028367481513445</v>
      </c>
      <c r="S162" s="10">
        <f t="shared" si="475"/>
        <v>23.225592375889018</v>
      </c>
      <c r="T162" s="306">
        <f t="shared" si="472"/>
        <v>32.166490299503984</v>
      </c>
      <c r="U162" s="306">
        <f t="shared" si="472"/>
        <v>44.188517774666401</v>
      </c>
      <c r="V162" s="306">
        <f>SUMPRODUCT(V$35:V$38,V$41:V$44,V$54:V$57)*V133</f>
        <v>56.628304093805511</v>
      </c>
      <c r="X162" s="10">
        <f t="shared" ref="X162:X168" si="476">O162</f>
        <v>18.389926593310879</v>
      </c>
      <c r="Y162" s="10">
        <f t="shared" ref="Y162:Y168" si="477">P162</f>
        <v>23.652411261262152</v>
      </c>
      <c r="Z162" s="10">
        <f t="shared" ref="Z162:Z168" si="478">Q162</f>
        <v>24.832897386750442</v>
      </c>
      <c r="AA162" s="10">
        <f t="shared" ref="AA162:AA168" si="479">R162</f>
        <v>23.028367481513445</v>
      </c>
      <c r="AB162" s="10">
        <f t="shared" ref="AB162:AB168" si="480">S162</f>
        <v>23.225592375889018</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4.7074571053679897</v>
      </c>
      <c r="F163" s="50">
        <f t="shared" si="462"/>
        <v>3.9406985557094738</v>
      </c>
      <c r="G163" s="50">
        <f t="shared" si="463"/>
        <v>4.1739549284580262</v>
      </c>
      <c r="H163" s="50">
        <f t="shared" si="464"/>
        <v>4.3822760094265476</v>
      </c>
      <c r="I163" s="50">
        <f t="shared" si="465"/>
        <v>4.0638295555611963</v>
      </c>
      <c r="J163" s="50">
        <f t="shared" si="466"/>
        <v>4.098633948686297</v>
      </c>
      <c r="K163" s="50">
        <f t="shared" si="467"/>
        <v>5.6764394646183503</v>
      </c>
      <c r="L163" s="50">
        <f t="shared" si="468"/>
        <v>7.7979737249411292</v>
      </c>
      <c r="M163" s="50">
        <f t="shared" si="469"/>
        <v>9.9932301342009708</v>
      </c>
      <c r="N163" s="185" t="str">
        <f t="shared" si="470"/>
        <v>Motorbike</v>
      </c>
      <c r="O163" s="10">
        <f>SUMPRODUCT(O$35:O$38,O$41:O$44,O$54:O$57)*O134</f>
        <v>3.9406985557094738</v>
      </c>
      <c r="P163" s="10">
        <f t="shared" ref="P163:S163" si="484">SUMPRODUCT(P$35:P$38,P$41:P$44,P$54:P$57)*P134</f>
        <v>4.1739549284580262</v>
      </c>
      <c r="Q163" s="10">
        <f t="shared" si="484"/>
        <v>4.3822760094265476</v>
      </c>
      <c r="R163" s="10">
        <f t="shared" si="484"/>
        <v>4.0638295555611963</v>
      </c>
      <c r="S163" s="10">
        <f t="shared" si="484"/>
        <v>4.098633948686297</v>
      </c>
      <c r="T163" s="306">
        <f t="shared" si="472"/>
        <v>5.6764394646183503</v>
      </c>
      <c r="U163" s="306">
        <f t="shared" si="472"/>
        <v>7.7979737249411292</v>
      </c>
      <c r="V163" s="306">
        <f t="shared" si="472"/>
        <v>9.9932301342009708</v>
      </c>
      <c r="X163" s="10">
        <f t="shared" si="476"/>
        <v>3.9406985557094738</v>
      </c>
      <c r="Y163" s="10">
        <f t="shared" si="477"/>
        <v>4.1739549284580262</v>
      </c>
      <c r="Z163" s="10">
        <f t="shared" si="478"/>
        <v>4.3822760094265476</v>
      </c>
      <c r="AA163" s="10">
        <f t="shared" si="479"/>
        <v>4.0638295555611963</v>
      </c>
      <c r="AB163" s="10">
        <f t="shared" si="480"/>
        <v>4.098633948686297</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27.595775892451353</v>
      </c>
      <c r="G164" s="50">
        <f t="shared" si="463"/>
        <v>18.502265696365193</v>
      </c>
      <c r="H164" s="50">
        <f t="shared" si="464"/>
        <v>18.925968547790067</v>
      </c>
      <c r="I164" s="50">
        <f t="shared" si="465"/>
        <v>19.235110334691932</v>
      </c>
      <c r="J164" s="50">
        <f t="shared" si="466"/>
        <v>19.537348440485406</v>
      </c>
      <c r="K164" s="50">
        <f t="shared" si="467"/>
        <v>19.496871014962103</v>
      </c>
      <c r="L164" s="50">
        <f t="shared" si="468"/>
        <v>18.0641831877582</v>
      </c>
      <c r="M164" s="50">
        <f t="shared" si="469"/>
        <v>16.094560436009466</v>
      </c>
      <c r="N164" s="185" t="str">
        <f t="shared" si="470"/>
        <v>Bus</v>
      </c>
      <c r="O164" s="10">
        <f>O152*O142</f>
        <v>27.595775892451353</v>
      </c>
      <c r="P164" s="10">
        <f t="shared" ref="P164:S164" si="486">P152*P142</f>
        <v>18.502265696365193</v>
      </c>
      <c r="Q164" s="10">
        <f t="shared" si="486"/>
        <v>18.925968547790067</v>
      </c>
      <c r="R164" s="10">
        <f t="shared" si="486"/>
        <v>19.235110334691932</v>
      </c>
      <c r="S164" s="10">
        <f t="shared" si="486"/>
        <v>19.537348440485406</v>
      </c>
      <c r="T164" s="306">
        <f t="shared" ref="T164:V166" si="487">T152*T142</f>
        <v>19.496871014962103</v>
      </c>
      <c r="U164" s="306">
        <f t="shared" si="487"/>
        <v>18.0641831877582</v>
      </c>
      <c r="V164" s="306">
        <f t="shared" si="487"/>
        <v>16.094560436009466</v>
      </c>
      <c r="X164" s="10">
        <f t="shared" si="476"/>
        <v>27.595775892451353</v>
      </c>
      <c r="Y164" s="10">
        <f t="shared" si="477"/>
        <v>18.502265696365193</v>
      </c>
      <c r="Z164" s="10">
        <f t="shared" si="478"/>
        <v>18.925968547790067</v>
      </c>
      <c r="AA164" s="10">
        <f t="shared" si="479"/>
        <v>19.235110334691932</v>
      </c>
      <c r="AB164" s="10">
        <f t="shared" si="480"/>
        <v>19.537348440485406</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4.878996933832318</v>
      </c>
      <c r="AJ164" s="10">
        <f t="shared" si="488"/>
        <v>6.7024919637103446</v>
      </c>
      <c r="AK164" s="10">
        <f t="shared" si="488"/>
        <v>8.5893524431560877</v>
      </c>
      <c r="AL164" s="10"/>
      <c r="AM164" s="10">
        <f t="shared" ref="AM164:AO168" si="489">SUM(T$161:T$162)*(1-AM$161) *AM175</f>
        <v>1.6263323112774419</v>
      </c>
      <c r="AN164" s="10">
        <f t="shared" si="489"/>
        <v>4.468327975806897</v>
      </c>
      <c r="AO164" s="10">
        <f t="shared" si="489"/>
        <v>8.5893524431560877</v>
      </c>
      <c r="AP164" s="10"/>
      <c r="AQ164" s="10">
        <f t="shared" ref="AQ164:AS168" si="490">SUM(T$161:T$162)*(1-AQ$161) *AQ175</f>
        <v>4.878996933832318</v>
      </c>
      <c r="AR164" s="10">
        <f t="shared" si="490"/>
        <v>8.3781149546379332</v>
      </c>
      <c r="AS164" s="10">
        <f t="shared" si="490"/>
        <v>12.884028664734137</v>
      </c>
    </row>
    <row r="165" spans="1:46">
      <c r="A165" s="185" t="s">
        <v>16</v>
      </c>
      <c r="B165" s="185" t="s">
        <v>130</v>
      </c>
      <c r="C165" s="185" t="s">
        <v>61</v>
      </c>
      <c r="D165" s="185" t="s">
        <v>86</v>
      </c>
      <c r="E165" s="298">
        <f t="shared" si="485"/>
        <v>83.773721682742135</v>
      </c>
      <c r="F165" s="50">
        <f t="shared" si="462"/>
        <v>95.660972173859577</v>
      </c>
      <c r="G165" s="50">
        <f t="shared" si="463"/>
        <v>97.886986758472602</v>
      </c>
      <c r="H165" s="50">
        <f t="shared" si="464"/>
        <v>100.12860387107854</v>
      </c>
      <c r="I165" s="50">
        <f t="shared" si="465"/>
        <v>101.76413102745801</v>
      </c>
      <c r="J165" s="50">
        <f t="shared" si="466"/>
        <v>103.36313397905455</v>
      </c>
      <c r="K165" s="50">
        <f t="shared" si="467"/>
        <v>103.14898651834679</v>
      </c>
      <c r="L165" s="50">
        <f t="shared" si="468"/>
        <v>95.569293486585607</v>
      </c>
      <c r="M165" s="50">
        <f t="shared" si="469"/>
        <v>85.148924468887913</v>
      </c>
      <c r="N165" s="185" t="str">
        <f t="shared" si="470"/>
        <v>Minibus</v>
      </c>
      <c r="O165" s="10">
        <f>O153*O143</f>
        <v>95.660972173859577</v>
      </c>
      <c r="P165" s="10">
        <f t="shared" ref="P165:S165" si="491">P153*P143</f>
        <v>97.886986758472602</v>
      </c>
      <c r="Q165" s="10">
        <f t="shared" si="491"/>
        <v>100.12860387107854</v>
      </c>
      <c r="R165" s="10">
        <f t="shared" si="491"/>
        <v>101.76413102745801</v>
      </c>
      <c r="S165" s="10">
        <f t="shared" si="491"/>
        <v>103.36313397905455</v>
      </c>
      <c r="T165" s="306">
        <f t="shared" si="487"/>
        <v>103.14898651834679</v>
      </c>
      <c r="U165" s="306">
        <f t="shared" si="487"/>
        <v>95.569293486585607</v>
      </c>
      <c r="V165" s="306">
        <f t="shared" si="487"/>
        <v>85.148924468887913</v>
      </c>
      <c r="X165" s="10">
        <f t="shared" si="476"/>
        <v>95.660972173859577</v>
      </c>
      <c r="Y165" s="10">
        <f t="shared" si="477"/>
        <v>97.886986758472602</v>
      </c>
      <c r="Z165" s="10">
        <f t="shared" si="478"/>
        <v>100.12860387107854</v>
      </c>
      <c r="AA165" s="10">
        <f t="shared" si="479"/>
        <v>101.76413102745801</v>
      </c>
      <c r="AB165" s="10">
        <f t="shared" si="480"/>
        <v>103.36313397905455</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25.812531075612863</v>
      </c>
      <c r="AJ165" s="10">
        <f t="shared" si="488"/>
        <v>35.459805456656746</v>
      </c>
      <c r="AK165" s="10">
        <f t="shared" si="488"/>
        <v>45.442317317508206</v>
      </c>
      <c r="AL165" s="10"/>
      <c r="AM165" s="10">
        <f t="shared" si="489"/>
        <v>8.6041770252043026</v>
      </c>
      <c r="AN165" s="10">
        <f t="shared" si="489"/>
        <v>23.639870304437832</v>
      </c>
      <c r="AO165" s="10">
        <f t="shared" si="489"/>
        <v>45.442317317508206</v>
      </c>
      <c r="AP165" s="10"/>
      <c r="AQ165" s="10">
        <f t="shared" si="490"/>
        <v>25.812531075612863</v>
      </c>
      <c r="AR165" s="10">
        <f t="shared" si="490"/>
        <v>44.324756820820944</v>
      </c>
      <c r="AS165" s="10">
        <f t="shared" si="490"/>
        <v>68.163475976262333</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2.5547937802312601</v>
      </c>
      <c r="J166" s="50">
        <f t="shared" si="466"/>
        <v>7.3753524394656811</v>
      </c>
      <c r="K166" s="50">
        <f t="shared" si="467"/>
        <v>14.093080471321864</v>
      </c>
      <c r="L166" s="50">
        <f t="shared" si="468"/>
        <v>26.457133028698003</v>
      </c>
      <c r="M166" s="50">
        <f t="shared" si="469"/>
        <v>37.923360658142528</v>
      </c>
      <c r="N166" s="185" t="str">
        <f t="shared" si="470"/>
        <v>BRT</v>
      </c>
      <c r="O166" s="10">
        <f>O154*O144</f>
        <v>0.80138751043622602</v>
      </c>
      <c r="P166" s="10">
        <f t="shared" ref="P166:S166" si="492">P154*P144</f>
        <v>1.5745685843146777</v>
      </c>
      <c r="Q166" s="10">
        <f t="shared" si="492"/>
        <v>2.5244712126531619</v>
      </c>
      <c r="R166" s="10">
        <f t="shared" si="492"/>
        <v>2.5547937802312601</v>
      </c>
      <c r="S166" s="10">
        <f t="shared" si="492"/>
        <v>7.3753524394656811</v>
      </c>
      <c r="T166" s="306">
        <f t="shared" si="487"/>
        <v>14.093080471321864</v>
      </c>
      <c r="U166" s="306">
        <f t="shared" si="487"/>
        <v>26.457133028698003</v>
      </c>
      <c r="V166" s="306">
        <f t="shared" si="487"/>
        <v>37.923360658142528</v>
      </c>
      <c r="X166" s="10">
        <f t="shared" si="476"/>
        <v>0.80138751043622602</v>
      </c>
      <c r="Y166" s="10">
        <f t="shared" si="477"/>
        <v>1.5745685843146777</v>
      </c>
      <c r="Z166" s="10">
        <f t="shared" si="478"/>
        <v>2.5244712126531619</v>
      </c>
      <c r="AA166" s="10">
        <f t="shared" si="479"/>
        <v>2.5547937802312601</v>
      </c>
      <c r="AB166" s="10">
        <f t="shared" si="480"/>
        <v>7.3753524394656811</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3.5267246911088592</v>
      </c>
      <c r="AJ166" s="10">
        <f t="shared" si="488"/>
        <v>4.8448163056764013</v>
      </c>
      <c r="AK166" s="10">
        <f t="shared" si="488"/>
        <v>6.2087108790455883</v>
      </c>
      <c r="AL166" s="10"/>
      <c r="AM166" s="10">
        <f t="shared" si="489"/>
        <v>1.1755748970362885</v>
      </c>
      <c r="AN166" s="10">
        <f t="shared" si="489"/>
        <v>3.2298775371176012</v>
      </c>
      <c r="AO166" s="10">
        <f t="shared" si="489"/>
        <v>6.2087108790455883</v>
      </c>
      <c r="AP166" s="10"/>
      <c r="AQ166" s="10">
        <f t="shared" si="490"/>
        <v>3.5267246911088592</v>
      </c>
      <c r="AR166" s="10">
        <f t="shared" si="490"/>
        <v>6.056020382095503</v>
      </c>
      <c r="AS166" s="10">
        <f t="shared" si="490"/>
        <v>9.3130663185683868</v>
      </c>
    </row>
    <row r="167" spans="1:46">
      <c r="A167" s="185" t="s">
        <v>16</v>
      </c>
      <c r="B167" s="185" t="s">
        <v>132</v>
      </c>
      <c r="C167" s="185" t="s">
        <v>85</v>
      </c>
      <c r="D167" s="185" t="str">
        <f>D166</f>
        <v>billion</v>
      </c>
      <c r="E167" s="298">
        <f t="shared" ref="E167:E168" si="493">E155</f>
        <v>14.550109199356424</v>
      </c>
      <c r="F167" s="50">
        <f t="shared" si="462"/>
        <v>12.081299629763897</v>
      </c>
      <c r="G167" s="50">
        <f t="shared" si="463"/>
        <v>8.6260563043864682</v>
      </c>
      <c r="H167" s="50">
        <f t="shared" si="464"/>
        <v>8.8235934445777957</v>
      </c>
      <c r="I167" s="50">
        <f t="shared" si="465"/>
        <v>8.967720358741504</v>
      </c>
      <c r="J167" s="50">
        <f t="shared" si="466"/>
        <v>9.108628664820893</v>
      </c>
      <c r="K167" s="50">
        <f t="shared" si="467"/>
        <v>9.0897574326512434</v>
      </c>
      <c r="L167" s="50">
        <f t="shared" si="468"/>
        <v>8.4218151348332082</v>
      </c>
      <c r="M167" s="50">
        <f t="shared" si="469"/>
        <v>7.5035450681395419</v>
      </c>
      <c r="N167" s="185" t="str">
        <f t="shared" si="470"/>
        <v>Metro Rail</v>
      </c>
      <c r="O167" s="10">
        <f>O155</f>
        <v>12.081299629763897</v>
      </c>
      <c r="P167" s="10">
        <f t="shared" ref="P167:S167" si="494">P155</f>
        <v>8.6260563043864682</v>
      </c>
      <c r="Q167" s="10">
        <f t="shared" si="494"/>
        <v>8.8235934445777957</v>
      </c>
      <c r="R167" s="10">
        <f t="shared" si="494"/>
        <v>8.967720358741504</v>
      </c>
      <c r="S167" s="10">
        <f t="shared" si="494"/>
        <v>9.108628664820893</v>
      </c>
      <c r="T167" s="306">
        <f t="shared" ref="T167:V168" si="495">T155</f>
        <v>9.0897574326512434</v>
      </c>
      <c r="U167" s="306">
        <f t="shared" si="495"/>
        <v>8.4218151348332082</v>
      </c>
      <c r="V167" s="306">
        <f t="shared" si="495"/>
        <v>7.5035450681395419</v>
      </c>
      <c r="X167" s="10">
        <f t="shared" si="476"/>
        <v>12.081299629763897</v>
      </c>
      <c r="Y167" s="10">
        <f t="shared" si="477"/>
        <v>8.6260563043864682</v>
      </c>
      <c r="Z167" s="10">
        <f t="shared" si="478"/>
        <v>8.8235934445777957</v>
      </c>
      <c r="AA167" s="10">
        <f t="shared" si="479"/>
        <v>8.967720358741504</v>
      </c>
      <c r="AB167" s="10">
        <f t="shared" si="480"/>
        <v>9.108628664820893</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2.2746674894218217</v>
      </c>
      <c r="AJ167" s="10">
        <f t="shared" si="488"/>
        <v>3.1248104425406313</v>
      </c>
      <c r="AK167" s="10">
        <f t="shared" si="488"/>
        <v>4.0044953957957405</v>
      </c>
      <c r="AL167" s="10"/>
      <c r="AM167" s="10">
        <f t="shared" si="489"/>
        <v>0.75822249647394191</v>
      </c>
      <c r="AN167" s="10">
        <f t="shared" si="489"/>
        <v>2.0832069616937541</v>
      </c>
      <c r="AO167" s="10">
        <f t="shared" si="489"/>
        <v>4.0044953957957405</v>
      </c>
      <c r="AP167" s="10"/>
      <c r="AQ167" s="10">
        <f t="shared" si="490"/>
        <v>2.2746674894218217</v>
      </c>
      <c r="AR167" s="10">
        <f t="shared" si="490"/>
        <v>3.9060130531757902</v>
      </c>
      <c r="AS167" s="10">
        <f t="shared" si="490"/>
        <v>6.006743093693613</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0.64257947683872407</v>
      </c>
      <c r="J168" s="50">
        <f t="shared" si="466"/>
        <v>0.63121754592195711</v>
      </c>
      <c r="K168" s="50">
        <f t="shared" si="467"/>
        <v>0.85804540967978071</v>
      </c>
      <c r="L168" s="50">
        <f t="shared" si="468"/>
        <v>1.110501811291019</v>
      </c>
      <c r="M168" s="50">
        <f t="shared" si="469"/>
        <v>1.3309756961023917</v>
      </c>
      <c r="N168" s="185" t="str">
        <f t="shared" si="470"/>
        <v>Gautrain</v>
      </c>
      <c r="O168" s="10">
        <f>O156</f>
        <v>0.60923770891438467</v>
      </c>
      <c r="P168" s="10">
        <f t="shared" ref="P168:S168" si="496">P156</f>
        <v>0.64854136839212595</v>
      </c>
      <c r="Q168" s="10">
        <f t="shared" si="496"/>
        <v>0.6995709084876961</v>
      </c>
      <c r="R168" s="10">
        <f t="shared" si="496"/>
        <v>0.64257947683872407</v>
      </c>
      <c r="S168" s="10">
        <f t="shared" si="496"/>
        <v>0.63121754592195711</v>
      </c>
      <c r="T168" s="306">
        <f t="shared" si="495"/>
        <v>0.85804540967978071</v>
      </c>
      <c r="U168" s="306">
        <f t="shared" si="495"/>
        <v>1.110501811291019</v>
      </c>
      <c r="V168" s="306">
        <f t="shared" si="495"/>
        <v>1.3309756961023917</v>
      </c>
      <c r="X168" s="10">
        <f t="shared" si="476"/>
        <v>0.60923770891438467</v>
      </c>
      <c r="Y168" s="10">
        <f t="shared" si="477"/>
        <v>0.64854136839212595</v>
      </c>
      <c r="Z168" s="10">
        <f t="shared" si="478"/>
        <v>0.6995709084876961</v>
      </c>
      <c r="AA168" s="10">
        <f t="shared" si="479"/>
        <v>0.64257947683872407</v>
      </c>
      <c r="AB168" s="10">
        <f t="shared" si="480"/>
        <v>0.63121754592195711</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0.21472168122278992</v>
      </c>
      <c r="AJ168" s="10">
        <f t="shared" si="488"/>
        <v>0.29497258603515769</v>
      </c>
      <c r="AK168" s="10">
        <f t="shared" si="488"/>
        <v>0.37801216566063522</v>
      </c>
      <c r="AL168" s="10"/>
      <c r="AM168" s="10">
        <f t="shared" si="489"/>
        <v>7.1573893740930095E-2</v>
      </c>
      <c r="AN168" s="10">
        <f t="shared" si="489"/>
        <v>0.19664839069010515</v>
      </c>
      <c r="AO168" s="10">
        <f t="shared" si="489"/>
        <v>0.37801216566063522</v>
      </c>
      <c r="AP168" s="10"/>
      <c r="AQ168" s="10">
        <f t="shared" si="490"/>
        <v>0.21472168122278992</v>
      </c>
      <c r="AR168" s="10">
        <f t="shared" si="490"/>
        <v>0.36871573254394724</v>
      </c>
      <c r="AS168" s="10">
        <f t="shared" si="490"/>
        <v>0.56701824849095306</v>
      </c>
    </row>
    <row r="169" spans="1:46">
      <c r="A169" s="185" t="s">
        <v>16</v>
      </c>
      <c r="C169" s="5" t="s">
        <v>5</v>
      </c>
      <c r="E169" s="10">
        <f t="shared" ref="E169:M169" si="497">SUM(E161:E168)</f>
        <v>241.03539987594112</v>
      </c>
      <c r="F169" s="10">
        <f t="shared" si="497"/>
        <v>271.16231327658591</v>
      </c>
      <c r="G169" s="10">
        <f t="shared" si="497"/>
        <v>266.3702496605319</v>
      </c>
      <c r="H169" s="10">
        <f t="shared" si="497"/>
        <v>277.17807496547221</v>
      </c>
      <c r="I169" s="10">
        <f t="shared" si="497"/>
        <v>268.62532016333461</v>
      </c>
      <c r="J169" s="10">
        <f t="shared" si="497"/>
        <v>276.63681269262509</v>
      </c>
      <c r="K169" s="10">
        <f t="shared" si="497"/>
        <v>335.90138966757343</v>
      </c>
      <c r="L169" s="10">
        <f t="shared" si="497"/>
        <v>409.55538414720365</v>
      </c>
      <c r="M169" s="10">
        <f t="shared" si="497"/>
        <v>481.10903746731424</v>
      </c>
      <c r="N169" s="39"/>
      <c r="O169" s="10">
        <f>SUM(O161:O168)</f>
        <v>271.16231327658591</v>
      </c>
      <c r="P169" s="10">
        <f t="shared" ref="P169:S169" si="498">SUM(P161:P168)</f>
        <v>266.3702496605319</v>
      </c>
      <c r="Q169" s="10">
        <f t="shared" si="498"/>
        <v>277.17807496547221</v>
      </c>
      <c r="R169" s="10">
        <f t="shared" si="498"/>
        <v>268.62532016333461</v>
      </c>
      <c r="S169" s="10">
        <f t="shared" si="498"/>
        <v>276.63681269262509</v>
      </c>
      <c r="T169" s="10">
        <f>SUM(T161:T168)</f>
        <v>335.90138966757343</v>
      </c>
      <c r="U169" s="10">
        <f>SUM(U161:U168)</f>
        <v>409.55538414720365</v>
      </c>
      <c r="V169" s="10">
        <f>SUM(V161:V168)</f>
        <v>481.10903746731424</v>
      </c>
      <c r="W169" s="281"/>
      <c r="X169" s="10">
        <f>SUM(X161:X168)</f>
        <v>271.16231327658591</v>
      </c>
      <c r="Y169" s="10">
        <f t="shared" ref="Y169:AB169" si="499">SUM(Y161:Y168)</f>
        <v>266.3702496605319</v>
      </c>
      <c r="Z169" s="10">
        <f t="shared" si="499"/>
        <v>277.17807496547221</v>
      </c>
      <c r="AA169" s="10">
        <f t="shared" si="499"/>
        <v>268.62532016333461</v>
      </c>
      <c r="AB169" s="10">
        <f t="shared" si="499"/>
        <v>276.63681269262509</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0.44675182449662765</v>
      </c>
      <c r="F172" s="240">
        <f>F161/F$169</f>
        <v>0.41334289362628091</v>
      </c>
      <c r="G172" s="240">
        <f t="shared" si="504"/>
        <v>0.41785997085159032</v>
      </c>
      <c r="H172" s="240">
        <f>H161/H$169</f>
        <v>0.42160872067267646</v>
      </c>
      <c r="I172" s="240">
        <f t="shared" ref="I172:J172" si="505">I161/I$169</f>
        <v>0.40341985663304608</v>
      </c>
      <c r="J172" s="240">
        <f t="shared" si="505"/>
        <v>0.39509168803120398</v>
      </c>
      <c r="K172" s="240">
        <f t="shared" ref="K172:M179" si="506">K161/K$169</f>
        <v>0.45064332483499142</v>
      </c>
      <c r="L172" s="240">
        <f t="shared" si="506"/>
        <v>0.50773588639647704</v>
      </c>
      <c r="M172" s="240">
        <f t="shared" si="506"/>
        <v>0.55389966963597204</v>
      </c>
      <c r="N172" s="40" t="str">
        <f>C172</f>
        <v>Car</v>
      </c>
      <c r="O172" s="240">
        <f t="shared" ref="O172:O179" si="507">O161/O$169</f>
        <v>0.41334289362628091</v>
      </c>
      <c r="P172" s="240">
        <f t="shared" ref="P172:S172" si="508">P161/P$169</f>
        <v>0.41785997085159032</v>
      </c>
      <c r="Q172" s="240">
        <f t="shared" si="508"/>
        <v>0.42160872067267646</v>
      </c>
      <c r="R172" s="240">
        <f t="shared" si="508"/>
        <v>0.40341985663304608</v>
      </c>
      <c r="S172" s="240">
        <f t="shared" si="508"/>
        <v>0.39509168803120398</v>
      </c>
      <c r="T172" s="307">
        <f t="shared" ref="T172:V179" si="509">T161/T$169</f>
        <v>0.45064332483499142</v>
      </c>
      <c r="U172" s="307">
        <f t="shared" si="509"/>
        <v>0.50773588639647704</v>
      </c>
      <c r="V172" s="307">
        <f t="shared" si="509"/>
        <v>0.55389966963597204</v>
      </c>
      <c r="W172" s="281"/>
      <c r="X172" s="240">
        <f>O172</f>
        <v>0.41334289362628091</v>
      </c>
      <c r="Y172" s="240">
        <f t="shared" ref="Y172:AB172" si="510">P172</f>
        <v>0.41785997085159032</v>
      </c>
      <c r="Z172" s="240">
        <f t="shared" si="510"/>
        <v>0.42160872067267646</v>
      </c>
      <c r="AA172" s="240">
        <f t="shared" si="510"/>
        <v>0.40341985663304608</v>
      </c>
      <c r="AB172" s="240">
        <f t="shared" si="510"/>
        <v>0.39509168803120398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5.7292530208707407E-2</v>
      </c>
      <c r="F173" s="240">
        <f t="shared" si="504"/>
        <v>6.7818888145245795E-2</v>
      </c>
      <c r="G173" s="240">
        <f t="shared" si="504"/>
        <v>8.8795243805962959E-2</v>
      </c>
      <c r="H173" s="240">
        <f t="shared" ref="H173:J173" si="512">H162/H$169</f>
        <v>8.9591853142943767E-2</v>
      </c>
      <c r="I173" s="240">
        <f t="shared" si="512"/>
        <v>8.5726719534522308E-2</v>
      </c>
      <c r="J173" s="240">
        <f t="shared" si="512"/>
        <v>8.3956983706630864E-2</v>
      </c>
      <c r="K173" s="240">
        <f t="shared" si="506"/>
        <v>9.576170652743568E-2</v>
      </c>
      <c r="L173" s="240">
        <f t="shared" si="506"/>
        <v>0.10789387585925138</v>
      </c>
      <c r="M173" s="240">
        <f t="shared" si="506"/>
        <v>0.1177036797976441</v>
      </c>
      <c r="N173" s="40"/>
      <c r="O173" s="240">
        <f t="shared" si="507"/>
        <v>6.7818888145245795E-2</v>
      </c>
      <c r="P173" s="240">
        <f t="shared" ref="P173:S173" si="513">P162/P$169</f>
        <v>8.8795243805962959E-2</v>
      </c>
      <c r="Q173" s="240">
        <f t="shared" si="513"/>
        <v>8.9591853142943767E-2</v>
      </c>
      <c r="R173" s="240">
        <f t="shared" si="513"/>
        <v>8.5726719534522308E-2</v>
      </c>
      <c r="S173" s="240">
        <f t="shared" si="513"/>
        <v>8.3956983706630864E-2</v>
      </c>
      <c r="T173" s="307">
        <f t="shared" si="509"/>
        <v>9.576170652743568E-2</v>
      </c>
      <c r="U173" s="307">
        <f t="shared" si="509"/>
        <v>0.10789387585925138</v>
      </c>
      <c r="V173" s="307">
        <f t="shared" si="509"/>
        <v>0.1177036797976441</v>
      </c>
      <c r="W173" s="281"/>
      <c r="X173" s="240">
        <f t="shared" ref="X173:X182" si="514">O173</f>
        <v>6.7818888145245795E-2</v>
      </c>
      <c r="Y173" s="240">
        <f t="shared" ref="Y173:Y182" si="515">P173</f>
        <v>8.8795243805962959E-2</v>
      </c>
      <c r="Z173" s="240">
        <f t="shared" ref="Z173:Z182" si="516">Q173</f>
        <v>8.9591853142943767E-2</v>
      </c>
      <c r="AA173" s="240">
        <f t="shared" ref="AA173:AA182" si="517">R173</f>
        <v>8.5726719534522308E-2</v>
      </c>
      <c r="AB173" s="240">
        <f t="shared" ref="AB173:AB182" si="518">S173</f>
        <v>8.3956983706630864E-2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1.9530148301000094E-2</v>
      </c>
      <c r="F174" s="240">
        <f t="shared" si="504"/>
        <v>1.4532618888266955E-2</v>
      </c>
      <c r="G174" s="240">
        <f t="shared" si="504"/>
        <v>1.5669748906934639E-2</v>
      </c>
      <c r="H174" s="240">
        <f t="shared" ref="H174:J174" si="519">H163/H$169</f>
        <v>1.5810327025225366E-2</v>
      </c>
      <c r="I174" s="240">
        <f t="shared" si="519"/>
        <v>1.5128244623739231E-2</v>
      </c>
      <c r="J174" s="240">
        <f t="shared" si="519"/>
        <v>1.4815938301170152E-2</v>
      </c>
      <c r="K174" s="240">
        <f t="shared" si="506"/>
        <v>1.6899124681312182E-2</v>
      </c>
      <c r="L174" s="240">
        <f t="shared" si="506"/>
        <v>1.9040095739867889E-2</v>
      </c>
      <c r="M174" s="240">
        <f t="shared" si="506"/>
        <v>2.0771237611348956E-2</v>
      </c>
      <c r="N174" s="40"/>
      <c r="O174" s="240">
        <f t="shared" si="507"/>
        <v>1.4532618888266955E-2</v>
      </c>
      <c r="P174" s="240">
        <f t="shared" ref="P174:S174" si="520">P163/P$169</f>
        <v>1.5669748906934639E-2</v>
      </c>
      <c r="Q174" s="240">
        <f t="shared" si="520"/>
        <v>1.5810327025225366E-2</v>
      </c>
      <c r="R174" s="240">
        <f t="shared" si="520"/>
        <v>1.5128244623739231E-2</v>
      </c>
      <c r="S174" s="240">
        <f t="shared" si="520"/>
        <v>1.4815938301170152E-2</v>
      </c>
      <c r="T174" s="307">
        <f t="shared" si="509"/>
        <v>1.6899124681312182E-2</v>
      </c>
      <c r="U174" s="307">
        <f t="shared" si="509"/>
        <v>1.9040095739867889E-2</v>
      </c>
      <c r="V174" s="307">
        <f t="shared" si="509"/>
        <v>2.0771237611348956E-2</v>
      </c>
      <c r="W174" s="281"/>
      <c r="X174" s="240">
        <f t="shared" si="514"/>
        <v>1.4532618888266955E-2</v>
      </c>
      <c r="Y174" s="240">
        <f t="shared" si="515"/>
        <v>1.5669748906934639E-2</v>
      </c>
      <c r="Z174" s="240">
        <f t="shared" si="516"/>
        <v>1.5810327025225366E-2</v>
      </c>
      <c r="AA174" s="240">
        <f t="shared" si="517"/>
        <v>1.5128244623739231E-2</v>
      </c>
      <c r="AB174" s="240">
        <f t="shared" si="518"/>
        <v>1.4815938301170152E-2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6.4097585876977406E-2</v>
      </c>
      <c r="F175" s="240">
        <f t="shared" si="504"/>
        <v>0.10176847792378739</v>
      </c>
      <c r="G175" s="240">
        <f t="shared" si="504"/>
        <v>6.9460706366213515E-2</v>
      </c>
      <c r="H175" s="240">
        <f t="shared" ref="H175:J175" si="521">H164/H$169</f>
        <v>6.8280900464972399E-2</v>
      </c>
      <c r="I175" s="240">
        <f t="shared" si="521"/>
        <v>7.1605723254219808E-2</v>
      </c>
      <c r="J175" s="240">
        <f t="shared" si="521"/>
        <v>7.0624542881043167E-2</v>
      </c>
      <c r="K175" s="240">
        <f t="shared" si="506"/>
        <v>5.8043436599822598E-2</v>
      </c>
      <c r="L175" s="240">
        <f t="shared" si="506"/>
        <v>4.4106814089069614E-2</v>
      </c>
      <c r="M175" s="240">
        <f t="shared" si="506"/>
        <v>3.3453041166583583E-2</v>
      </c>
      <c r="N175" s="40"/>
      <c r="O175" s="240">
        <f t="shared" si="507"/>
        <v>0.10176847792378739</v>
      </c>
      <c r="P175" s="240">
        <f t="shared" ref="P175:S175" si="522">P164/P$169</f>
        <v>6.9460706366213515E-2</v>
      </c>
      <c r="Q175" s="240">
        <f t="shared" si="522"/>
        <v>6.8280900464972399E-2</v>
      </c>
      <c r="R175" s="240">
        <f t="shared" si="522"/>
        <v>7.1605723254219808E-2</v>
      </c>
      <c r="S175" s="240">
        <f t="shared" si="522"/>
        <v>7.0624542881043167E-2</v>
      </c>
      <c r="T175" s="307">
        <f t="shared" si="509"/>
        <v>5.8043436599822598E-2</v>
      </c>
      <c r="U175" s="307">
        <f t="shared" si="509"/>
        <v>4.4106814089069614E-2</v>
      </c>
      <c r="V175" s="307">
        <f t="shared" si="509"/>
        <v>3.3453041166583583E-2</v>
      </c>
      <c r="W175" s="281"/>
      <c r="X175" s="240">
        <f t="shared" si="514"/>
        <v>0.10176847792378739</v>
      </c>
      <c r="Y175" s="240">
        <f t="shared" si="515"/>
        <v>6.9460706366213515E-2</v>
      </c>
      <c r="Z175" s="240">
        <f t="shared" si="516"/>
        <v>6.8280900464972399E-2</v>
      </c>
      <c r="AA175" s="240">
        <f t="shared" si="517"/>
        <v>7.1605723254219808E-2</v>
      </c>
      <c r="AB175" s="240">
        <f t="shared" si="518"/>
        <v>7.0624542881043167E-2</v>
      </c>
      <c r="AC175" s="307" t="e">
        <f t="shared" si="511"/>
        <v>#N/A</v>
      </c>
      <c r="AD175" s="307" t="e">
        <f t="shared" si="511"/>
        <v>#N/A</v>
      </c>
      <c r="AE175" s="307" t="e">
        <f t="shared" si="511"/>
        <v>#N/A</v>
      </c>
      <c r="AG175" s="255">
        <f>T175</f>
        <v>5.8043436599822598E-2</v>
      </c>
      <c r="AI175" s="308">
        <f>AG175/$AG$180</f>
        <v>0.13291501946520975</v>
      </c>
      <c r="AJ175" s="308">
        <f>AI175</f>
        <v>0.13291501946520975</v>
      </c>
      <c r="AK175" s="308">
        <f>AJ175</f>
        <v>0.13291501946520975</v>
      </c>
      <c r="AL175" s="309"/>
      <c r="AM175" s="308">
        <f>AI175</f>
        <v>0.13291501946520975</v>
      </c>
      <c r="AN175" s="308">
        <f t="shared" ref="AN175:AO179" si="523">AJ175</f>
        <v>0.13291501946520975</v>
      </c>
      <c r="AO175" s="308">
        <f t="shared" si="523"/>
        <v>0.13291501946520975</v>
      </c>
      <c r="AP175" s="309"/>
      <c r="AQ175" s="308">
        <f>AM175</f>
        <v>0.13291501946520975</v>
      </c>
      <c r="AR175" s="308">
        <f t="shared" ref="AR175:AS179" si="524">AN175</f>
        <v>0.13291501946520975</v>
      </c>
      <c r="AS175" s="308">
        <f t="shared" si="524"/>
        <v>0.13291501946520975</v>
      </c>
    </row>
    <row r="176" spans="1:46">
      <c r="A176" s="185" t="s">
        <v>16</v>
      </c>
      <c r="B176" s="185" t="str">
        <f t="shared" si="503"/>
        <v>TPPUMBT</v>
      </c>
      <c r="C176" s="185" t="str">
        <f t="shared" si="503"/>
        <v>Minibus</v>
      </c>
      <c r="E176" s="240">
        <f t="shared" si="504"/>
        <v>0.34755775179023396</v>
      </c>
      <c r="F176" s="240">
        <f t="shared" si="504"/>
        <v>0.35278122176323695</v>
      </c>
      <c r="G176" s="240">
        <f t="shared" si="504"/>
        <v>0.36748468300503501</v>
      </c>
      <c r="H176" s="240">
        <f t="shared" ref="H176:J176" si="525">H165/H$169</f>
        <v>0.36124287205454997</v>
      </c>
      <c r="I176" s="240">
        <f t="shared" si="525"/>
        <v>0.37883298181117653</v>
      </c>
      <c r="J176" s="240">
        <f t="shared" si="525"/>
        <v>0.37364200726930269</v>
      </c>
      <c r="K176" s="240">
        <f t="shared" si="506"/>
        <v>0.30708115444365597</v>
      </c>
      <c r="L176" s="240">
        <f t="shared" si="506"/>
        <v>0.23334888805230747</v>
      </c>
      <c r="M176" s="240">
        <f t="shared" si="506"/>
        <v>0.17698467049618205</v>
      </c>
      <c r="N176" s="40"/>
      <c r="O176" s="240">
        <f t="shared" si="507"/>
        <v>0.35278122176323695</v>
      </c>
      <c r="P176" s="240">
        <f t="shared" ref="P176:S176" si="526">P165/P$169</f>
        <v>0.36748468300503501</v>
      </c>
      <c r="Q176" s="240">
        <f t="shared" si="526"/>
        <v>0.36124287205454997</v>
      </c>
      <c r="R176" s="240">
        <f t="shared" si="526"/>
        <v>0.37883298181117653</v>
      </c>
      <c r="S176" s="240">
        <f t="shared" si="526"/>
        <v>0.37364200726930269</v>
      </c>
      <c r="T176" s="307">
        <f t="shared" si="509"/>
        <v>0.30708115444365597</v>
      </c>
      <c r="U176" s="307">
        <f t="shared" si="509"/>
        <v>0.23334888805230747</v>
      </c>
      <c r="V176" s="307">
        <f t="shared" si="509"/>
        <v>0.17698467049618205</v>
      </c>
      <c r="W176" s="281"/>
      <c r="X176" s="240">
        <f t="shared" si="514"/>
        <v>0.35278122176323695</v>
      </c>
      <c r="Y176" s="240">
        <f t="shared" si="515"/>
        <v>0.36748468300503501</v>
      </c>
      <c r="Z176" s="240">
        <f t="shared" si="516"/>
        <v>0.36124287205454997</v>
      </c>
      <c r="AA176" s="240">
        <f t="shared" si="517"/>
        <v>0.37883298181117653</v>
      </c>
      <c r="AB176" s="240">
        <f t="shared" si="518"/>
        <v>0.37364200726930269</v>
      </c>
      <c r="AC176" s="307" t="e">
        <f t="shared" si="511"/>
        <v>#N/A</v>
      </c>
      <c r="AD176" s="307" t="e">
        <f t="shared" si="511"/>
        <v>#N/A</v>
      </c>
      <c r="AE176" s="307" t="e">
        <f t="shared" si="511"/>
        <v>#N/A</v>
      </c>
      <c r="AG176" s="255">
        <f>T176</f>
        <v>0.30708115444365597</v>
      </c>
      <c r="AI176" s="308">
        <f>1-SUM(AI177:AI179,AI175)</f>
        <v>0.70319229892742707</v>
      </c>
      <c r="AJ176" s="308">
        <f t="shared" ref="AJ176:AK176" si="527">1-SUM(AJ177:AJ179,AJ175)</f>
        <v>0.70319229892742707</v>
      </c>
      <c r="AK176" s="308">
        <f t="shared" si="527"/>
        <v>0.70319229892742707</v>
      </c>
      <c r="AL176" s="309"/>
      <c r="AM176" s="308">
        <f t="shared" ref="AM176:AM179" si="528">AI176</f>
        <v>0.70319229892742707</v>
      </c>
      <c r="AN176" s="308">
        <f t="shared" si="523"/>
        <v>0.70319229892742707</v>
      </c>
      <c r="AO176" s="308">
        <f t="shared" si="523"/>
        <v>0.70319229892742707</v>
      </c>
      <c r="AP176" s="309"/>
      <c r="AQ176" s="308">
        <f t="shared" ref="AQ176:AQ178" si="529">AM176</f>
        <v>0.70319229892742707</v>
      </c>
      <c r="AR176" s="308">
        <f t="shared" si="524"/>
        <v>0.70319229892742707</v>
      </c>
      <c r="AS176" s="308">
        <f t="shared" si="524"/>
        <v>0.70319229892742707</v>
      </c>
    </row>
    <row r="177" spans="1:47">
      <c r="A177" s="185" t="s">
        <v>16</v>
      </c>
      <c r="B177" s="185" t="str">
        <f t="shared" si="503"/>
        <v>TPPUBRT</v>
      </c>
      <c r="C177" s="185" t="str">
        <f t="shared" si="503"/>
        <v>BRT</v>
      </c>
      <c r="E177" s="240">
        <f t="shared" si="504"/>
        <v>2.1872039191152856E-3</v>
      </c>
      <c r="F177" s="240">
        <f t="shared" si="504"/>
        <v>2.9553793842244211E-3</v>
      </c>
      <c r="G177" s="240">
        <f t="shared" si="504"/>
        <v>5.9112028701453802E-3</v>
      </c>
      <c r="H177" s="240">
        <f t="shared" ref="H177:J177" si="530">H166/H$169</f>
        <v>9.1077593816452935E-3</v>
      </c>
      <c r="I177" s="240">
        <f t="shared" si="530"/>
        <v>9.5106216297028388E-3</v>
      </c>
      <c r="J177" s="240">
        <f t="shared" si="530"/>
        <v>2.6660777239580675E-2</v>
      </c>
      <c r="K177" s="240">
        <f t="shared" si="506"/>
        <v>4.1956005258772987E-2</v>
      </c>
      <c r="L177" s="240">
        <f t="shared" si="506"/>
        <v>6.4599646477089656E-2</v>
      </c>
      <c r="M177" s="240">
        <f t="shared" si="506"/>
        <v>7.882487690894599E-2</v>
      </c>
      <c r="N177" s="40"/>
      <c r="O177" s="240">
        <f t="shared" si="507"/>
        <v>2.9553793842244211E-3</v>
      </c>
      <c r="P177" s="240">
        <f t="shared" ref="P177:S177" si="531">P166/P$169</f>
        <v>5.9112028701453802E-3</v>
      </c>
      <c r="Q177" s="240">
        <f t="shared" si="531"/>
        <v>9.1077593816452935E-3</v>
      </c>
      <c r="R177" s="240">
        <f t="shared" si="531"/>
        <v>9.5106216297028388E-3</v>
      </c>
      <c r="S177" s="240">
        <f t="shared" si="531"/>
        <v>2.6660777239580675E-2</v>
      </c>
      <c r="T177" s="307">
        <f t="shared" si="509"/>
        <v>4.1956005258772987E-2</v>
      </c>
      <c r="U177" s="307">
        <f t="shared" si="509"/>
        <v>6.4599646477089656E-2</v>
      </c>
      <c r="V177" s="307">
        <f t="shared" si="509"/>
        <v>7.882487690894599E-2</v>
      </c>
      <c r="W177" s="281"/>
      <c r="X177" s="240">
        <f t="shared" si="514"/>
        <v>2.9553793842244211E-3</v>
      </c>
      <c r="Y177" s="240">
        <f t="shared" si="515"/>
        <v>5.9112028701453802E-3</v>
      </c>
      <c r="Z177" s="240">
        <f t="shared" si="516"/>
        <v>9.1077593816452935E-3</v>
      </c>
      <c r="AA177" s="240">
        <f t="shared" si="517"/>
        <v>9.5106216297028388E-3</v>
      </c>
      <c r="AB177" s="240">
        <f t="shared" si="518"/>
        <v>2.6660777239580675E-2</v>
      </c>
      <c r="AC177" s="307" t="e">
        <f t="shared" si="511"/>
        <v>#N/A</v>
      </c>
      <c r="AD177" s="307" t="e">
        <f t="shared" si="511"/>
        <v>#N/A</v>
      </c>
      <c r="AE177" s="307" t="e">
        <f t="shared" si="511"/>
        <v>#N/A</v>
      </c>
      <c r="AG177" s="255">
        <f>T177</f>
        <v>4.1956005258772987E-2</v>
      </c>
      <c r="AI177" s="308">
        <f>AG177/$AG$180</f>
        <v>9.6076035161386339E-2</v>
      </c>
      <c r="AJ177" s="308">
        <f t="shared" ref="AJ177:AK177" si="532">AI177</f>
        <v>9.6076035161386339E-2</v>
      </c>
      <c r="AK177" s="308">
        <f t="shared" si="532"/>
        <v>9.6076035161386339E-2</v>
      </c>
      <c r="AL177" s="309"/>
      <c r="AM177" s="308">
        <f t="shared" si="528"/>
        <v>9.6076035161386339E-2</v>
      </c>
      <c r="AN177" s="308">
        <f t="shared" si="523"/>
        <v>9.6076035161386339E-2</v>
      </c>
      <c r="AO177" s="308">
        <f t="shared" si="523"/>
        <v>9.6076035161386339E-2</v>
      </c>
      <c r="AP177" s="309"/>
      <c r="AQ177" s="308">
        <f t="shared" si="529"/>
        <v>9.6076035161386339E-2</v>
      </c>
      <c r="AR177" s="308">
        <f t="shared" si="524"/>
        <v>9.6076035161386339E-2</v>
      </c>
      <c r="AS177" s="308">
        <f t="shared" si="524"/>
        <v>9.6076035161386339E-2</v>
      </c>
    </row>
    <row r="178" spans="1:47">
      <c r="A178" s="185" t="s">
        <v>16</v>
      </c>
      <c r="B178" s="185" t="str">
        <f t="shared" si="503"/>
        <v>TPPUMER</v>
      </c>
      <c r="C178" s="185" t="str">
        <f t="shared" si="503"/>
        <v>Metro Rail</v>
      </c>
      <c r="D178" s="254">
        <f>INDEX($BK$4:$BK$7,MATCH($D$3,$BB$4:$BB$7,0))</f>
        <v>0</v>
      </c>
      <c r="E178" s="240">
        <f t="shared" si="504"/>
        <v>6.036503022728297E-2</v>
      </c>
      <c r="F178" s="240">
        <f t="shared" si="504"/>
        <v>4.4553756323213532E-2</v>
      </c>
      <c r="G178" s="240">
        <f t="shared" si="504"/>
        <v>3.2383707697761686E-2</v>
      </c>
      <c r="H178" s="240">
        <f t="shared" ref="H178:J178" si="533">H167/H$169</f>
        <v>3.1833663054615491E-2</v>
      </c>
      <c r="I178" s="240">
        <f t="shared" si="533"/>
        <v>3.3383749355007868E-2</v>
      </c>
      <c r="J178" s="240">
        <f t="shared" si="533"/>
        <v>3.2926307153999836E-2</v>
      </c>
      <c r="K178" s="240">
        <f t="shared" si="506"/>
        <v>2.7060791387755107E-2</v>
      </c>
      <c r="L178" s="240">
        <f t="shared" si="506"/>
        <v>2.0563311973958113E-2</v>
      </c>
      <c r="M178" s="240">
        <f t="shared" si="506"/>
        <v>1.5596350273609901E-2</v>
      </c>
      <c r="N178" s="40"/>
      <c r="O178" s="240">
        <f t="shared" si="507"/>
        <v>4.4553756323213532E-2</v>
      </c>
      <c r="P178" s="240">
        <f t="shared" ref="P178:S178" si="534">P167/P$169</f>
        <v>3.2383707697761686E-2</v>
      </c>
      <c r="Q178" s="240">
        <f t="shared" si="534"/>
        <v>3.1833663054615491E-2</v>
      </c>
      <c r="R178" s="240">
        <f t="shared" si="534"/>
        <v>3.3383749355007868E-2</v>
      </c>
      <c r="S178" s="240">
        <f t="shared" si="534"/>
        <v>3.2926307153999836E-2</v>
      </c>
      <c r="T178" s="307">
        <f t="shared" si="509"/>
        <v>2.7060791387755107E-2</v>
      </c>
      <c r="U178" s="307">
        <f t="shared" si="509"/>
        <v>2.0563311973958113E-2</v>
      </c>
      <c r="V178" s="307">
        <f t="shared" si="509"/>
        <v>1.5596350273609901E-2</v>
      </c>
      <c r="W178" s="281"/>
      <c r="X178" s="240">
        <f t="shared" si="514"/>
        <v>4.4553756323213532E-2</v>
      </c>
      <c r="Y178" s="240">
        <f t="shared" si="515"/>
        <v>3.2383707697761686E-2</v>
      </c>
      <c r="Z178" s="240">
        <f t="shared" si="516"/>
        <v>3.1833663054615491E-2</v>
      </c>
      <c r="AA178" s="240">
        <f t="shared" si="517"/>
        <v>3.3383749355007868E-2</v>
      </c>
      <c r="AB178" s="240">
        <f t="shared" si="518"/>
        <v>3.2926307153999836E-2</v>
      </c>
      <c r="AC178" s="307" t="e">
        <f t="shared" si="511"/>
        <v>#N/A</v>
      </c>
      <c r="AD178" s="307" t="e">
        <f t="shared" si="511"/>
        <v>#N/A</v>
      </c>
      <c r="AE178" s="307" t="e">
        <f t="shared" si="511"/>
        <v>#N/A</v>
      </c>
      <c r="AG178" s="255">
        <f>T178</f>
        <v>2.7060791387755107E-2</v>
      </c>
      <c r="AI178" s="308">
        <f>AG178/$AG$180</f>
        <v>6.1967137453374767E-2</v>
      </c>
      <c r="AJ178" s="308">
        <f>AI178*(1+$D$178)</f>
        <v>6.1967137453374767E-2</v>
      </c>
      <c r="AK178" s="308">
        <f>AJ178*(1+$D$178)</f>
        <v>6.1967137453374767E-2</v>
      </c>
      <c r="AL178" s="309"/>
      <c r="AM178" s="308">
        <f>AI178</f>
        <v>6.1967137453374767E-2</v>
      </c>
      <c r="AN178" s="308">
        <f t="shared" si="523"/>
        <v>6.1967137453374767E-2</v>
      </c>
      <c r="AO178" s="308">
        <f>AK178</f>
        <v>6.1967137453374767E-2</v>
      </c>
      <c r="AP178" s="309"/>
      <c r="AQ178" s="308">
        <f t="shared" si="529"/>
        <v>6.1967137453374767E-2</v>
      </c>
      <c r="AR178" s="308">
        <f t="shared" si="524"/>
        <v>6.1967137453374767E-2</v>
      </c>
      <c r="AS178" s="308">
        <f>AO178</f>
        <v>6.1967137453374767E-2</v>
      </c>
      <c r="AU178" s="274"/>
    </row>
    <row r="179" spans="1:47">
      <c r="A179" s="185" t="s">
        <v>16</v>
      </c>
      <c r="B179" s="185" t="str">
        <f t="shared" si="503"/>
        <v>TPPUGAT</v>
      </c>
      <c r="C179" s="185" t="str">
        <f t="shared" si="503"/>
        <v>Gautrain</v>
      </c>
      <c r="E179" s="240">
        <f t="shared" si="504"/>
        <v>2.2179251800552402E-3</v>
      </c>
      <c r="F179" s="240">
        <f t="shared" si="504"/>
        <v>2.246763945744044E-3</v>
      </c>
      <c r="G179" s="240">
        <f t="shared" si="504"/>
        <v>2.4347364963566362E-3</v>
      </c>
      <c r="H179" s="240">
        <f t="shared" ref="H179:J179" si="535">H168/H$169</f>
        <v>2.5239042033712118E-3</v>
      </c>
      <c r="I179" s="240">
        <f t="shared" si="535"/>
        <v>2.3921031585853888E-3</v>
      </c>
      <c r="J179" s="240">
        <f t="shared" si="535"/>
        <v>2.2817554170684851E-3</v>
      </c>
      <c r="K179" s="240">
        <f t="shared" si="506"/>
        <v>2.5544562662540632E-3</v>
      </c>
      <c r="L179" s="240">
        <f t="shared" si="506"/>
        <v>2.7114814119788963E-3</v>
      </c>
      <c r="M179" s="240">
        <f t="shared" si="506"/>
        <v>2.7664741097132603E-3</v>
      </c>
      <c r="N179" s="40"/>
      <c r="O179" s="240">
        <f t="shared" si="507"/>
        <v>2.246763945744044E-3</v>
      </c>
      <c r="P179" s="240">
        <f t="shared" ref="P179:S179" si="536">P168/P$169</f>
        <v>2.4347364963566362E-3</v>
      </c>
      <c r="Q179" s="240">
        <f t="shared" si="536"/>
        <v>2.5239042033712118E-3</v>
      </c>
      <c r="R179" s="240">
        <f t="shared" si="536"/>
        <v>2.3921031585853888E-3</v>
      </c>
      <c r="S179" s="240">
        <f t="shared" si="536"/>
        <v>2.2817554170684851E-3</v>
      </c>
      <c r="T179" s="307">
        <f t="shared" si="509"/>
        <v>2.5544562662540632E-3</v>
      </c>
      <c r="U179" s="307">
        <f t="shared" si="509"/>
        <v>2.7114814119788963E-3</v>
      </c>
      <c r="V179" s="307">
        <f t="shared" si="509"/>
        <v>2.7664741097132603E-3</v>
      </c>
      <c r="W179" s="281"/>
      <c r="X179" s="240">
        <f t="shared" si="514"/>
        <v>2.246763945744044E-3</v>
      </c>
      <c r="Y179" s="240">
        <f t="shared" si="515"/>
        <v>2.4347364963566362E-3</v>
      </c>
      <c r="Z179" s="240">
        <f t="shared" si="516"/>
        <v>2.5239042033712118E-3</v>
      </c>
      <c r="AA179" s="240">
        <f t="shared" si="517"/>
        <v>2.3921031585853888E-3</v>
      </c>
      <c r="AB179" s="240">
        <f t="shared" si="518"/>
        <v>2.2817554170684851E-3</v>
      </c>
      <c r="AC179" s="307" t="e">
        <f t="shared" si="511"/>
        <v>#N/A</v>
      </c>
      <c r="AD179" s="307" t="e">
        <f t="shared" si="511"/>
        <v>#N/A</v>
      </c>
      <c r="AE179" s="307" t="e">
        <f t="shared" si="511"/>
        <v>#N/A</v>
      </c>
      <c r="AG179" s="255">
        <f>T179</f>
        <v>2.5544562662540632E-3</v>
      </c>
      <c r="AI179" s="308">
        <f>AG179/$AG$180</f>
        <v>5.8495089926019917E-3</v>
      </c>
      <c r="AJ179" s="308">
        <f t="shared" ref="AJ179:AK179" si="537">AI179</f>
        <v>5.8495089926019917E-3</v>
      </c>
      <c r="AK179" s="308">
        <f t="shared" si="537"/>
        <v>5.8495089926019917E-3</v>
      </c>
      <c r="AL179" s="309"/>
      <c r="AM179" s="308">
        <f t="shared" si="528"/>
        <v>5.8495089926019917E-3</v>
      </c>
      <c r="AN179" s="308">
        <f t="shared" si="523"/>
        <v>5.8495089926019917E-3</v>
      </c>
      <c r="AO179" s="308">
        <f t="shared" si="523"/>
        <v>5.8495089926019917E-3</v>
      </c>
      <c r="AP179" s="309"/>
      <c r="AQ179" s="308">
        <f>AM179</f>
        <v>5.8495089926019917E-3</v>
      </c>
      <c r="AR179" s="308">
        <f t="shared" si="524"/>
        <v>5.8495089926019917E-3</v>
      </c>
      <c r="AS179" s="308">
        <f t="shared" si="524"/>
        <v>5.8495089926019917E-3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0.43669584395626071</v>
      </c>
      <c r="AI180" s="33"/>
      <c r="AJ180" s="33"/>
      <c r="AK180" s="33"/>
    </row>
    <row r="181" spans="1:47">
      <c r="A181" s="185" t="s">
        <v>16</v>
      </c>
      <c r="C181" s="185" t="s">
        <v>145</v>
      </c>
      <c r="E181" s="33">
        <f>SUM(E172:E174)</f>
        <v>0.52357450300633512</v>
      </c>
      <c r="F181" s="33">
        <f t="shared" ref="F181:G181" si="538">SUM(F172:F174)</f>
        <v>0.49569440065979364</v>
      </c>
      <c r="G181" s="33">
        <f t="shared" si="538"/>
        <v>0.52232496356448788</v>
      </c>
      <c r="H181" s="33">
        <f t="shared" ref="H181:J181" si="539">SUM(H172:H174)</f>
        <v>0.52701090084084556</v>
      </c>
      <c r="I181" s="33">
        <f t="shared" si="539"/>
        <v>0.50427482079130759</v>
      </c>
      <c r="J181" s="33">
        <f t="shared" si="539"/>
        <v>0.493864610039005</v>
      </c>
      <c r="K181" s="33">
        <f>SUM(K172:K174)</f>
        <v>0.56330415604373929</v>
      </c>
      <c r="L181" s="33">
        <f>SUM(L172:L174)</f>
        <v>0.63466985799559628</v>
      </c>
      <c r="M181" s="33">
        <f>SUM(M172:M174)</f>
        <v>0.69237458704496502</v>
      </c>
      <c r="N181" s="40"/>
      <c r="O181" s="33">
        <f>SUM(O172:O174)</f>
        <v>0.49569440065979364</v>
      </c>
      <c r="P181" s="33">
        <f t="shared" ref="P181:S181" si="540">SUM(P172:P174)</f>
        <v>0.52232496356448788</v>
      </c>
      <c r="Q181" s="33">
        <f t="shared" si="540"/>
        <v>0.52701090084084556</v>
      </c>
      <c r="R181" s="33">
        <f t="shared" si="540"/>
        <v>0.50427482079130759</v>
      </c>
      <c r="S181" s="33">
        <f t="shared" si="540"/>
        <v>0.493864610039005</v>
      </c>
      <c r="T181" s="33">
        <f>SUM(T172:T174)</f>
        <v>0.56330415604373929</v>
      </c>
      <c r="U181" s="33">
        <f>SUM(U172:U174)</f>
        <v>0.63466985799559628</v>
      </c>
      <c r="V181" s="33">
        <f>SUM(V172:V174)</f>
        <v>0.69237458704496502</v>
      </c>
      <c r="X181" s="240">
        <f t="shared" si="514"/>
        <v>0.49569440065979364</v>
      </c>
      <c r="Y181" s="240">
        <f t="shared" si="515"/>
        <v>0.52232496356448788</v>
      </c>
      <c r="Z181" s="240">
        <f t="shared" si="516"/>
        <v>0.52701090084084556</v>
      </c>
      <c r="AA181" s="240">
        <f t="shared" si="517"/>
        <v>0.50427482079130759</v>
      </c>
      <c r="AB181" s="240">
        <f t="shared" si="518"/>
        <v>0.493864610039005</v>
      </c>
      <c r="AC181" s="307" t="e">
        <f>SUM(AC172:AC174)</f>
        <v>#N/A</v>
      </c>
      <c r="AD181" s="307" t="e">
        <f>SUM(AD172:AD174)</f>
        <v>#N/A</v>
      </c>
      <c r="AE181" s="307" t="e">
        <f>SUM(AE172:AE174)</f>
        <v>#N/A</v>
      </c>
    </row>
    <row r="182" spans="1:47">
      <c r="A182" s="185" t="s">
        <v>16</v>
      </c>
      <c r="B182" s="273"/>
      <c r="C182" s="185" t="s">
        <v>146</v>
      </c>
      <c r="E182" s="33">
        <f t="shared" ref="E182:G182" si="541">1-E181</f>
        <v>0.47642549699366488</v>
      </c>
      <c r="F182" s="33">
        <f t="shared" si="541"/>
        <v>0.50430559934020636</v>
      </c>
      <c r="G182" s="33">
        <f t="shared" si="541"/>
        <v>0.47767503643551212</v>
      </c>
      <c r="H182" s="33">
        <f t="shared" ref="H182:J182" si="542">1-H181</f>
        <v>0.47298909915915444</v>
      </c>
      <c r="I182" s="33">
        <f t="shared" si="542"/>
        <v>0.49572517920869241</v>
      </c>
      <c r="J182" s="33">
        <f t="shared" si="542"/>
        <v>0.50613538996099505</v>
      </c>
      <c r="K182" s="33">
        <f>1-K181</f>
        <v>0.43669584395626071</v>
      </c>
      <c r="L182" s="33">
        <f>1-L181</f>
        <v>0.36533014200440372</v>
      </c>
      <c r="M182" s="33">
        <f>1-M181</f>
        <v>0.30762541295503498</v>
      </c>
      <c r="N182" s="40"/>
      <c r="O182" s="33">
        <f>1-O181</f>
        <v>0.50430559934020636</v>
      </c>
      <c r="P182" s="33">
        <f t="shared" ref="P182:S182" si="543">1-P181</f>
        <v>0.47767503643551212</v>
      </c>
      <c r="Q182" s="33">
        <f t="shared" si="543"/>
        <v>0.47298909915915444</v>
      </c>
      <c r="R182" s="33">
        <f t="shared" si="543"/>
        <v>0.49572517920869241</v>
      </c>
      <c r="S182" s="33">
        <f t="shared" si="543"/>
        <v>0.50613538996099505</v>
      </c>
      <c r="T182" s="33">
        <f>1-T181</f>
        <v>0.43669584395626071</v>
      </c>
      <c r="U182" s="33">
        <f>1-U181</f>
        <v>0.36533014200440372</v>
      </c>
      <c r="V182" s="33">
        <f>1-V181</f>
        <v>0.30762541295503498</v>
      </c>
      <c r="X182" s="240">
        <f t="shared" si="514"/>
        <v>0.50430559934020636</v>
      </c>
      <c r="Y182" s="240">
        <f t="shared" si="515"/>
        <v>0.47767503643551212</v>
      </c>
      <c r="Z182" s="240">
        <f t="shared" si="516"/>
        <v>0.47298909915915444</v>
      </c>
      <c r="AA182" s="240">
        <f t="shared" si="517"/>
        <v>0.49572517920869241</v>
      </c>
      <c r="AB182" s="240">
        <f t="shared" si="518"/>
        <v>0.50613538996099505</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76.916431902036379</v>
      </c>
      <c r="F186" s="10">
        <f>F149</f>
        <v>80.059296580100096</v>
      </c>
      <c r="G186" s="186">
        <f>G149</f>
        <v>79.503903399200524</v>
      </c>
      <c r="H186" s="186">
        <f>H149</f>
        <v>83.471923989077126</v>
      </c>
      <c r="I186" s="186">
        <f t="shared" ref="I186:J186" si="549">I149</f>
        <v>77.40627724878469</v>
      </c>
      <c r="J186" s="186">
        <f t="shared" si="549"/>
        <v>78.069218070215186</v>
      </c>
      <c r="K186" s="10">
        <f t="shared" ref="K186:M193" si="550">K149</f>
        <v>108.12265646892094</v>
      </c>
      <c r="L186" s="10">
        <f t="shared" si="550"/>
        <v>148.53283285602151</v>
      </c>
      <c r="M186" s="10">
        <f t="shared" si="550"/>
        <v>190.34724065144709</v>
      </c>
      <c r="N186" s="40"/>
      <c r="O186" s="233">
        <f>IF(O$113&lt;=$I$148,($I186-$F186)/10,IF(AND(O$113&gt;$I$148,O$113&lt;=$K$148),($K186-$I186)/10,IF(AND(O$113&gt;$K$148,O$113&lt;=$L$148),($L186-$K186)/2,($M186-$L186)/2)))+E186</f>
        <v>76.65112996890484</v>
      </c>
      <c r="P186" s="233">
        <f>IF(P$148&lt;=$I$148,($I186-$F186)/10,IF(AND(P$148&gt;$I$148,P$148&lt;=$K$148),($K186-$I186)/10,IF(AND(P$148&gt;$K$148,P$148&lt;=$L$148),($L186-$K186)/2,($M186-$L186)/2)))+O186</f>
        <v>76.385828035773301</v>
      </c>
      <c r="Q186" s="233">
        <f t="shared" ref="Q186:V186" si="551">IF(Q$148&lt;=$I$148,($I186-$F186)/10,IF(AND(Q$148&gt;$I$148,Q$148&lt;=$K$148),($K186-$I186)/10,IF(AND(Q$148&gt;$K$148,Q$148&lt;=$L$148),($L186-$K186)/2,($M186-$L186)/2)))+P186</f>
        <v>76.120526102641762</v>
      </c>
      <c r="R186" s="233">
        <f t="shared" si="551"/>
        <v>75.855224169510223</v>
      </c>
      <c r="S186" s="233">
        <f t="shared" si="551"/>
        <v>78.926862091523844</v>
      </c>
      <c r="T186" s="304">
        <f t="shared" si="551"/>
        <v>81.998500013537466</v>
      </c>
      <c r="U186" s="304">
        <f t="shared" si="551"/>
        <v>102.20358820708776</v>
      </c>
      <c r="V186" s="304">
        <f t="shared" si="551"/>
        <v>123.11079210480055</v>
      </c>
      <c r="W186" s="233">
        <f>E186</f>
        <v>76.916431902036379</v>
      </c>
      <c r="X186" s="233">
        <f t="shared" ref="X186:X187" si="552">IF(X$148&lt;=$I$148,($I186-$F186)/10,IF(AND(X$148&gt;$I$148,X$148&lt;=$K$148),($K186-$I186)/10,IF(AND(X$148&gt;$K$148,X$148&lt;=$L$148),($L186-$K186)/2,($M186-$L186)/2)))+W186</f>
        <v>76.65112996890484</v>
      </c>
      <c r="Y186" s="233">
        <f t="shared" ref="Y186:AR186" si="553">IF(Y$148&lt;=$I$148,($I186-$F186)/10,IF(AND(Y$148&gt;$I$148,Y$148&lt;=$K$148),($K186-$I186)/10,IF(AND(Y$148&gt;$K$148,Y$148&lt;=$L$148),($L186-$K186)/2,($M186-$L186)/2)))+X186</f>
        <v>76.385828035773301</v>
      </c>
      <c r="Z186" s="233">
        <f t="shared" si="553"/>
        <v>76.120526102641762</v>
      </c>
      <c r="AA186" s="233">
        <f t="shared" si="553"/>
        <v>75.855224169510223</v>
      </c>
      <c r="AB186" s="233">
        <f t="shared" si="553"/>
        <v>78.926862091523844</v>
      </c>
      <c r="AC186" s="233">
        <f t="shared" si="553"/>
        <v>81.998500013537466</v>
      </c>
      <c r="AD186" s="233">
        <f t="shared" si="553"/>
        <v>102.20358820708776</v>
      </c>
      <c r="AE186" s="233">
        <f t="shared" si="553"/>
        <v>123.11079210480055</v>
      </c>
      <c r="AF186" s="233">
        <f t="shared" si="553"/>
        <v>122.84549017166901</v>
      </c>
      <c r="AG186" s="233">
        <f t="shared" si="553"/>
        <v>122.58018823853747</v>
      </c>
      <c r="AH186" s="233">
        <f t="shared" si="553"/>
        <v>122.31488630540593</v>
      </c>
      <c r="AI186" s="233">
        <f t="shared" si="553"/>
        <v>122.0495843722744</v>
      </c>
      <c r="AJ186" s="233">
        <f t="shared" si="553"/>
        <v>121.78428243914286</v>
      </c>
      <c r="AK186" s="233">
        <f t="shared" si="553"/>
        <v>121.51898050601132</v>
      </c>
      <c r="AL186" s="233">
        <f t="shared" si="553"/>
        <v>121.25367857287978</v>
      </c>
      <c r="AM186" s="233">
        <f t="shared" si="553"/>
        <v>120.98837663974824</v>
      </c>
      <c r="AN186" s="233">
        <f t="shared" si="553"/>
        <v>120.7230747066167</v>
      </c>
      <c r="AO186" s="233">
        <f t="shared" si="553"/>
        <v>120.45777277348516</v>
      </c>
      <c r="AP186" s="233">
        <f t="shared" si="553"/>
        <v>120.19247084035362</v>
      </c>
      <c r="AQ186" s="233">
        <f t="shared" si="553"/>
        <v>119.92716890722208</v>
      </c>
      <c r="AR186" s="233">
        <f t="shared" si="553"/>
        <v>119.66186697409054</v>
      </c>
      <c r="AS186" s="233"/>
      <c r="AT186" s="233"/>
      <c r="AU186" s="233"/>
    </row>
    <row r="187" spans="1:47">
      <c r="A187" s="185" t="s">
        <v>16</v>
      </c>
      <c r="B187" s="185" t="str">
        <f t="shared" ref="B187:C193" si="554">B150</f>
        <v>TPPRSUV</v>
      </c>
      <c r="C187" s="185" t="str">
        <f t="shared" si="554"/>
        <v>SUV Priv.Veh. Vehicle km</v>
      </c>
      <c r="E187" s="298">
        <f t="shared" si="548"/>
        <v>9.8639485205430191</v>
      </c>
      <c r="F187" s="10">
        <f t="shared" si="548"/>
        <v>13.135661852364917</v>
      </c>
      <c r="G187" s="10">
        <f t="shared" si="548"/>
        <v>16.894579472330115</v>
      </c>
      <c r="H187" s="10">
        <f t="shared" ref="H187:J187" si="555">H150</f>
        <v>17.737783847678891</v>
      </c>
      <c r="I187" s="10">
        <f t="shared" si="555"/>
        <v>16.448833915366748</v>
      </c>
      <c r="J187" s="10">
        <f t="shared" si="555"/>
        <v>16.589708839920732</v>
      </c>
      <c r="K187" s="10">
        <f t="shared" si="550"/>
        <v>22.976064499645702</v>
      </c>
      <c r="L187" s="10">
        <f t="shared" si="550"/>
        <v>31.563226981904577</v>
      </c>
      <c r="M187" s="10">
        <f t="shared" si="550"/>
        <v>40.448788638432518</v>
      </c>
      <c r="N187" s="40"/>
      <c r="O187" s="233">
        <f t="shared" ref="O187:O193" si="556">IF(O$113&lt;=$I$148,($I187-$F187)/10,IF(AND(O$113&gt;$I$148,O$113&lt;=$K$148),($K187-$I187)/10,IF(AND(O$113&gt;$K$148,O$113&lt;=$L$148),($L187-$K187)/2,($M187-$L187)/2)))+E187</f>
        <v>10.195265726843202</v>
      </c>
      <c r="P187" s="233">
        <f t="shared" ref="P187:V193" si="557">IF(P$148&lt;=$I$148,($I187-$F187)/10,IF(AND(P$148&gt;$I$148,P$148&lt;=$K$148),($K187-$I187)/10,IF(AND(P$148&gt;$K$148,P$148&lt;=$L$148),($L187-$K187)/2,($M187-$L187)/2)))+O187</f>
        <v>10.526582933143384</v>
      </c>
      <c r="Q187" s="233">
        <f t="shared" si="557"/>
        <v>10.857900139443567</v>
      </c>
      <c r="R187" s="233">
        <f t="shared" si="557"/>
        <v>11.189217345743749</v>
      </c>
      <c r="S187" s="233">
        <f t="shared" si="557"/>
        <v>11.841940404171645</v>
      </c>
      <c r="T187" s="304">
        <f t="shared" si="557"/>
        <v>12.49466346259954</v>
      </c>
      <c r="U187" s="304">
        <f t="shared" si="557"/>
        <v>16.788244703728978</v>
      </c>
      <c r="V187" s="304">
        <f t="shared" si="557"/>
        <v>21.231025531992948</v>
      </c>
      <c r="W187" s="233">
        <f t="shared" ref="W187:W193" si="558">E187</f>
        <v>9.8639485205430191</v>
      </c>
      <c r="X187" s="233">
        <f t="shared" si="552"/>
        <v>10.195265726843202</v>
      </c>
      <c r="Y187" s="233">
        <f t="shared" ref="Y187:AR187" si="559">IF(Y$148&lt;=$I$148,($I187-$F187)/10,IF(AND(Y$148&gt;$I$148,Y$148&lt;=$K$148),($K187-$I187)/10,IF(AND(Y$148&gt;$K$148,Y$148&lt;=$L$148),($L187-$K187)/2,($M187-$L187)/2)))+X187</f>
        <v>10.526582933143384</v>
      </c>
      <c r="Z187" s="233">
        <f t="shared" si="559"/>
        <v>10.857900139443567</v>
      </c>
      <c r="AA187" s="233">
        <f t="shared" si="559"/>
        <v>11.189217345743749</v>
      </c>
      <c r="AB187" s="233">
        <f t="shared" si="559"/>
        <v>11.841940404171645</v>
      </c>
      <c r="AC187" s="233">
        <f t="shared" si="559"/>
        <v>12.49466346259954</v>
      </c>
      <c r="AD187" s="233">
        <f t="shared" si="559"/>
        <v>16.788244703728978</v>
      </c>
      <c r="AE187" s="233">
        <f t="shared" si="559"/>
        <v>21.231025531992948</v>
      </c>
      <c r="AF187" s="233">
        <f t="shared" si="559"/>
        <v>21.562342738293133</v>
      </c>
      <c r="AG187" s="233">
        <f t="shared" si="559"/>
        <v>21.893659944593317</v>
      </c>
      <c r="AH187" s="233">
        <f t="shared" si="559"/>
        <v>22.224977150893501</v>
      </c>
      <c r="AI187" s="233">
        <f t="shared" si="559"/>
        <v>22.556294357193686</v>
      </c>
      <c r="AJ187" s="233">
        <f t="shared" si="559"/>
        <v>22.88761156349387</v>
      </c>
      <c r="AK187" s="233">
        <f t="shared" si="559"/>
        <v>23.218928769794054</v>
      </c>
      <c r="AL187" s="233">
        <f t="shared" si="559"/>
        <v>23.550245976094239</v>
      </c>
      <c r="AM187" s="233">
        <f t="shared" si="559"/>
        <v>23.881563182394423</v>
      </c>
      <c r="AN187" s="233">
        <f t="shared" si="559"/>
        <v>24.212880388694607</v>
      </c>
      <c r="AO187" s="233">
        <f t="shared" si="559"/>
        <v>24.544197594994792</v>
      </c>
      <c r="AP187" s="233">
        <f t="shared" si="559"/>
        <v>24.875514801294976</v>
      </c>
      <c r="AQ187" s="233">
        <f t="shared" si="559"/>
        <v>25.20683200759516</v>
      </c>
      <c r="AR187" s="233">
        <f t="shared" si="559"/>
        <v>25.538149213895345</v>
      </c>
      <c r="AS187" s="233"/>
      <c r="AT187" s="233"/>
      <c r="AU187" s="233"/>
    </row>
    <row r="188" spans="1:47">
      <c r="A188" s="185" t="s">
        <v>16</v>
      </c>
      <c r="B188" s="185" t="str">
        <f t="shared" si="554"/>
        <v>TPPRMOT</v>
      </c>
      <c r="C188" s="185" t="str">
        <f t="shared" si="554"/>
        <v>Motorbikes Priv.Veh. Vehicle km</v>
      </c>
      <c r="E188" s="298">
        <f t="shared" si="548"/>
        <v>3.3624693609771357</v>
      </c>
      <c r="F188" s="10">
        <f t="shared" si="548"/>
        <v>2.8147846826496248</v>
      </c>
      <c r="G188" s="10">
        <f t="shared" si="548"/>
        <v>2.9813963774700198</v>
      </c>
      <c r="H188" s="10">
        <f t="shared" ref="H188:J188" si="560">H151</f>
        <v>3.1301971495903924</v>
      </c>
      <c r="I188" s="10">
        <f t="shared" si="560"/>
        <v>2.9027353968294261</v>
      </c>
      <c r="J188" s="10">
        <f t="shared" si="560"/>
        <v>2.9275956776330698</v>
      </c>
      <c r="K188" s="10">
        <f t="shared" si="550"/>
        <v>4.0545996175845351</v>
      </c>
      <c r="L188" s="10">
        <f t="shared" si="550"/>
        <v>5.5699812321008073</v>
      </c>
      <c r="M188" s="10">
        <f t="shared" si="550"/>
        <v>7.1380215244292673</v>
      </c>
      <c r="N188" s="40"/>
      <c r="O188" s="233">
        <f t="shared" si="556"/>
        <v>3.3712644323951158</v>
      </c>
      <c r="P188" s="233">
        <f t="shared" si="557"/>
        <v>3.3800595038130958</v>
      </c>
      <c r="Q188" s="233">
        <f t="shared" si="557"/>
        <v>3.3888545752310759</v>
      </c>
      <c r="R188" s="233">
        <f t="shared" si="557"/>
        <v>3.397649646649056</v>
      </c>
      <c r="S188" s="233">
        <f t="shared" si="557"/>
        <v>3.512836068724567</v>
      </c>
      <c r="T188" s="304">
        <f t="shared" si="557"/>
        <v>3.628022490800078</v>
      </c>
      <c r="U188" s="304">
        <f t="shared" si="557"/>
        <v>4.3857132980582136</v>
      </c>
      <c r="V188" s="304">
        <f t="shared" si="557"/>
        <v>5.1697334442224436</v>
      </c>
      <c r="W188" s="233">
        <f t="shared" si="558"/>
        <v>3.3624693609771357</v>
      </c>
      <c r="X188" s="233">
        <f t="shared" ref="X188" si="561">IF(X$148&lt;=$I$148,($I188-$F188)/10,IF(AND(X$148&gt;$I$148,X$148&lt;=$K$148),($K188-$I188)/10,IF(AND(X$148&gt;$K$148,X$148&lt;=$L$148),($L188-$K188)/2,($M188-$L188)/2)))+W188</f>
        <v>3.3712644323951158</v>
      </c>
      <c r="Y188" s="233">
        <f t="shared" ref="Y188:AR188" si="562">IF(Y$148&lt;=$I$148,($I188-$F188)/10,IF(AND(Y$148&gt;$I$148,Y$148&lt;=$K$148),($K188-$I188)/10,IF(AND(Y$148&gt;$K$148,Y$148&lt;=$L$148),($L188-$K188)/2,($M188-$L188)/2)))+X188</f>
        <v>3.3800595038130958</v>
      </c>
      <c r="Z188" s="233">
        <f t="shared" si="562"/>
        <v>3.3888545752310759</v>
      </c>
      <c r="AA188" s="233">
        <f t="shared" si="562"/>
        <v>3.397649646649056</v>
      </c>
      <c r="AB188" s="233">
        <f t="shared" si="562"/>
        <v>3.512836068724567</v>
      </c>
      <c r="AC188" s="233">
        <f t="shared" si="562"/>
        <v>3.628022490800078</v>
      </c>
      <c r="AD188" s="233">
        <f t="shared" si="562"/>
        <v>4.3857132980582136</v>
      </c>
      <c r="AE188" s="233">
        <f t="shared" si="562"/>
        <v>5.1697334442224436</v>
      </c>
      <c r="AF188" s="233">
        <f t="shared" si="562"/>
        <v>5.1785285156404237</v>
      </c>
      <c r="AG188" s="233">
        <f t="shared" si="562"/>
        <v>5.1873235870584038</v>
      </c>
      <c r="AH188" s="233">
        <f t="shared" si="562"/>
        <v>5.1961186584763839</v>
      </c>
      <c r="AI188" s="233">
        <f t="shared" si="562"/>
        <v>5.204913729894364</v>
      </c>
      <c r="AJ188" s="233">
        <f t="shared" si="562"/>
        <v>5.213708801312344</v>
      </c>
      <c r="AK188" s="233">
        <f t="shared" si="562"/>
        <v>5.2225038727303241</v>
      </c>
      <c r="AL188" s="233">
        <f t="shared" si="562"/>
        <v>5.2312989441483042</v>
      </c>
      <c r="AM188" s="233">
        <f t="shared" si="562"/>
        <v>5.2400940155662843</v>
      </c>
      <c r="AN188" s="233">
        <f t="shared" si="562"/>
        <v>5.2488890869842644</v>
      </c>
      <c r="AO188" s="233">
        <f t="shared" si="562"/>
        <v>5.2576841584022445</v>
      </c>
      <c r="AP188" s="233">
        <f t="shared" si="562"/>
        <v>5.2664792298202245</v>
      </c>
      <c r="AQ188" s="233">
        <f t="shared" si="562"/>
        <v>5.2752743012382046</v>
      </c>
      <c r="AR188" s="233">
        <f t="shared" si="562"/>
        <v>5.2840693726561847</v>
      </c>
      <c r="AS188" s="233"/>
      <c r="AT188" s="233"/>
      <c r="AU188" s="233"/>
    </row>
    <row r="189" spans="1:47">
      <c r="A189" s="185" t="s">
        <v>16</v>
      </c>
      <c r="B189" s="185" t="str">
        <f t="shared" si="554"/>
        <v>TPPUBUS</v>
      </c>
      <c r="C189" s="185" t="str">
        <f t="shared" si="554"/>
        <v>Bus vehicle km</v>
      </c>
      <c r="E189" s="298">
        <f t="shared" si="548"/>
        <v>0.61799148971758899</v>
      </c>
      <c r="F189" s="10">
        <f t="shared" si="548"/>
        <v>1.1038310356980541</v>
      </c>
      <c r="G189" s="10">
        <f t="shared" si="548"/>
        <v>0.74009062785460766</v>
      </c>
      <c r="H189" s="10">
        <f t="shared" ref="H189:J189" si="563">H152</f>
        <v>0.7570387419116027</v>
      </c>
      <c r="I189" s="10">
        <f t="shared" si="563"/>
        <v>0.76940441338767729</v>
      </c>
      <c r="J189" s="10">
        <f t="shared" si="563"/>
        <v>0.78149393761941621</v>
      </c>
      <c r="K189" s="10">
        <f t="shared" si="550"/>
        <v>0.77987484059848411</v>
      </c>
      <c r="L189" s="10">
        <f t="shared" si="550"/>
        <v>0.72256732751032804</v>
      </c>
      <c r="M189" s="10">
        <f t="shared" si="550"/>
        <v>0.64378241744037867</v>
      </c>
      <c r="N189" s="40"/>
      <c r="O189" s="233">
        <f t="shared" si="556"/>
        <v>0.58454882748655135</v>
      </c>
      <c r="P189" s="233">
        <f t="shared" si="557"/>
        <v>0.5511061652555137</v>
      </c>
      <c r="Q189" s="233">
        <f t="shared" si="557"/>
        <v>0.51766350302447606</v>
      </c>
      <c r="R189" s="233">
        <f t="shared" si="557"/>
        <v>0.48422084079343836</v>
      </c>
      <c r="S189" s="233">
        <f t="shared" si="557"/>
        <v>0.48526788351451905</v>
      </c>
      <c r="T189" s="304">
        <f t="shared" si="557"/>
        <v>0.48631492623559974</v>
      </c>
      <c r="U189" s="304">
        <f t="shared" si="557"/>
        <v>0.45766116969152171</v>
      </c>
      <c r="V189" s="304">
        <f t="shared" si="557"/>
        <v>0.41826871465654702</v>
      </c>
      <c r="W189" s="233">
        <f t="shared" si="558"/>
        <v>0.61799148971758899</v>
      </c>
      <c r="X189" s="233">
        <f t="shared" ref="X189" si="564">IF(X$148&lt;=$I$148,($I189-$F189)/10,IF(AND(X$148&gt;$I$148,X$148&lt;=$K$148),($K189-$I189)/10,IF(AND(X$148&gt;$K$148,X$148&lt;=$L$148),($L189-$K189)/2,($M189-$L189)/2)))+W189</f>
        <v>0.58454882748655135</v>
      </c>
      <c r="Y189" s="233">
        <f t="shared" ref="Y189:AR189" si="565">IF(Y$148&lt;=$I$148,($I189-$F189)/10,IF(AND(Y$148&gt;$I$148,Y$148&lt;=$K$148),($K189-$I189)/10,IF(AND(Y$148&gt;$K$148,Y$148&lt;=$L$148),($L189-$K189)/2,($M189-$L189)/2)))+X189</f>
        <v>0.5511061652555137</v>
      </c>
      <c r="Z189" s="233">
        <f t="shared" si="565"/>
        <v>0.51766350302447606</v>
      </c>
      <c r="AA189" s="233">
        <f t="shared" si="565"/>
        <v>0.48422084079343836</v>
      </c>
      <c r="AB189" s="233">
        <f t="shared" si="565"/>
        <v>0.48526788351451905</v>
      </c>
      <c r="AC189" s="233">
        <f t="shared" si="565"/>
        <v>0.48631492623559974</v>
      </c>
      <c r="AD189" s="233">
        <f t="shared" si="565"/>
        <v>0.45766116969152171</v>
      </c>
      <c r="AE189" s="233">
        <f t="shared" si="565"/>
        <v>0.41826871465654702</v>
      </c>
      <c r="AF189" s="233">
        <f t="shared" si="565"/>
        <v>0.38482605242550932</v>
      </c>
      <c r="AG189" s="233">
        <f t="shared" si="565"/>
        <v>0.35138339019447162</v>
      </c>
      <c r="AH189" s="233">
        <f t="shared" si="565"/>
        <v>0.31794072796343392</v>
      </c>
      <c r="AI189" s="233">
        <f t="shared" si="565"/>
        <v>0.28449806573239622</v>
      </c>
      <c r="AJ189" s="233">
        <f t="shared" si="565"/>
        <v>0.25105540350135852</v>
      </c>
      <c r="AK189" s="233">
        <f t="shared" si="565"/>
        <v>0.21761274127032085</v>
      </c>
      <c r="AL189" s="233">
        <f t="shared" si="565"/>
        <v>0.18417007903928317</v>
      </c>
      <c r="AM189" s="233">
        <f t="shared" si="565"/>
        <v>0.1507274168082455</v>
      </c>
      <c r="AN189" s="233">
        <f t="shared" si="565"/>
        <v>0.11728475457720783</v>
      </c>
      <c r="AO189" s="233">
        <f t="shared" si="565"/>
        <v>8.3842092346170155E-2</v>
      </c>
      <c r="AP189" s="233">
        <f t="shared" si="565"/>
        <v>5.0399430115132475E-2</v>
      </c>
      <c r="AQ189" s="233">
        <f t="shared" si="565"/>
        <v>1.6956767884094795E-2</v>
      </c>
      <c r="AR189" s="233">
        <f t="shared" si="565"/>
        <v>-1.6485894346942885E-2</v>
      </c>
      <c r="AS189" s="233"/>
      <c r="AT189" s="233"/>
      <c r="AU189" s="233"/>
    </row>
    <row r="190" spans="1:47">
      <c r="A190" s="185" t="s">
        <v>16</v>
      </c>
      <c r="B190" s="185" t="str">
        <f t="shared" si="554"/>
        <v>TPPUMBT</v>
      </c>
      <c r="C190" s="185" t="str">
        <f t="shared" si="554"/>
        <v>Minibus vehicle km</v>
      </c>
      <c r="E190" s="298">
        <f t="shared" si="548"/>
        <v>5.9838372630530099</v>
      </c>
      <c r="F190" s="10">
        <f t="shared" si="548"/>
        <v>6.8329265838471125</v>
      </c>
      <c r="G190" s="10">
        <f t="shared" si="548"/>
        <v>6.9919276256051859</v>
      </c>
      <c r="H190" s="10">
        <f t="shared" ref="H190:J190" si="566">H153</f>
        <v>7.1520431336484673</v>
      </c>
      <c r="I190" s="10">
        <f t="shared" si="566"/>
        <v>7.2688665019612859</v>
      </c>
      <c r="J190" s="10">
        <f t="shared" si="566"/>
        <v>7.383080998503897</v>
      </c>
      <c r="K190" s="10">
        <f t="shared" si="550"/>
        <v>7.3677847513104853</v>
      </c>
      <c r="L190" s="10">
        <f t="shared" si="550"/>
        <v>6.826378106184686</v>
      </c>
      <c r="M190" s="10">
        <f t="shared" si="550"/>
        <v>6.0820660334919934</v>
      </c>
      <c r="N190" s="40"/>
      <c r="O190" s="233">
        <f t="shared" si="556"/>
        <v>6.0274312548644273</v>
      </c>
      <c r="P190" s="233">
        <f t="shared" si="557"/>
        <v>6.0710252466758448</v>
      </c>
      <c r="Q190" s="233">
        <f t="shared" si="557"/>
        <v>6.1146192384872622</v>
      </c>
      <c r="R190" s="233">
        <f t="shared" si="557"/>
        <v>6.1582132302986796</v>
      </c>
      <c r="S190" s="233">
        <f t="shared" si="557"/>
        <v>6.1681050552335996</v>
      </c>
      <c r="T190" s="304">
        <f t="shared" si="557"/>
        <v>6.1779968801685197</v>
      </c>
      <c r="U190" s="304">
        <f t="shared" si="557"/>
        <v>5.9072935576056196</v>
      </c>
      <c r="V190" s="304">
        <f t="shared" si="557"/>
        <v>5.5351375212592728</v>
      </c>
      <c r="W190" s="233">
        <f t="shared" si="558"/>
        <v>5.9838372630530099</v>
      </c>
      <c r="X190" s="233">
        <f t="shared" ref="X190" si="567">IF(X$148&lt;=$I$148,($I190-$F190)/10,IF(AND(X$148&gt;$I$148,X$148&lt;=$K$148),($K190-$I190)/10,IF(AND(X$148&gt;$K$148,X$148&lt;=$L$148),($L190-$K190)/2,($M190-$L190)/2)))+W190</f>
        <v>6.0274312548644273</v>
      </c>
      <c r="Y190" s="233">
        <f t="shared" ref="Y190:AR190" si="568">IF(Y$148&lt;=$I$148,($I190-$F190)/10,IF(AND(Y$148&gt;$I$148,Y$148&lt;=$K$148),($K190-$I190)/10,IF(AND(Y$148&gt;$K$148,Y$148&lt;=$L$148),($L190-$K190)/2,($M190-$L190)/2)))+X190</f>
        <v>6.0710252466758448</v>
      </c>
      <c r="Z190" s="233">
        <f t="shared" si="568"/>
        <v>6.1146192384872622</v>
      </c>
      <c r="AA190" s="233">
        <f t="shared" si="568"/>
        <v>6.1582132302986796</v>
      </c>
      <c r="AB190" s="233">
        <f t="shared" si="568"/>
        <v>6.1681050552335996</v>
      </c>
      <c r="AC190" s="233">
        <f t="shared" si="568"/>
        <v>6.1779968801685197</v>
      </c>
      <c r="AD190" s="233">
        <f t="shared" si="568"/>
        <v>5.9072935576056196</v>
      </c>
      <c r="AE190" s="233">
        <f t="shared" si="568"/>
        <v>5.5351375212592728</v>
      </c>
      <c r="AF190" s="233">
        <f t="shared" si="568"/>
        <v>5.5787315130706903</v>
      </c>
      <c r="AG190" s="233">
        <f t="shared" si="568"/>
        <v>5.6223255048821077</v>
      </c>
      <c r="AH190" s="233">
        <f t="shared" si="568"/>
        <v>5.6659194966935251</v>
      </c>
      <c r="AI190" s="233">
        <f t="shared" si="568"/>
        <v>5.7095134885049426</v>
      </c>
      <c r="AJ190" s="233">
        <f t="shared" si="568"/>
        <v>5.75310748031636</v>
      </c>
      <c r="AK190" s="233">
        <f t="shared" si="568"/>
        <v>5.7967014721277774</v>
      </c>
      <c r="AL190" s="233">
        <f t="shared" si="568"/>
        <v>5.8402954639391949</v>
      </c>
      <c r="AM190" s="233">
        <f t="shared" si="568"/>
        <v>5.8838894557506123</v>
      </c>
      <c r="AN190" s="233">
        <f t="shared" si="568"/>
        <v>5.9274834475620297</v>
      </c>
      <c r="AO190" s="233">
        <f t="shared" si="568"/>
        <v>5.9710774393734471</v>
      </c>
      <c r="AP190" s="233">
        <f t="shared" si="568"/>
        <v>6.0146714311848646</v>
      </c>
      <c r="AQ190" s="233">
        <f t="shared" si="568"/>
        <v>6.058265422996282</v>
      </c>
      <c r="AR190" s="233">
        <f t="shared" si="568"/>
        <v>6.1018594148076994</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0.10219175120925041</v>
      </c>
      <c r="J191" s="10">
        <f t="shared" si="569"/>
        <v>0.29501409757862723</v>
      </c>
      <c r="K191" s="10">
        <f t="shared" si="550"/>
        <v>0.56372321885287457</v>
      </c>
      <c r="L191" s="10">
        <f t="shared" si="550"/>
        <v>1.0582853211479202</v>
      </c>
      <c r="M191" s="10">
        <f t="shared" si="550"/>
        <v>1.5169344263257012</v>
      </c>
      <c r="N191" s="40"/>
      <c r="O191" s="233">
        <f t="shared" si="556"/>
        <v>2.8101367929347275E-2</v>
      </c>
      <c r="P191" s="233">
        <f t="shared" si="557"/>
        <v>3.5114993008527412E-2</v>
      </c>
      <c r="Q191" s="233">
        <f t="shared" si="557"/>
        <v>4.2128618087707549E-2</v>
      </c>
      <c r="R191" s="233">
        <f t="shared" si="557"/>
        <v>4.9142243166887686E-2</v>
      </c>
      <c r="S191" s="233">
        <f t="shared" si="557"/>
        <v>9.5295389931250113E-2</v>
      </c>
      <c r="T191" s="304">
        <f t="shared" si="557"/>
        <v>0.14144853669561253</v>
      </c>
      <c r="U191" s="304">
        <f t="shared" si="557"/>
        <v>0.38872958784313533</v>
      </c>
      <c r="V191" s="304">
        <f t="shared" si="557"/>
        <v>0.61805414043202589</v>
      </c>
      <c r="W191" s="233">
        <f t="shared" si="558"/>
        <v>2.1087742850167138E-2</v>
      </c>
      <c r="X191" s="233">
        <f t="shared" ref="X191" si="570">IF(X$148&lt;=$I$148,($I191-$F191)/10,IF(AND(X$148&gt;$I$148,X$148&lt;=$K$148),($K191-$I191)/10,IF(AND(X$148&gt;$K$148,X$148&lt;=$L$148),($L191-$K191)/2,($M191-$L191)/2)))+W191</f>
        <v>2.8101367929347275E-2</v>
      </c>
      <c r="Y191" s="233">
        <f t="shared" ref="Y191:AR191" si="571">IF(Y$148&lt;=$I$148,($I191-$F191)/10,IF(AND(Y$148&gt;$I$148,Y$148&lt;=$K$148),($K191-$I191)/10,IF(AND(Y$148&gt;$K$148,Y$148&lt;=$L$148),($L191-$K191)/2,($M191-$L191)/2)))+X191</f>
        <v>3.5114993008527412E-2</v>
      </c>
      <c r="Z191" s="233">
        <f t="shared" si="571"/>
        <v>4.2128618087707549E-2</v>
      </c>
      <c r="AA191" s="233">
        <f t="shared" si="571"/>
        <v>4.9142243166887686E-2</v>
      </c>
      <c r="AB191" s="233">
        <f t="shared" si="571"/>
        <v>9.5295389931250113E-2</v>
      </c>
      <c r="AC191" s="233">
        <f t="shared" si="571"/>
        <v>0.14144853669561253</v>
      </c>
      <c r="AD191" s="233">
        <f t="shared" si="571"/>
        <v>0.38872958784313533</v>
      </c>
      <c r="AE191" s="233">
        <f t="shared" si="571"/>
        <v>0.61805414043202589</v>
      </c>
      <c r="AF191" s="233">
        <f t="shared" si="571"/>
        <v>0.62506776551120602</v>
      </c>
      <c r="AG191" s="233">
        <f t="shared" si="571"/>
        <v>0.63208139059038615</v>
      </c>
      <c r="AH191" s="233">
        <f t="shared" si="571"/>
        <v>0.63909501566956628</v>
      </c>
      <c r="AI191" s="233">
        <f t="shared" si="571"/>
        <v>0.64610864074874641</v>
      </c>
      <c r="AJ191" s="233">
        <f t="shared" si="571"/>
        <v>0.65312226582792654</v>
      </c>
      <c r="AK191" s="233">
        <f t="shared" si="571"/>
        <v>0.66013589090710667</v>
      </c>
      <c r="AL191" s="233">
        <f t="shared" si="571"/>
        <v>0.6671495159862868</v>
      </c>
      <c r="AM191" s="233">
        <f t="shared" si="571"/>
        <v>0.67416314106546693</v>
      </c>
      <c r="AN191" s="233">
        <f t="shared" si="571"/>
        <v>0.68117676614464706</v>
      </c>
      <c r="AO191" s="233">
        <f t="shared" si="571"/>
        <v>0.68819039122382719</v>
      </c>
      <c r="AP191" s="233">
        <f t="shared" si="571"/>
        <v>0.69520401630300732</v>
      </c>
      <c r="AQ191" s="233">
        <f t="shared" si="571"/>
        <v>0.70221764138218745</v>
      </c>
      <c r="AR191" s="233">
        <f t="shared" si="571"/>
        <v>0.70923126646136758</v>
      </c>
      <c r="AS191" s="233"/>
      <c r="AT191" s="233"/>
      <c r="AU191" s="233"/>
    </row>
    <row r="192" spans="1:47">
      <c r="A192" s="185" t="s">
        <v>16</v>
      </c>
      <c r="B192" s="185" t="str">
        <f t="shared" si="554"/>
        <v>TPPUMER</v>
      </c>
      <c r="C192" s="185" t="str">
        <f t="shared" si="554"/>
        <v>Metro Rail pkm</v>
      </c>
      <c r="E192" s="298">
        <f t="shared" si="548"/>
        <v>14.550109199356424</v>
      </c>
      <c r="F192" s="10">
        <f t="shared" si="548"/>
        <v>12.081299629763897</v>
      </c>
      <c r="G192" s="10">
        <f t="shared" si="548"/>
        <v>8.6260563043864682</v>
      </c>
      <c r="H192" s="10">
        <f t="shared" ref="H192:J192" si="572">H155</f>
        <v>8.8235934445777957</v>
      </c>
      <c r="I192" s="10">
        <f t="shared" si="572"/>
        <v>8.967720358741504</v>
      </c>
      <c r="J192" s="10">
        <f t="shared" si="572"/>
        <v>9.108628664820893</v>
      </c>
      <c r="K192" s="10">
        <f t="shared" si="550"/>
        <v>9.0897574326512434</v>
      </c>
      <c r="L192" s="10">
        <f t="shared" si="550"/>
        <v>8.4218151348332082</v>
      </c>
      <c r="M192" s="10">
        <f t="shared" si="550"/>
        <v>7.5035450681395419</v>
      </c>
      <c r="N192" s="40"/>
      <c r="O192" s="233">
        <f t="shared" si="556"/>
        <v>14.238751272254184</v>
      </c>
      <c r="P192" s="233">
        <f t="shared" si="557"/>
        <v>13.927393345151945</v>
      </c>
      <c r="Q192" s="233">
        <f t="shared" si="557"/>
        <v>13.616035418049705</v>
      </c>
      <c r="R192" s="233">
        <f t="shared" si="557"/>
        <v>13.304677490947466</v>
      </c>
      <c r="S192" s="233">
        <f t="shared" si="557"/>
        <v>13.316881198338439</v>
      </c>
      <c r="T192" s="304">
        <f t="shared" si="557"/>
        <v>13.329084905729413</v>
      </c>
      <c r="U192" s="304">
        <f t="shared" si="557"/>
        <v>12.995113756820395</v>
      </c>
      <c r="V192" s="304">
        <f t="shared" si="557"/>
        <v>12.535978723473562</v>
      </c>
      <c r="W192" s="233">
        <f t="shared" si="558"/>
        <v>14.550109199356424</v>
      </c>
      <c r="X192" s="233">
        <f t="shared" ref="X192" si="573">IF(X$148&lt;=$I$148,($I192-$F192)/10,IF(AND(X$148&gt;$I$148,X$148&lt;=$K$148),($K192-$I192)/10,IF(AND(X$148&gt;$K$148,X$148&lt;=$L$148),($L192-$K192)/2,($M192-$L192)/2)))+W192</f>
        <v>14.238751272254184</v>
      </c>
      <c r="Y192" s="233">
        <f t="shared" ref="Y192:AR192" si="574">IF(Y$148&lt;=$I$148,($I192-$F192)/10,IF(AND(Y$148&gt;$I$148,Y$148&lt;=$K$148),($K192-$I192)/10,IF(AND(Y$148&gt;$K$148,Y$148&lt;=$L$148),($L192-$K192)/2,($M192-$L192)/2)))+X192</f>
        <v>13.927393345151945</v>
      </c>
      <c r="Z192" s="233">
        <f t="shared" si="574"/>
        <v>13.616035418049705</v>
      </c>
      <c r="AA192" s="233">
        <f t="shared" si="574"/>
        <v>13.304677490947466</v>
      </c>
      <c r="AB192" s="233">
        <f t="shared" si="574"/>
        <v>13.316881198338439</v>
      </c>
      <c r="AC192" s="233">
        <f t="shared" si="574"/>
        <v>13.329084905729413</v>
      </c>
      <c r="AD192" s="233">
        <f t="shared" si="574"/>
        <v>12.995113756820395</v>
      </c>
      <c r="AE192" s="233">
        <f t="shared" si="574"/>
        <v>12.535978723473562</v>
      </c>
      <c r="AF192" s="233">
        <f t="shared" si="574"/>
        <v>12.224620796371322</v>
      </c>
      <c r="AG192" s="233">
        <f t="shared" si="574"/>
        <v>11.913262869269083</v>
      </c>
      <c r="AH192" s="233">
        <f t="shared" si="574"/>
        <v>11.601904942166843</v>
      </c>
      <c r="AI192" s="233">
        <f t="shared" si="574"/>
        <v>11.290547015064604</v>
      </c>
      <c r="AJ192" s="233">
        <f t="shared" si="574"/>
        <v>10.979189087962364</v>
      </c>
      <c r="AK192" s="233">
        <f t="shared" si="574"/>
        <v>10.667831160860125</v>
      </c>
      <c r="AL192" s="233">
        <f t="shared" si="574"/>
        <v>10.356473233757885</v>
      </c>
      <c r="AM192" s="233">
        <f t="shared" si="574"/>
        <v>10.045115306655646</v>
      </c>
      <c r="AN192" s="233">
        <f t="shared" si="574"/>
        <v>9.7337573795534063</v>
      </c>
      <c r="AO192" s="233">
        <f t="shared" si="574"/>
        <v>9.4223994524511667</v>
      </c>
      <c r="AP192" s="233">
        <f t="shared" si="574"/>
        <v>9.1110415253489272</v>
      </c>
      <c r="AQ192" s="233">
        <f t="shared" si="574"/>
        <v>8.7996835982466877</v>
      </c>
      <c r="AR192" s="233">
        <f t="shared" si="574"/>
        <v>8.4883256711444481</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0.64257947683872407</v>
      </c>
      <c r="J193" s="10">
        <f t="shared" si="575"/>
        <v>0.63121754592195711</v>
      </c>
      <c r="K193" s="10">
        <f t="shared" si="550"/>
        <v>0.85804540967978071</v>
      </c>
      <c r="L193" s="10">
        <f t="shared" si="550"/>
        <v>1.110501811291019</v>
      </c>
      <c r="M193" s="10">
        <f t="shared" si="550"/>
        <v>1.3309756961023917</v>
      </c>
      <c r="N193" s="40"/>
      <c r="O193" s="233">
        <f t="shared" si="556"/>
        <v>0.53793265946196756</v>
      </c>
      <c r="P193" s="233">
        <f t="shared" si="557"/>
        <v>0.54126683625440153</v>
      </c>
      <c r="Q193" s="233">
        <f t="shared" si="557"/>
        <v>0.5446010130468355</v>
      </c>
      <c r="R193" s="233">
        <f t="shared" si="557"/>
        <v>0.54793518983926948</v>
      </c>
      <c r="S193" s="233">
        <f t="shared" si="557"/>
        <v>0.56948178312337516</v>
      </c>
      <c r="T193" s="304">
        <f t="shared" si="557"/>
        <v>0.59102837640748085</v>
      </c>
      <c r="U193" s="304">
        <f t="shared" si="557"/>
        <v>0.71725657721309999</v>
      </c>
      <c r="V193" s="304">
        <f t="shared" si="557"/>
        <v>0.82749351961878637</v>
      </c>
      <c r="W193" s="233">
        <f t="shared" si="558"/>
        <v>0.53459848266953358</v>
      </c>
      <c r="X193" s="233">
        <f t="shared" ref="X193" si="576">IF(X$148&lt;=$I$148,($I193-$F193)/10,IF(AND(X$148&gt;$I$148,X$148&lt;=$K$148),($K193-$I193)/10,IF(AND(X$148&gt;$K$148,X$148&lt;=$L$148),($L193-$K193)/2,($M193-$L193)/2)))+W193</f>
        <v>0.53793265946196756</v>
      </c>
      <c r="Y193" s="233">
        <f t="shared" ref="Y193:AR193" si="577">IF(Y$148&lt;=$I$148,($I193-$F193)/10,IF(AND(Y$148&gt;$I$148,Y$148&lt;=$K$148),($K193-$I193)/10,IF(AND(Y$148&gt;$K$148,Y$148&lt;=$L$148),($L193-$K193)/2,($M193-$L193)/2)))+X193</f>
        <v>0.54126683625440153</v>
      </c>
      <c r="Z193" s="233">
        <f t="shared" si="577"/>
        <v>0.5446010130468355</v>
      </c>
      <c r="AA193" s="233">
        <f t="shared" si="577"/>
        <v>0.54793518983926948</v>
      </c>
      <c r="AB193" s="233">
        <f t="shared" si="577"/>
        <v>0.56948178312337516</v>
      </c>
      <c r="AC193" s="233">
        <f t="shared" si="577"/>
        <v>0.59102837640748085</v>
      </c>
      <c r="AD193" s="233">
        <f t="shared" si="577"/>
        <v>0.71725657721309999</v>
      </c>
      <c r="AE193" s="233">
        <f t="shared" si="577"/>
        <v>0.82749351961878637</v>
      </c>
      <c r="AF193" s="233">
        <f t="shared" si="577"/>
        <v>0.83082769641122034</v>
      </c>
      <c r="AG193" s="233">
        <f t="shared" si="577"/>
        <v>0.83416187320365431</v>
      </c>
      <c r="AH193" s="233">
        <f t="shared" si="577"/>
        <v>0.83749604999608829</v>
      </c>
      <c r="AI193" s="233">
        <f t="shared" si="577"/>
        <v>0.84083022678852226</v>
      </c>
      <c r="AJ193" s="233">
        <f t="shared" si="577"/>
        <v>0.84416440358095624</v>
      </c>
      <c r="AK193" s="233">
        <f t="shared" si="577"/>
        <v>0.84749858037339021</v>
      </c>
      <c r="AL193" s="233">
        <f t="shared" si="577"/>
        <v>0.85083275716582418</v>
      </c>
      <c r="AM193" s="233">
        <f t="shared" si="577"/>
        <v>0.85416693395825816</v>
      </c>
      <c r="AN193" s="233">
        <f t="shared" si="577"/>
        <v>0.85750111075069213</v>
      </c>
      <c r="AO193" s="233">
        <f t="shared" si="577"/>
        <v>0.8608352875431261</v>
      </c>
      <c r="AP193" s="233">
        <f t="shared" si="577"/>
        <v>0.86416946433556008</v>
      </c>
      <c r="AQ193" s="233">
        <f t="shared" si="577"/>
        <v>0.86750364112799405</v>
      </c>
      <c r="AR193" s="233">
        <f t="shared" si="577"/>
        <v>0.87083781792042803</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79.781599989650317</v>
      </c>
      <c r="R200" s="186" cm="1">
        <f t="array" ref="R200">IF(R$199=-1,S200,IF(R$199=99,Q200,IF(R$199=0,INDEX($E186:$M186,0,R$197),(INDEX($E186:$M186,0,R$199+1)-INDEX($E186:$M186,0,R$199))/(INDEX($E$185:$M$185,0,R$199+1)-INDEX($E$185:$M$185,0,R$199))+Q200)))</f>
        <v>79.503903399200524</v>
      </c>
      <c r="S200" s="186" cm="1">
        <f t="array" ref="S200">IF(S$199=-1,T200,IF(S$199=99,R200,IF(S$199=0,INDEX($E186:$M186,0,S$197),(INDEX($E186:$M186,0,S$199+1)-INDEX($E186:$M186,0,S$199))/(INDEX($E$185:$M$185,0,S$199+1)-INDEX($E$185:$M$185,0,S$199))+R200)))</f>
        <v>81.487913694138825</v>
      </c>
      <c r="T200" s="186" cm="1">
        <f t="array" ref="T200">IF(T$199=-1,U200,IF(T$199=99,S200,IF(T$199=0,INDEX($E186:$M186,0,T$197),(INDEX($E186:$M186,0,T$199+1)-INDEX($E186:$M186,0,T$199))/(INDEX($E$185:$M$185,0,T$199+1)-INDEX($E$185:$M$185,0,T$199))+S200)))</f>
        <v>83.471923989077126</v>
      </c>
      <c r="U200" s="186" cm="1">
        <f t="array" ref="U200">IF(U$199=-1,V200,IF(U$199=99,T200,IF(U$199=0,INDEX($E186:$M186,0,U$197),(INDEX($E186:$M186,0,U$199+1)-INDEX($E186:$M186,0,U$199))/(INDEX($E$185:$M$185,0,U$199+1)-INDEX($E$185:$M$185,0,U$199))+T200)))</f>
        <v>77.40627724878469</v>
      </c>
      <c r="V200" s="186" cm="1">
        <f t="array" ref="V200">IF(V$199=-1,W200,IF(V$199=99,U200,IF(V$199=0,INDEX($E186:$M186,0,V$197),(INDEX($E186:$M186,0,V$199+1)-INDEX($E186:$M186,0,V$199))/(INDEX($E$185:$M$185,0,V$199+1)-INDEX($E$185:$M$185,0,V$199))+U200)))</f>
        <v>78.069218070215186</v>
      </c>
      <c r="W200" s="186" cm="1">
        <f t="array" ref="W200">IF(W$199=-1,X200,IF(W$199=99,V200,IF(W$199=0,INDEX($E186:$M186,0,W$197),(INDEX($E186:$M186,0,W$199+1)-INDEX($E186:$M186,0,W$199))/(INDEX($E$185:$M$185,0,W$199+1)-INDEX($E$185:$M$185,0,W$199))+V200)))</f>
        <v>81.408489003404711</v>
      </c>
      <c r="X200" s="186" cm="1">
        <f t="array" ref="X200">IF(X$199=-1,Y200,IF(X$199=99,W200,IF(X$199=0,INDEX($E186:$M186,0,X$197),(INDEX($E186:$M186,0,X$199+1)-INDEX($E186:$M186,0,X$199))/(INDEX($E$185:$M$185,0,X$199+1)-INDEX($E$185:$M$185,0,X$199))+W200)))</f>
        <v>84.747759936594235</v>
      </c>
      <c r="Y200" s="186" cm="1">
        <f t="array" ref="Y200">IF(Y$199=-1,Z200,IF(Y$199=99,X200,IF(Y$199=0,INDEX($E186:$M186,0,Y$197),(INDEX($E186:$M186,0,Y$199+1)-INDEX($E186:$M186,0,Y$199))/(INDEX($E$185:$M$185,0,Y$199+1)-INDEX($E$185:$M$185,0,Y$199))+X200)))</f>
        <v>88.08703086978376</v>
      </c>
      <c r="Z200" s="186" cm="1">
        <f t="array" ref="Z200">IF(Z$199=-1,AA200,IF(Z$199=99,Y200,IF(Z$199=0,INDEX($E186:$M186,0,Z$197),(INDEX($E186:$M186,0,Z$199+1)-INDEX($E186:$M186,0,Z$199))/(INDEX($E$185:$M$185,0,Z$199+1)-INDEX($E$185:$M$185,0,Z$199))+Y200)))</f>
        <v>91.426301802973285</v>
      </c>
      <c r="AA200" s="186" cm="1">
        <f t="array" ref="AA200">IF(AA$199=-1,AB200,IF(AA$199=99,Z200,IF(AA$199=0,INDEX($E186:$M186,0,AA$197),(INDEX($E186:$M186,0,AA$199+1)-INDEX($E186:$M186,0,AA$199))/(INDEX($E$185:$M$185,0,AA$199+1)-INDEX($E$185:$M$185,0,AA$199))+Z200)))</f>
        <v>94.76557273616281</v>
      </c>
      <c r="AB200" s="186" cm="1">
        <f t="array" ref="AB200">IF(AB$199=-1,AC200,IF(AB$199=99,AA200,IF(AB$199=0,INDEX($E186:$M186,0,AB$197),(INDEX($E186:$M186,0,AB$199+1)-INDEX($E186:$M186,0,AB$199))/(INDEX($E$185:$M$185,0,AB$199+1)-INDEX($E$185:$M$185,0,AB$199))+AA200)))</f>
        <v>98.104843669352334</v>
      </c>
      <c r="AC200" s="186" cm="1">
        <f t="array" ref="AC200">IF(AC$199=-1,AD200,IF(AC$199=99,AB200,IF(AC$199=0,INDEX($E186:$M186,0,AC$197),(INDEX($E186:$M186,0,AC$199+1)-INDEX($E186:$M186,0,AC$199))/(INDEX($E$185:$M$185,0,AC$199+1)-INDEX($E$185:$M$185,0,AC$199))+AB200)))</f>
        <v>101.44411460254186</v>
      </c>
      <c r="AD200" s="186" cm="1">
        <f t="array" ref="AD200">IF(AD$199=-1,AE200,IF(AD$199=99,AC200,IF(AD$199=0,INDEX($E186:$M186,0,AD$197),(INDEX($E186:$M186,0,AD$199+1)-INDEX($E186:$M186,0,AD$199))/(INDEX($E$185:$M$185,0,AD$199+1)-INDEX($E$185:$M$185,0,AD$199))+AC200)))</f>
        <v>104.78338553573138</v>
      </c>
      <c r="AE200" s="186" cm="1">
        <f t="array" ref="AE200">IF(AE$199=-1,AF200,IF(AE$199=99,AD200,IF(AE$199=0,INDEX($E186:$M186,0,AE$197),(INDEX($E186:$M186,0,AE$199+1)-INDEX($E186:$M186,0,AE$199))/(INDEX($E$185:$M$185,0,AE$199+1)-INDEX($E$185:$M$185,0,AE$199))+AD200)))</f>
        <v>108.12265646892094</v>
      </c>
      <c r="AF200" s="186" cm="1">
        <f t="array" ref="AF200">IF(AF$199=-1,AG200,IF(AF$199=99,AE200,IF(AF$199=0,INDEX($E186:$M186,0,AF$197),(INDEX($E186:$M186,0,AF$199+1)-INDEX($E186:$M186,0,AF$199))/(INDEX($E$185:$M$185,0,AF$199+1)-INDEX($E$185:$M$185,0,AF$199))+AE200)))</f>
        <v>112.163674107631</v>
      </c>
      <c r="AG200" s="186" cm="1">
        <f t="array" ref="AG200">IF(AG$199=-1,AH200,IF(AG$199=99,AF200,IF(AG$199=0,INDEX($E186:$M186,0,AG$197),(INDEX($E186:$M186,0,AG$199+1)-INDEX($E186:$M186,0,AG$199))/(INDEX($E$185:$M$185,0,AG$199+1)-INDEX($E$185:$M$185,0,AG$199))+AF200)))</f>
        <v>116.20469174634106</v>
      </c>
      <c r="AH200" s="186" cm="1">
        <f t="array" ref="AH200">IF(AH$199=-1,AI200,IF(AH$199=99,AG200,IF(AH$199=0,INDEX($E186:$M186,0,AH$197),(INDEX($E186:$M186,0,AH$199+1)-INDEX($E186:$M186,0,AH$199))/(INDEX($E$185:$M$185,0,AH$199+1)-INDEX($E$185:$M$185,0,AH$199))+AG200)))</f>
        <v>120.24570938505111</v>
      </c>
      <c r="AI200" s="186" cm="1">
        <f t="array" ref="AI200">IF(AI$199=-1,AJ200,IF(AI$199=99,AH200,IF(AI$199=0,INDEX($E186:$M186,0,AI$197),(INDEX($E186:$M186,0,AI$199+1)-INDEX($E186:$M186,0,AI$199))/(INDEX($E$185:$M$185,0,AI$199+1)-INDEX($E$185:$M$185,0,AI$199))+AH200)))</f>
        <v>124.28672702376117</v>
      </c>
      <c r="AJ200" s="186" cm="1">
        <f t="array" ref="AJ200">IF(AJ$199=-1,AK200,IF(AJ$199=99,AI200,IF(AJ$199=0,INDEX($E186:$M186,0,AJ$197),(INDEX($E186:$M186,0,AJ$199+1)-INDEX($E186:$M186,0,AJ$199))/(INDEX($E$185:$M$185,0,AJ$199+1)-INDEX($E$185:$M$185,0,AJ$199))+AI200)))</f>
        <v>128.32774466247122</v>
      </c>
      <c r="AK200" s="186" cm="1">
        <f t="array" ref="AK200">IF(AK$199=-1,AL200,IF(AK$199=99,AJ200,IF(AK$199=0,INDEX($E186:$M186,0,AK$197),(INDEX($E186:$M186,0,AK$199+1)-INDEX($E186:$M186,0,AK$199))/(INDEX($E$185:$M$185,0,AK$199+1)-INDEX($E$185:$M$185,0,AK$199))+AJ200)))</f>
        <v>132.36876230118128</v>
      </c>
      <c r="AL200" s="186" cm="1">
        <f t="array" ref="AL200">IF(AL$199=-1,AM200,IF(AL$199=99,AK200,IF(AL$199=0,INDEX($E186:$M186,0,AL$197),(INDEX($E186:$M186,0,AL$199+1)-INDEX($E186:$M186,0,AL$199))/(INDEX($E$185:$M$185,0,AL$199+1)-INDEX($E$185:$M$185,0,AL$199))+AK200)))</f>
        <v>136.40977993989134</v>
      </c>
      <c r="AM200" s="186" cm="1">
        <f t="array" ref="AM200">IF(AM$199=-1,AN200,IF(AM$199=99,AL200,IF(AM$199=0,INDEX($E186:$M186,0,AM$197),(INDEX($E186:$M186,0,AM$199+1)-INDEX($E186:$M186,0,AM$199))/(INDEX($E$185:$M$185,0,AM$199+1)-INDEX($E$185:$M$185,0,AM$199))+AL200)))</f>
        <v>140.4507975786014</v>
      </c>
      <c r="AN200" s="186" cm="1">
        <f t="array" ref="AN200">IF(AN$199=-1,AO200,IF(AN$199=99,AM200,IF(AN$199=0,INDEX($E186:$M186,0,AN$197),(INDEX($E186:$M186,0,AN$199+1)-INDEX($E186:$M186,0,AN$199))/(INDEX($E$185:$M$185,0,AN$199+1)-INDEX($E$185:$M$185,0,AN$199))+AM200)))</f>
        <v>144.49181521731145</v>
      </c>
      <c r="AO200" s="186" cm="1">
        <f t="array" ref="AO200">IF(AO$199=-1,AP200,IF(AO$199=99,AN200,IF(AO$199=0,INDEX($E186:$M186,0,AO$197),(INDEX($E186:$M186,0,AO$199+1)-INDEX($E186:$M186,0,AO$199))/(INDEX($E$185:$M$185,0,AO$199+1)-INDEX($E$185:$M$185,0,AO$199))+AN200)))</f>
        <v>148.53283285602151</v>
      </c>
      <c r="AP200" s="186" cm="1">
        <f t="array" ref="AP200">IF(AP$199=-1,AQ200,IF(AP$199=99,AO200,IF(AP$199=0,INDEX($E186:$M186,0,AP$197),(INDEX($E186:$M186,0,AP$199+1)-INDEX($E186:$M186,0,AP$199))/(INDEX($E$185:$M$185,0,AP$199+1)-INDEX($E$185:$M$185,0,AP$199))+AO200)))</f>
        <v>152.71427363556407</v>
      </c>
      <c r="AQ200" s="186" cm="1">
        <f t="array" ref="AQ200">IF(AQ$199=-1,AR200,IF(AQ$199=99,AP200,IF(AQ$199=0,INDEX($E186:$M186,0,AQ$197),(INDEX($E186:$M186,0,AQ$199+1)-INDEX($E186:$M186,0,AQ$199))/(INDEX($E$185:$M$185,0,AQ$199+1)-INDEX($E$185:$M$185,0,AQ$199))+AP200)))</f>
        <v>190.34724065144709</v>
      </c>
      <c r="AR200" s="186" cm="1">
        <f t="array" ref="AR200">IF(AR$199=-1,AS200,IF(AR$199=99,AQ200,IF(AR$199=0,INDEX($E186:$M186,0,AR$197),(INDEX($E186:$M186,0,AR$199+1)-INDEX($E186:$M186,0,AR$199))/(INDEX($E$185:$M$185,0,AR$199+1)-INDEX($E$185:$M$185,0,AR$199))+AQ200)))</f>
        <v>190.34724065144709</v>
      </c>
      <c r="AS200" s="186" cm="1">
        <f t="array" ref="AS200">IF(AS$199=-1,#REF!,IF(AS$199=99,AR200,IF(AS$199=0,INDEX($E186:$M186,0,AS$197),(INDEX($E186:$M186,0,AS$199+1)-INDEX($E186:$M186,0,AS$199))/(INDEX($E$185:$M$185,0,AS$199+1)-INDEX($E$185:$M$185,0,AS$199))+AR200)))</f>
        <v>190.34724065144709</v>
      </c>
      <c r="AT200" s="186"/>
      <c r="AW200" s="186"/>
      <c r="AX200" s="186"/>
      <c r="BH200" s="186">
        <f t="shared" ref="BH200:BH207" si="591">E186</f>
        <v>76.916431902036379</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10.954519631150319</v>
      </c>
      <c r="O201" s="186" cm="1">
        <f t="array" ref="O201">IF(O$199=-1,P201,IF(O$199=99,N201,IF(O$199=0,INDEX($E187:$M187,0,O$197),(INDEX($E187:$M187,0,O$199+1)-INDEX($E187:$M187,0,O$199))/(INDEX($E$185:$M$185,0,O$199+1)-INDEX($E$185:$M$185,0,O$199))+N201)))</f>
        <v>12.045090741757619</v>
      </c>
      <c r="P201" s="186" cm="1">
        <f t="array" ref="P201">IF(P$199=-1,Q201,IF(P$199=99,O201,IF(P$199=0,INDEX($E187:$M187,0,P$197),(INDEX($E187:$M187,0,P$199+1)-INDEX($E187:$M187,0,P$199))/(INDEX($E$185:$M$185,0,P$199+1)-INDEX($E$185:$M$185,0,P$199))+O201)))</f>
        <v>13.135661852364917</v>
      </c>
      <c r="Q201" s="186" cm="1">
        <f t="array" ref="Q201">IF(Q$199=-1,R201,IF(Q$199=99,P201,IF(Q$199=0,INDEX($E187:$M187,0,Q$197),(INDEX($E187:$M187,0,Q$199+1)-INDEX($E187:$M187,0,Q$199))/(INDEX($E$185:$M$185,0,Q$199+1)-INDEX($E$185:$M$185,0,Q$199))+P201)))</f>
        <v>15.015120662347517</v>
      </c>
      <c r="R201" s="186" cm="1">
        <f t="array" ref="R201">IF(R$199=-1,S201,IF(R$199=99,Q201,IF(R$199=0,INDEX($E187:$M187,0,R$197),(INDEX($E187:$M187,0,R$199+1)-INDEX($E187:$M187,0,R$199))/(INDEX($E$185:$M$185,0,R$199+1)-INDEX($E$185:$M$185,0,R$199))+Q201)))</f>
        <v>16.894579472330115</v>
      </c>
      <c r="S201" s="186" cm="1">
        <f t="array" ref="S201">IF(S$199=-1,T201,IF(S$199=99,R201,IF(S$199=0,INDEX($E187:$M187,0,S$197),(INDEX($E187:$M187,0,S$199+1)-INDEX($E187:$M187,0,S$199))/(INDEX($E$185:$M$185,0,S$199+1)-INDEX($E$185:$M$185,0,S$199))+R201)))</f>
        <v>17.316181660004503</v>
      </c>
      <c r="T201" s="186" cm="1">
        <f t="array" ref="T201">IF(T$199=-1,U201,IF(T$199=99,S201,IF(T$199=0,INDEX($E187:$M187,0,T$197),(INDEX($E187:$M187,0,T$199+1)-INDEX($E187:$M187,0,T$199))/(INDEX($E$185:$M$185,0,T$199+1)-INDEX($E$185:$M$185,0,T$199))+S201)))</f>
        <v>17.737783847678891</v>
      </c>
      <c r="U201" s="186" cm="1">
        <f t="array" ref="U201">IF(U$199=-1,V201,IF(U$199=99,T201,IF(U$199=0,INDEX($E187:$M187,0,U$197),(INDEX($E187:$M187,0,U$199+1)-INDEX($E187:$M187,0,U$199))/(INDEX($E$185:$M$185,0,U$199+1)-INDEX($E$185:$M$185,0,U$199))+T201)))</f>
        <v>16.448833915366748</v>
      </c>
      <c r="V201" s="186" cm="1">
        <f t="array" ref="V201">IF(V$199=-1,W201,IF(V$199=99,U201,IF(V$199=0,INDEX($E187:$M187,0,V$197),(INDEX($E187:$M187,0,V$199+1)-INDEX($E187:$M187,0,V$199))/(INDEX($E$185:$M$185,0,V$199+1)-INDEX($E$185:$M$185,0,V$199))+U201)))</f>
        <v>16.589708839920732</v>
      </c>
      <c r="W201" s="186" cm="1">
        <f t="array" ref="W201">IF(W$199=-1,X201,IF(W$199=99,V201,IF(W$199=0,INDEX($E187:$M187,0,W$197),(INDEX($E187:$M187,0,W$199+1)-INDEX($E187:$M187,0,W$199))/(INDEX($E$185:$M$185,0,W$199+1)-INDEX($E$185:$M$185,0,W$199))+V201)))</f>
        <v>17.299303913223508</v>
      </c>
      <c r="X201" s="186" cm="1">
        <f t="array" ref="X201">IF(X$199=-1,Y201,IF(X$199=99,W201,IF(X$199=0,INDEX($E187:$M187,0,X$197),(INDEX($E187:$M187,0,X$199+1)-INDEX($E187:$M187,0,X$199))/(INDEX($E$185:$M$185,0,X$199+1)-INDEX($E$185:$M$185,0,X$199))+W201)))</f>
        <v>18.008898986526283</v>
      </c>
      <c r="Y201" s="186" cm="1">
        <f t="array" ref="Y201">IF(Y$199=-1,Z201,IF(Y$199=99,X201,IF(Y$199=0,INDEX($E187:$M187,0,Y$197),(INDEX($E187:$M187,0,Y$199+1)-INDEX($E187:$M187,0,Y$199))/(INDEX($E$185:$M$185,0,Y$199+1)-INDEX($E$185:$M$185,0,Y$199))+X201)))</f>
        <v>18.718494059829059</v>
      </c>
      <c r="Z201" s="186" cm="1">
        <f t="array" ref="Z201">IF(Z$199=-1,AA201,IF(Z$199=99,Y201,IF(Z$199=0,INDEX($E187:$M187,0,Z$197),(INDEX($E187:$M187,0,Z$199+1)-INDEX($E187:$M187,0,Z$199))/(INDEX($E$185:$M$185,0,Z$199+1)-INDEX($E$185:$M$185,0,Z$199))+Y201)))</f>
        <v>19.428089133131834</v>
      </c>
      <c r="AA201" s="186" cm="1">
        <f t="array" ref="AA201">IF(AA$199=-1,AB201,IF(AA$199=99,Z201,IF(AA$199=0,INDEX($E187:$M187,0,AA$197),(INDEX($E187:$M187,0,AA$199+1)-INDEX($E187:$M187,0,AA$199))/(INDEX($E$185:$M$185,0,AA$199+1)-INDEX($E$185:$M$185,0,AA$199))+Z201)))</f>
        <v>20.13768420643461</v>
      </c>
      <c r="AB201" s="186" cm="1">
        <f t="array" ref="AB201">IF(AB$199=-1,AC201,IF(AB$199=99,AA201,IF(AB$199=0,INDEX($E187:$M187,0,AB$197),(INDEX($E187:$M187,0,AB$199+1)-INDEX($E187:$M187,0,AB$199))/(INDEX($E$185:$M$185,0,AB$199+1)-INDEX($E$185:$M$185,0,AB$199))+AA201)))</f>
        <v>20.847279279737386</v>
      </c>
      <c r="AC201" s="186" cm="1">
        <f t="array" ref="AC201">IF(AC$199=-1,AD201,IF(AC$199=99,AB201,IF(AC$199=0,INDEX($E187:$M187,0,AC$197),(INDEX($E187:$M187,0,AC$199+1)-INDEX($E187:$M187,0,AC$199))/(INDEX($E$185:$M$185,0,AC$199+1)-INDEX($E$185:$M$185,0,AC$199))+AB201)))</f>
        <v>21.556874353040161</v>
      </c>
      <c r="AD201" s="186" cm="1">
        <f t="array" ref="AD201">IF(AD$199=-1,AE201,IF(AD$199=99,AC201,IF(AD$199=0,INDEX($E187:$M187,0,AD$197),(INDEX($E187:$M187,0,AD$199+1)-INDEX($E187:$M187,0,AD$199))/(INDEX($E$185:$M$185,0,AD$199+1)-INDEX($E$185:$M$185,0,AD$199))+AC201)))</f>
        <v>22.266469426342937</v>
      </c>
      <c r="AE201" s="186" cm="1">
        <f t="array" ref="AE201">IF(AE$199=-1,AF201,IF(AE$199=99,AD201,IF(AE$199=0,INDEX($E187:$M187,0,AE$197),(INDEX($E187:$M187,0,AE$199+1)-INDEX($E187:$M187,0,AE$199))/(INDEX($E$185:$M$185,0,AE$199+1)-INDEX($E$185:$M$185,0,AE$199))+AD201)))</f>
        <v>22.976064499645702</v>
      </c>
      <c r="AF201" s="186" cm="1">
        <f t="array" ref="AF201">IF(AF$199=-1,AG201,IF(AF$199=99,AE201,IF(AF$199=0,INDEX($E187:$M187,0,AF$197),(INDEX($E187:$M187,0,AF$199+1)-INDEX($E187:$M187,0,AF$199))/(INDEX($E$185:$M$185,0,AF$199+1)-INDEX($E$185:$M$185,0,AF$199))+AE201)))</f>
        <v>23.834780747871591</v>
      </c>
      <c r="AG201" s="186" cm="1">
        <f t="array" ref="AG201">IF(AG$199=-1,AH201,IF(AG$199=99,AF201,IF(AG$199=0,INDEX($E187:$M187,0,AG$197),(INDEX($E187:$M187,0,AG$199+1)-INDEX($E187:$M187,0,AG$199))/(INDEX($E$185:$M$185,0,AG$199+1)-INDEX($E$185:$M$185,0,AG$199))+AF201)))</f>
        <v>24.69349699609748</v>
      </c>
      <c r="AH201" s="186" cm="1">
        <f t="array" ref="AH201">IF(AH$199=-1,AI201,IF(AH$199=99,AG201,IF(AH$199=0,INDEX($E187:$M187,0,AH$197),(INDEX($E187:$M187,0,AH$199+1)-INDEX($E187:$M187,0,AH$199))/(INDEX($E$185:$M$185,0,AH$199+1)-INDEX($E$185:$M$185,0,AH$199))+AG201)))</f>
        <v>25.552213244323369</v>
      </c>
      <c r="AI201" s="186" cm="1">
        <f t="array" ref="AI201">IF(AI$199=-1,AJ201,IF(AI$199=99,AH201,IF(AI$199=0,INDEX($E187:$M187,0,AI$197),(INDEX($E187:$M187,0,AI$199+1)-INDEX($E187:$M187,0,AI$199))/(INDEX($E$185:$M$185,0,AI$199+1)-INDEX($E$185:$M$185,0,AI$199))+AH201)))</f>
        <v>26.410929492549258</v>
      </c>
      <c r="AJ201" s="186" cm="1">
        <f t="array" ref="AJ201">IF(AJ$199=-1,AK201,IF(AJ$199=99,AI201,IF(AJ$199=0,INDEX($E187:$M187,0,AJ$197),(INDEX($E187:$M187,0,AJ$199+1)-INDEX($E187:$M187,0,AJ$199))/(INDEX($E$185:$M$185,0,AJ$199+1)-INDEX($E$185:$M$185,0,AJ$199))+AI201)))</f>
        <v>27.269645740775147</v>
      </c>
      <c r="AK201" s="186" cm="1">
        <f t="array" ref="AK201">IF(AK$199=-1,AL201,IF(AK$199=99,AJ201,IF(AK$199=0,INDEX($E187:$M187,0,AK$197),(INDEX($E187:$M187,0,AK$199+1)-INDEX($E187:$M187,0,AK$199))/(INDEX($E$185:$M$185,0,AK$199+1)-INDEX($E$185:$M$185,0,AK$199))+AJ201)))</f>
        <v>28.128361989001036</v>
      </c>
      <c r="AL201" s="186" cm="1">
        <f t="array" ref="AL201">IF(AL$199=-1,AM201,IF(AL$199=99,AK201,IF(AL$199=0,INDEX($E187:$M187,0,AL$197),(INDEX($E187:$M187,0,AL$199+1)-INDEX($E187:$M187,0,AL$199))/(INDEX($E$185:$M$185,0,AL$199+1)-INDEX($E$185:$M$185,0,AL$199))+AK201)))</f>
        <v>28.987078237226925</v>
      </c>
      <c r="AM201" s="186" cm="1">
        <f t="array" ref="AM201">IF(AM$199=-1,AN201,IF(AM$199=99,AL201,IF(AM$199=0,INDEX($E187:$M187,0,AM$197),(INDEX($E187:$M187,0,AM$199+1)-INDEX($E187:$M187,0,AM$199))/(INDEX($E$185:$M$185,0,AM$199+1)-INDEX($E$185:$M$185,0,AM$199))+AL201)))</f>
        <v>29.845794485452814</v>
      </c>
      <c r="AN201" s="186" cm="1">
        <f t="array" ref="AN201">IF(AN$199=-1,AO201,IF(AN$199=99,AM201,IF(AN$199=0,INDEX($E187:$M187,0,AN$197),(INDEX($E187:$M187,0,AN$199+1)-INDEX($E187:$M187,0,AN$199))/(INDEX($E$185:$M$185,0,AN$199+1)-INDEX($E$185:$M$185,0,AN$199))+AM201)))</f>
        <v>30.704510733678703</v>
      </c>
      <c r="AO201" s="186" cm="1">
        <f t="array" ref="AO201">IF(AO$199=-1,AP201,IF(AO$199=99,AN201,IF(AO$199=0,INDEX($E187:$M187,0,AO$197),(INDEX($E187:$M187,0,AO$199+1)-INDEX($E187:$M187,0,AO$199))/(INDEX($E$185:$M$185,0,AO$199+1)-INDEX($E$185:$M$185,0,AO$199))+AN201)))</f>
        <v>31.563226981904577</v>
      </c>
      <c r="AP201" s="186" cm="1">
        <f t="array" ref="AP201">IF(AP$199=-1,AQ201,IF(AP$199=99,AO201,IF(AP$199=0,INDEX($E187:$M187,0,AP$197),(INDEX($E187:$M187,0,AP$199+1)-INDEX($E187:$M187,0,AP$199))/(INDEX($E$185:$M$185,0,AP$199+1)-INDEX($E$185:$M$185,0,AP$199))+AO201)))</f>
        <v>32.451783147557371</v>
      </c>
      <c r="AQ201" s="186" cm="1">
        <f t="array" ref="AQ201">IF(AQ$199=-1,AR201,IF(AQ$199=99,AP201,IF(AQ$199=0,INDEX($E187:$M187,0,AQ$197),(INDEX($E187:$M187,0,AQ$199+1)-INDEX($E187:$M187,0,AQ$199))/(INDEX($E$185:$M$185,0,AQ$199+1)-INDEX($E$185:$M$185,0,AQ$199))+AP201)))</f>
        <v>40.448788638432518</v>
      </c>
      <c r="AR201" s="186" cm="1">
        <f t="array" ref="AR201">IF(AR$199=-1,AS201,IF(AR$199=99,AQ201,IF(AR$199=0,INDEX($E187:$M187,0,AR$197),(INDEX($E187:$M187,0,AR$199+1)-INDEX($E187:$M187,0,AR$199))/(INDEX($E$185:$M$185,0,AR$199+1)-INDEX($E$185:$M$185,0,AR$199))+AQ201)))</f>
        <v>40.448788638432518</v>
      </c>
      <c r="AS201" s="186" cm="1">
        <f t="array" ref="AS201">IF(AS$199=-1,#REF!,IF(AS$199=99,AR201,IF(AS$199=0,INDEX($E187:$M187,0,AS$197),(INDEX($E187:$M187,0,AS$199+1)-INDEX($E187:$M187,0,AS$199))/(INDEX($E$185:$M$185,0,AS$199+1)-INDEX($E$185:$M$185,0,AS$199))+AR201)))</f>
        <v>40.448788638432518</v>
      </c>
      <c r="AT201" s="186"/>
      <c r="AW201" s="186"/>
      <c r="AX201" s="186"/>
      <c r="BH201" s="186">
        <f t="shared" si="591"/>
        <v>9.8639485205430191</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2.8980905300598225</v>
      </c>
      <c r="R202" s="186" cm="1">
        <f t="array" ref="R202">IF(R$199=-1,S202,IF(R$199=99,Q202,IF(R$199=0,INDEX($E188:$M188,0,R$197),(INDEX($E188:$M188,0,R$199+1)-INDEX($E188:$M188,0,R$199))/(INDEX($E$185:$M$185,0,R$199+1)-INDEX($E$185:$M$185,0,R$199))+Q202)))</f>
        <v>2.9813963774700198</v>
      </c>
      <c r="S202" s="186" cm="1">
        <f t="array" ref="S202">IF(S$199=-1,T202,IF(S$199=99,R202,IF(S$199=0,INDEX($E188:$M188,0,S$197),(INDEX($E188:$M188,0,S$199+1)-INDEX($E188:$M188,0,S$199))/(INDEX($E$185:$M$185,0,S$199+1)-INDEX($E$185:$M$185,0,S$199))+R202)))</f>
        <v>3.0557967635302061</v>
      </c>
      <c r="T202" s="186" cm="1">
        <f t="array" ref="T202">IF(T$199=-1,U202,IF(T$199=99,S202,IF(T$199=0,INDEX($E188:$M188,0,T$197),(INDEX($E188:$M188,0,T$199+1)-INDEX($E188:$M188,0,T$199))/(INDEX($E$185:$M$185,0,T$199+1)-INDEX($E$185:$M$185,0,T$199))+S202)))</f>
        <v>3.1301971495903924</v>
      </c>
      <c r="U202" s="186" cm="1">
        <f t="array" ref="U202">IF(U$199=-1,V202,IF(U$199=99,T202,IF(U$199=0,INDEX($E188:$M188,0,U$197),(INDEX($E188:$M188,0,U$199+1)-INDEX($E188:$M188,0,U$199))/(INDEX($E$185:$M$185,0,U$199+1)-INDEX($E$185:$M$185,0,U$199))+T202)))</f>
        <v>2.9027353968294261</v>
      </c>
      <c r="V202" s="186" cm="1">
        <f t="array" ref="V202">IF(V$199=-1,W202,IF(V$199=99,U202,IF(V$199=0,INDEX($E188:$M188,0,V$197),(INDEX($E188:$M188,0,V$199+1)-INDEX($E188:$M188,0,V$199))/(INDEX($E$185:$M$185,0,V$199+1)-INDEX($E$185:$M$185,0,V$199))+U202)))</f>
        <v>2.9275956776330698</v>
      </c>
      <c r="W202" s="186" cm="1">
        <f t="array" ref="W202">IF(W$199=-1,X202,IF(W$199=99,V202,IF(W$199=0,INDEX($E188:$M188,0,W$197),(INDEX($E188:$M188,0,W$199+1)-INDEX($E188:$M188,0,W$199))/(INDEX($E$185:$M$185,0,W$199+1)-INDEX($E$185:$M$185,0,W$199))+V202)))</f>
        <v>3.0528183376276772</v>
      </c>
      <c r="X202" s="186" cm="1">
        <f t="array" ref="X202">IF(X$199=-1,Y202,IF(X$199=99,W202,IF(X$199=0,INDEX($E188:$M188,0,X$197),(INDEX($E188:$M188,0,X$199+1)-INDEX($E188:$M188,0,X$199))/(INDEX($E$185:$M$185,0,X$199+1)-INDEX($E$185:$M$185,0,X$199))+W202)))</f>
        <v>3.1780409976222845</v>
      </c>
      <c r="Y202" s="186" cm="1">
        <f t="array" ref="Y202">IF(Y$199=-1,Z202,IF(Y$199=99,X202,IF(Y$199=0,INDEX($E188:$M188,0,Y$197),(INDEX($E188:$M188,0,Y$199+1)-INDEX($E188:$M188,0,Y$199))/(INDEX($E$185:$M$185,0,Y$199+1)-INDEX($E$185:$M$185,0,Y$199))+X202)))</f>
        <v>3.3032636576168919</v>
      </c>
      <c r="Z202" s="186" cm="1">
        <f t="array" ref="Z202">IF(Z$199=-1,AA202,IF(Z$199=99,Y202,IF(Z$199=0,INDEX($E188:$M188,0,Z$197),(INDEX($E188:$M188,0,Z$199+1)-INDEX($E188:$M188,0,Z$199))/(INDEX($E$185:$M$185,0,Z$199+1)-INDEX($E$185:$M$185,0,Z$199))+Y202)))</f>
        <v>3.4284863176114992</v>
      </c>
      <c r="AA202" s="186" cm="1">
        <f t="array" ref="AA202">IF(AA$199=-1,AB202,IF(AA$199=99,Z202,IF(AA$199=0,INDEX($E188:$M188,0,AA$197),(INDEX($E188:$M188,0,AA$199+1)-INDEX($E188:$M188,0,AA$199))/(INDEX($E$185:$M$185,0,AA$199+1)-INDEX($E$185:$M$185,0,AA$199))+Z202)))</f>
        <v>3.5537089776061066</v>
      </c>
      <c r="AB202" s="186" cm="1">
        <f t="array" ref="AB202">IF(AB$199=-1,AC202,IF(AB$199=99,AA202,IF(AB$199=0,INDEX($E188:$M188,0,AB$197),(INDEX($E188:$M188,0,AB$199+1)-INDEX($E188:$M188,0,AB$199))/(INDEX($E$185:$M$185,0,AB$199+1)-INDEX($E$185:$M$185,0,AB$199))+AA202)))</f>
        <v>3.678931637600714</v>
      </c>
      <c r="AC202" s="186" cm="1">
        <f t="array" ref="AC202">IF(AC$199=-1,AD202,IF(AC$199=99,AB202,IF(AC$199=0,INDEX($E188:$M188,0,AC$197),(INDEX($E188:$M188,0,AC$199+1)-INDEX($E188:$M188,0,AC$199))/(INDEX($E$185:$M$185,0,AC$199+1)-INDEX($E$185:$M$185,0,AC$199))+AB202)))</f>
        <v>3.8041542975953213</v>
      </c>
      <c r="AD202" s="186" cm="1">
        <f t="array" ref="AD202">IF(AD$199=-1,AE202,IF(AD$199=99,AC202,IF(AD$199=0,INDEX($E188:$M188,0,AD$197),(INDEX($E188:$M188,0,AD$199+1)-INDEX($E188:$M188,0,AD$199))/(INDEX($E$185:$M$185,0,AD$199+1)-INDEX($E$185:$M$185,0,AD$199))+AC202)))</f>
        <v>3.9293769575899287</v>
      </c>
      <c r="AE202" s="186" cm="1">
        <f t="array" ref="AE202">IF(AE$199=-1,AF202,IF(AE$199=99,AD202,IF(AE$199=0,INDEX($E188:$M188,0,AE$197),(INDEX($E188:$M188,0,AE$199+1)-INDEX($E188:$M188,0,AE$199))/(INDEX($E$185:$M$185,0,AE$199+1)-INDEX($E$185:$M$185,0,AE$199))+AD202)))</f>
        <v>4.0545996175845351</v>
      </c>
      <c r="AF202" s="186" cm="1">
        <f t="array" ref="AF202">IF(AF$199=-1,AG202,IF(AF$199=99,AE202,IF(AF$199=0,INDEX($E188:$M188,0,AF$197),(INDEX($E188:$M188,0,AF$199+1)-INDEX($E188:$M188,0,AF$199))/(INDEX($E$185:$M$185,0,AF$199+1)-INDEX($E$185:$M$185,0,AF$199))+AE202)))</f>
        <v>4.2061377790361627</v>
      </c>
      <c r="AG202" s="186" cm="1">
        <f t="array" ref="AG202">IF(AG$199=-1,AH202,IF(AG$199=99,AF202,IF(AG$199=0,INDEX($E188:$M188,0,AG$197),(INDEX($E188:$M188,0,AG$199+1)-INDEX($E188:$M188,0,AG$199))/(INDEX($E$185:$M$185,0,AG$199+1)-INDEX($E$185:$M$185,0,AG$199))+AF202)))</f>
        <v>4.3576759404877903</v>
      </c>
      <c r="AH202" s="186" cm="1">
        <f t="array" ref="AH202">IF(AH$199=-1,AI202,IF(AH$199=99,AG202,IF(AH$199=0,INDEX($E188:$M188,0,AH$197),(INDEX($E188:$M188,0,AH$199+1)-INDEX($E188:$M188,0,AH$199))/(INDEX($E$185:$M$185,0,AH$199+1)-INDEX($E$185:$M$185,0,AH$199))+AG202)))</f>
        <v>4.5092141019394179</v>
      </c>
      <c r="AI202" s="186" cm="1">
        <f t="array" ref="AI202">IF(AI$199=-1,AJ202,IF(AI$199=99,AH202,IF(AI$199=0,INDEX($E188:$M188,0,AI$197),(INDEX($E188:$M188,0,AI$199+1)-INDEX($E188:$M188,0,AI$199))/(INDEX($E$185:$M$185,0,AI$199+1)-INDEX($E$185:$M$185,0,AI$199))+AH202)))</f>
        <v>4.6607522633910454</v>
      </c>
      <c r="AJ202" s="186" cm="1">
        <f t="array" ref="AJ202">IF(AJ$199=-1,AK202,IF(AJ$199=99,AI202,IF(AJ$199=0,INDEX($E188:$M188,0,AJ$197),(INDEX($E188:$M188,0,AJ$199+1)-INDEX($E188:$M188,0,AJ$199))/(INDEX($E$185:$M$185,0,AJ$199+1)-INDEX($E$185:$M$185,0,AJ$199))+AI202)))</f>
        <v>4.812290424842673</v>
      </c>
      <c r="AK202" s="186" cm="1">
        <f t="array" ref="AK202">IF(AK$199=-1,AL202,IF(AK$199=99,AJ202,IF(AK$199=0,INDEX($E188:$M188,0,AK$197),(INDEX($E188:$M188,0,AK$199+1)-INDEX($E188:$M188,0,AK$199))/(INDEX($E$185:$M$185,0,AK$199+1)-INDEX($E$185:$M$185,0,AK$199))+AJ202)))</f>
        <v>4.9638285862943006</v>
      </c>
      <c r="AL202" s="186" cm="1">
        <f t="array" ref="AL202">IF(AL$199=-1,AM202,IF(AL$199=99,AK202,IF(AL$199=0,INDEX($E188:$M188,0,AL$197),(INDEX($E188:$M188,0,AL$199+1)-INDEX($E188:$M188,0,AL$199))/(INDEX($E$185:$M$185,0,AL$199+1)-INDEX($E$185:$M$185,0,AL$199))+AK202)))</f>
        <v>5.1153667477459281</v>
      </c>
      <c r="AM202" s="186" cm="1">
        <f t="array" ref="AM202">IF(AM$199=-1,AN202,IF(AM$199=99,AL202,IF(AM$199=0,INDEX($E188:$M188,0,AM$197),(INDEX($E188:$M188,0,AM$199+1)-INDEX($E188:$M188,0,AM$199))/(INDEX($E$185:$M$185,0,AM$199+1)-INDEX($E$185:$M$185,0,AM$199))+AL202)))</f>
        <v>5.2669049091975557</v>
      </c>
      <c r="AN202" s="186" cm="1">
        <f t="array" ref="AN202">IF(AN$199=-1,AO202,IF(AN$199=99,AM202,IF(AN$199=0,INDEX($E188:$M188,0,AN$197),(INDEX($E188:$M188,0,AN$199+1)-INDEX($E188:$M188,0,AN$199))/(INDEX($E$185:$M$185,0,AN$199+1)-INDEX($E$185:$M$185,0,AN$199))+AM202)))</f>
        <v>5.4184430706491833</v>
      </c>
      <c r="AO202" s="186" cm="1">
        <f t="array" ref="AO202">IF(AO$199=-1,AP202,IF(AO$199=99,AN202,IF(AO$199=0,INDEX($E188:$M188,0,AO$197),(INDEX($E188:$M188,0,AO$199+1)-INDEX($E188:$M188,0,AO$199))/(INDEX($E$185:$M$185,0,AO$199+1)-INDEX($E$185:$M$185,0,AO$199))+AN202)))</f>
        <v>5.5699812321008073</v>
      </c>
      <c r="AP202" s="186" cm="1">
        <f t="array" ref="AP202">IF(AP$199=-1,AQ202,IF(AP$199=99,AO202,IF(AP$199=0,INDEX($E188:$M188,0,AP$197),(INDEX($E188:$M188,0,AP$199+1)-INDEX($E188:$M188,0,AP$199))/(INDEX($E$185:$M$185,0,AP$199+1)-INDEX($E$185:$M$185,0,AP$199))+AO202)))</f>
        <v>5.726785261333653</v>
      </c>
      <c r="AQ202" s="186" cm="1">
        <f t="array" ref="AQ202">IF(AQ$199=-1,AR202,IF(AQ$199=99,AP202,IF(AQ$199=0,INDEX($E188:$M188,0,AQ$197),(INDEX($E188:$M188,0,AQ$199+1)-INDEX($E188:$M188,0,AQ$199))/(INDEX($E$185:$M$185,0,AQ$199+1)-INDEX($E$185:$M$185,0,AQ$199))+AP202)))</f>
        <v>7.1380215244292673</v>
      </c>
      <c r="AR202" s="186" cm="1">
        <f t="array" ref="AR202">IF(AR$199=-1,AS202,IF(AR$199=99,AQ202,IF(AR$199=0,INDEX($E188:$M188,0,AR$197),(INDEX($E188:$M188,0,AR$199+1)-INDEX($E188:$M188,0,AR$199))/(INDEX($E$185:$M$185,0,AR$199+1)-INDEX($E$185:$M$185,0,AR$199))+AQ202)))</f>
        <v>7.1380215244292673</v>
      </c>
      <c r="AS202" s="186" cm="1">
        <f t="array" ref="AS202">IF(AS$199=-1,#REF!,IF(AS$199=99,AR202,IF(AS$199=0,INDEX($E188:$M188,0,AS$197),(INDEX($E188:$M188,0,AS$199+1)-INDEX($E188:$M188,0,AS$199))/(INDEX($E$185:$M$185,0,AS$199+1)-INDEX($E$185:$M$185,0,AS$199))+AR202)))</f>
        <v>7.1380215244292673</v>
      </c>
      <c r="AT202" s="186"/>
      <c r="AW202" s="186"/>
      <c r="AX202" s="186"/>
      <c r="BH202" s="186">
        <f t="shared" si="591"/>
        <v>3.3624693609771357</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0.92196083177633081</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0.76940441338767729</v>
      </c>
      <c r="V203" s="186" cm="1">
        <f t="array" ref="V203">IF(V$199=-1,W203,IF(V$199=99,U203,IF(V$199=0,INDEX($E189:$M189,0,V$197),(INDEX($E189:$M189,0,V$199+1)-INDEX($E189:$M189,0,V$199))/(INDEX($E$185:$M$185,0,V$199+1)-INDEX($E$185:$M$185,0,V$199))+U203)))</f>
        <v>0.78149393761941621</v>
      </c>
      <c r="W203" s="186" cm="1">
        <f t="array" ref="W203">IF(W$199=-1,X203,IF(W$199=99,V203,IF(W$199=0,INDEX($E189:$M189,0,W$197),(INDEX($E189:$M189,0,W$199+1)-INDEX($E189:$M189,0,W$199))/(INDEX($E$185:$M$185,0,W$199+1)-INDEX($E$185:$M$185,0,W$199))+V203)))</f>
        <v>0.78131403795042376</v>
      </c>
      <c r="X203" s="186" cm="1">
        <f t="array" ref="X203">IF(X$199=-1,Y203,IF(X$199=99,W203,IF(X$199=0,INDEX($E189:$M189,0,X$197),(INDEX($E189:$M189,0,X$199+1)-INDEX($E189:$M189,0,X$199))/(INDEX($E$185:$M$185,0,X$199+1)-INDEX($E$185:$M$185,0,X$199))+W203)))</f>
        <v>0.7811341382814313</v>
      </c>
      <c r="Y203" s="186" cm="1">
        <f t="array" ref="Y203">IF(Y$199=-1,Z203,IF(Y$199=99,X203,IF(Y$199=0,INDEX($E189:$M189,0,Y$197),(INDEX($E189:$M189,0,Y$199+1)-INDEX($E189:$M189,0,Y$199))/(INDEX($E$185:$M$185,0,Y$199+1)-INDEX($E$185:$M$185,0,Y$199))+X203)))</f>
        <v>0.78095423861243884</v>
      </c>
      <c r="Z203" s="186" cm="1">
        <f t="array" ref="Z203">IF(Z$199=-1,AA203,IF(Z$199=99,Y203,IF(Z$199=0,INDEX($E189:$M189,0,Z$197),(INDEX($E189:$M189,0,Z$199+1)-INDEX($E189:$M189,0,Z$199))/(INDEX($E$185:$M$185,0,Z$199+1)-INDEX($E$185:$M$185,0,Z$199))+Y203)))</f>
        <v>0.78077433894344639</v>
      </c>
      <c r="AA203" s="186" cm="1">
        <f t="array" ref="AA203">IF(AA$199=-1,AB203,IF(AA$199=99,Z203,IF(AA$199=0,INDEX($E189:$M189,0,AA$197),(INDEX($E189:$M189,0,AA$199+1)-INDEX($E189:$M189,0,AA$199))/(INDEX($E$185:$M$185,0,AA$199+1)-INDEX($E$185:$M$185,0,AA$199))+Z203)))</f>
        <v>0.78059443927445393</v>
      </c>
      <c r="AB203" s="186" cm="1">
        <f t="array" ref="AB203">IF(AB$199=-1,AC203,IF(AB$199=99,AA203,IF(AB$199=0,INDEX($E189:$M189,0,AB$197),(INDEX($E189:$M189,0,AB$199+1)-INDEX($E189:$M189,0,AB$199))/(INDEX($E$185:$M$185,0,AB$199+1)-INDEX($E$185:$M$185,0,AB$199))+AA203)))</f>
        <v>0.78041453960546148</v>
      </c>
      <c r="AC203" s="186" cm="1">
        <f t="array" ref="AC203">IF(AC$199=-1,AD203,IF(AC$199=99,AB203,IF(AC$199=0,INDEX($E189:$M189,0,AC$197),(INDEX($E189:$M189,0,AC$199+1)-INDEX($E189:$M189,0,AC$199))/(INDEX($E$185:$M$185,0,AC$199+1)-INDEX($E$185:$M$185,0,AC$199))+AB203)))</f>
        <v>0.78023463993646902</v>
      </c>
      <c r="AD203" s="186" cm="1">
        <f t="array" ref="AD203">IF(AD$199=-1,AE203,IF(AD$199=99,AC203,IF(AD$199=0,INDEX($E189:$M189,0,AD$197),(INDEX($E189:$M189,0,AD$199+1)-INDEX($E189:$M189,0,AD$199))/(INDEX($E$185:$M$185,0,AD$199+1)-INDEX($E$185:$M$185,0,AD$199))+AC203)))</f>
        <v>0.78005474026747657</v>
      </c>
      <c r="AE203" s="186" cm="1">
        <f t="array" ref="AE203">IF(AE$199=-1,AF203,IF(AE$199=99,AD203,IF(AE$199=0,INDEX($E189:$M189,0,AE$197),(INDEX($E189:$M189,0,AE$199+1)-INDEX($E189:$M189,0,AE$199))/(INDEX($E$185:$M$185,0,AE$199+1)-INDEX($E$185:$M$185,0,AE$199))+AD203)))</f>
        <v>0.77987484059848411</v>
      </c>
      <c r="AF203" s="186" cm="1">
        <f t="array" ref="AF203">IF(AF$199=-1,AG203,IF(AF$199=99,AE203,IF(AF$199=0,INDEX($E189:$M189,0,AF$197),(INDEX($E189:$M189,0,AF$199+1)-INDEX($E189:$M189,0,AF$199))/(INDEX($E$185:$M$185,0,AF$199+1)-INDEX($E$185:$M$185,0,AF$199))+AE203)))</f>
        <v>0.77414408928966849</v>
      </c>
      <c r="AG203" s="186" cm="1">
        <f t="array" ref="AG203">IF(AG$199=-1,AH203,IF(AG$199=99,AF203,IF(AG$199=0,INDEX($E189:$M189,0,AG$197),(INDEX($E189:$M189,0,AG$199+1)-INDEX($E189:$M189,0,AG$199))/(INDEX($E$185:$M$185,0,AG$199+1)-INDEX($E$185:$M$185,0,AG$199))+AF203)))</f>
        <v>0.76841333798085287</v>
      </c>
      <c r="AH203" s="186" cm="1">
        <f t="array" ref="AH203">IF(AH$199=-1,AI203,IF(AH$199=99,AG203,IF(AH$199=0,INDEX($E189:$M189,0,AH$197),(INDEX($E189:$M189,0,AH$199+1)-INDEX($E189:$M189,0,AH$199))/(INDEX($E$185:$M$185,0,AH$199+1)-INDEX($E$185:$M$185,0,AH$199))+AG203)))</f>
        <v>0.76268258667203725</v>
      </c>
      <c r="AI203" s="186" cm="1">
        <f t="array" ref="AI203">IF(AI$199=-1,AJ203,IF(AI$199=99,AH203,IF(AI$199=0,INDEX($E189:$M189,0,AI$197),(INDEX($E189:$M189,0,AI$199+1)-INDEX($E189:$M189,0,AI$199))/(INDEX($E$185:$M$185,0,AI$199+1)-INDEX($E$185:$M$185,0,AI$199))+AH203)))</f>
        <v>0.75695183536322164</v>
      </c>
      <c r="AJ203" s="186" cm="1">
        <f t="array" ref="AJ203">IF(AJ$199=-1,AK203,IF(AJ$199=99,AI203,IF(AJ$199=0,INDEX($E189:$M189,0,AJ$197),(INDEX($E189:$M189,0,AJ$199+1)-INDEX($E189:$M189,0,AJ$199))/(INDEX($E$185:$M$185,0,AJ$199+1)-INDEX($E$185:$M$185,0,AJ$199))+AI203)))</f>
        <v>0.75122108405440602</v>
      </c>
      <c r="AK203" s="186" cm="1">
        <f t="array" ref="AK203">IF(AK$199=-1,AL203,IF(AK$199=99,AJ203,IF(AK$199=0,INDEX($E189:$M189,0,AK$197),(INDEX($E189:$M189,0,AK$199+1)-INDEX($E189:$M189,0,AK$199))/(INDEX($E$185:$M$185,0,AK$199+1)-INDEX($E$185:$M$185,0,AK$199))+AJ203)))</f>
        <v>0.7454903327455904</v>
      </c>
      <c r="AL203" s="186" cm="1">
        <f t="array" ref="AL203">IF(AL$199=-1,AM203,IF(AL$199=99,AK203,IF(AL$199=0,INDEX($E189:$M189,0,AL$197),(INDEX($E189:$M189,0,AL$199+1)-INDEX($E189:$M189,0,AL$199))/(INDEX($E$185:$M$185,0,AL$199+1)-INDEX($E$185:$M$185,0,AL$199))+AK203)))</f>
        <v>0.73975958143677478</v>
      </c>
      <c r="AM203" s="186" cm="1">
        <f t="array" ref="AM203">IF(AM$199=-1,AN203,IF(AM$199=99,AL203,IF(AM$199=0,INDEX($E189:$M189,0,AM$197),(INDEX($E189:$M189,0,AM$199+1)-INDEX($E189:$M189,0,AM$199))/(INDEX($E$185:$M$185,0,AM$199+1)-INDEX($E$185:$M$185,0,AM$199))+AL203)))</f>
        <v>0.73402883012795916</v>
      </c>
      <c r="AN203" s="186" cm="1">
        <f t="array" ref="AN203">IF(AN$199=-1,AO203,IF(AN$199=99,AM203,IF(AN$199=0,INDEX($E189:$M189,0,AN$197),(INDEX($E189:$M189,0,AN$199+1)-INDEX($E189:$M189,0,AN$199))/(INDEX($E$185:$M$185,0,AN$199+1)-INDEX($E$185:$M$185,0,AN$199))+AM203)))</f>
        <v>0.72829807881914355</v>
      </c>
      <c r="AO203" s="186" cm="1">
        <f t="array" ref="AO203">IF(AO$199=-1,AP203,IF(AO$199=99,AN203,IF(AO$199=0,INDEX($E189:$M189,0,AO$197),(INDEX($E189:$M189,0,AO$199+1)-INDEX($E189:$M189,0,AO$199))/(INDEX($E$185:$M$185,0,AO$199+1)-INDEX($E$185:$M$185,0,AO$199))+AN203)))</f>
        <v>0.72256732751032804</v>
      </c>
      <c r="AP203" s="186" cm="1">
        <f t="array" ref="AP203">IF(AP$199=-1,AQ203,IF(AP$199=99,AO203,IF(AP$199=0,INDEX($E189:$M189,0,AP$197),(INDEX($E189:$M189,0,AP$199+1)-INDEX($E189:$M189,0,AP$199))/(INDEX($E$185:$M$185,0,AP$199+1)-INDEX($E$185:$M$185,0,AP$199))+AO203)))</f>
        <v>0.71468883650333315</v>
      </c>
      <c r="AQ203" s="186" cm="1">
        <f t="array" ref="AQ203">IF(AQ$199=-1,AR203,IF(AQ$199=99,AP203,IF(AQ$199=0,INDEX($E189:$M189,0,AQ$197),(INDEX($E189:$M189,0,AQ$199+1)-INDEX($E189:$M189,0,AQ$199))/(INDEX($E$185:$M$185,0,AQ$199+1)-INDEX($E$185:$M$185,0,AQ$199))+AP203)))</f>
        <v>0.64378241744037867</v>
      </c>
      <c r="AR203" s="186" cm="1">
        <f t="array" ref="AR203">IF(AR$199=-1,AS203,IF(AR$199=99,AQ203,IF(AR$199=0,INDEX($E189:$M189,0,AR$197),(INDEX($E189:$M189,0,AR$199+1)-INDEX($E189:$M189,0,AR$199))/(INDEX($E$185:$M$185,0,AR$199+1)-INDEX($E$185:$M$185,0,AR$199))+AQ203)))</f>
        <v>0.64378241744037867</v>
      </c>
      <c r="AS203" s="186" cm="1">
        <f t="array" ref="AS203">IF(AS$199=-1,#REF!,IF(AS$199=99,AR203,IF(AS$199=0,INDEX($E189:$M189,0,AS$197),(INDEX($E189:$M189,0,AS$199+1)-INDEX($E189:$M189,0,AS$199))/(INDEX($E$185:$M$185,0,AS$199+1)-INDEX($E$185:$M$185,0,AS$199))+AR203)))</f>
        <v>0.64378241744037867</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6.9124271047261487</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7.2688665019612859</v>
      </c>
      <c r="V204" s="186" cm="1">
        <f t="array" ref="V204">IF(V$199=-1,W204,IF(V$199=99,U204,IF(V$199=0,INDEX($E190:$M190,0,V$197),(INDEX($E190:$M190,0,V$199+1)-INDEX($E190:$M190,0,V$199))/(INDEX($E$185:$M$185,0,V$199+1)-INDEX($E$185:$M$185,0,V$199))+U204)))</f>
        <v>7.383080998503897</v>
      </c>
      <c r="W204" s="186" cm="1">
        <f t="array" ref="W204">IF(W$199=-1,X204,IF(W$199=99,V204,IF(W$199=0,INDEX($E190:$M190,0,W$197),(INDEX($E190:$M190,0,W$199+1)-INDEX($E190:$M190,0,W$199))/(INDEX($E$185:$M$185,0,W$199+1)-INDEX($E$185:$M$185,0,W$199))+V204)))</f>
        <v>7.3813814154824069</v>
      </c>
      <c r="X204" s="186" cm="1">
        <f t="array" ref="X204">IF(X$199=-1,Y204,IF(X$199=99,W204,IF(X$199=0,INDEX($E190:$M190,0,X$197),(INDEX($E190:$M190,0,X$199+1)-INDEX($E190:$M190,0,X$199))/(INDEX($E$185:$M$185,0,X$199+1)-INDEX($E$185:$M$185,0,X$199))+W204)))</f>
        <v>7.3796818324609168</v>
      </c>
      <c r="Y204" s="186" cm="1">
        <f t="array" ref="Y204">IF(Y$199=-1,Z204,IF(Y$199=99,X204,IF(Y$199=0,INDEX($E190:$M190,0,Y$197),(INDEX($E190:$M190,0,Y$199+1)-INDEX($E190:$M190,0,Y$199))/(INDEX($E$185:$M$185,0,Y$199+1)-INDEX($E$185:$M$185,0,Y$199))+X204)))</f>
        <v>7.3779822494394267</v>
      </c>
      <c r="Z204" s="186" cm="1">
        <f t="array" ref="Z204">IF(Z$199=-1,AA204,IF(Z$199=99,Y204,IF(Z$199=0,INDEX($E190:$M190,0,Z$197),(INDEX($E190:$M190,0,Z$199+1)-INDEX($E190:$M190,0,Z$199))/(INDEX($E$185:$M$185,0,Z$199+1)-INDEX($E$185:$M$185,0,Z$199))+Y204)))</f>
        <v>7.3762826664179366</v>
      </c>
      <c r="AA204" s="186" cm="1">
        <f t="array" ref="AA204">IF(AA$199=-1,AB204,IF(AA$199=99,Z204,IF(AA$199=0,INDEX($E190:$M190,0,AA$197),(INDEX($E190:$M190,0,AA$199+1)-INDEX($E190:$M190,0,AA$199))/(INDEX($E$185:$M$185,0,AA$199+1)-INDEX($E$185:$M$185,0,AA$199))+Z204)))</f>
        <v>7.3745830833964465</v>
      </c>
      <c r="AB204" s="186" cm="1">
        <f t="array" ref="AB204">IF(AB$199=-1,AC204,IF(AB$199=99,AA204,IF(AB$199=0,INDEX($E190:$M190,0,AB$197),(INDEX($E190:$M190,0,AB$199+1)-INDEX($E190:$M190,0,AB$199))/(INDEX($E$185:$M$185,0,AB$199+1)-INDEX($E$185:$M$185,0,AB$199))+AA204)))</f>
        <v>7.3728835003749564</v>
      </c>
      <c r="AC204" s="186" cm="1">
        <f t="array" ref="AC204">IF(AC$199=-1,AD204,IF(AC$199=99,AB204,IF(AC$199=0,INDEX($E190:$M190,0,AC$197),(INDEX($E190:$M190,0,AC$199+1)-INDEX($E190:$M190,0,AC$199))/(INDEX($E$185:$M$185,0,AC$199+1)-INDEX($E$185:$M$185,0,AC$199))+AB204)))</f>
        <v>7.3711839173534663</v>
      </c>
      <c r="AD204" s="186" cm="1">
        <f t="array" ref="AD204">IF(AD$199=-1,AE204,IF(AD$199=99,AC204,IF(AD$199=0,INDEX($E190:$M190,0,AD$197),(INDEX($E190:$M190,0,AD$199+1)-INDEX($E190:$M190,0,AD$199))/(INDEX($E$185:$M$185,0,AD$199+1)-INDEX($E$185:$M$185,0,AD$199))+AC204)))</f>
        <v>7.3694843343319762</v>
      </c>
      <c r="AE204" s="186" cm="1">
        <f t="array" ref="AE204">IF(AE$199=-1,AF204,IF(AE$199=99,AD204,IF(AE$199=0,INDEX($E190:$M190,0,AE$197),(INDEX($E190:$M190,0,AE$199+1)-INDEX($E190:$M190,0,AE$199))/(INDEX($E$185:$M$185,0,AE$199+1)-INDEX($E$185:$M$185,0,AE$199))+AD204)))</f>
        <v>7.3677847513104853</v>
      </c>
      <c r="AF204" s="186" cm="1">
        <f t="array" ref="AF204">IF(AF$199=-1,AG204,IF(AF$199=99,AE204,IF(AF$199=0,INDEX($E190:$M190,0,AF$197),(INDEX($E190:$M190,0,AF$199+1)-INDEX($E190:$M190,0,AF$199))/(INDEX($E$185:$M$185,0,AF$199+1)-INDEX($E$185:$M$185,0,AF$199))+AE204)))</f>
        <v>7.3136440867979058</v>
      </c>
      <c r="AG204" s="186" cm="1">
        <f t="array" ref="AG204">IF(AG$199=-1,AH204,IF(AG$199=99,AF204,IF(AG$199=0,INDEX($E190:$M190,0,AG$197),(INDEX($E190:$M190,0,AG$199+1)-INDEX($E190:$M190,0,AG$199))/(INDEX($E$185:$M$185,0,AG$199+1)-INDEX($E$185:$M$185,0,AG$199))+AF204)))</f>
        <v>7.2595034222853254</v>
      </c>
      <c r="AH204" s="186" cm="1">
        <f t="array" ref="AH204">IF(AH$199=-1,AI204,IF(AH$199=99,AG204,IF(AH$199=0,INDEX($E190:$M190,0,AH$197),(INDEX($E190:$M190,0,AH$199+1)-INDEX($E190:$M190,0,AH$199))/(INDEX($E$185:$M$185,0,AH$199+1)-INDEX($E$185:$M$185,0,AH$199))+AG204)))</f>
        <v>7.205362757772745</v>
      </c>
      <c r="AI204" s="186" cm="1">
        <f t="array" ref="AI204">IF(AI$199=-1,AJ204,IF(AI$199=99,AH204,IF(AI$199=0,INDEX($E190:$M190,0,AI$197),(INDEX($E190:$M190,0,AI$199+1)-INDEX($E190:$M190,0,AI$199))/(INDEX($E$185:$M$185,0,AI$199+1)-INDEX($E$185:$M$185,0,AI$199))+AH204)))</f>
        <v>7.1512220932601647</v>
      </c>
      <c r="AJ204" s="186" cm="1">
        <f t="array" ref="AJ204">IF(AJ$199=-1,AK204,IF(AJ$199=99,AI204,IF(AJ$199=0,INDEX($E190:$M190,0,AJ$197),(INDEX($E190:$M190,0,AJ$199+1)-INDEX($E190:$M190,0,AJ$199))/(INDEX($E$185:$M$185,0,AJ$199+1)-INDEX($E$185:$M$185,0,AJ$199))+AI204)))</f>
        <v>7.0970814287475843</v>
      </c>
      <c r="AK204" s="186" cm="1">
        <f t="array" ref="AK204">IF(AK$199=-1,AL204,IF(AK$199=99,AJ204,IF(AK$199=0,INDEX($E190:$M190,0,AK$197),(INDEX($E190:$M190,0,AK$199+1)-INDEX($E190:$M190,0,AK$199))/(INDEX($E$185:$M$185,0,AK$199+1)-INDEX($E$185:$M$185,0,AK$199))+AJ204)))</f>
        <v>7.0429407642350039</v>
      </c>
      <c r="AL204" s="186" cm="1">
        <f t="array" ref="AL204">IF(AL$199=-1,AM204,IF(AL$199=99,AK204,IF(AL$199=0,INDEX($E190:$M190,0,AL$197),(INDEX($E190:$M190,0,AL$199+1)-INDEX($E190:$M190,0,AL$199))/(INDEX($E$185:$M$185,0,AL$199+1)-INDEX($E$185:$M$185,0,AL$199))+AK204)))</f>
        <v>6.9888000997224236</v>
      </c>
      <c r="AM204" s="186" cm="1">
        <f t="array" ref="AM204">IF(AM$199=-1,AN204,IF(AM$199=99,AL204,IF(AM$199=0,INDEX($E190:$M190,0,AM$197),(INDEX($E190:$M190,0,AM$199+1)-INDEX($E190:$M190,0,AM$199))/(INDEX($E$185:$M$185,0,AM$199+1)-INDEX($E$185:$M$185,0,AM$199))+AL204)))</f>
        <v>6.9346594352098432</v>
      </c>
      <c r="AN204" s="186" cm="1">
        <f t="array" ref="AN204">IF(AN$199=-1,AO204,IF(AN$199=99,AM204,IF(AN$199=0,INDEX($E190:$M190,0,AN$197),(INDEX($E190:$M190,0,AN$199+1)-INDEX($E190:$M190,0,AN$199))/(INDEX($E$185:$M$185,0,AN$199+1)-INDEX($E$185:$M$185,0,AN$199))+AM204)))</f>
        <v>6.8805187706972628</v>
      </c>
      <c r="AO204" s="186" cm="1">
        <f t="array" ref="AO204">IF(AO$199=-1,AP204,IF(AO$199=99,AN204,IF(AO$199=0,INDEX($E190:$M190,0,AO$197),(INDEX($E190:$M190,0,AO$199+1)-INDEX($E190:$M190,0,AO$199))/(INDEX($E$185:$M$185,0,AO$199+1)-INDEX($E$185:$M$185,0,AO$199))+AN204)))</f>
        <v>6.826378106184686</v>
      </c>
      <c r="AP204" s="186" cm="1">
        <f t="array" ref="AP204">IF(AP$199=-1,AQ204,IF(AP$199=99,AO204,IF(AP$199=0,INDEX($E190:$M190,0,AP$197),(INDEX($E190:$M190,0,AP$199+1)-INDEX($E190:$M190,0,AP$199))/(INDEX($E$185:$M$185,0,AP$199+1)-INDEX($E$185:$M$185,0,AP$199))+AO204)))</f>
        <v>6.751946898915417</v>
      </c>
      <c r="AQ204" s="186" cm="1">
        <f t="array" ref="AQ204">IF(AQ$199=-1,AR204,IF(AQ$199=99,AP204,IF(AQ$199=0,INDEX($E190:$M190,0,AQ$197),(INDEX($E190:$M190,0,AQ$199+1)-INDEX($E190:$M190,0,AQ$199))/(INDEX($E$185:$M$185,0,AQ$199+1)-INDEX($E$185:$M$185,0,AQ$199))+AP204)))</f>
        <v>6.0820660334919934</v>
      </c>
      <c r="AR204" s="186" cm="1">
        <f t="array" ref="AR204">IF(AR$199=-1,AS204,IF(AR$199=99,AQ204,IF(AR$199=0,INDEX($E190:$M190,0,AR$197),(INDEX($E190:$M190,0,AR$199+1)-INDEX($E190:$M190,0,AR$199))/(INDEX($E$185:$M$185,0,AR$199+1)-INDEX($E$185:$M$185,0,AR$199))+AQ204)))</f>
        <v>6.0820660334919934</v>
      </c>
      <c r="AS204" s="186" cm="1">
        <f t="array" ref="AS204">IF(AS$199=-1,#REF!,IF(AS$199=99,AR204,IF(AS$199=0,INDEX($E190:$M190,0,AS$197),(INDEX($E190:$M190,0,AS$199+1)-INDEX($E190:$M190,0,AS$199))/(INDEX($E$185:$M$185,0,AS$199+1)-INDEX($E$185:$M$185,0,AS$199))+AR204)))</f>
        <v>6.0820660334919934</v>
      </c>
      <c r="AT204" s="186"/>
      <c r="AW204" s="186"/>
      <c r="AX204" s="186"/>
      <c r="BH204" s="186">
        <f t="shared" si="591"/>
        <v>5.9838372630530099</v>
      </c>
      <c r="BI204" s="109">
        <f t="shared" si="592"/>
        <v>7.91070126989602E-2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0.10219175120925041</v>
      </c>
      <c r="V205" s="186" cm="1">
        <f t="array" ref="V205">IF(V$199=-1,W205,IF(V$199=99,U205,IF(V$199=0,INDEX($E191:$M191,0,V$197),(INDEX($E191:$M191,0,V$199+1)-INDEX($E191:$M191,0,V$199))/(INDEX($E$185:$M$185,0,V$199+1)-INDEX($E$185:$M$185,0,V$199))+U205)))</f>
        <v>0.29501409757862723</v>
      </c>
      <c r="W205" s="186" cm="1">
        <f t="array" ref="W205">IF(W$199=-1,X205,IF(W$199=99,V205,IF(W$199=0,INDEX($E191:$M191,0,W$197),(INDEX($E191:$M191,0,W$199+1)-INDEX($E191:$M191,0,W$199))/(INDEX($E$185:$M$185,0,W$199+1)-INDEX($E$185:$M$185,0,W$199))+V205)))</f>
        <v>0.32487066660909913</v>
      </c>
      <c r="X205" s="186" cm="1">
        <f t="array" ref="X205">IF(X$199=-1,Y205,IF(X$199=99,W205,IF(X$199=0,INDEX($E191:$M191,0,X$197),(INDEX($E191:$M191,0,X$199+1)-INDEX($E191:$M191,0,X$199))/(INDEX($E$185:$M$185,0,X$199+1)-INDEX($E$185:$M$185,0,X$199))+W205)))</f>
        <v>0.35472723563957104</v>
      </c>
      <c r="Y205" s="186" cm="1">
        <f t="array" ref="Y205">IF(Y$199=-1,Z205,IF(Y$199=99,X205,IF(Y$199=0,INDEX($E191:$M191,0,Y$197),(INDEX($E191:$M191,0,Y$199+1)-INDEX($E191:$M191,0,Y$199))/(INDEX($E$185:$M$185,0,Y$199+1)-INDEX($E$185:$M$185,0,Y$199))+X205)))</f>
        <v>0.38458380467004294</v>
      </c>
      <c r="Z205" s="186" cm="1">
        <f t="array" ref="Z205">IF(Z$199=-1,AA205,IF(Z$199=99,Y205,IF(Z$199=0,INDEX($E191:$M191,0,Z$197),(INDEX($E191:$M191,0,Z$199+1)-INDEX($E191:$M191,0,Z$199))/(INDEX($E$185:$M$185,0,Z$199+1)-INDEX($E$185:$M$185,0,Z$199))+Y205)))</f>
        <v>0.41444037370051484</v>
      </c>
      <c r="AA205" s="186" cm="1">
        <f t="array" ref="AA205">IF(AA$199=-1,AB205,IF(AA$199=99,Z205,IF(AA$199=0,INDEX($E191:$M191,0,AA$197),(INDEX($E191:$M191,0,AA$199+1)-INDEX($E191:$M191,0,AA$199))/(INDEX($E$185:$M$185,0,AA$199+1)-INDEX($E$185:$M$185,0,AA$199))+Z205)))</f>
        <v>0.44429694273098674</v>
      </c>
      <c r="AB205" s="186" cm="1">
        <f t="array" ref="AB205">IF(AB$199=-1,AC205,IF(AB$199=99,AA205,IF(AB$199=0,INDEX($E191:$M191,0,AB$197),(INDEX($E191:$M191,0,AB$199+1)-INDEX($E191:$M191,0,AB$199))/(INDEX($E$185:$M$185,0,AB$199+1)-INDEX($E$185:$M$185,0,AB$199))+AA205)))</f>
        <v>0.47415351176145865</v>
      </c>
      <c r="AC205" s="186" cm="1">
        <f t="array" ref="AC205">IF(AC$199=-1,AD205,IF(AC$199=99,AB205,IF(AC$199=0,INDEX($E191:$M191,0,AC$197),(INDEX($E191:$M191,0,AC$199+1)-INDEX($E191:$M191,0,AC$199))/(INDEX($E$185:$M$185,0,AC$199+1)-INDEX($E$185:$M$185,0,AC$199))+AB205)))</f>
        <v>0.50401008079193055</v>
      </c>
      <c r="AD205" s="186" cm="1">
        <f t="array" ref="AD205">IF(AD$199=-1,AE205,IF(AD$199=99,AC205,IF(AD$199=0,INDEX($E191:$M191,0,AD$197),(INDEX($E191:$M191,0,AD$199+1)-INDEX($E191:$M191,0,AD$199))/(INDEX($E$185:$M$185,0,AD$199+1)-INDEX($E$185:$M$185,0,AD$199))+AC205)))</f>
        <v>0.53386664982240251</v>
      </c>
      <c r="AE205" s="186" cm="1">
        <f t="array" ref="AE205">IF(AE$199=-1,AF205,IF(AE$199=99,AD205,IF(AE$199=0,INDEX($E191:$M191,0,AE$197),(INDEX($E191:$M191,0,AE$199+1)-INDEX($E191:$M191,0,AE$199))/(INDEX($E$185:$M$185,0,AE$199+1)-INDEX($E$185:$M$185,0,AE$199))+AD205)))</f>
        <v>0.56372321885287457</v>
      </c>
      <c r="AF205" s="186" cm="1">
        <f t="array" ref="AF205">IF(AF$199=-1,AG205,IF(AF$199=99,AE205,IF(AF$199=0,INDEX($E191:$M191,0,AF$197),(INDEX($E191:$M191,0,AF$199+1)-INDEX($E191:$M191,0,AF$199))/(INDEX($E$185:$M$185,0,AF$199+1)-INDEX($E$185:$M$185,0,AF$199))+AE205)))</f>
        <v>0.6131794290823791</v>
      </c>
      <c r="AG205" s="186" cm="1">
        <f t="array" ref="AG205">IF(AG$199=-1,AH205,IF(AG$199=99,AF205,IF(AG$199=0,INDEX($E191:$M191,0,AG$197),(INDEX($E191:$M191,0,AG$199+1)-INDEX($E191:$M191,0,AG$199))/(INDEX($E$185:$M$185,0,AG$199+1)-INDEX($E$185:$M$185,0,AG$199))+AF205)))</f>
        <v>0.66263563931188363</v>
      </c>
      <c r="AH205" s="186" cm="1">
        <f t="array" ref="AH205">IF(AH$199=-1,AI205,IF(AH$199=99,AG205,IF(AH$199=0,INDEX($E191:$M191,0,AH$197),(INDEX($E191:$M191,0,AH$199+1)-INDEX($E191:$M191,0,AH$199))/(INDEX($E$185:$M$185,0,AH$199+1)-INDEX($E$185:$M$185,0,AH$199))+AG205)))</f>
        <v>0.71209184954138816</v>
      </c>
      <c r="AI205" s="186" cm="1">
        <f t="array" ref="AI205">IF(AI$199=-1,AJ205,IF(AI$199=99,AH205,IF(AI$199=0,INDEX($E191:$M191,0,AI$197),(INDEX($E191:$M191,0,AI$199+1)-INDEX($E191:$M191,0,AI$199))/(INDEX($E$185:$M$185,0,AI$199+1)-INDEX($E$185:$M$185,0,AI$199))+AH205)))</f>
        <v>0.76154805977089268</v>
      </c>
      <c r="AJ205" s="186" cm="1">
        <f t="array" ref="AJ205">IF(AJ$199=-1,AK205,IF(AJ$199=99,AI205,IF(AJ$199=0,INDEX($E191:$M191,0,AJ$197),(INDEX($E191:$M191,0,AJ$199+1)-INDEX($E191:$M191,0,AJ$199))/(INDEX($E$185:$M$185,0,AJ$199+1)-INDEX($E$185:$M$185,0,AJ$199))+AI205)))</f>
        <v>0.81100427000039721</v>
      </c>
      <c r="AK205" s="186" cm="1">
        <f t="array" ref="AK205">IF(AK$199=-1,AL205,IF(AK$199=99,AJ205,IF(AK$199=0,INDEX($E191:$M191,0,AK$197),(INDEX($E191:$M191,0,AK$199+1)-INDEX($E191:$M191,0,AK$199))/(INDEX($E$185:$M$185,0,AK$199+1)-INDEX($E$185:$M$185,0,AK$199))+AJ205)))</f>
        <v>0.86046048022990174</v>
      </c>
      <c r="AL205" s="186" cm="1">
        <f t="array" ref="AL205">IF(AL$199=-1,AM205,IF(AL$199=99,AK205,IF(AL$199=0,INDEX($E191:$M191,0,AL$197),(INDEX($E191:$M191,0,AL$199+1)-INDEX($E191:$M191,0,AL$199))/(INDEX($E$185:$M$185,0,AL$199+1)-INDEX($E$185:$M$185,0,AL$199))+AK205)))</f>
        <v>0.90991669045940626</v>
      </c>
      <c r="AM205" s="186" cm="1">
        <f t="array" ref="AM205">IF(AM$199=-1,AN205,IF(AM$199=99,AL205,IF(AM$199=0,INDEX($E191:$M191,0,AM$197),(INDEX($E191:$M191,0,AM$199+1)-INDEX($E191:$M191,0,AM$199))/(INDEX($E$185:$M$185,0,AM$199+1)-INDEX($E$185:$M$185,0,AM$199))+AL205)))</f>
        <v>0.95937290068891079</v>
      </c>
      <c r="AN205" s="186" cm="1">
        <f t="array" ref="AN205">IF(AN$199=-1,AO205,IF(AN$199=99,AM205,IF(AN$199=0,INDEX($E191:$M191,0,AN$197),(INDEX($E191:$M191,0,AN$199+1)-INDEX($E191:$M191,0,AN$199))/(INDEX($E$185:$M$185,0,AN$199+1)-INDEX($E$185:$M$185,0,AN$199))+AM205)))</f>
        <v>1.0088291109184153</v>
      </c>
      <c r="AO205" s="186" cm="1">
        <f t="array" ref="AO205">IF(AO$199=-1,AP205,IF(AO$199=99,AN205,IF(AO$199=0,INDEX($E191:$M191,0,AO$197),(INDEX($E191:$M191,0,AO$199+1)-INDEX($E191:$M191,0,AO$199))/(INDEX($E$185:$M$185,0,AO$199+1)-INDEX($E$185:$M$185,0,AO$199))+AN205)))</f>
        <v>1.0582853211479202</v>
      </c>
      <c r="AP205" s="186" cm="1">
        <f t="array" ref="AP205">IF(AP$199=-1,AQ205,IF(AP$199=99,AO205,IF(AP$199=0,INDEX($E191:$M191,0,AP$197),(INDEX($E191:$M191,0,AP$199+1)-INDEX($E191:$M191,0,AP$199))/(INDEX($E$185:$M$185,0,AP$199+1)-INDEX($E$185:$M$185,0,AP$199))+AO205)))</f>
        <v>1.1041502316656984</v>
      </c>
      <c r="AQ205" s="186" cm="1">
        <f t="array" ref="AQ205">IF(AQ$199=-1,AR205,IF(AQ$199=99,AP205,IF(AQ$199=0,INDEX($E191:$M191,0,AQ$197),(INDEX($E191:$M191,0,AQ$199+1)-INDEX($E191:$M191,0,AQ$199))/(INDEX($E$185:$M$185,0,AQ$199+1)-INDEX($E$185:$M$185,0,AQ$199))+AP205)))</f>
        <v>1.5169344263257012</v>
      </c>
      <c r="AR205" s="186" cm="1">
        <f t="array" ref="AR205">IF(AR$199=-1,AS205,IF(AR$199=99,AQ205,IF(AR$199=0,INDEX($E191:$M191,0,AR$197),(INDEX($E191:$M191,0,AR$199+1)-INDEX($E191:$M191,0,AR$199))/(INDEX($E$185:$M$185,0,AR$199+1)-INDEX($E$185:$M$185,0,AR$199))+AQ205)))</f>
        <v>1.5169344263257012</v>
      </c>
      <c r="AS205" s="186" cm="1">
        <f t="array" ref="AS205">IF(AS$199=-1,#REF!,IF(AS$199=99,AR205,IF(AS$199=0,INDEX($E191:$M191,0,AS$197),(INDEX($E191:$M191,0,AS$199+1)-INDEX($E191:$M191,0,AS$199))/(INDEX($E$185:$M$185,0,AS$199+1)-INDEX($E$185:$M$185,0,AS$199))+AR205)))</f>
        <v>1.5169344263257012</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10.353677967075182</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8.967720358741504</v>
      </c>
      <c r="V206" s="186" cm="1">
        <f t="array" ref="V206">IF(V$199=-1,W206,IF(V$199=99,U206,IF(V$199=0,INDEX($E192:$M192,0,V$197),(INDEX($E192:$M192,0,V$199+1)-INDEX($E192:$M192,0,V$199))/(INDEX($E$185:$M$185,0,V$199+1)-INDEX($E$185:$M$185,0,V$199))+U206)))</f>
        <v>9.108628664820893</v>
      </c>
      <c r="W206" s="186" cm="1">
        <f t="array" ref="W206">IF(W$199=-1,X206,IF(W$199=99,V206,IF(W$199=0,INDEX($E192:$M192,0,W$197),(INDEX($E192:$M192,0,W$199+1)-INDEX($E192:$M192,0,W$199))/(INDEX($E$185:$M$185,0,W$199+1)-INDEX($E$185:$M$185,0,W$199))+V206)))</f>
        <v>9.1065318612464878</v>
      </c>
      <c r="X206" s="186" cm="1">
        <f t="array" ref="X206">IF(X$199=-1,Y206,IF(X$199=99,W206,IF(X$199=0,INDEX($E192:$M192,0,X$197),(INDEX($E192:$M192,0,X$199+1)-INDEX($E192:$M192,0,X$199))/(INDEX($E$185:$M$185,0,X$199+1)-INDEX($E$185:$M$185,0,X$199))+W206)))</f>
        <v>9.1044350576720827</v>
      </c>
      <c r="Y206" s="186" cm="1">
        <f t="array" ref="Y206">IF(Y$199=-1,Z206,IF(Y$199=99,X206,IF(Y$199=0,INDEX($E192:$M192,0,Y$197),(INDEX($E192:$M192,0,Y$199+1)-INDEX($E192:$M192,0,Y$199))/(INDEX($E$185:$M$185,0,Y$199+1)-INDEX($E$185:$M$185,0,Y$199))+X206)))</f>
        <v>9.1023382540976776</v>
      </c>
      <c r="Z206" s="186" cm="1">
        <f t="array" ref="Z206">IF(Z$199=-1,AA206,IF(Z$199=99,Y206,IF(Z$199=0,INDEX($E192:$M192,0,Z$197),(INDEX($E192:$M192,0,Z$199+1)-INDEX($E192:$M192,0,Z$199))/(INDEX($E$185:$M$185,0,Z$199+1)-INDEX($E$185:$M$185,0,Z$199))+Y206)))</f>
        <v>9.1002414505232725</v>
      </c>
      <c r="AA206" s="186" cm="1">
        <f t="array" ref="AA206">IF(AA$199=-1,AB206,IF(AA$199=99,Z206,IF(AA$199=0,INDEX($E192:$M192,0,AA$197),(INDEX($E192:$M192,0,AA$199+1)-INDEX($E192:$M192,0,AA$199))/(INDEX($E$185:$M$185,0,AA$199+1)-INDEX($E$185:$M$185,0,AA$199))+Z206)))</f>
        <v>9.0981446469488674</v>
      </c>
      <c r="AB206" s="186" cm="1">
        <f t="array" ref="AB206">IF(AB$199=-1,AC206,IF(AB$199=99,AA206,IF(AB$199=0,INDEX($E192:$M192,0,AB$197),(INDEX($E192:$M192,0,AB$199+1)-INDEX($E192:$M192,0,AB$199))/(INDEX($E$185:$M$185,0,AB$199+1)-INDEX($E$185:$M$185,0,AB$199))+AA206)))</f>
        <v>9.0960478433744623</v>
      </c>
      <c r="AC206" s="186" cm="1">
        <f t="array" ref="AC206">IF(AC$199=-1,AD206,IF(AC$199=99,AB206,IF(AC$199=0,INDEX($E192:$M192,0,AC$197),(INDEX($E192:$M192,0,AC$199+1)-INDEX($E192:$M192,0,AC$199))/(INDEX($E$185:$M$185,0,AC$199+1)-INDEX($E$185:$M$185,0,AC$199))+AB206)))</f>
        <v>9.0939510398000571</v>
      </c>
      <c r="AD206" s="186" cm="1">
        <f t="array" ref="AD206">IF(AD$199=-1,AE206,IF(AD$199=99,AC206,IF(AD$199=0,INDEX($E192:$M192,0,AD$197),(INDEX($E192:$M192,0,AD$199+1)-INDEX($E192:$M192,0,AD$199))/(INDEX($E$185:$M$185,0,AD$199+1)-INDEX($E$185:$M$185,0,AD$199))+AC206)))</f>
        <v>9.091854236225652</v>
      </c>
      <c r="AE206" s="186" cm="1">
        <f t="array" ref="AE206">IF(AE$199=-1,AF206,IF(AE$199=99,AD206,IF(AE$199=0,INDEX($E192:$M192,0,AE$197),(INDEX($E192:$M192,0,AE$199+1)-INDEX($E192:$M192,0,AE$199))/(INDEX($E$185:$M$185,0,AE$199+1)-INDEX($E$185:$M$185,0,AE$199))+AD206)))</f>
        <v>9.0897574326512434</v>
      </c>
      <c r="AF206" s="186" cm="1">
        <f t="array" ref="AF206">IF(AF$199=-1,AG206,IF(AF$199=99,AE206,IF(AF$199=0,INDEX($E192:$M192,0,AF$197),(INDEX($E192:$M192,0,AF$199+1)-INDEX($E192:$M192,0,AF$199))/(INDEX($E$185:$M$185,0,AF$199+1)-INDEX($E$185:$M$185,0,AF$199))+AE206)))</f>
        <v>9.0229632028694393</v>
      </c>
      <c r="AG206" s="186" cm="1">
        <f t="array" ref="AG206">IF(AG$199=-1,AH206,IF(AG$199=99,AF206,IF(AG$199=0,INDEX($E192:$M192,0,AG$197),(INDEX($E192:$M192,0,AG$199+1)-INDEX($E192:$M192,0,AG$199))/(INDEX($E$185:$M$185,0,AG$199+1)-INDEX($E$185:$M$185,0,AG$199))+AF206)))</f>
        <v>8.9561689730876353</v>
      </c>
      <c r="AH206" s="186" cm="1">
        <f t="array" ref="AH206">IF(AH$199=-1,AI206,IF(AH$199=99,AG206,IF(AH$199=0,INDEX($E192:$M192,0,AH$197),(INDEX($E192:$M192,0,AH$199+1)-INDEX($E192:$M192,0,AH$199))/(INDEX($E$185:$M$185,0,AH$199+1)-INDEX($E$185:$M$185,0,AH$199))+AG206)))</f>
        <v>8.8893747433058312</v>
      </c>
      <c r="AI206" s="186" cm="1">
        <f t="array" ref="AI206">IF(AI$199=-1,AJ206,IF(AI$199=99,AH206,IF(AI$199=0,INDEX($E192:$M192,0,AI$197),(INDEX($E192:$M192,0,AI$199+1)-INDEX($E192:$M192,0,AI$199))/(INDEX($E$185:$M$185,0,AI$199+1)-INDEX($E$185:$M$185,0,AI$199))+AH206)))</f>
        <v>8.8225805135240272</v>
      </c>
      <c r="AJ206" s="186" cm="1">
        <f t="array" ref="AJ206">IF(AJ$199=-1,AK206,IF(AJ$199=99,AI206,IF(AJ$199=0,INDEX($E192:$M192,0,AJ$197),(INDEX($E192:$M192,0,AJ$199+1)-INDEX($E192:$M192,0,AJ$199))/(INDEX($E$185:$M$185,0,AJ$199+1)-INDEX($E$185:$M$185,0,AJ$199))+AI206)))</f>
        <v>8.7557862837422231</v>
      </c>
      <c r="AK206" s="186" cm="1">
        <f t="array" ref="AK206">IF(AK$199=-1,AL206,IF(AK$199=99,AJ206,IF(AK$199=0,INDEX($E192:$M192,0,AK$197),(INDEX($E192:$M192,0,AK$199+1)-INDEX($E192:$M192,0,AK$199))/(INDEX($E$185:$M$185,0,AK$199+1)-INDEX($E$185:$M$185,0,AK$199))+AJ206)))</f>
        <v>8.6889920539604191</v>
      </c>
      <c r="AL206" s="186" cm="1">
        <f t="array" ref="AL206">IF(AL$199=-1,AM206,IF(AL$199=99,AK206,IF(AL$199=0,INDEX($E192:$M192,0,AL$197),(INDEX($E192:$M192,0,AL$199+1)-INDEX($E192:$M192,0,AL$199))/(INDEX($E$185:$M$185,0,AL$199+1)-INDEX($E$185:$M$185,0,AL$199))+AK206)))</f>
        <v>8.622197824178615</v>
      </c>
      <c r="AM206" s="186" cm="1">
        <f t="array" ref="AM206">IF(AM$199=-1,AN206,IF(AM$199=99,AL206,IF(AM$199=0,INDEX($E192:$M192,0,AM$197),(INDEX($E192:$M192,0,AM$199+1)-INDEX($E192:$M192,0,AM$199))/(INDEX($E$185:$M$185,0,AM$199+1)-INDEX($E$185:$M$185,0,AM$199))+AL206)))</f>
        <v>8.555403594396811</v>
      </c>
      <c r="AN206" s="186" cm="1">
        <f t="array" ref="AN206">IF(AN$199=-1,AO206,IF(AN$199=99,AM206,IF(AN$199=0,INDEX($E192:$M192,0,AN$197),(INDEX($E192:$M192,0,AN$199+1)-INDEX($E192:$M192,0,AN$199))/(INDEX($E$185:$M$185,0,AN$199+1)-INDEX($E$185:$M$185,0,AN$199))+AM206)))</f>
        <v>8.4886093646150069</v>
      </c>
      <c r="AO206" s="186" cm="1">
        <f t="array" ref="AO206">IF(AO$199=-1,AP206,IF(AO$199=99,AN206,IF(AO$199=0,INDEX($E192:$M192,0,AO$197),(INDEX($E192:$M192,0,AO$199+1)-INDEX($E192:$M192,0,AO$199))/(INDEX($E$185:$M$185,0,AO$199+1)-INDEX($E$185:$M$185,0,AO$199))+AN206)))</f>
        <v>8.4218151348332082</v>
      </c>
      <c r="AP206" s="186" cm="1">
        <f t="array" ref="AP206">IF(AP$199=-1,AQ206,IF(AP$199=99,AO206,IF(AP$199=0,INDEX($E192:$M192,0,AP$197),(INDEX($E192:$M192,0,AP$199+1)-INDEX($E192:$M192,0,AP$199))/(INDEX($E$185:$M$185,0,AP$199+1)-INDEX($E$185:$M$185,0,AP$199))+AO206)))</f>
        <v>8.3299881281638424</v>
      </c>
      <c r="AQ206" s="186" cm="1">
        <f t="array" ref="AQ206">IF(AQ$199=-1,AR206,IF(AQ$199=99,AP206,IF(AQ$199=0,INDEX($E192:$M192,0,AQ$197),(INDEX($E192:$M192,0,AQ$199+1)-INDEX($E192:$M192,0,AQ$199))/(INDEX($E$185:$M$185,0,AQ$199+1)-INDEX($E$185:$M$185,0,AQ$199))+AP206)))</f>
        <v>7.5035450681395419</v>
      </c>
      <c r="AR206" s="186" cm="1">
        <f t="array" ref="AR206">IF(AR$199=-1,AS206,IF(AR$199=99,AQ206,IF(AR$199=0,INDEX($E192:$M192,0,AR$197),(INDEX($E192:$M192,0,AR$199+1)-INDEX($E192:$M192,0,AR$199))/(INDEX($E$185:$M$185,0,AR$199+1)-INDEX($E$185:$M$185,0,AR$199))+AQ206)))</f>
        <v>7.5035450681395419</v>
      </c>
      <c r="AS206" s="186" cm="1">
        <f t="array" ref="AS206">IF(AS$199=-1,#REF!,IF(AS$199=99,AR206,IF(AS$199=0,INDEX($E192:$M192,0,AS$197),(INDEX($E192:$M192,0,AS$199+1)-INDEX($E192:$M192,0,AS$199))/(INDEX($E$185:$M$185,0,AS$199+1)-INDEX($E$185:$M$185,0,AS$199))+AR206)))</f>
        <v>7.5035450681395419</v>
      </c>
      <c r="AT206" s="186"/>
      <c r="AW206" s="186"/>
      <c r="AX206" s="186"/>
      <c r="BH206" s="186">
        <f t="shared" si="591"/>
        <v>14.550109199356424</v>
      </c>
      <c r="BI206" s="109">
        <f t="shared" si="592"/>
        <v>7.910701269896056E-2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0.64257947683872407</v>
      </c>
      <c r="V207" s="186" cm="1">
        <f t="array" ref="V207">IF(V$199=-1,W207,IF(V$199=99,U207,IF(V$199=0,INDEX($E193:$M193,0,V$197),(INDEX($E193:$M193,0,V$199+1)-INDEX($E193:$M193,0,V$199))/(INDEX($E$185:$M$185,0,V$199+1)-INDEX($E$185:$M$185,0,V$199))+U207)))</f>
        <v>0.63121754592195711</v>
      </c>
      <c r="W207" s="186" cm="1">
        <f t="array" ref="W207">IF(W$199=-1,X207,IF(W$199=99,V207,IF(W$199=0,INDEX($E193:$M193,0,W$197),(INDEX($E193:$M193,0,W$199+1)-INDEX($E193:$M193,0,W$199))/(INDEX($E$185:$M$185,0,W$199+1)-INDEX($E$185:$M$185,0,W$199))+V207)))</f>
        <v>0.65642064189504867</v>
      </c>
      <c r="X207" s="186" cm="1">
        <f t="array" ref="X207">IF(X$199=-1,Y207,IF(X$199=99,W207,IF(X$199=0,INDEX($E193:$M193,0,X$197),(INDEX($E193:$M193,0,X$199+1)-INDEX($E193:$M193,0,X$199))/(INDEX($E$185:$M$185,0,X$199+1)-INDEX($E$185:$M$185,0,X$199))+W207)))</f>
        <v>0.68162373786814023</v>
      </c>
      <c r="Y207" s="186" cm="1">
        <f t="array" ref="Y207">IF(Y$199=-1,Z207,IF(Y$199=99,X207,IF(Y$199=0,INDEX($E193:$M193,0,Y$197),(INDEX($E193:$M193,0,Y$199+1)-INDEX($E193:$M193,0,Y$199))/(INDEX($E$185:$M$185,0,Y$199+1)-INDEX($E$185:$M$185,0,Y$199))+X207)))</f>
        <v>0.70682683384123179</v>
      </c>
      <c r="Z207" s="186" cm="1">
        <f t="array" ref="Z207">IF(Z$199=-1,AA207,IF(Z$199=99,Y207,IF(Z$199=0,INDEX($E193:$M193,0,Z$197),(INDEX($E193:$M193,0,Z$199+1)-INDEX($E193:$M193,0,Z$199))/(INDEX($E$185:$M$185,0,Z$199+1)-INDEX($E$185:$M$185,0,Z$199))+Y207)))</f>
        <v>0.73202992981432335</v>
      </c>
      <c r="AA207" s="186" cm="1">
        <f t="array" ref="AA207">IF(AA$199=-1,AB207,IF(AA$199=99,Z207,IF(AA$199=0,INDEX($E193:$M193,0,AA$197),(INDEX($E193:$M193,0,AA$199+1)-INDEX($E193:$M193,0,AA$199))/(INDEX($E$185:$M$185,0,AA$199+1)-INDEX($E$185:$M$185,0,AA$199))+Z207)))</f>
        <v>0.75723302578741492</v>
      </c>
      <c r="AB207" s="186" cm="1">
        <f t="array" ref="AB207">IF(AB$199=-1,AC207,IF(AB$199=99,AA207,IF(AB$199=0,INDEX($E193:$M193,0,AB$197),(INDEX($E193:$M193,0,AB$199+1)-INDEX($E193:$M193,0,AB$199))/(INDEX($E$185:$M$185,0,AB$199+1)-INDEX($E$185:$M$185,0,AB$199))+AA207)))</f>
        <v>0.78243612176050648</v>
      </c>
      <c r="AC207" s="186" cm="1">
        <f t="array" ref="AC207">IF(AC$199=-1,AD207,IF(AC$199=99,AB207,IF(AC$199=0,INDEX($E193:$M193,0,AC$197),(INDEX($E193:$M193,0,AC$199+1)-INDEX($E193:$M193,0,AC$199))/(INDEX($E$185:$M$185,0,AC$199+1)-INDEX($E$185:$M$185,0,AC$199))+AB207)))</f>
        <v>0.80763921773359804</v>
      </c>
      <c r="AD207" s="186" cm="1">
        <f t="array" ref="AD207">IF(AD$199=-1,AE207,IF(AD$199=99,AC207,IF(AD$199=0,INDEX($E193:$M193,0,AD$197),(INDEX($E193:$M193,0,AD$199+1)-INDEX($E193:$M193,0,AD$199))/(INDEX($E$185:$M$185,0,AD$199+1)-INDEX($E$185:$M$185,0,AD$199))+AC207)))</f>
        <v>0.8328423137066896</v>
      </c>
      <c r="AE207" s="186" cm="1">
        <f t="array" ref="AE207">IF(AE$199=-1,AF207,IF(AE$199=99,AD207,IF(AE$199=0,INDEX($E193:$M193,0,AE$197),(INDEX($E193:$M193,0,AE$199+1)-INDEX($E193:$M193,0,AE$199))/(INDEX($E$185:$M$185,0,AE$199+1)-INDEX($E$185:$M$185,0,AE$199))+AD207)))</f>
        <v>0.85804540967978071</v>
      </c>
      <c r="AF207" s="186" cm="1">
        <f t="array" ref="AF207">IF(AF$199=-1,AG207,IF(AF$199=99,AE207,IF(AF$199=0,INDEX($E193:$M193,0,AF$197),(INDEX($E193:$M193,0,AF$199+1)-INDEX($E193:$M193,0,AF$199))/(INDEX($E$185:$M$185,0,AF$199+1)-INDEX($E$185:$M$185,0,AF$199))+AE207)))</f>
        <v>0.88329104984090456</v>
      </c>
      <c r="AG207" s="186" cm="1">
        <f t="array" ref="AG207">IF(AG$199=-1,AH207,IF(AG$199=99,AF207,IF(AG$199=0,INDEX($E193:$M193,0,AG$197),(INDEX($E193:$M193,0,AG$199+1)-INDEX($E193:$M193,0,AG$199))/(INDEX($E$185:$M$185,0,AG$199+1)-INDEX($E$185:$M$185,0,AG$199))+AF207)))</f>
        <v>0.90853669000202841</v>
      </c>
      <c r="AH207" s="186" cm="1">
        <f t="array" ref="AH207">IF(AH$199=-1,AI207,IF(AH$199=99,AG207,IF(AH$199=0,INDEX($E193:$M193,0,AH$197),(INDEX($E193:$M193,0,AH$199+1)-INDEX($E193:$M193,0,AH$199))/(INDEX($E$185:$M$185,0,AH$199+1)-INDEX($E$185:$M$185,0,AH$199))+AG207)))</f>
        <v>0.93378233016315226</v>
      </c>
      <c r="AI207" s="186" cm="1">
        <f t="array" ref="AI207">IF(AI$199=-1,AJ207,IF(AI$199=99,AH207,IF(AI$199=0,INDEX($E193:$M193,0,AI$197),(INDEX($E193:$M193,0,AI$199+1)-INDEX($E193:$M193,0,AI$199))/(INDEX($E$185:$M$185,0,AI$199+1)-INDEX($E$185:$M$185,0,AI$199))+AH207)))</f>
        <v>0.95902797032427611</v>
      </c>
      <c r="AJ207" s="186" cm="1">
        <f t="array" ref="AJ207">IF(AJ$199=-1,AK207,IF(AJ$199=99,AI207,IF(AJ$199=0,INDEX($E193:$M193,0,AJ$197),(INDEX($E193:$M193,0,AJ$199+1)-INDEX($E193:$M193,0,AJ$199))/(INDEX($E$185:$M$185,0,AJ$199+1)-INDEX($E$185:$M$185,0,AJ$199))+AI207)))</f>
        <v>0.98427361048539996</v>
      </c>
      <c r="AK207" s="186" cm="1">
        <f t="array" ref="AK207">IF(AK$199=-1,AL207,IF(AK$199=99,AJ207,IF(AK$199=0,INDEX($E193:$M193,0,AK$197),(INDEX($E193:$M193,0,AK$199+1)-INDEX($E193:$M193,0,AK$199))/(INDEX($E$185:$M$185,0,AK$199+1)-INDEX($E$185:$M$185,0,AK$199))+AJ207)))</f>
        <v>1.0095192506465238</v>
      </c>
      <c r="AL207" s="186" cm="1">
        <f t="array" ref="AL207">IF(AL$199=-1,AM207,IF(AL$199=99,AK207,IF(AL$199=0,INDEX($E193:$M193,0,AL$197),(INDEX($E193:$M193,0,AL$199+1)-INDEX($E193:$M193,0,AL$199))/(INDEX($E$185:$M$185,0,AL$199+1)-INDEX($E$185:$M$185,0,AL$199))+AK207)))</f>
        <v>1.0347648908076477</v>
      </c>
      <c r="AM207" s="186" cm="1">
        <f t="array" ref="AM207">IF(AM$199=-1,AN207,IF(AM$199=99,AL207,IF(AM$199=0,INDEX($E193:$M193,0,AM$197),(INDEX($E193:$M193,0,AM$199+1)-INDEX($E193:$M193,0,AM$199))/(INDEX($E$185:$M$185,0,AM$199+1)-INDEX($E$185:$M$185,0,AM$199))+AL207)))</f>
        <v>1.0600105309687715</v>
      </c>
      <c r="AN207" s="186" cm="1">
        <f t="array" ref="AN207">IF(AN$199=-1,AO207,IF(AN$199=99,AM207,IF(AN$199=0,INDEX($E193:$M193,0,AN$197),(INDEX($E193:$M193,0,AN$199+1)-INDEX($E193:$M193,0,AN$199))/(INDEX($E$185:$M$185,0,AN$199+1)-INDEX($E$185:$M$185,0,AN$199))+AM207)))</f>
        <v>1.0852561711298954</v>
      </c>
      <c r="AO207" s="186" cm="1">
        <f t="array" ref="AO207">IF(AO$199=-1,AP207,IF(AO$199=99,AN207,IF(AO$199=0,INDEX($E193:$M193,0,AO$197),(INDEX($E193:$M193,0,AO$199+1)-INDEX($E193:$M193,0,AO$199))/(INDEX($E$185:$M$185,0,AO$199+1)-INDEX($E$185:$M$185,0,AO$199))+AN207)))</f>
        <v>1.110501811291019</v>
      </c>
      <c r="AP207" s="186" cm="1">
        <f t="array" ref="AP207">IF(AP$199=-1,AQ207,IF(AP$199=99,AO207,IF(AP$199=0,INDEX($E193:$M193,0,AP$197),(INDEX($E193:$M193,0,AP$199+1)-INDEX($E193:$M193,0,AP$199))/(INDEX($E$185:$M$185,0,AP$199+1)-INDEX($E$185:$M$185,0,AP$199))+AO207)))</f>
        <v>1.1325491997721562</v>
      </c>
      <c r="AQ207" s="186" cm="1">
        <f t="array" ref="AQ207">IF(AQ$199=-1,AR207,IF(AQ$199=99,AP207,IF(AQ$199=0,INDEX($E193:$M193,0,AQ$197),(INDEX($E193:$M193,0,AQ$199+1)-INDEX($E193:$M193,0,AQ$199))/(INDEX($E$185:$M$185,0,AQ$199+1)-INDEX($E$185:$M$185,0,AQ$199))+AP207)))</f>
        <v>1.3309756961023917</v>
      </c>
      <c r="AR207" s="186" cm="1">
        <f t="array" ref="AR207">IF(AR$199=-1,AS207,IF(AR$199=99,AQ207,IF(AR$199=0,INDEX($E193:$M193,0,AR$197),(INDEX($E193:$M193,0,AR$199+1)-INDEX($E193:$M193,0,AR$199))/(INDEX($E$185:$M$185,0,AR$199+1)-INDEX($E$185:$M$185,0,AR$199))+AQ207)))</f>
        <v>1.3309756961023917</v>
      </c>
      <c r="AS207" s="186" cm="1">
        <f t="array" ref="AS207">IF(AS$199=-1,#REF!,IF(AS$199=99,AR207,IF(AS$199=0,INDEX($E193:$M193,0,AS$197),(INDEX($E193:$M193,0,AS$199+1)-INDEX($E193:$M193,0,AS$199))/(INDEX($E$185:$M$185,0,AS$199+1)-INDEX($E$185:$M$185,0,AS$199))+AR207)))</f>
        <v>1.3309756961023917</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79.781599989650317</v>
      </c>
      <c r="O219" s="186" cm="1">
        <f t="array" ref="O219">IF(O$218=-1,P219,IF(O$218=99,N219,IF(O$218=0,INDEX($E186:$M186,0,O$216),(INDEX($E186:$M186,0,O$218+1)-INDEX($E186:$M186,0,O$218))/(INDEX($E$185:$M$185,0,O$218+1)-INDEX($E$185:$M$185,0,O$218))+N219)))</f>
        <v>79.503903399200524</v>
      </c>
      <c r="P219" s="186" cm="1">
        <f t="array" ref="P219">IF(P$218=-1,Q219,IF(P$218=99,O219,IF(P$218=0,INDEX($E186:$M186,0,P$216),(INDEX($E186:$M186,0,P$218+1)-INDEX($E186:$M186,0,P$218))/(INDEX($E$185:$M$185,0,P$218+1)-INDEX($E$185:$M$185,0,P$218))+O219)))</f>
        <v>81.487913694138825</v>
      </c>
      <c r="Q219" s="186" cm="1">
        <f t="array" ref="Q219">IF(Q$218=-1,R219,IF(Q$218=99,P219,IF(Q$218=0,INDEX($E186:$M186,0,Q$216),(INDEX($E186:$M186,0,Q$218+1)-INDEX($E186:$M186,0,Q$218))/(INDEX($E$185:$M$185,0,Q$218+1)-INDEX($E$185:$M$185,0,Q$218))+P219)))</f>
        <v>83.471923989077126</v>
      </c>
      <c r="R219" s="186" cm="1">
        <f t="array" ref="R219">IF(R$218=-1,S219,IF(R$218=99,Q219,IF(R$218=0,INDEX($E186:$M186,0,R$216),(INDEX($E186:$M186,0,R$218+1)-INDEX($E186:$M186,0,R$218))/(INDEX($E$185:$M$185,0,R$218+1)-INDEX($E$185:$M$185,0,R$218))+Q219)))</f>
        <v>77.40627724878469</v>
      </c>
      <c r="S219" s="186" cm="1">
        <f t="array" ref="S219">IF(S$218=-1,T219,IF(S$218=99,R219,IF(S$218=0,INDEX($E186:$M186,0,S$216),(INDEX($E186:$M186,0,S$218+1)-INDEX($E186:$M186,0,S$218))/(INDEX($E$185:$M$185,0,S$218+1)-INDEX($E$185:$M$185,0,S$218))+R219)))</f>
        <v>78.069218070215186</v>
      </c>
      <c r="T219" s="186" cm="1">
        <f t="array" ref="T219">IF(T$218=-1,U219,IF(T$218=99,S219,IF(T$218=0,INDEX($E186:$M186,0,T$216),(INDEX($E186:$M186,0,T$218+1)-INDEX($E186:$M186,0,T$218))/(INDEX($E$185:$M$185,0,T$218+1)-INDEX($E$185:$M$185,0,T$218))+S219)))</f>
        <v>81.408489003404711</v>
      </c>
      <c r="U219" s="186" cm="1">
        <f t="array" ref="U219">IF(U$218=-1,V219,IF(U$218=99,T219,IF(U$218=0,INDEX($E186:$M186,0,U$216),(INDEX($E186:$M186,0,U$218+1)-INDEX($E186:$M186,0,U$218))/(INDEX($E$185:$M$185,0,U$218+1)-INDEX($E$185:$M$185,0,U$218))+T219)))</f>
        <v>84.747759936594235</v>
      </c>
      <c r="V219" s="186" cm="1">
        <f t="array" ref="V219">IF(V$218=-1,W219,IF(V$218=99,U219,IF(V$218=0,INDEX($E186:$M186,0,V$216),(INDEX($E186:$M186,0,V$218+1)-INDEX($E186:$M186,0,V$218))/(INDEX($E$185:$M$185,0,V$218+1)-INDEX($E$185:$M$185,0,V$218))+U219)))</f>
        <v>88.08703086978376</v>
      </c>
      <c r="W219" s="186" cm="1">
        <f t="array" ref="W219">IF(W$218=-1,X219,IF(W$218=99,V219,IF(W$218=0,INDEX($E186:$M186,0,W$216),(INDEX($E186:$M186,0,W$218+1)-INDEX($E186:$M186,0,W$218))/(INDEX($E$185:$M$185,0,W$218+1)-INDEX($E$185:$M$185,0,W$218))+V219)))</f>
        <v>91.426301802973285</v>
      </c>
      <c r="X219" s="186" cm="1">
        <f t="array" ref="X219">IF(X$218=-1,Y219,IF(X$218=99,W219,IF(X$218=0,INDEX($E186:$M186,0,X$216),(INDEX($E186:$M186,0,X$218+1)-INDEX($E186:$M186,0,X$218))/(INDEX($E$185:$M$185,0,X$218+1)-INDEX($E$185:$M$185,0,X$218))+W219)))</f>
        <v>94.76557273616281</v>
      </c>
      <c r="Y219" s="186" cm="1">
        <f t="array" ref="Y219">IF(Y$218=-1,Z219,IF(Y$218=99,X219,IF(Y$218=0,INDEX($E186:$M186,0,Y$216),(INDEX($E186:$M186,0,Y$218+1)-INDEX($E186:$M186,0,Y$218))/(INDEX($E$185:$M$185,0,Y$218+1)-INDEX($E$185:$M$185,0,Y$218))+X219)))</f>
        <v>98.104843669352334</v>
      </c>
      <c r="Z219" s="186" cm="1">
        <f t="array" ref="Z219">IF(Z$218=-1,AA219,IF(Z$218=99,Y219,IF(Z$218=0,INDEX($E186:$M186,0,Z$216),(INDEX($E186:$M186,0,Z$218+1)-INDEX($E186:$M186,0,Z$218))/(INDEX($E$185:$M$185,0,Z$218+1)-INDEX($E$185:$M$185,0,Z$218))+Y219)))</f>
        <v>101.44411460254186</v>
      </c>
      <c r="AA219" s="186" cm="1">
        <f t="array" ref="AA219">IF(AA$218=-1,AB219,IF(AA$218=99,Z219,IF(AA$218=0,INDEX($E186:$M186,0,AA$216),(INDEX($E186:$M186,0,AA$218+1)-INDEX($E186:$M186,0,AA$218))/(INDEX($E$185:$M$185,0,AA$218+1)-INDEX($E$185:$M$185,0,AA$218))+Z219)))</f>
        <v>104.78338553573138</v>
      </c>
      <c r="AB219" s="186" cm="1">
        <f t="array" ref="AB219">IF(AB$218=-1,AC219,IF(AB$218=99,AA219,IF(AB$218=0,INDEX($E186:$M186,0,AB$216),(INDEX($E186:$M186,0,AB$218+1)-INDEX($E186:$M186,0,AB$218))/(INDEX($E$185:$M$185,0,AB$218+1)-INDEX($E$185:$M$185,0,AB$218))+AA219)))</f>
        <v>108.12265646892094</v>
      </c>
      <c r="AC219" s="186" cm="1">
        <f t="array" ref="AC219">IF(AC$218=-1,AD219,IF(AC$218=99,AB219,IF(AC$218=0,INDEX($E186:$M186,0,AC$216),(INDEX($E186:$M186,0,AC$218+1)-INDEX($E186:$M186,0,AC$218))/(INDEX($E$185:$M$185,0,AC$218+1)-INDEX($E$185:$M$185,0,AC$218))+AB219)))</f>
        <v>112.163674107631</v>
      </c>
      <c r="AD219" s="186" cm="1">
        <f t="array" ref="AD219">IF(AD$218=-1,AE219,IF(AD$218=99,AC219,IF(AD$218=0,INDEX($E186:$M186,0,AD$216),(INDEX($E186:$M186,0,AD$218+1)-INDEX($E186:$M186,0,AD$218))/(INDEX($E$185:$M$185,0,AD$218+1)-INDEX($E$185:$M$185,0,AD$218))+AC219)))</f>
        <v>116.20469174634106</v>
      </c>
      <c r="AE219" s="186" cm="1">
        <f t="array" ref="AE219">IF(AE$218=-1,AF219,IF(AE$218=99,AD219,IF(AE$218=0,INDEX($E186:$M186,0,AE$216),(INDEX($E186:$M186,0,AE$218+1)-INDEX($E186:$M186,0,AE$218))/(INDEX($E$185:$M$185,0,AE$218+1)-INDEX($E$185:$M$185,0,AE$218))+AD219)))</f>
        <v>120.24570938505111</v>
      </c>
      <c r="AF219" s="186" cm="1">
        <f t="array" ref="AF219">IF(AF$218=-1,AG219,IF(AF$218=99,AE219,IF(AF$218=0,INDEX($E186:$M186,0,AF$216),(INDEX($E186:$M186,0,AF$218+1)-INDEX($E186:$M186,0,AF$218))/(INDEX($E$185:$M$185,0,AF$218+1)-INDEX($E$185:$M$185,0,AF$218))+AE219)))</f>
        <v>124.28672702376117</v>
      </c>
      <c r="AG219" s="186" cm="1">
        <f t="array" ref="AG219">IF(AG$218=-1,AH219,IF(AG$218=99,AF219,IF(AG$218=0,INDEX($E186:$M186,0,AG$216),(INDEX($E186:$M186,0,AG$218+1)-INDEX($E186:$M186,0,AG$218))/(INDEX($E$185:$M$185,0,AG$218+1)-INDEX($E$185:$M$185,0,AG$218))+AF219)))</f>
        <v>128.32774466247122</v>
      </c>
      <c r="AH219" s="186" cm="1">
        <f t="array" ref="AH219">IF(AH$218=-1,AI219,IF(AH$218=99,AG219,IF(AH$218=0,INDEX($E186:$M186,0,AH$216),(INDEX($E186:$M186,0,AH$218+1)-INDEX($E186:$M186,0,AH$218))/(INDEX($E$185:$M$185,0,AH$218+1)-INDEX($E$185:$M$185,0,AH$218))+AG219)))</f>
        <v>132.36876230118128</v>
      </c>
      <c r="AI219" s="186" cm="1">
        <f t="array" ref="AI219">IF(AI$218=-1,AJ219,IF(AI$218=99,AH219,IF(AI$218=0,INDEX($E186:$M186,0,AI$216),(INDEX($E186:$M186,0,AI$218+1)-INDEX($E186:$M186,0,AI$218))/(INDEX($E$185:$M$185,0,AI$218+1)-INDEX($E$185:$M$185,0,AI$218))+AH219)))</f>
        <v>136.40977993989134</v>
      </c>
      <c r="AJ219" s="186" cm="1">
        <f t="array" ref="AJ219">IF(AJ$218=-1,AK219,IF(AJ$218=99,AI219,IF(AJ$218=0,INDEX($E186:$M186,0,AJ$216),(INDEX($E186:$M186,0,AJ$218+1)-INDEX($E186:$M186,0,AJ$218))/(INDEX($E$185:$M$185,0,AJ$218+1)-INDEX($E$185:$M$185,0,AJ$218))+AI219)))</f>
        <v>140.4507975786014</v>
      </c>
      <c r="AK219" s="186" cm="1">
        <f t="array" ref="AK219">IF(AK$218=-1,AL219,IF(AK$218=99,AJ219,IF(AK$218=0,INDEX($E186:$M186,0,AK$216),(INDEX($E186:$M186,0,AK$218+1)-INDEX($E186:$M186,0,AK$218))/(INDEX($E$185:$M$185,0,AK$218+1)-INDEX($E$185:$M$185,0,AK$218))+AJ219)))</f>
        <v>144.49181521731145</v>
      </c>
      <c r="AL219" s="186" cm="1">
        <f t="array" ref="AL219">IF(AL$218=-1,AM219,IF(AL$218=99,AK219,IF(AL$218=0,INDEX($E186:$M186,0,AL$216),(INDEX($E186:$M186,0,AL$218+1)-INDEX($E186:$M186,0,AL$218))/(INDEX($E$185:$M$185,0,AL$218+1)-INDEX($E$185:$M$185,0,AL$218))+AK219)))</f>
        <v>148.53283285602151</v>
      </c>
      <c r="AM219" s="299">
        <f>(AL219+AN219)/2</f>
        <v>169.44003675373432</v>
      </c>
      <c r="AN219" s="186" cm="1">
        <f t="array" ref="AN219">IF(AN$218=-1,AO219,IF(AN$218=99,AM219,IF(AN$218=0,INDEX($E186:$M186,0,AN$216),(INDEX($E186:$M186,0,AN$218+1)-INDEX($E186:$M186,0,AN$218))/(INDEX($E$185:$M$185,0,AN$218+1)-INDEX($E$185:$M$185,0,AN$218))+AM219)))</f>
        <v>190.34724065144709</v>
      </c>
      <c r="AO219" s="186" cm="1">
        <f t="array" ref="AO219">IF(AO$218=-1,AP219,IF(AO$218=99,AN219,IF(AO$218=0,INDEX($E186:$M186,0,AO$216),(INDEX($E186:$M186,0,AO$218+1)-INDEX($E186:$M186,0,AO$218))/(INDEX($E$185:$M$185,0,AO$218+1)-INDEX($E$185:$M$185,0,AO$218))+AN219)))</f>
        <v>190.34724065144709</v>
      </c>
      <c r="AP219" s="186" cm="1">
        <f t="array" ref="AP219">IF(AP$218=-1,#REF!,IF(AP$218=99,AO219,IF(AP$218=0,INDEX($E186:$M186,0,AP$216),(INDEX($E186:$M186,0,AP$218+1)-INDEX($E186:$M186,0,AP$218))/(INDEX($E$185:$M$185,0,AP$218+1)-INDEX($E$185:$M$185,0,AP$218))+AO219)))</f>
        <v>190.34724065144709</v>
      </c>
      <c r="AQ219" s="186"/>
      <c r="AT219" s="186"/>
      <c r="AU219" s="186"/>
      <c r="BE219" s="186">
        <f t="shared" ref="BE219:BE226" si="603">E186</f>
        <v>76.916431902036379</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10.954519631150319</v>
      </c>
      <c r="L220" s="186" cm="1">
        <f t="array" ref="L220">IF(L$218=-1,M220,IF(L$218=99,K220,IF(L$218=0,INDEX($E187:$M187,0,L$216),(INDEX($E187:$M187,0,L$218+1)-INDEX($E187:$M187,0,L$218))/(INDEX($E$185:$M$185,0,L$218+1)-INDEX($E$185:$M$185,0,L$218))+K220)))</f>
        <v>12.045090741757619</v>
      </c>
      <c r="M220" s="186" cm="1">
        <f t="array" ref="M220">IF(M$218=-1,N220,IF(M$218=99,L220,IF(M$218=0,INDEX($E187:$M187,0,M$216),(INDEX($E187:$M187,0,M$218+1)-INDEX($E187:$M187,0,M$218))/(INDEX($E$185:$M$185,0,M$218+1)-INDEX($E$185:$M$185,0,M$218))+L220)))</f>
        <v>13.135661852364917</v>
      </c>
      <c r="N220" s="186" cm="1">
        <f t="array" ref="N220">IF(N$218=-1,O220,IF(N$218=99,M220,IF(N$218=0,INDEX($E187:$M187,0,N$216),(INDEX($E187:$M187,0,N$218+1)-INDEX($E187:$M187,0,N$218))/(INDEX($E$185:$M$185,0,N$218+1)-INDEX($E$185:$M$185,0,N$218))+M220)))</f>
        <v>15.015120662347517</v>
      </c>
      <c r="O220" s="186" cm="1">
        <f t="array" ref="O220">IF(O$218=-1,P220,IF(O$218=99,N220,IF(O$218=0,INDEX($E187:$M187,0,O$216),(INDEX($E187:$M187,0,O$218+1)-INDEX($E187:$M187,0,O$218))/(INDEX($E$185:$M$185,0,O$218+1)-INDEX($E$185:$M$185,0,O$218))+N220)))</f>
        <v>16.894579472330115</v>
      </c>
      <c r="P220" s="186" cm="1">
        <f t="array" ref="P220">IF(P$218=-1,Q220,IF(P$218=99,O220,IF(P$218=0,INDEX($E187:$M187,0,P$216),(INDEX($E187:$M187,0,P$218+1)-INDEX($E187:$M187,0,P$218))/(INDEX($E$185:$M$185,0,P$218+1)-INDEX($E$185:$M$185,0,P$218))+O220)))</f>
        <v>17.316181660004503</v>
      </c>
      <c r="Q220" s="186" cm="1">
        <f t="array" ref="Q220">IF(Q$218=-1,R220,IF(Q$218=99,P220,IF(Q$218=0,INDEX($E187:$M187,0,Q$216),(INDEX($E187:$M187,0,Q$218+1)-INDEX($E187:$M187,0,Q$218))/(INDEX($E$185:$M$185,0,Q$218+1)-INDEX($E$185:$M$185,0,Q$218))+P220)))</f>
        <v>17.737783847678891</v>
      </c>
      <c r="R220" s="186" cm="1">
        <f t="array" ref="R220">IF(R$218=-1,S220,IF(R$218=99,Q220,IF(R$218=0,INDEX($E187:$M187,0,R$216),(INDEX($E187:$M187,0,R$218+1)-INDEX($E187:$M187,0,R$218))/(INDEX($E$185:$M$185,0,R$218+1)-INDEX($E$185:$M$185,0,R$218))+Q220)))</f>
        <v>16.448833915366748</v>
      </c>
      <c r="S220" s="186" cm="1">
        <f t="array" ref="S220">IF(S$218=-1,T220,IF(S$218=99,R220,IF(S$218=0,INDEX($E187:$M187,0,S$216),(INDEX($E187:$M187,0,S$218+1)-INDEX($E187:$M187,0,S$218))/(INDEX($E$185:$M$185,0,S$218+1)-INDEX($E$185:$M$185,0,S$218))+R220)))</f>
        <v>16.589708839920732</v>
      </c>
      <c r="T220" s="186" cm="1">
        <f t="array" ref="T220">IF(T$218=-1,U220,IF(T$218=99,S220,IF(T$218=0,INDEX($E187:$M187,0,T$216),(INDEX($E187:$M187,0,T$218+1)-INDEX($E187:$M187,0,T$218))/(INDEX($E$185:$M$185,0,T$218+1)-INDEX($E$185:$M$185,0,T$218))+S220)))</f>
        <v>17.299303913223508</v>
      </c>
      <c r="U220" s="186" cm="1">
        <f t="array" ref="U220">IF(U$218=-1,V220,IF(U$218=99,T220,IF(U$218=0,INDEX($E187:$M187,0,U$216),(INDEX($E187:$M187,0,U$218+1)-INDEX($E187:$M187,0,U$218))/(INDEX($E$185:$M$185,0,U$218+1)-INDEX($E$185:$M$185,0,U$218))+T220)))</f>
        <v>18.008898986526283</v>
      </c>
      <c r="V220" s="186" cm="1">
        <f t="array" ref="V220">IF(V$218=-1,W220,IF(V$218=99,U220,IF(V$218=0,INDEX($E187:$M187,0,V$216),(INDEX($E187:$M187,0,V$218+1)-INDEX($E187:$M187,0,V$218))/(INDEX($E$185:$M$185,0,V$218+1)-INDEX($E$185:$M$185,0,V$218))+U220)))</f>
        <v>18.718494059829059</v>
      </c>
      <c r="W220" s="186" cm="1">
        <f t="array" ref="W220">IF(W$218=-1,X220,IF(W$218=99,V220,IF(W$218=0,INDEX($E187:$M187,0,W$216),(INDEX($E187:$M187,0,W$218+1)-INDEX($E187:$M187,0,W$218))/(INDEX($E$185:$M$185,0,W$218+1)-INDEX($E$185:$M$185,0,W$218))+V220)))</f>
        <v>19.428089133131834</v>
      </c>
      <c r="X220" s="186" cm="1">
        <f t="array" ref="X220">IF(X$218=-1,Y220,IF(X$218=99,W220,IF(X$218=0,INDEX($E187:$M187,0,X$216),(INDEX($E187:$M187,0,X$218+1)-INDEX($E187:$M187,0,X$218))/(INDEX($E$185:$M$185,0,X$218+1)-INDEX($E$185:$M$185,0,X$218))+W220)))</f>
        <v>20.13768420643461</v>
      </c>
      <c r="Y220" s="186" cm="1">
        <f t="array" ref="Y220">IF(Y$218=-1,Z220,IF(Y$218=99,X220,IF(Y$218=0,INDEX($E187:$M187,0,Y$216),(INDEX($E187:$M187,0,Y$218+1)-INDEX($E187:$M187,0,Y$218))/(INDEX($E$185:$M$185,0,Y$218+1)-INDEX($E$185:$M$185,0,Y$218))+X220)))</f>
        <v>20.847279279737386</v>
      </c>
      <c r="Z220" s="186" cm="1">
        <f t="array" ref="Z220">IF(Z$218=-1,AA220,IF(Z$218=99,Y220,IF(Z$218=0,INDEX($E187:$M187,0,Z$216),(INDEX($E187:$M187,0,Z$218+1)-INDEX($E187:$M187,0,Z$218))/(INDEX($E$185:$M$185,0,Z$218+1)-INDEX($E$185:$M$185,0,Z$218))+Y220)))</f>
        <v>21.556874353040161</v>
      </c>
      <c r="AA220" s="186" cm="1">
        <f t="array" ref="AA220">IF(AA$218=-1,AB220,IF(AA$218=99,Z220,IF(AA$218=0,INDEX($E187:$M187,0,AA$216),(INDEX($E187:$M187,0,AA$218+1)-INDEX($E187:$M187,0,AA$218))/(INDEX($E$185:$M$185,0,AA$218+1)-INDEX($E$185:$M$185,0,AA$218))+Z220)))</f>
        <v>22.266469426342937</v>
      </c>
      <c r="AB220" s="186" cm="1">
        <f t="array" ref="AB220">IF(AB$218=-1,AC220,IF(AB$218=99,AA220,IF(AB$218=0,INDEX($E187:$M187,0,AB$216),(INDEX($E187:$M187,0,AB$218+1)-INDEX($E187:$M187,0,AB$218))/(INDEX($E$185:$M$185,0,AB$218+1)-INDEX($E$185:$M$185,0,AB$218))+AA220)))</f>
        <v>22.976064499645702</v>
      </c>
      <c r="AC220" s="186" cm="1">
        <f t="array" ref="AC220">IF(AC$218=-1,AD220,IF(AC$218=99,AB220,IF(AC$218=0,INDEX($E187:$M187,0,AC$216),(INDEX($E187:$M187,0,AC$218+1)-INDEX($E187:$M187,0,AC$218))/(INDEX($E$185:$M$185,0,AC$218+1)-INDEX($E$185:$M$185,0,AC$218))+AB220)))</f>
        <v>23.834780747871591</v>
      </c>
      <c r="AD220" s="186" cm="1">
        <f t="array" ref="AD220">IF(AD$218=-1,AE220,IF(AD$218=99,AC220,IF(AD$218=0,INDEX($E187:$M187,0,AD$216),(INDEX($E187:$M187,0,AD$218+1)-INDEX($E187:$M187,0,AD$218))/(INDEX($E$185:$M$185,0,AD$218+1)-INDEX($E$185:$M$185,0,AD$218))+AC220)))</f>
        <v>24.69349699609748</v>
      </c>
      <c r="AE220" s="186" cm="1">
        <f t="array" ref="AE220">IF(AE$218=-1,AF220,IF(AE$218=99,AD220,IF(AE$218=0,INDEX($E187:$M187,0,AE$216),(INDEX($E187:$M187,0,AE$218+1)-INDEX($E187:$M187,0,AE$218))/(INDEX($E$185:$M$185,0,AE$218+1)-INDEX($E$185:$M$185,0,AE$218))+AD220)))</f>
        <v>25.552213244323369</v>
      </c>
      <c r="AF220" s="186" cm="1">
        <f t="array" ref="AF220">IF(AF$218=-1,AG220,IF(AF$218=99,AE220,IF(AF$218=0,INDEX($E187:$M187,0,AF$216),(INDEX($E187:$M187,0,AF$218+1)-INDEX($E187:$M187,0,AF$218))/(INDEX($E$185:$M$185,0,AF$218+1)-INDEX($E$185:$M$185,0,AF$218))+AE220)))</f>
        <v>26.410929492549258</v>
      </c>
      <c r="AG220" s="186" cm="1">
        <f t="array" ref="AG220">IF(AG$218=-1,AH220,IF(AG$218=99,AF220,IF(AG$218=0,INDEX($E187:$M187,0,AG$216),(INDEX($E187:$M187,0,AG$218+1)-INDEX($E187:$M187,0,AG$218))/(INDEX($E$185:$M$185,0,AG$218+1)-INDEX($E$185:$M$185,0,AG$218))+AF220)))</f>
        <v>27.269645740775147</v>
      </c>
      <c r="AH220" s="186" cm="1">
        <f t="array" ref="AH220">IF(AH$218=-1,AI220,IF(AH$218=99,AG220,IF(AH$218=0,INDEX($E187:$M187,0,AH$216),(INDEX($E187:$M187,0,AH$218+1)-INDEX($E187:$M187,0,AH$218))/(INDEX($E$185:$M$185,0,AH$218+1)-INDEX($E$185:$M$185,0,AH$218))+AG220)))</f>
        <v>28.128361989001036</v>
      </c>
      <c r="AI220" s="186" cm="1">
        <f t="array" ref="AI220">IF(AI$218=-1,AJ220,IF(AI$218=99,AH220,IF(AI$218=0,INDEX($E187:$M187,0,AI$216),(INDEX($E187:$M187,0,AI$218+1)-INDEX($E187:$M187,0,AI$218))/(INDEX($E$185:$M$185,0,AI$218+1)-INDEX($E$185:$M$185,0,AI$218))+AH220)))</f>
        <v>28.987078237226925</v>
      </c>
      <c r="AJ220" s="186" cm="1">
        <f t="array" ref="AJ220">IF(AJ$218=-1,AK220,IF(AJ$218=99,AI220,IF(AJ$218=0,INDEX($E187:$M187,0,AJ$216),(INDEX($E187:$M187,0,AJ$218+1)-INDEX($E187:$M187,0,AJ$218))/(INDEX($E$185:$M$185,0,AJ$218+1)-INDEX($E$185:$M$185,0,AJ$218))+AI220)))</f>
        <v>29.845794485452814</v>
      </c>
      <c r="AK220" s="186" cm="1">
        <f t="array" ref="AK220">IF(AK$218=-1,AL220,IF(AK$218=99,AJ220,IF(AK$218=0,INDEX($E187:$M187,0,AK$216),(INDEX($E187:$M187,0,AK$218+1)-INDEX($E187:$M187,0,AK$218))/(INDEX($E$185:$M$185,0,AK$218+1)-INDEX($E$185:$M$185,0,AK$218))+AJ220)))</f>
        <v>30.704510733678703</v>
      </c>
      <c r="AL220" s="186" cm="1">
        <f t="array" ref="AL220">IF(AL$218=-1,AM220,IF(AL$218=99,AK220,IF(AL$218=0,INDEX($E187:$M187,0,AL$216),(INDEX($E187:$M187,0,AL$218+1)-INDEX($E187:$M187,0,AL$218))/(INDEX($E$185:$M$185,0,AL$218+1)-INDEX($E$185:$M$185,0,AL$218))+AK220)))</f>
        <v>31.563226981904577</v>
      </c>
      <c r="AM220" s="299">
        <f t="shared" ref="AM220:AM226" si="605">(AL220+AN220)/2</f>
        <v>36.006007810168548</v>
      </c>
      <c r="AN220" s="186" cm="1">
        <f t="array" ref="AN220">IF(AN$218=-1,AO220,IF(AN$218=99,AM220,IF(AN$218=0,INDEX($E187:$M187,0,AN$216),(INDEX($E187:$M187,0,AN$218+1)-INDEX($E187:$M187,0,AN$218))/(INDEX($E$185:$M$185,0,AN$218+1)-INDEX($E$185:$M$185,0,AN$218))+AM220)))</f>
        <v>40.448788638432518</v>
      </c>
      <c r="AO220" s="186" cm="1">
        <f t="array" ref="AO220">IF(AO$218=-1,AP220,IF(AO$218=99,AN220,IF(AO$218=0,INDEX($E187:$M187,0,AO$216),(INDEX($E187:$M187,0,AO$218+1)-INDEX($E187:$M187,0,AO$218))/(INDEX($E$185:$M$185,0,AO$218+1)-INDEX($E$185:$M$185,0,AO$218))+AN220)))</f>
        <v>40.448788638432518</v>
      </c>
      <c r="AP220" s="186" cm="1">
        <f t="array" ref="AP220">IF(AP$218=-1,#REF!,IF(AP$218=99,AO220,IF(AP$218=0,INDEX($E187:$M187,0,AP$216),(INDEX($E187:$M187,0,AP$218+1)-INDEX($E187:$M187,0,AP$218))/(INDEX($E$185:$M$185,0,AP$218+1)-INDEX($E$185:$M$185,0,AP$218))+AO220)))</f>
        <v>40.448788638432518</v>
      </c>
      <c r="AQ220" s="186"/>
      <c r="AT220" s="186"/>
      <c r="AU220" s="186"/>
      <c r="BE220" s="186">
        <f t="shared" si="603"/>
        <v>9.8639485205430191</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2.8980905300598225</v>
      </c>
      <c r="O221" s="186" cm="1">
        <f t="array" ref="O221">IF(O$218=-1,P221,IF(O$218=99,N221,IF(O$218=0,INDEX($E188:$M188,0,O$216),(INDEX($E188:$M188,0,O$218+1)-INDEX($E188:$M188,0,O$218))/(INDEX($E$185:$M$185,0,O$218+1)-INDEX($E$185:$M$185,0,O$218))+N221)))</f>
        <v>2.9813963774700198</v>
      </c>
      <c r="P221" s="186" cm="1">
        <f t="array" ref="P221">IF(P$218=-1,Q221,IF(P$218=99,O221,IF(P$218=0,INDEX($E188:$M188,0,P$216),(INDEX($E188:$M188,0,P$218+1)-INDEX($E188:$M188,0,P$218))/(INDEX($E$185:$M$185,0,P$218+1)-INDEX($E$185:$M$185,0,P$218))+O221)))</f>
        <v>3.0557967635302061</v>
      </c>
      <c r="Q221" s="186" cm="1">
        <f t="array" ref="Q221">IF(Q$218=-1,R221,IF(Q$218=99,P221,IF(Q$218=0,INDEX($E188:$M188,0,Q$216),(INDEX($E188:$M188,0,Q$218+1)-INDEX($E188:$M188,0,Q$218))/(INDEX($E$185:$M$185,0,Q$218+1)-INDEX($E$185:$M$185,0,Q$218))+P221)))</f>
        <v>3.1301971495903924</v>
      </c>
      <c r="R221" s="186" cm="1">
        <f t="array" ref="R221">IF(R$218=-1,S221,IF(R$218=99,Q221,IF(R$218=0,INDEX($E188:$M188,0,R$216),(INDEX($E188:$M188,0,R$218+1)-INDEX($E188:$M188,0,R$218))/(INDEX($E$185:$M$185,0,R$218+1)-INDEX($E$185:$M$185,0,R$218))+Q221)))</f>
        <v>2.9027353968294261</v>
      </c>
      <c r="S221" s="186" cm="1">
        <f t="array" ref="S221">IF(S$218=-1,T221,IF(S$218=99,R221,IF(S$218=0,INDEX($E188:$M188,0,S$216),(INDEX($E188:$M188,0,S$218+1)-INDEX($E188:$M188,0,S$218))/(INDEX($E$185:$M$185,0,S$218+1)-INDEX($E$185:$M$185,0,S$218))+R221)))</f>
        <v>2.9275956776330698</v>
      </c>
      <c r="T221" s="186" cm="1">
        <f t="array" ref="T221">IF(T$218=-1,U221,IF(T$218=99,S221,IF(T$218=0,INDEX($E188:$M188,0,T$216),(INDEX($E188:$M188,0,T$218+1)-INDEX($E188:$M188,0,T$218))/(INDEX($E$185:$M$185,0,T$218+1)-INDEX($E$185:$M$185,0,T$218))+S221)))</f>
        <v>3.0528183376276772</v>
      </c>
      <c r="U221" s="186" cm="1">
        <f t="array" ref="U221">IF(U$218=-1,V221,IF(U$218=99,T221,IF(U$218=0,INDEX($E188:$M188,0,U$216),(INDEX($E188:$M188,0,U$218+1)-INDEX($E188:$M188,0,U$218))/(INDEX($E$185:$M$185,0,U$218+1)-INDEX($E$185:$M$185,0,U$218))+T221)))</f>
        <v>3.1780409976222845</v>
      </c>
      <c r="V221" s="186" cm="1">
        <f t="array" ref="V221">IF(V$218=-1,W221,IF(V$218=99,U221,IF(V$218=0,INDEX($E188:$M188,0,V$216),(INDEX($E188:$M188,0,V$218+1)-INDEX($E188:$M188,0,V$218))/(INDEX($E$185:$M$185,0,V$218+1)-INDEX($E$185:$M$185,0,V$218))+U221)))</f>
        <v>3.3032636576168919</v>
      </c>
      <c r="W221" s="186" cm="1">
        <f t="array" ref="W221">IF(W$218=-1,X221,IF(W$218=99,V221,IF(W$218=0,INDEX($E188:$M188,0,W$216),(INDEX($E188:$M188,0,W$218+1)-INDEX($E188:$M188,0,W$218))/(INDEX($E$185:$M$185,0,W$218+1)-INDEX($E$185:$M$185,0,W$218))+V221)))</f>
        <v>3.4284863176114992</v>
      </c>
      <c r="X221" s="186" cm="1">
        <f t="array" ref="X221">IF(X$218=-1,Y221,IF(X$218=99,W221,IF(X$218=0,INDEX($E188:$M188,0,X$216),(INDEX($E188:$M188,0,X$218+1)-INDEX($E188:$M188,0,X$218))/(INDEX($E$185:$M$185,0,X$218+1)-INDEX($E$185:$M$185,0,X$218))+W221)))</f>
        <v>3.5537089776061066</v>
      </c>
      <c r="Y221" s="186" cm="1">
        <f t="array" ref="Y221">IF(Y$218=-1,Z221,IF(Y$218=99,X221,IF(Y$218=0,INDEX($E188:$M188,0,Y$216),(INDEX($E188:$M188,0,Y$218+1)-INDEX($E188:$M188,0,Y$218))/(INDEX($E$185:$M$185,0,Y$218+1)-INDEX($E$185:$M$185,0,Y$218))+X221)))</f>
        <v>3.678931637600714</v>
      </c>
      <c r="Z221" s="186" cm="1">
        <f t="array" ref="Z221">IF(Z$218=-1,AA221,IF(Z$218=99,Y221,IF(Z$218=0,INDEX($E188:$M188,0,Z$216),(INDEX($E188:$M188,0,Z$218+1)-INDEX($E188:$M188,0,Z$218))/(INDEX($E$185:$M$185,0,Z$218+1)-INDEX($E$185:$M$185,0,Z$218))+Y221)))</f>
        <v>3.8041542975953213</v>
      </c>
      <c r="AA221" s="186" cm="1">
        <f t="array" ref="AA221">IF(AA$218=-1,AB221,IF(AA$218=99,Z221,IF(AA$218=0,INDEX($E188:$M188,0,AA$216),(INDEX($E188:$M188,0,AA$218+1)-INDEX($E188:$M188,0,AA$218))/(INDEX($E$185:$M$185,0,AA$218+1)-INDEX($E$185:$M$185,0,AA$218))+Z221)))</f>
        <v>3.9293769575899287</v>
      </c>
      <c r="AB221" s="186" cm="1">
        <f t="array" ref="AB221">IF(AB$218=-1,AC221,IF(AB$218=99,AA221,IF(AB$218=0,INDEX($E188:$M188,0,AB$216),(INDEX($E188:$M188,0,AB$218+1)-INDEX($E188:$M188,0,AB$218))/(INDEX($E$185:$M$185,0,AB$218+1)-INDEX($E$185:$M$185,0,AB$218))+AA221)))</f>
        <v>4.0545996175845351</v>
      </c>
      <c r="AC221" s="186" cm="1">
        <f t="array" ref="AC221">IF(AC$218=-1,AD221,IF(AC$218=99,AB221,IF(AC$218=0,INDEX($E188:$M188,0,AC$216),(INDEX($E188:$M188,0,AC$218+1)-INDEX($E188:$M188,0,AC$218))/(INDEX($E$185:$M$185,0,AC$218+1)-INDEX($E$185:$M$185,0,AC$218))+AB221)))</f>
        <v>4.2061377790361627</v>
      </c>
      <c r="AD221" s="186" cm="1">
        <f t="array" ref="AD221">IF(AD$218=-1,AE221,IF(AD$218=99,AC221,IF(AD$218=0,INDEX($E188:$M188,0,AD$216),(INDEX($E188:$M188,0,AD$218+1)-INDEX($E188:$M188,0,AD$218))/(INDEX($E$185:$M$185,0,AD$218+1)-INDEX($E$185:$M$185,0,AD$218))+AC221)))</f>
        <v>4.3576759404877903</v>
      </c>
      <c r="AE221" s="186" cm="1">
        <f t="array" ref="AE221">IF(AE$218=-1,AF221,IF(AE$218=99,AD221,IF(AE$218=0,INDEX($E188:$M188,0,AE$216),(INDEX($E188:$M188,0,AE$218+1)-INDEX($E188:$M188,0,AE$218))/(INDEX($E$185:$M$185,0,AE$218+1)-INDEX($E$185:$M$185,0,AE$218))+AD221)))</f>
        <v>4.5092141019394179</v>
      </c>
      <c r="AF221" s="186" cm="1">
        <f t="array" ref="AF221">IF(AF$218=-1,AG221,IF(AF$218=99,AE221,IF(AF$218=0,INDEX($E188:$M188,0,AF$216),(INDEX($E188:$M188,0,AF$218+1)-INDEX($E188:$M188,0,AF$218))/(INDEX($E$185:$M$185,0,AF$218+1)-INDEX($E$185:$M$185,0,AF$218))+AE221)))</f>
        <v>4.6607522633910454</v>
      </c>
      <c r="AG221" s="186" cm="1">
        <f t="array" ref="AG221">IF(AG$218=-1,AH221,IF(AG$218=99,AF221,IF(AG$218=0,INDEX($E188:$M188,0,AG$216),(INDEX($E188:$M188,0,AG$218+1)-INDEX($E188:$M188,0,AG$218))/(INDEX($E$185:$M$185,0,AG$218+1)-INDEX($E$185:$M$185,0,AG$218))+AF221)))</f>
        <v>4.812290424842673</v>
      </c>
      <c r="AH221" s="186" cm="1">
        <f t="array" ref="AH221">IF(AH$218=-1,AI221,IF(AH$218=99,AG221,IF(AH$218=0,INDEX($E188:$M188,0,AH$216),(INDEX($E188:$M188,0,AH$218+1)-INDEX($E188:$M188,0,AH$218))/(INDEX($E$185:$M$185,0,AH$218+1)-INDEX($E$185:$M$185,0,AH$218))+AG221)))</f>
        <v>4.9638285862943006</v>
      </c>
      <c r="AI221" s="186" cm="1">
        <f t="array" ref="AI221">IF(AI$218=-1,AJ221,IF(AI$218=99,AH221,IF(AI$218=0,INDEX($E188:$M188,0,AI$216),(INDEX($E188:$M188,0,AI$218+1)-INDEX($E188:$M188,0,AI$218))/(INDEX($E$185:$M$185,0,AI$218+1)-INDEX($E$185:$M$185,0,AI$218))+AH221)))</f>
        <v>5.1153667477459281</v>
      </c>
      <c r="AJ221" s="186" cm="1">
        <f t="array" ref="AJ221">IF(AJ$218=-1,AK221,IF(AJ$218=99,AI221,IF(AJ$218=0,INDEX($E188:$M188,0,AJ$216),(INDEX($E188:$M188,0,AJ$218+1)-INDEX($E188:$M188,0,AJ$218))/(INDEX($E$185:$M$185,0,AJ$218+1)-INDEX($E$185:$M$185,0,AJ$218))+AI221)))</f>
        <v>5.2669049091975557</v>
      </c>
      <c r="AK221" s="186" cm="1">
        <f t="array" ref="AK221">IF(AK$218=-1,AL221,IF(AK$218=99,AJ221,IF(AK$218=0,INDEX($E188:$M188,0,AK$216),(INDEX($E188:$M188,0,AK$218+1)-INDEX($E188:$M188,0,AK$218))/(INDEX($E$185:$M$185,0,AK$218+1)-INDEX($E$185:$M$185,0,AK$218))+AJ221)))</f>
        <v>5.4184430706491833</v>
      </c>
      <c r="AL221" s="186" cm="1">
        <f t="array" ref="AL221">IF(AL$218=-1,AM221,IF(AL$218=99,AK221,IF(AL$218=0,INDEX($E188:$M188,0,AL$216),(INDEX($E188:$M188,0,AL$218+1)-INDEX($E188:$M188,0,AL$218))/(INDEX($E$185:$M$185,0,AL$218+1)-INDEX($E$185:$M$185,0,AL$218))+AK221)))</f>
        <v>5.5699812321008073</v>
      </c>
      <c r="AM221" s="299">
        <f t="shared" si="605"/>
        <v>6.3540013782650373</v>
      </c>
      <c r="AN221" s="186" cm="1">
        <f t="array" ref="AN221">IF(AN$218=-1,AO221,IF(AN$218=99,AM221,IF(AN$218=0,INDEX($E188:$M188,0,AN$216),(INDEX($E188:$M188,0,AN$218+1)-INDEX($E188:$M188,0,AN$218))/(INDEX($E$185:$M$185,0,AN$218+1)-INDEX($E$185:$M$185,0,AN$218))+AM221)))</f>
        <v>7.1380215244292673</v>
      </c>
      <c r="AO221" s="186" cm="1">
        <f t="array" ref="AO221">IF(AO$218=-1,AP221,IF(AO$218=99,AN221,IF(AO$218=0,INDEX($E188:$M188,0,AO$216),(INDEX($E188:$M188,0,AO$218+1)-INDEX($E188:$M188,0,AO$218))/(INDEX($E$185:$M$185,0,AO$218+1)-INDEX($E$185:$M$185,0,AO$218))+AN221)))</f>
        <v>7.1380215244292673</v>
      </c>
      <c r="AP221" s="186" cm="1">
        <f t="array" ref="AP221">IF(AP$218=-1,#REF!,IF(AP$218=99,AO221,IF(AP$218=0,INDEX($E188:$M188,0,AP$216),(INDEX($E188:$M188,0,AP$218+1)-INDEX($E188:$M188,0,AP$218))/(INDEX($E$185:$M$185,0,AP$218+1)-INDEX($E$185:$M$185,0,AP$218))+AO221)))</f>
        <v>7.1380215244292673</v>
      </c>
      <c r="AQ221" s="186"/>
      <c r="AT221" s="186"/>
      <c r="AU221" s="186"/>
      <c r="BE221" s="186">
        <f t="shared" si="603"/>
        <v>3.3624693609771357</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0.92196083177633081</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0.76940441338767729</v>
      </c>
      <c r="S222" s="186" cm="1">
        <f t="array" ref="S222">IF(S$218=-1,T222,IF(S$218=99,R222,IF(S$218=0,INDEX($E189:$M189,0,S$216),(INDEX($E189:$M189,0,S$218+1)-INDEX($E189:$M189,0,S$218))/(INDEX($E$185:$M$185,0,S$218+1)-INDEX($E$185:$M$185,0,S$218))+R222)))</f>
        <v>0.78149393761941621</v>
      </c>
      <c r="T222" s="186" cm="1">
        <f t="array" ref="T222">IF(T$218=-1,U222,IF(T$218=99,S222,IF(T$218=0,INDEX($E189:$M189,0,T$216),(INDEX($E189:$M189,0,T$218+1)-INDEX($E189:$M189,0,T$218))/(INDEX($E$185:$M$185,0,T$218+1)-INDEX($E$185:$M$185,0,T$218))+S222)))</f>
        <v>0.78131403795042376</v>
      </c>
      <c r="U222" s="186" cm="1">
        <f t="array" ref="U222">IF(U$218=-1,V222,IF(U$218=99,T222,IF(U$218=0,INDEX($E189:$M189,0,U$216),(INDEX($E189:$M189,0,U$218+1)-INDEX($E189:$M189,0,U$218))/(INDEX($E$185:$M$185,0,U$218+1)-INDEX($E$185:$M$185,0,U$218))+T222)))</f>
        <v>0.7811341382814313</v>
      </c>
      <c r="V222" s="186" cm="1">
        <f t="array" ref="V222">IF(V$218=-1,W222,IF(V$218=99,U222,IF(V$218=0,INDEX($E189:$M189,0,V$216),(INDEX($E189:$M189,0,V$218+1)-INDEX($E189:$M189,0,V$218))/(INDEX($E$185:$M$185,0,V$218+1)-INDEX($E$185:$M$185,0,V$218))+U222)))</f>
        <v>0.78095423861243884</v>
      </c>
      <c r="W222" s="186" cm="1">
        <f t="array" ref="W222">IF(W$218=-1,X222,IF(W$218=99,V222,IF(W$218=0,INDEX($E189:$M189,0,W$216),(INDEX($E189:$M189,0,W$218+1)-INDEX($E189:$M189,0,W$218))/(INDEX($E$185:$M$185,0,W$218+1)-INDEX($E$185:$M$185,0,W$218))+V222)))</f>
        <v>0.78077433894344639</v>
      </c>
      <c r="X222" s="186" cm="1">
        <f t="array" ref="X222">IF(X$218=-1,Y222,IF(X$218=99,W222,IF(X$218=0,INDEX($E189:$M189,0,X$216),(INDEX($E189:$M189,0,X$218+1)-INDEX($E189:$M189,0,X$218))/(INDEX($E$185:$M$185,0,X$218+1)-INDEX($E$185:$M$185,0,X$218))+W222)))</f>
        <v>0.78059443927445393</v>
      </c>
      <c r="Y222" s="186" cm="1">
        <f t="array" ref="Y222">IF(Y$218=-1,Z222,IF(Y$218=99,X222,IF(Y$218=0,INDEX($E189:$M189,0,Y$216),(INDEX($E189:$M189,0,Y$218+1)-INDEX($E189:$M189,0,Y$218))/(INDEX($E$185:$M$185,0,Y$218+1)-INDEX($E$185:$M$185,0,Y$218))+X222)))</f>
        <v>0.78041453960546148</v>
      </c>
      <c r="Z222" s="186" cm="1">
        <f t="array" ref="Z222">IF(Z$218=-1,AA222,IF(Z$218=99,Y222,IF(Z$218=0,INDEX($E189:$M189,0,Z$216),(INDEX($E189:$M189,0,Z$218+1)-INDEX($E189:$M189,0,Z$218))/(INDEX($E$185:$M$185,0,Z$218+1)-INDEX($E$185:$M$185,0,Z$218))+Y222)))</f>
        <v>0.78023463993646902</v>
      </c>
      <c r="AA222" s="186" cm="1">
        <f t="array" ref="AA222">IF(AA$218=-1,AB222,IF(AA$218=99,Z222,IF(AA$218=0,INDEX($E189:$M189,0,AA$216),(INDEX($E189:$M189,0,AA$218+1)-INDEX($E189:$M189,0,AA$218))/(INDEX($E$185:$M$185,0,AA$218+1)-INDEX($E$185:$M$185,0,AA$218))+Z222)))</f>
        <v>0.78005474026747657</v>
      </c>
      <c r="AB222" s="186" cm="1">
        <f t="array" ref="AB222">IF(AB$218=-1,AC222,IF(AB$218=99,AA222,IF(AB$218=0,INDEX($E189:$M189,0,AB$216),(INDEX($E189:$M189,0,AB$218+1)-INDEX($E189:$M189,0,AB$218))/(INDEX($E$185:$M$185,0,AB$218+1)-INDEX($E$185:$M$185,0,AB$218))+AA222)))</f>
        <v>0.77987484059848411</v>
      </c>
      <c r="AC222" s="186" cm="1">
        <f t="array" ref="AC222">IF(AC$218=-1,AD222,IF(AC$218=99,AB222,IF(AC$218=0,INDEX($E189:$M189,0,AC$216),(INDEX($E189:$M189,0,AC$218+1)-INDEX($E189:$M189,0,AC$218))/(INDEX($E$185:$M$185,0,AC$218+1)-INDEX($E$185:$M$185,0,AC$218))+AB222)))</f>
        <v>0.77414408928966849</v>
      </c>
      <c r="AD222" s="186" cm="1">
        <f t="array" ref="AD222">IF(AD$218=-1,AE222,IF(AD$218=99,AC222,IF(AD$218=0,INDEX($E189:$M189,0,AD$216),(INDEX($E189:$M189,0,AD$218+1)-INDEX($E189:$M189,0,AD$218))/(INDEX($E$185:$M$185,0,AD$218+1)-INDEX($E$185:$M$185,0,AD$218))+AC222)))</f>
        <v>0.76841333798085287</v>
      </c>
      <c r="AE222" s="186" cm="1">
        <f t="array" ref="AE222">IF(AE$218=-1,AF222,IF(AE$218=99,AD222,IF(AE$218=0,INDEX($E189:$M189,0,AE$216),(INDEX($E189:$M189,0,AE$218+1)-INDEX($E189:$M189,0,AE$218))/(INDEX($E$185:$M$185,0,AE$218+1)-INDEX($E$185:$M$185,0,AE$218))+AD222)))</f>
        <v>0.76268258667203725</v>
      </c>
      <c r="AF222" s="186" cm="1">
        <f t="array" ref="AF222">IF(AF$218=-1,AG222,IF(AF$218=99,AE222,IF(AF$218=0,INDEX($E189:$M189,0,AF$216),(INDEX($E189:$M189,0,AF$218+1)-INDEX($E189:$M189,0,AF$218))/(INDEX($E$185:$M$185,0,AF$218+1)-INDEX($E$185:$M$185,0,AF$218))+AE222)))</f>
        <v>0.75695183536322164</v>
      </c>
      <c r="AG222" s="186" cm="1">
        <f t="array" ref="AG222">IF(AG$218=-1,AH222,IF(AG$218=99,AF222,IF(AG$218=0,INDEX($E189:$M189,0,AG$216),(INDEX($E189:$M189,0,AG$218+1)-INDEX($E189:$M189,0,AG$218))/(INDEX($E$185:$M$185,0,AG$218+1)-INDEX($E$185:$M$185,0,AG$218))+AF222)))</f>
        <v>0.75122108405440602</v>
      </c>
      <c r="AH222" s="186" cm="1">
        <f t="array" ref="AH222">IF(AH$218=-1,AI222,IF(AH$218=99,AG222,IF(AH$218=0,INDEX($E189:$M189,0,AH$216),(INDEX($E189:$M189,0,AH$218+1)-INDEX($E189:$M189,0,AH$218))/(INDEX($E$185:$M$185,0,AH$218+1)-INDEX($E$185:$M$185,0,AH$218))+AG222)))</f>
        <v>0.7454903327455904</v>
      </c>
      <c r="AI222" s="186" cm="1">
        <f t="array" ref="AI222">IF(AI$218=-1,AJ222,IF(AI$218=99,AH222,IF(AI$218=0,INDEX($E189:$M189,0,AI$216),(INDEX($E189:$M189,0,AI$218+1)-INDEX($E189:$M189,0,AI$218))/(INDEX($E$185:$M$185,0,AI$218+1)-INDEX($E$185:$M$185,0,AI$218))+AH222)))</f>
        <v>0.73975958143677478</v>
      </c>
      <c r="AJ222" s="186" cm="1">
        <f t="array" ref="AJ222">IF(AJ$218=-1,AK222,IF(AJ$218=99,AI222,IF(AJ$218=0,INDEX($E189:$M189,0,AJ$216),(INDEX($E189:$M189,0,AJ$218+1)-INDEX($E189:$M189,0,AJ$218))/(INDEX($E$185:$M$185,0,AJ$218+1)-INDEX($E$185:$M$185,0,AJ$218))+AI222)))</f>
        <v>0.73402883012795916</v>
      </c>
      <c r="AK222" s="186" cm="1">
        <f t="array" ref="AK222">IF(AK$218=-1,AL222,IF(AK$218=99,AJ222,IF(AK$218=0,INDEX($E189:$M189,0,AK$216),(INDEX($E189:$M189,0,AK$218+1)-INDEX($E189:$M189,0,AK$218))/(INDEX($E$185:$M$185,0,AK$218+1)-INDEX($E$185:$M$185,0,AK$218))+AJ222)))</f>
        <v>0.72829807881914355</v>
      </c>
      <c r="AL222" s="186" cm="1">
        <f t="array" ref="AL222">IF(AL$218=-1,AM222,IF(AL$218=99,AK222,IF(AL$218=0,INDEX($E189:$M189,0,AL$216),(INDEX($E189:$M189,0,AL$218+1)-INDEX($E189:$M189,0,AL$218))/(INDEX($E$185:$M$185,0,AL$218+1)-INDEX($E$185:$M$185,0,AL$218))+AK222)))</f>
        <v>0.72256732751032804</v>
      </c>
      <c r="AM222" s="299">
        <f t="shared" si="605"/>
        <v>0.68317487247535336</v>
      </c>
      <c r="AN222" s="186" cm="1">
        <f t="array" ref="AN222">IF(AN$218=-1,AO222,IF(AN$218=99,AM222,IF(AN$218=0,INDEX($E189:$M189,0,AN$216),(INDEX($E189:$M189,0,AN$218+1)-INDEX($E189:$M189,0,AN$218))/(INDEX($E$185:$M$185,0,AN$218+1)-INDEX($E$185:$M$185,0,AN$218))+AM222)))</f>
        <v>0.64378241744037867</v>
      </c>
      <c r="AO222" s="186" cm="1">
        <f t="array" ref="AO222">IF(AO$218=-1,AP222,IF(AO$218=99,AN222,IF(AO$218=0,INDEX($E189:$M189,0,AO$216),(INDEX($E189:$M189,0,AO$218+1)-INDEX($E189:$M189,0,AO$218))/(INDEX($E$185:$M$185,0,AO$218+1)-INDEX($E$185:$M$185,0,AO$218))+AN222)))</f>
        <v>0.64378241744037867</v>
      </c>
      <c r="AP222" s="186" cm="1">
        <f t="array" ref="AP222">IF(AP$218=-1,#REF!,IF(AP$218=99,AO222,IF(AP$218=0,INDEX($E189:$M189,0,AP$216),(INDEX($E189:$M189,0,AP$218+1)-INDEX($E189:$M189,0,AP$218))/(INDEX($E$185:$M$185,0,AP$218+1)-INDEX($E$185:$M$185,0,AP$218))+AO222)))</f>
        <v>0.64378241744037867</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6.9124271047261487</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7.2688665019612859</v>
      </c>
      <c r="S223" s="186" cm="1">
        <f t="array" ref="S223">IF(S$218=-1,T223,IF(S$218=99,R223,IF(S$218=0,INDEX($E190:$M190,0,S$216),(INDEX($E190:$M190,0,S$218+1)-INDEX($E190:$M190,0,S$218))/(INDEX($E$185:$M$185,0,S$218+1)-INDEX($E$185:$M$185,0,S$218))+R223)))</f>
        <v>7.383080998503897</v>
      </c>
      <c r="T223" s="186" cm="1">
        <f t="array" ref="T223">IF(T$218=-1,U223,IF(T$218=99,S223,IF(T$218=0,INDEX($E190:$M190,0,T$216),(INDEX($E190:$M190,0,T$218+1)-INDEX($E190:$M190,0,T$218))/(INDEX($E$185:$M$185,0,T$218+1)-INDEX($E$185:$M$185,0,T$218))+S223)))</f>
        <v>7.3813814154824069</v>
      </c>
      <c r="U223" s="186" cm="1">
        <f t="array" ref="U223">IF(U$218=-1,V223,IF(U$218=99,T223,IF(U$218=0,INDEX($E190:$M190,0,U$216),(INDEX($E190:$M190,0,U$218+1)-INDEX($E190:$M190,0,U$218))/(INDEX($E$185:$M$185,0,U$218+1)-INDEX($E$185:$M$185,0,U$218))+T223)))</f>
        <v>7.3796818324609168</v>
      </c>
      <c r="V223" s="186" cm="1">
        <f t="array" ref="V223">IF(V$218=-1,W223,IF(V$218=99,U223,IF(V$218=0,INDEX($E190:$M190,0,V$216),(INDEX($E190:$M190,0,V$218+1)-INDEX($E190:$M190,0,V$218))/(INDEX($E$185:$M$185,0,V$218+1)-INDEX($E$185:$M$185,0,V$218))+U223)))</f>
        <v>7.3779822494394267</v>
      </c>
      <c r="W223" s="186" cm="1">
        <f t="array" ref="W223">IF(W$218=-1,X223,IF(W$218=99,V223,IF(W$218=0,INDEX($E190:$M190,0,W$216),(INDEX($E190:$M190,0,W$218+1)-INDEX($E190:$M190,0,W$218))/(INDEX($E$185:$M$185,0,W$218+1)-INDEX($E$185:$M$185,0,W$218))+V223)))</f>
        <v>7.3762826664179366</v>
      </c>
      <c r="X223" s="186" cm="1">
        <f t="array" ref="X223">IF(X$218=-1,Y223,IF(X$218=99,W223,IF(X$218=0,INDEX($E190:$M190,0,X$216),(INDEX($E190:$M190,0,X$218+1)-INDEX($E190:$M190,0,X$218))/(INDEX($E$185:$M$185,0,X$218+1)-INDEX($E$185:$M$185,0,X$218))+W223)))</f>
        <v>7.3745830833964465</v>
      </c>
      <c r="Y223" s="186" cm="1">
        <f t="array" ref="Y223">IF(Y$218=-1,Z223,IF(Y$218=99,X223,IF(Y$218=0,INDEX($E190:$M190,0,Y$216),(INDEX($E190:$M190,0,Y$218+1)-INDEX($E190:$M190,0,Y$218))/(INDEX($E$185:$M$185,0,Y$218+1)-INDEX($E$185:$M$185,0,Y$218))+X223)))</f>
        <v>7.3728835003749564</v>
      </c>
      <c r="Z223" s="186" cm="1">
        <f t="array" ref="Z223">IF(Z$218=-1,AA223,IF(Z$218=99,Y223,IF(Z$218=0,INDEX($E190:$M190,0,Z$216),(INDEX($E190:$M190,0,Z$218+1)-INDEX($E190:$M190,0,Z$218))/(INDEX($E$185:$M$185,0,Z$218+1)-INDEX($E$185:$M$185,0,Z$218))+Y223)))</f>
        <v>7.3711839173534663</v>
      </c>
      <c r="AA223" s="186" cm="1">
        <f t="array" ref="AA223">IF(AA$218=-1,AB223,IF(AA$218=99,Z223,IF(AA$218=0,INDEX($E190:$M190,0,AA$216),(INDEX($E190:$M190,0,AA$218+1)-INDEX($E190:$M190,0,AA$218))/(INDEX($E$185:$M$185,0,AA$218+1)-INDEX($E$185:$M$185,0,AA$218))+Z223)))</f>
        <v>7.3694843343319762</v>
      </c>
      <c r="AB223" s="186" cm="1">
        <f t="array" ref="AB223">IF(AB$218=-1,AC223,IF(AB$218=99,AA223,IF(AB$218=0,INDEX($E190:$M190,0,AB$216),(INDEX($E190:$M190,0,AB$218+1)-INDEX($E190:$M190,0,AB$218))/(INDEX($E$185:$M$185,0,AB$218+1)-INDEX($E$185:$M$185,0,AB$218))+AA223)))</f>
        <v>7.3677847513104853</v>
      </c>
      <c r="AC223" s="186" cm="1">
        <f t="array" ref="AC223">IF(AC$218=-1,AD223,IF(AC$218=99,AB223,IF(AC$218=0,INDEX($E190:$M190,0,AC$216),(INDEX($E190:$M190,0,AC$218+1)-INDEX($E190:$M190,0,AC$218))/(INDEX($E$185:$M$185,0,AC$218+1)-INDEX($E$185:$M$185,0,AC$218))+AB223)))</f>
        <v>7.3136440867979058</v>
      </c>
      <c r="AD223" s="186" cm="1">
        <f t="array" ref="AD223">IF(AD$218=-1,AE223,IF(AD$218=99,AC223,IF(AD$218=0,INDEX($E190:$M190,0,AD$216),(INDEX($E190:$M190,0,AD$218+1)-INDEX($E190:$M190,0,AD$218))/(INDEX($E$185:$M$185,0,AD$218+1)-INDEX($E$185:$M$185,0,AD$218))+AC223)))</f>
        <v>7.2595034222853254</v>
      </c>
      <c r="AE223" s="186" cm="1">
        <f t="array" ref="AE223">IF(AE$218=-1,AF223,IF(AE$218=99,AD223,IF(AE$218=0,INDEX($E190:$M190,0,AE$216),(INDEX($E190:$M190,0,AE$218+1)-INDEX($E190:$M190,0,AE$218))/(INDEX($E$185:$M$185,0,AE$218+1)-INDEX($E$185:$M$185,0,AE$218))+AD223)))</f>
        <v>7.205362757772745</v>
      </c>
      <c r="AF223" s="186" cm="1">
        <f t="array" ref="AF223">IF(AF$218=-1,AG223,IF(AF$218=99,AE223,IF(AF$218=0,INDEX($E190:$M190,0,AF$216),(INDEX($E190:$M190,0,AF$218+1)-INDEX($E190:$M190,0,AF$218))/(INDEX($E$185:$M$185,0,AF$218+1)-INDEX($E$185:$M$185,0,AF$218))+AE223)))</f>
        <v>7.1512220932601647</v>
      </c>
      <c r="AG223" s="186" cm="1">
        <f t="array" ref="AG223">IF(AG$218=-1,AH223,IF(AG$218=99,AF223,IF(AG$218=0,INDEX($E190:$M190,0,AG$216),(INDEX($E190:$M190,0,AG$218+1)-INDEX($E190:$M190,0,AG$218))/(INDEX($E$185:$M$185,0,AG$218+1)-INDEX($E$185:$M$185,0,AG$218))+AF223)))</f>
        <v>7.0970814287475843</v>
      </c>
      <c r="AH223" s="186" cm="1">
        <f t="array" ref="AH223">IF(AH$218=-1,AI223,IF(AH$218=99,AG223,IF(AH$218=0,INDEX($E190:$M190,0,AH$216),(INDEX($E190:$M190,0,AH$218+1)-INDEX($E190:$M190,0,AH$218))/(INDEX($E$185:$M$185,0,AH$218+1)-INDEX($E$185:$M$185,0,AH$218))+AG223)))</f>
        <v>7.0429407642350039</v>
      </c>
      <c r="AI223" s="186" cm="1">
        <f t="array" ref="AI223">IF(AI$218=-1,AJ223,IF(AI$218=99,AH223,IF(AI$218=0,INDEX($E190:$M190,0,AI$216),(INDEX($E190:$M190,0,AI$218+1)-INDEX($E190:$M190,0,AI$218))/(INDEX($E$185:$M$185,0,AI$218+1)-INDEX($E$185:$M$185,0,AI$218))+AH223)))</f>
        <v>6.9888000997224236</v>
      </c>
      <c r="AJ223" s="186" cm="1">
        <f t="array" ref="AJ223">IF(AJ$218=-1,AK223,IF(AJ$218=99,AI223,IF(AJ$218=0,INDEX($E190:$M190,0,AJ$216),(INDEX($E190:$M190,0,AJ$218+1)-INDEX($E190:$M190,0,AJ$218))/(INDEX($E$185:$M$185,0,AJ$218+1)-INDEX($E$185:$M$185,0,AJ$218))+AI223)))</f>
        <v>6.9346594352098432</v>
      </c>
      <c r="AK223" s="186" cm="1">
        <f t="array" ref="AK223">IF(AK$218=-1,AL223,IF(AK$218=99,AJ223,IF(AK$218=0,INDEX($E190:$M190,0,AK$216),(INDEX($E190:$M190,0,AK$218+1)-INDEX($E190:$M190,0,AK$218))/(INDEX($E$185:$M$185,0,AK$218+1)-INDEX($E$185:$M$185,0,AK$218))+AJ223)))</f>
        <v>6.8805187706972628</v>
      </c>
      <c r="AL223" s="186" cm="1">
        <f t="array" ref="AL223">IF(AL$218=-1,AM223,IF(AL$218=99,AK223,IF(AL$218=0,INDEX($E190:$M190,0,AL$216),(INDEX($E190:$M190,0,AL$218+1)-INDEX($E190:$M190,0,AL$218))/(INDEX($E$185:$M$185,0,AL$218+1)-INDEX($E$185:$M$185,0,AL$218))+AK223)))</f>
        <v>6.826378106184686</v>
      </c>
      <c r="AM223" s="299">
        <f t="shared" si="605"/>
        <v>6.4542220698383392</v>
      </c>
      <c r="AN223" s="186" cm="1">
        <f t="array" ref="AN223">IF(AN$218=-1,AO223,IF(AN$218=99,AM223,IF(AN$218=0,INDEX($E190:$M190,0,AN$216),(INDEX($E190:$M190,0,AN$218+1)-INDEX($E190:$M190,0,AN$218))/(INDEX($E$185:$M$185,0,AN$218+1)-INDEX($E$185:$M$185,0,AN$218))+AM223)))</f>
        <v>6.0820660334919934</v>
      </c>
      <c r="AO223" s="186" cm="1">
        <f t="array" ref="AO223">IF(AO$218=-1,AP223,IF(AO$218=99,AN223,IF(AO$218=0,INDEX($E190:$M190,0,AO$216),(INDEX($E190:$M190,0,AO$218+1)-INDEX($E190:$M190,0,AO$218))/(INDEX($E$185:$M$185,0,AO$218+1)-INDEX($E$185:$M$185,0,AO$218))+AN223)))</f>
        <v>6.0820660334919934</v>
      </c>
      <c r="AP223" s="186" cm="1">
        <f t="array" ref="AP223">IF(AP$218=-1,#REF!,IF(AP$218=99,AO223,IF(AP$218=0,INDEX($E190:$M190,0,AP$216),(INDEX($E190:$M190,0,AP$218+1)-INDEX($E190:$M190,0,AP$218))/(INDEX($E$185:$M$185,0,AP$218+1)-INDEX($E$185:$M$185,0,AP$218))+AO223)))</f>
        <v>6.0820660334919934</v>
      </c>
      <c r="AQ223" s="186"/>
      <c r="AT223" s="186"/>
      <c r="AU223" s="186"/>
      <c r="BE223" s="186">
        <f t="shared" si="603"/>
        <v>5.9838372630530099</v>
      </c>
      <c r="BF223" s="109">
        <f t="shared" si="604"/>
        <v>7.91070126989602E-2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0.10219175120925041</v>
      </c>
      <c r="S224" s="186" cm="1">
        <f t="array" ref="S224">IF(S$218=-1,T224,IF(S$218=99,R224,IF(S$218=0,INDEX($E191:$M191,0,S$216),(INDEX($E191:$M191,0,S$218+1)-INDEX($E191:$M191,0,S$218))/(INDEX($E$185:$M$185,0,S$218+1)-INDEX($E$185:$M$185,0,S$218))+R224)))</f>
        <v>0.29501409757862723</v>
      </c>
      <c r="T224" s="186" cm="1">
        <f t="array" ref="T224">IF(T$218=-1,U224,IF(T$218=99,S224,IF(T$218=0,INDEX($E191:$M191,0,T$216),(INDEX($E191:$M191,0,T$218+1)-INDEX($E191:$M191,0,T$218))/(INDEX($E$185:$M$185,0,T$218+1)-INDEX($E$185:$M$185,0,T$218))+S224)))</f>
        <v>0.32487066660909913</v>
      </c>
      <c r="U224" s="186" cm="1">
        <f t="array" ref="U224">IF(U$218=-1,V224,IF(U$218=99,T224,IF(U$218=0,INDEX($E191:$M191,0,U$216),(INDEX($E191:$M191,0,U$218+1)-INDEX($E191:$M191,0,U$218))/(INDEX($E$185:$M$185,0,U$218+1)-INDEX($E$185:$M$185,0,U$218))+T224)))</f>
        <v>0.35472723563957104</v>
      </c>
      <c r="V224" s="186" cm="1">
        <f t="array" ref="V224">IF(V$218=-1,W224,IF(V$218=99,U224,IF(V$218=0,INDEX($E191:$M191,0,V$216),(INDEX($E191:$M191,0,V$218+1)-INDEX($E191:$M191,0,V$218))/(INDEX($E$185:$M$185,0,V$218+1)-INDEX($E$185:$M$185,0,V$218))+U224)))</f>
        <v>0.38458380467004294</v>
      </c>
      <c r="W224" s="186" cm="1">
        <f t="array" ref="W224">IF(W$218=-1,X224,IF(W$218=99,V224,IF(W$218=0,INDEX($E191:$M191,0,W$216),(INDEX($E191:$M191,0,W$218+1)-INDEX($E191:$M191,0,W$218))/(INDEX($E$185:$M$185,0,W$218+1)-INDEX($E$185:$M$185,0,W$218))+V224)))</f>
        <v>0.41444037370051484</v>
      </c>
      <c r="X224" s="186" cm="1">
        <f t="array" ref="X224">IF(X$218=-1,Y224,IF(X$218=99,W224,IF(X$218=0,INDEX($E191:$M191,0,X$216),(INDEX($E191:$M191,0,X$218+1)-INDEX($E191:$M191,0,X$218))/(INDEX($E$185:$M$185,0,X$218+1)-INDEX($E$185:$M$185,0,X$218))+W224)))</f>
        <v>0.44429694273098674</v>
      </c>
      <c r="Y224" s="186" cm="1">
        <f t="array" ref="Y224">IF(Y$218=-1,Z224,IF(Y$218=99,X224,IF(Y$218=0,INDEX($E191:$M191,0,Y$216),(INDEX($E191:$M191,0,Y$218+1)-INDEX($E191:$M191,0,Y$218))/(INDEX($E$185:$M$185,0,Y$218+1)-INDEX($E$185:$M$185,0,Y$218))+X224)))</f>
        <v>0.47415351176145865</v>
      </c>
      <c r="Z224" s="186" cm="1">
        <f t="array" ref="Z224">IF(Z$218=-1,AA224,IF(Z$218=99,Y224,IF(Z$218=0,INDEX($E191:$M191,0,Z$216),(INDEX($E191:$M191,0,Z$218+1)-INDEX($E191:$M191,0,Z$218))/(INDEX($E$185:$M$185,0,Z$218+1)-INDEX($E$185:$M$185,0,Z$218))+Y224)))</f>
        <v>0.50401008079193055</v>
      </c>
      <c r="AA224" s="186" cm="1">
        <f t="array" ref="AA224">IF(AA$218=-1,AB224,IF(AA$218=99,Z224,IF(AA$218=0,INDEX($E191:$M191,0,AA$216),(INDEX($E191:$M191,0,AA$218+1)-INDEX($E191:$M191,0,AA$218))/(INDEX($E$185:$M$185,0,AA$218+1)-INDEX($E$185:$M$185,0,AA$218))+Z224)))</f>
        <v>0.53386664982240251</v>
      </c>
      <c r="AB224" s="186" cm="1">
        <f t="array" ref="AB224">IF(AB$218=-1,AC224,IF(AB$218=99,AA224,IF(AB$218=0,INDEX($E191:$M191,0,AB$216),(INDEX($E191:$M191,0,AB$218+1)-INDEX($E191:$M191,0,AB$218))/(INDEX($E$185:$M$185,0,AB$218+1)-INDEX($E$185:$M$185,0,AB$218))+AA224)))</f>
        <v>0.56372321885287457</v>
      </c>
      <c r="AC224" s="186" cm="1">
        <f t="array" ref="AC224">IF(AC$218=-1,AD224,IF(AC$218=99,AB224,IF(AC$218=0,INDEX($E191:$M191,0,AC$216),(INDEX($E191:$M191,0,AC$218+1)-INDEX($E191:$M191,0,AC$218))/(INDEX($E$185:$M$185,0,AC$218+1)-INDEX($E$185:$M$185,0,AC$218))+AB224)))</f>
        <v>0.6131794290823791</v>
      </c>
      <c r="AD224" s="186" cm="1">
        <f t="array" ref="AD224">IF(AD$218=-1,AE224,IF(AD$218=99,AC224,IF(AD$218=0,INDEX($E191:$M191,0,AD$216),(INDEX($E191:$M191,0,AD$218+1)-INDEX($E191:$M191,0,AD$218))/(INDEX($E$185:$M$185,0,AD$218+1)-INDEX($E$185:$M$185,0,AD$218))+AC224)))</f>
        <v>0.66263563931188363</v>
      </c>
      <c r="AE224" s="186" cm="1">
        <f t="array" ref="AE224">IF(AE$218=-1,AF224,IF(AE$218=99,AD224,IF(AE$218=0,INDEX($E191:$M191,0,AE$216),(INDEX($E191:$M191,0,AE$218+1)-INDEX($E191:$M191,0,AE$218))/(INDEX($E$185:$M$185,0,AE$218+1)-INDEX($E$185:$M$185,0,AE$218))+AD224)))</f>
        <v>0.71209184954138816</v>
      </c>
      <c r="AF224" s="186" cm="1">
        <f t="array" ref="AF224">IF(AF$218=-1,AG224,IF(AF$218=99,AE224,IF(AF$218=0,INDEX($E191:$M191,0,AF$216),(INDEX($E191:$M191,0,AF$218+1)-INDEX($E191:$M191,0,AF$218))/(INDEX($E$185:$M$185,0,AF$218+1)-INDEX($E$185:$M$185,0,AF$218))+AE224)))</f>
        <v>0.76154805977089268</v>
      </c>
      <c r="AG224" s="186" cm="1">
        <f t="array" ref="AG224">IF(AG$218=-1,AH224,IF(AG$218=99,AF224,IF(AG$218=0,INDEX($E191:$M191,0,AG$216),(INDEX($E191:$M191,0,AG$218+1)-INDEX($E191:$M191,0,AG$218))/(INDEX($E$185:$M$185,0,AG$218+1)-INDEX($E$185:$M$185,0,AG$218))+AF224)))</f>
        <v>0.81100427000039721</v>
      </c>
      <c r="AH224" s="186" cm="1">
        <f t="array" ref="AH224">IF(AH$218=-1,AI224,IF(AH$218=99,AG224,IF(AH$218=0,INDEX($E191:$M191,0,AH$216),(INDEX($E191:$M191,0,AH$218+1)-INDEX($E191:$M191,0,AH$218))/(INDEX($E$185:$M$185,0,AH$218+1)-INDEX($E$185:$M$185,0,AH$218))+AG224)))</f>
        <v>0.86046048022990174</v>
      </c>
      <c r="AI224" s="186" cm="1">
        <f t="array" ref="AI224">IF(AI$218=-1,AJ224,IF(AI$218=99,AH224,IF(AI$218=0,INDEX($E191:$M191,0,AI$216),(INDEX($E191:$M191,0,AI$218+1)-INDEX($E191:$M191,0,AI$218))/(INDEX($E$185:$M$185,0,AI$218+1)-INDEX($E$185:$M$185,0,AI$218))+AH224)))</f>
        <v>0.90991669045940626</v>
      </c>
      <c r="AJ224" s="186" cm="1">
        <f t="array" ref="AJ224">IF(AJ$218=-1,AK224,IF(AJ$218=99,AI224,IF(AJ$218=0,INDEX($E191:$M191,0,AJ$216),(INDEX($E191:$M191,0,AJ$218+1)-INDEX($E191:$M191,0,AJ$218))/(INDEX($E$185:$M$185,0,AJ$218+1)-INDEX($E$185:$M$185,0,AJ$218))+AI224)))</f>
        <v>0.95937290068891079</v>
      </c>
      <c r="AK224" s="186" cm="1">
        <f t="array" ref="AK224">IF(AK$218=-1,AL224,IF(AK$218=99,AJ224,IF(AK$218=0,INDEX($E191:$M191,0,AK$216),(INDEX($E191:$M191,0,AK$218+1)-INDEX($E191:$M191,0,AK$218))/(INDEX($E$185:$M$185,0,AK$218+1)-INDEX($E$185:$M$185,0,AK$218))+AJ224)))</f>
        <v>1.0088291109184153</v>
      </c>
      <c r="AL224" s="186" cm="1">
        <f t="array" ref="AL224">IF(AL$218=-1,AM224,IF(AL$218=99,AK224,IF(AL$218=0,INDEX($E191:$M191,0,AL$216),(INDEX($E191:$M191,0,AL$218+1)-INDEX($E191:$M191,0,AL$218))/(INDEX($E$185:$M$185,0,AL$218+1)-INDEX($E$185:$M$185,0,AL$218))+AK224)))</f>
        <v>1.0582853211479202</v>
      </c>
      <c r="AM224" s="299">
        <f t="shared" si="605"/>
        <v>1.2876098737368107</v>
      </c>
      <c r="AN224" s="186" cm="1">
        <f t="array" ref="AN224">IF(AN$218=-1,AO224,IF(AN$218=99,AM224,IF(AN$218=0,INDEX($E191:$M191,0,AN$216),(INDEX($E191:$M191,0,AN$218+1)-INDEX($E191:$M191,0,AN$218))/(INDEX($E$185:$M$185,0,AN$218+1)-INDEX($E$185:$M$185,0,AN$218))+AM224)))</f>
        <v>1.5169344263257012</v>
      </c>
      <c r="AO224" s="186" cm="1">
        <f t="array" ref="AO224">IF(AO$218=-1,AP224,IF(AO$218=99,AN224,IF(AO$218=0,INDEX($E191:$M191,0,AO$216),(INDEX($E191:$M191,0,AO$218+1)-INDEX($E191:$M191,0,AO$218))/(INDEX($E$185:$M$185,0,AO$218+1)-INDEX($E$185:$M$185,0,AO$218))+AN224)))</f>
        <v>1.5169344263257012</v>
      </c>
      <c r="AP224" s="186" cm="1">
        <f t="array" ref="AP224">IF(AP$218=-1,#REF!,IF(AP$218=99,AO224,IF(AP$218=0,INDEX($E191:$M191,0,AP$216),(INDEX($E191:$M191,0,AP$218+1)-INDEX($E191:$M191,0,AP$218))/(INDEX($E$185:$M$185,0,AP$218+1)-INDEX($E$185:$M$185,0,AP$218))+AO224)))</f>
        <v>1.5169344263257012</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10.353677967075182</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8.967720358741504</v>
      </c>
      <c r="S225" s="186" cm="1">
        <f t="array" ref="S225">IF(S$218=-1,T225,IF(S$218=99,R225,IF(S$218=0,INDEX($E192:$M192,0,S$216),(INDEX($E192:$M192,0,S$218+1)-INDEX($E192:$M192,0,S$218))/(INDEX($E$185:$M$185,0,S$218+1)-INDEX($E$185:$M$185,0,S$218))+R225)))</f>
        <v>9.108628664820893</v>
      </c>
      <c r="T225" s="186" cm="1">
        <f t="array" ref="T225">IF(T$218=-1,U225,IF(T$218=99,S225,IF(T$218=0,INDEX($E192:$M192,0,T$216),(INDEX($E192:$M192,0,T$218+1)-INDEX($E192:$M192,0,T$218))/(INDEX($E$185:$M$185,0,T$218+1)-INDEX($E$185:$M$185,0,T$218))+S225)))</f>
        <v>9.1065318612464878</v>
      </c>
      <c r="U225" s="186" cm="1">
        <f t="array" ref="U225">IF(U$218=-1,V225,IF(U$218=99,T225,IF(U$218=0,INDEX($E192:$M192,0,U$216),(INDEX($E192:$M192,0,U$218+1)-INDEX($E192:$M192,0,U$218))/(INDEX($E$185:$M$185,0,U$218+1)-INDEX($E$185:$M$185,0,U$218))+T225)))</f>
        <v>9.1044350576720827</v>
      </c>
      <c r="V225" s="186" cm="1">
        <f t="array" ref="V225">IF(V$218=-1,W225,IF(V$218=99,U225,IF(V$218=0,INDEX($E192:$M192,0,V$216),(INDEX($E192:$M192,0,V$218+1)-INDEX($E192:$M192,0,V$218))/(INDEX($E$185:$M$185,0,V$218+1)-INDEX($E$185:$M$185,0,V$218))+U225)))</f>
        <v>9.1023382540976776</v>
      </c>
      <c r="W225" s="186" cm="1">
        <f t="array" ref="W225">IF(W$218=-1,X225,IF(W$218=99,V225,IF(W$218=0,INDEX($E192:$M192,0,W$216),(INDEX($E192:$M192,0,W$218+1)-INDEX($E192:$M192,0,W$218))/(INDEX($E$185:$M$185,0,W$218+1)-INDEX($E$185:$M$185,0,W$218))+V225)))</f>
        <v>9.1002414505232725</v>
      </c>
      <c r="X225" s="186" cm="1">
        <f t="array" ref="X225">IF(X$218=-1,Y225,IF(X$218=99,W225,IF(X$218=0,INDEX($E192:$M192,0,X$216),(INDEX($E192:$M192,0,X$218+1)-INDEX($E192:$M192,0,X$218))/(INDEX($E$185:$M$185,0,X$218+1)-INDEX($E$185:$M$185,0,X$218))+W225)))</f>
        <v>9.0981446469488674</v>
      </c>
      <c r="Y225" s="186" cm="1">
        <f t="array" ref="Y225">IF(Y$218=-1,Z225,IF(Y$218=99,X225,IF(Y$218=0,INDEX($E192:$M192,0,Y$216),(INDEX($E192:$M192,0,Y$218+1)-INDEX($E192:$M192,0,Y$218))/(INDEX($E$185:$M$185,0,Y$218+1)-INDEX($E$185:$M$185,0,Y$218))+X225)))</f>
        <v>9.0960478433744623</v>
      </c>
      <c r="Z225" s="186" cm="1">
        <f t="array" ref="Z225">IF(Z$218=-1,AA225,IF(Z$218=99,Y225,IF(Z$218=0,INDEX($E192:$M192,0,Z$216),(INDEX($E192:$M192,0,Z$218+1)-INDEX($E192:$M192,0,Z$218))/(INDEX($E$185:$M$185,0,Z$218+1)-INDEX($E$185:$M$185,0,Z$218))+Y225)))</f>
        <v>9.0939510398000571</v>
      </c>
      <c r="AA225" s="186" cm="1">
        <f t="array" ref="AA225">IF(AA$218=-1,AB225,IF(AA$218=99,Z225,IF(AA$218=0,INDEX($E192:$M192,0,AA$216),(INDEX($E192:$M192,0,AA$218+1)-INDEX($E192:$M192,0,AA$218))/(INDEX($E$185:$M$185,0,AA$218+1)-INDEX($E$185:$M$185,0,AA$218))+Z225)))</f>
        <v>9.091854236225652</v>
      </c>
      <c r="AB225" s="186" cm="1">
        <f t="array" ref="AB225">IF(AB$218=-1,AC225,IF(AB$218=99,AA225,IF(AB$218=0,INDEX($E192:$M192,0,AB$216),(INDEX($E192:$M192,0,AB$218+1)-INDEX($E192:$M192,0,AB$218))/(INDEX($E$185:$M$185,0,AB$218+1)-INDEX($E$185:$M$185,0,AB$218))+AA225)))</f>
        <v>9.0897574326512434</v>
      </c>
      <c r="AC225" s="186" cm="1">
        <f t="array" ref="AC225">IF(AC$218=-1,AD225,IF(AC$218=99,AB225,IF(AC$218=0,INDEX($E192:$M192,0,AC$216),(INDEX($E192:$M192,0,AC$218+1)-INDEX($E192:$M192,0,AC$218))/(INDEX($E$185:$M$185,0,AC$218+1)-INDEX($E$185:$M$185,0,AC$218))+AB225)))</f>
        <v>9.0229632028694393</v>
      </c>
      <c r="AD225" s="186" cm="1">
        <f t="array" ref="AD225">IF(AD$218=-1,AE225,IF(AD$218=99,AC225,IF(AD$218=0,INDEX($E192:$M192,0,AD$216),(INDEX($E192:$M192,0,AD$218+1)-INDEX($E192:$M192,0,AD$218))/(INDEX($E$185:$M$185,0,AD$218+1)-INDEX($E$185:$M$185,0,AD$218))+AC225)))</f>
        <v>8.9561689730876353</v>
      </c>
      <c r="AE225" s="186" cm="1">
        <f t="array" ref="AE225">IF(AE$218=-1,AF225,IF(AE$218=99,AD225,IF(AE$218=0,INDEX($E192:$M192,0,AE$216),(INDEX($E192:$M192,0,AE$218+1)-INDEX($E192:$M192,0,AE$218))/(INDEX($E$185:$M$185,0,AE$218+1)-INDEX($E$185:$M$185,0,AE$218))+AD225)))</f>
        <v>8.8893747433058312</v>
      </c>
      <c r="AF225" s="186" cm="1">
        <f t="array" ref="AF225">IF(AF$218=-1,AG225,IF(AF$218=99,AE225,IF(AF$218=0,INDEX($E192:$M192,0,AF$216),(INDEX($E192:$M192,0,AF$218+1)-INDEX($E192:$M192,0,AF$218))/(INDEX($E$185:$M$185,0,AF$218+1)-INDEX($E$185:$M$185,0,AF$218))+AE225)))</f>
        <v>8.8225805135240272</v>
      </c>
      <c r="AG225" s="186" cm="1">
        <f t="array" ref="AG225">IF(AG$218=-1,AH225,IF(AG$218=99,AF225,IF(AG$218=0,INDEX($E192:$M192,0,AG$216),(INDEX($E192:$M192,0,AG$218+1)-INDEX($E192:$M192,0,AG$218))/(INDEX($E$185:$M$185,0,AG$218+1)-INDEX($E$185:$M$185,0,AG$218))+AF225)))</f>
        <v>8.7557862837422231</v>
      </c>
      <c r="AH225" s="186" cm="1">
        <f t="array" ref="AH225">IF(AH$218=-1,AI225,IF(AH$218=99,AG225,IF(AH$218=0,INDEX($E192:$M192,0,AH$216),(INDEX($E192:$M192,0,AH$218+1)-INDEX($E192:$M192,0,AH$218))/(INDEX($E$185:$M$185,0,AH$218+1)-INDEX($E$185:$M$185,0,AH$218))+AG225)))</f>
        <v>8.6889920539604191</v>
      </c>
      <c r="AI225" s="186" cm="1">
        <f t="array" ref="AI225">IF(AI$218=-1,AJ225,IF(AI$218=99,AH225,IF(AI$218=0,INDEX($E192:$M192,0,AI$216),(INDEX($E192:$M192,0,AI$218+1)-INDEX($E192:$M192,0,AI$218))/(INDEX($E$185:$M$185,0,AI$218+1)-INDEX($E$185:$M$185,0,AI$218))+AH225)))</f>
        <v>8.622197824178615</v>
      </c>
      <c r="AJ225" s="186" cm="1">
        <f t="array" ref="AJ225">IF(AJ$218=-1,AK225,IF(AJ$218=99,AI225,IF(AJ$218=0,INDEX($E192:$M192,0,AJ$216),(INDEX($E192:$M192,0,AJ$218+1)-INDEX($E192:$M192,0,AJ$218))/(INDEX($E$185:$M$185,0,AJ$218+1)-INDEX($E$185:$M$185,0,AJ$218))+AI225)))</f>
        <v>8.555403594396811</v>
      </c>
      <c r="AK225" s="186" cm="1">
        <f t="array" ref="AK225">IF(AK$218=-1,AL225,IF(AK$218=99,AJ225,IF(AK$218=0,INDEX($E192:$M192,0,AK$216),(INDEX($E192:$M192,0,AK$218+1)-INDEX($E192:$M192,0,AK$218))/(INDEX($E$185:$M$185,0,AK$218+1)-INDEX($E$185:$M$185,0,AK$218))+AJ225)))</f>
        <v>8.4886093646150069</v>
      </c>
      <c r="AL225" s="186" cm="1">
        <f t="array" ref="AL225">IF(AL$218=-1,AM225,IF(AL$218=99,AK225,IF(AL$218=0,INDEX($E192:$M192,0,AL$216),(INDEX($E192:$M192,0,AL$218+1)-INDEX($E192:$M192,0,AL$218))/(INDEX($E$185:$M$185,0,AL$218+1)-INDEX($E$185:$M$185,0,AL$218))+AK225)))</f>
        <v>8.4218151348332082</v>
      </c>
      <c r="AM225" s="299">
        <f t="shared" si="605"/>
        <v>7.9626801014863755</v>
      </c>
      <c r="AN225" s="186" cm="1">
        <f t="array" ref="AN225">IF(AN$218=-1,AO225,IF(AN$218=99,AM225,IF(AN$218=0,INDEX($E192:$M192,0,AN$216),(INDEX($E192:$M192,0,AN$218+1)-INDEX($E192:$M192,0,AN$218))/(INDEX($E$185:$M$185,0,AN$218+1)-INDEX($E$185:$M$185,0,AN$218))+AM225)))</f>
        <v>7.5035450681395419</v>
      </c>
      <c r="AO225" s="186" cm="1">
        <f t="array" ref="AO225">IF(AO$218=-1,AP225,IF(AO$218=99,AN225,IF(AO$218=0,INDEX($E192:$M192,0,AO$216),(INDEX($E192:$M192,0,AO$218+1)-INDEX($E192:$M192,0,AO$218))/(INDEX($E$185:$M$185,0,AO$218+1)-INDEX($E$185:$M$185,0,AO$218))+AN225)))</f>
        <v>7.5035450681395419</v>
      </c>
      <c r="AP225" s="186" cm="1">
        <f t="array" ref="AP225">IF(AP$218=-1,#REF!,IF(AP$218=99,AO225,IF(AP$218=0,INDEX($E192:$M192,0,AP$216),(INDEX($E192:$M192,0,AP$218+1)-INDEX($E192:$M192,0,AP$218))/(INDEX($E$185:$M$185,0,AP$218+1)-INDEX($E$185:$M$185,0,AP$218))+AO225)))</f>
        <v>7.5035450681395419</v>
      </c>
      <c r="AQ225" s="186"/>
      <c r="AT225" s="186"/>
      <c r="AU225" s="186"/>
      <c r="BE225" s="186">
        <f t="shared" si="603"/>
        <v>14.550109199356424</v>
      </c>
      <c r="BF225" s="109">
        <f t="shared" si="604"/>
        <v>7.910701269896056E-2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0.64257947683872407</v>
      </c>
      <c r="S226" s="186" cm="1">
        <f t="array" ref="S226">IF(S$218=-1,T226,IF(S$218=99,R226,IF(S$218=0,INDEX($E193:$M193,0,S$216),(INDEX($E193:$M193,0,S$218+1)-INDEX($E193:$M193,0,S$218))/(INDEX($E$185:$M$185,0,S$218+1)-INDEX($E$185:$M$185,0,S$218))+R226)))</f>
        <v>0.63121754592195711</v>
      </c>
      <c r="T226" s="186" cm="1">
        <f t="array" ref="T226">IF(T$218=-1,U226,IF(T$218=99,S226,IF(T$218=0,INDEX($E193:$M193,0,T$216),(INDEX($E193:$M193,0,T$218+1)-INDEX($E193:$M193,0,T$218))/(INDEX($E$185:$M$185,0,T$218+1)-INDEX($E$185:$M$185,0,T$218))+S226)))</f>
        <v>0.65642064189504867</v>
      </c>
      <c r="U226" s="186" cm="1">
        <f t="array" ref="U226">IF(U$218=-1,V226,IF(U$218=99,T226,IF(U$218=0,INDEX($E193:$M193,0,U$216),(INDEX($E193:$M193,0,U$218+1)-INDEX($E193:$M193,0,U$218))/(INDEX($E$185:$M$185,0,U$218+1)-INDEX($E$185:$M$185,0,U$218))+T226)))</f>
        <v>0.68162373786814023</v>
      </c>
      <c r="V226" s="186" cm="1">
        <f t="array" ref="V226">IF(V$218=-1,W226,IF(V$218=99,U226,IF(V$218=0,INDEX($E193:$M193,0,V$216),(INDEX($E193:$M193,0,V$218+1)-INDEX($E193:$M193,0,V$218))/(INDEX($E$185:$M$185,0,V$218+1)-INDEX($E$185:$M$185,0,V$218))+U226)))</f>
        <v>0.70682683384123179</v>
      </c>
      <c r="W226" s="186" cm="1">
        <f t="array" ref="W226">IF(W$218=-1,X226,IF(W$218=99,V226,IF(W$218=0,INDEX($E193:$M193,0,W$216),(INDEX($E193:$M193,0,W$218+1)-INDEX($E193:$M193,0,W$218))/(INDEX($E$185:$M$185,0,W$218+1)-INDEX($E$185:$M$185,0,W$218))+V226)))</f>
        <v>0.73202992981432335</v>
      </c>
      <c r="X226" s="186" cm="1">
        <f t="array" ref="X226">IF(X$218=-1,Y226,IF(X$218=99,W226,IF(X$218=0,INDEX($E193:$M193,0,X$216),(INDEX($E193:$M193,0,X$218+1)-INDEX($E193:$M193,0,X$218))/(INDEX($E$185:$M$185,0,X$218+1)-INDEX($E$185:$M$185,0,X$218))+W226)))</f>
        <v>0.75723302578741492</v>
      </c>
      <c r="Y226" s="186" cm="1">
        <f t="array" ref="Y226">IF(Y$218=-1,Z226,IF(Y$218=99,X226,IF(Y$218=0,INDEX($E193:$M193,0,Y$216),(INDEX($E193:$M193,0,Y$218+1)-INDEX($E193:$M193,0,Y$218))/(INDEX($E$185:$M$185,0,Y$218+1)-INDEX($E$185:$M$185,0,Y$218))+X226)))</f>
        <v>0.78243612176050648</v>
      </c>
      <c r="Z226" s="186" cm="1">
        <f t="array" ref="Z226">IF(Z$218=-1,AA226,IF(Z$218=99,Y226,IF(Z$218=0,INDEX($E193:$M193,0,Z$216),(INDEX($E193:$M193,0,Z$218+1)-INDEX($E193:$M193,0,Z$218))/(INDEX($E$185:$M$185,0,Z$218+1)-INDEX($E$185:$M$185,0,Z$218))+Y226)))</f>
        <v>0.80763921773359804</v>
      </c>
      <c r="AA226" s="186" cm="1">
        <f t="array" ref="AA226">IF(AA$218=-1,AB226,IF(AA$218=99,Z226,IF(AA$218=0,INDEX($E193:$M193,0,AA$216),(INDEX($E193:$M193,0,AA$218+1)-INDEX($E193:$M193,0,AA$218))/(INDEX($E$185:$M$185,0,AA$218+1)-INDEX($E$185:$M$185,0,AA$218))+Z226)))</f>
        <v>0.8328423137066896</v>
      </c>
      <c r="AB226" s="186" cm="1">
        <f t="array" ref="AB226">IF(AB$218=-1,AC226,IF(AB$218=99,AA226,IF(AB$218=0,INDEX($E193:$M193,0,AB$216),(INDEX($E193:$M193,0,AB$218+1)-INDEX($E193:$M193,0,AB$218))/(INDEX($E$185:$M$185,0,AB$218+1)-INDEX($E$185:$M$185,0,AB$218))+AA226)))</f>
        <v>0.85804540967978071</v>
      </c>
      <c r="AC226" s="186" cm="1">
        <f t="array" ref="AC226">IF(AC$218=-1,AD226,IF(AC$218=99,AB226,IF(AC$218=0,INDEX($E193:$M193,0,AC$216),(INDEX($E193:$M193,0,AC$218+1)-INDEX($E193:$M193,0,AC$218))/(INDEX($E$185:$M$185,0,AC$218+1)-INDEX($E$185:$M$185,0,AC$218))+AB226)))</f>
        <v>0.88329104984090456</v>
      </c>
      <c r="AD226" s="186" cm="1">
        <f t="array" ref="AD226">IF(AD$218=-1,AE226,IF(AD$218=99,AC226,IF(AD$218=0,INDEX($E193:$M193,0,AD$216),(INDEX($E193:$M193,0,AD$218+1)-INDEX($E193:$M193,0,AD$218))/(INDEX($E$185:$M$185,0,AD$218+1)-INDEX($E$185:$M$185,0,AD$218))+AC226)))</f>
        <v>0.90853669000202841</v>
      </c>
      <c r="AE226" s="186" cm="1">
        <f t="array" ref="AE226">IF(AE$218=-1,AF226,IF(AE$218=99,AD226,IF(AE$218=0,INDEX($E193:$M193,0,AE$216),(INDEX($E193:$M193,0,AE$218+1)-INDEX($E193:$M193,0,AE$218))/(INDEX($E$185:$M$185,0,AE$218+1)-INDEX($E$185:$M$185,0,AE$218))+AD226)))</f>
        <v>0.93378233016315226</v>
      </c>
      <c r="AF226" s="186" cm="1">
        <f t="array" ref="AF226">IF(AF$218=-1,AG226,IF(AF$218=99,AE226,IF(AF$218=0,INDEX($E193:$M193,0,AF$216),(INDEX($E193:$M193,0,AF$218+1)-INDEX($E193:$M193,0,AF$218))/(INDEX($E$185:$M$185,0,AF$218+1)-INDEX($E$185:$M$185,0,AF$218))+AE226)))</f>
        <v>0.95902797032427611</v>
      </c>
      <c r="AG226" s="186" cm="1">
        <f t="array" ref="AG226">IF(AG$218=-1,AH226,IF(AG$218=99,AF226,IF(AG$218=0,INDEX($E193:$M193,0,AG$216),(INDEX($E193:$M193,0,AG$218+1)-INDEX($E193:$M193,0,AG$218))/(INDEX($E$185:$M$185,0,AG$218+1)-INDEX($E$185:$M$185,0,AG$218))+AF226)))</f>
        <v>0.98427361048539996</v>
      </c>
      <c r="AH226" s="186" cm="1">
        <f t="array" ref="AH226">IF(AH$218=-1,AI226,IF(AH$218=99,AG226,IF(AH$218=0,INDEX($E193:$M193,0,AH$216),(INDEX($E193:$M193,0,AH$218+1)-INDEX($E193:$M193,0,AH$218))/(INDEX($E$185:$M$185,0,AH$218+1)-INDEX($E$185:$M$185,0,AH$218))+AG226)))</f>
        <v>1.0095192506465238</v>
      </c>
      <c r="AI226" s="186" cm="1">
        <f t="array" ref="AI226">IF(AI$218=-1,AJ226,IF(AI$218=99,AH226,IF(AI$218=0,INDEX($E193:$M193,0,AI$216),(INDEX($E193:$M193,0,AI$218+1)-INDEX($E193:$M193,0,AI$218))/(INDEX($E$185:$M$185,0,AI$218+1)-INDEX($E$185:$M$185,0,AI$218))+AH226)))</f>
        <v>1.0347648908076477</v>
      </c>
      <c r="AJ226" s="186" cm="1">
        <f t="array" ref="AJ226">IF(AJ$218=-1,AK226,IF(AJ$218=99,AI226,IF(AJ$218=0,INDEX($E193:$M193,0,AJ$216),(INDEX($E193:$M193,0,AJ$218+1)-INDEX($E193:$M193,0,AJ$218))/(INDEX($E$185:$M$185,0,AJ$218+1)-INDEX($E$185:$M$185,0,AJ$218))+AI226)))</f>
        <v>1.0600105309687715</v>
      </c>
      <c r="AK226" s="186" cm="1">
        <f t="array" ref="AK226">IF(AK$218=-1,AL226,IF(AK$218=99,AJ226,IF(AK$218=0,INDEX($E193:$M193,0,AK$216),(INDEX($E193:$M193,0,AK$218+1)-INDEX($E193:$M193,0,AK$218))/(INDEX($E$185:$M$185,0,AK$218+1)-INDEX($E$185:$M$185,0,AK$218))+AJ226)))</f>
        <v>1.0852561711298954</v>
      </c>
      <c r="AL226" s="186" cm="1">
        <f t="array" ref="AL226">IF(AL$218=-1,AM226,IF(AL$218=99,AK226,IF(AL$218=0,INDEX($E193:$M193,0,AL$216),(INDEX($E193:$M193,0,AL$218+1)-INDEX($E193:$M193,0,AL$218))/(INDEX($E$185:$M$185,0,AL$218+1)-INDEX($E$185:$M$185,0,AL$218))+AK226)))</f>
        <v>1.110501811291019</v>
      </c>
      <c r="AM226" s="299">
        <f t="shared" si="605"/>
        <v>1.2207387536967054</v>
      </c>
      <c r="AN226" s="186" cm="1">
        <f t="array" ref="AN226">IF(AN$218=-1,AO226,IF(AN$218=99,AM226,IF(AN$218=0,INDEX($E193:$M193,0,AN$216),(INDEX($E193:$M193,0,AN$218+1)-INDEX($E193:$M193,0,AN$218))/(INDEX($E$185:$M$185,0,AN$218+1)-INDEX($E$185:$M$185,0,AN$218))+AM226)))</f>
        <v>1.3309756961023917</v>
      </c>
      <c r="AO226" s="186" cm="1">
        <f t="array" ref="AO226">IF(AO$218=-1,AP226,IF(AO$218=99,AN226,IF(AO$218=0,INDEX($E193:$M193,0,AO$216),(INDEX($E193:$M193,0,AO$218+1)-INDEX($E193:$M193,0,AO$218))/(INDEX($E$185:$M$185,0,AO$218+1)-INDEX($E$185:$M$185,0,AO$218))+AN226)))</f>
        <v>1.3309756961023917</v>
      </c>
      <c r="AP226" s="186" cm="1">
        <f t="array" ref="AP226">IF(AP$218=-1,#REF!,IF(AP$218=99,AO226,IF(AP$218=0,INDEX($E193:$M193,0,AP$216),(INDEX($E193:$M193,0,AP$218+1)-INDEX($E193:$M193,0,AP$218))/(INDEX($E$185:$M$185,0,AP$218+1)-INDEX($E$185:$M$185,0,AP$218))+AO226)))</f>
        <v>1.3309756961023917</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111.69423998551039</v>
      </c>
      <c r="O233" s="186" cm="1">
        <f t="array" ref="O233">IF(P$231=-1,P233,IF(P$231=99,N233,IF(P$231=0,INDEX($E161:$M161,0,P$229),(INDEX($E161:$M161,0,P$231+1)-INDEX($E161:$M161,0,P$231))/(INDEX($E$160:$M$160,0,P$231+1)-INDEX($E$160:$M$160,0,P$231))+N233)))</f>
        <v>111.30546475888069</v>
      </c>
      <c r="P233" s="186" cm="1">
        <f t="array" ref="P233">IF(Q$231=-1,Q233,IF(Q$231=99,O233,IF(Q$231=0,INDEX($E161:$M161,0,Q$229),(INDEX($E161:$M161,0,Q$231+1)-INDEX($E161:$M161,0,Q$231))/(INDEX($E$160:$M$160,0,Q$231+1)-INDEX($E$160:$M$160,0,Q$231))+O233)))</f>
        <v>114.08307917179431</v>
      </c>
      <c r="Q233" s="186" cm="1">
        <f t="array" ref="Q233">IF(R$231=-1,R233,IF(R$231=99,P233,IF(R$231=0,INDEX($E161:$M161,0,R$229),(INDEX($E161:$M161,0,R$231+1)-INDEX($E161:$M161,0,R$231))/(INDEX($E$160:$M$160,0,R$231+1)-INDEX($E$160:$M$160,0,R$231))+P233)))</f>
        <v>116.86069358470795</v>
      </c>
      <c r="R233" s="186" cm="1">
        <f t="array" ref="R233">IF(S$231=-1,S233,IF(S$231=99,Q233,IF(S$231=0,INDEX($E161:$M161,0,S$229),(INDEX($E161:$M161,0,S$231+1)-INDEX($E161:$M161,0,S$231))/(INDEX($E$160:$M$160,0,S$231+1)-INDEX($E$160:$M$160,0,S$231))+Q233)))</f>
        <v>116.86069358470795</v>
      </c>
      <c r="S233" s="186" cm="1">
        <f t="array" ref="S233">IF(T$231=-1,T233,IF(T$231=99,R233,IF(T$231=0,INDEX($E161:$M161,0,T$229),(INDEX($E161:$M161,0,T$231+1)-INDEX($E161:$M161,0,T$231))/(INDEX($E$160:$M$160,0,T$231+1)-INDEX($E$160:$M$160,0,T$231))+R233)))</f>
        <v>108.36878814829855</v>
      </c>
      <c r="T233" s="186" cm="1">
        <f t="array" ref="T233">IF(U$231=-1,U233,IF(U$231=99,S233,IF(U$231=0,INDEX($E161:$M161,0,U$229),(INDEX($E161:$M161,0,U$231+1)-INDEX($E161:$M161,0,U$231))/(INDEX($E$160:$M$160,0,U$231+1)-INDEX($E$160:$M$160,0,U$231))+S233)))</f>
        <v>99.876882711889152</v>
      </c>
      <c r="U233" s="186" cm="1">
        <f t="array" ref="U233">IF(V$231=-1,V233,IF(V$231=99,T233,IF(V$231=0,INDEX($E161:$M161,0,V$229),(INDEX($E161:$M161,0,V$231+1)-INDEX($E161:$M161,0,V$231))/(INDEX($E$160:$M$160,0,V$231+1)-INDEX($E$160:$M$160,0,V$231))+T233)))</f>
        <v>91.384977275479756</v>
      </c>
      <c r="V233" s="186" cm="1">
        <f t="array" ref="V233">IF(W$231=-1,W233,IF(W$231=99,U233,IF(W$231=0,INDEX($E161:$M161,0,W$229),(INDEX($E161:$M161,0,W$231+1)-INDEX($E161:$M161,0,W$231))/(INDEX($E$160:$M$160,0,W$231+1)-INDEX($E$160:$M$160,0,W$231))+U233)))</f>
        <v>82.893071839070359</v>
      </c>
      <c r="W233" s="186" cm="1">
        <f t="array" ref="W233">IF(X$231=-1,X233,IF(X$231=99,V233,IF(X$231=0,INDEX($E161:$M161,0,X$229),(INDEX($E161:$M161,0,X$231+1)-INDEX($E161:$M161,0,X$231))/(INDEX($E$160:$M$160,0,X$231+1)-INDEX($E$160:$M$160,0,X$231))+V233)))</f>
        <v>74.401166402660962</v>
      </c>
      <c r="X233" s="186" cm="1">
        <f t="array" ref="X233">IF(Y$231=-1,Y233,IF(Y$231=99,W233,IF(Y$231=0,INDEX($E161:$M161,0,Y$229),(INDEX($E161:$M161,0,Y$231+1)-INDEX($E161:$M161,0,Y$231))/(INDEX($E$160:$M$160,0,Y$231+1)-INDEX($E$160:$M$160,0,Y$231))+W233)))</f>
        <v>65.909260966251566</v>
      </c>
      <c r="Y233" s="186" cm="1">
        <f t="array" ref="Y233">IF(Z$231=-1,Z233,IF(Z$231=99,X233,IF(Z$231=0,INDEX($E161:$M161,0,Z$229),(INDEX($E161:$M161,0,Z$231+1)-INDEX($E161:$M161,0,Z$231))/(INDEX($E$160:$M$160,0,Z$231+1)-INDEX($E$160:$M$160,0,Z$231))+X233)))</f>
        <v>57.417355529842169</v>
      </c>
      <c r="Z233" s="186" cm="1">
        <f t="array" ref="Z233">IF(AA$231=-1,AA233,IF(AA$231=99,Y233,IF(AA$231=0,INDEX($E161:$M161,0,AA$229),(INDEX($E161:$M161,0,AA$231+1)-INDEX($E161:$M161,0,AA$231))/(INDEX($E$160:$M$160,0,AA$231+1)-INDEX($E$160:$M$160,0,AA$231))+Y233)))</f>
        <v>48.925450093432772</v>
      </c>
      <c r="AA233" s="186" cm="1">
        <f t="array" ref="AA233">IF(AB$231=-1,AB233,IF(AB$231=99,Z233,IF(AB$231=0,INDEX($E161:$M161,0,AB$229),(INDEX($E161:$M161,0,AB$231+1)-INDEX($E161:$M161,0,AB$231))/(INDEX($E$160:$M$160,0,AB$231+1)-INDEX($E$160:$M$160,0,AB$231))+Z233)))</f>
        <v>40.433544657023376</v>
      </c>
      <c r="AB233" s="186" cm="1">
        <f t="array" ref="AB233">IF(AC$231=-1,AC233,IF(AC$231=99,AA233,IF(AC$231=0,INDEX($E161:$M161,0,AC$229),(INDEX($E161:$M161,0,AC$231+1)-INDEX($E161:$M161,0,AC$231))/(INDEX($E$160:$M$160,0,AC$231+1)-INDEX($E$160:$M$160,0,AC$231))+AA233)))</f>
        <v>108.36878814829855</v>
      </c>
      <c r="AC233" s="186" cm="1">
        <f t="array" ref="AC233">IF(AD$231=-1,AD233,IF(AD$231=99,AB233,IF(AD$231=0,INDEX($E161:$M161,0,AD$229),(INDEX($E161:$M161,0,AD$231+1)-INDEX($E161:$M161,0,AD$231))/(INDEX($E$160:$M$160,0,AD$231+1)-INDEX($E$160:$M$160,0,AD$231))+AB233)))</f>
        <v>109.29690529830124</v>
      </c>
      <c r="AD233" s="186" cm="1">
        <f t="array" ref="AD233">IF(AE$231=-1,AE233,IF(AE$231=99,AC233,IF(AE$231=0,INDEX($E161:$M161,0,AE$229),(INDEX($E161:$M161,0,AE$231+1)-INDEX($E161:$M161,0,AE$231))/(INDEX($E$160:$M$160,0,AE$231+1)-INDEX($E$160:$M$160,0,AE$231))+AC233)))</f>
        <v>110.22502244830393</v>
      </c>
      <c r="AE233" s="186" cm="1">
        <f t="array" ref="AE233">IF(AF$231=-1,AF233,IF(AF$231=99,AD233,IF(AF$231=0,INDEX($E161:$M161,0,AF$229),(INDEX($E161:$M161,0,AF$231+1)-INDEX($E161:$M161,0,AF$231))/(INDEX($E$160:$M$160,0,AF$231+1)-INDEX($E$160:$M$160,0,AF$231))+AD233)))</f>
        <v>111.15313959830662</v>
      </c>
      <c r="AF233" s="186" cm="1">
        <f t="array" ref="AF233">IF(AG$231=-1,AG233,IF(AG$231=99,AE233,IF(AG$231=0,INDEX($E161:$M161,0,AG$229),(INDEX($E161:$M161,0,AG$231+1)-INDEX($E161:$M161,0,AG$231))/(INDEX($E$160:$M$160,0,AG$231+1)-INDEX($E$160:$M$160,0,AG$231))+AE233)))</f>
        <v>112.08125674830931</v>
      </c>
      <c r="AG233" s="186" cm="1">
        <f t="array" ref="AG233">IF(AH$231=-1,AH233,IF(AH$231=99,AF233,IF(AH$231=0,INDEX($E161:$M161,0,AH$229),(INDEX($E161:$M161,0,AH$231+1)-INDEX($E161:$M161,0,AH$231))/(INDEX($E$160:$M$160,0,AH$231+1)-INDEX($E$160:$M$160,0,AH$231))+AF233)))</f>
        <v>113.00937389831201</v>
      </c>
      <c r="AH233" s="186" cm="1">
        <f t="array" ref="AH233">IF(AI$231=-1,AI233,IF(AI$231=99,AG233,IF(AI$231=0,INDEX($E161:$M161,0,AI$229),(INDEX($E161:$M161,0,AI$231+1)-INDEX($E161:$M161,0,AI$231))/(INDEX($E$160:$M$160,0,AI$231+1)-INDEX($E$160:$M$160,0,AI$231))+AG233)))</f>
        <v>113.9374910483147</v>
      </c>
      <c r="AI233" s="186" cm="1">
        <f t="array" ref="AI233">IF(AJ$231=-1,AJ233,IF(AJ$231=99,AH233,IF(AJ$231=0,INDEX($E161:$M161,0,AJ$229),(INDEX($E161:$M161,0,AJ$231+1)-INDEX($E161:$M161,0,AJ$231))/(INDEX($E$160:$M$160,0,AJ$231+1)-INDEX($E$160:$M$160,0,AJ$231))+AH233)))</f>
        <v>114.86560819831739</v>
      </c>
      <c r="AJ233" s="186" cm="1">
        <f t="array" ref="AJ233">IF(AK$231=-1,AK233,IF(AK$231=99,AI233,IF(AK$231=0,INDEX($E161:$M161,0,AK$229),(INDEX($E161:$M161,0,AK$231+1)-INDEX($E161:$M161,0,AK$231))/(INDEX($E$160:$M$160,0,AK$231+1)-INDEX($E$160:$M$160,0,AK$231))+AI233)))</f>
        <v>115.79372534832008</v>
      </c>
      <c r="AK233" s="186" cm="1">
        <f t="array" ref="AK233">IF(AL$231=-1,AL233,IF(AL$231=99,AJ233,IF(AL$231=0,INDEX($E161:$M161,0,AL$229),(INDEX($E161:$M161,0,AL$231+1)-INDEX($E161:$M161,0,AL$231))/(INDEX($E$160:$M$160,0,AL$231+1)-INDEX($E$160:$M$160,0,AL$231))+AJ233)))</f>
        <v>116.72184249832277</v>
      </c>
      <c r="AL233" s="186" cm="1">
        <f t="array" ref="AL233">IF(AM$231=-1,AM233,IF(AM$231=99,AK233,IF(AM$231=0,INDEX($E161:$M161,0,AM$229),(INDEX($E161:$M161,0,AM$231+1)-INDEX($E161:$M161,0,AM$231))/(INDEX($E$160:$M$160,0,AM$231+1)-INDEX($E$160:$M$160,0,AM$231))+AK233)))</f>
        <v>109.29690529830124</v>
      </c>
      <c r="AM233" s="186" cm="1">
        <f t="array" ref="AM233">IF(AN$231=-1,AN233,IF(AN$231=99,AL233,IF(AN$231=0,INDEX($E161:$M161,0,AN$229),(INDEX($E161:$M161,0,AN$231+1)-INDEX($E161:$M161,0,AN$231))/(INDEX($E$160:$M$160,0,AN$231+1)-INDEX($E$160:$M$160,0,AN$231))+AL233)))</f>
        <v>113.97188460476659</v>
      </c>
      <c r="AN233" s="186" cm="1">
        <f t="array" ref="AN233">IF(AO$231=-1,AO233,IF(AO$231=99,AM233,IF(AO$231=0,INDEX($E161:$M161,0,AO$229),(INDEX($E161:$M161,0,AO$231+1)-INDEX($E161:$M161,0,AO$231))/(INDEX($E$160:$M$160,0,AO$231+1)-INDEX($E$160:$M$160,0,AO$231))+AM233)))</f>
        <v>118.64686391123193</v>
      </c>
      <c r="AO233" s="186" cm="1">
        <f t="array" ref="AO233">IF(AP$231=-1,AP233,IF(AP$231=99,AN233,IF(AP$231=0,INDEX($E161:$M161,0,AP$229),(INDEX($E161:$M161,0,AP$231+1)-INDEX($E161:$M161,0,AP$231))/(INDEX($E$160:$M$160,0,AP$231+1)-INDEX($E$160:$M$160,0,AP$231))+AN233)))</f>
        <v>123.32184321769728</v>
      </c>
      <c r="AP233" s="186" cm="1">
        <f t="array" ref="AP233">IF(AQ$231=-1,AQ233,IF(AQ$231=99,AO233,IF(AQ$231=0,INDEX($E161:$M161,0,AQ$229),(INDEX($E161:$M161,0,AQ$231+1)-INDEX($E161:$M161,0,AQ$231))/(INDEX($E$160:$M$160,0,AQ$231+1)-INDEX($E$160:$M$160,0,AQ$231))+AO233)))</f>
        <v>127.99682252416262</v>
      </c>
      <c r="AQ233" s="186" cm="1">
        <f t="array" ref="AQ233">IF(AR$231=-1,AR233,IF(AR$231=99,AP233,IF(AR$231=0,INDEX($E161:$M161,0,AR$229),(INDEX($E161:$M161,0,AR$231+1)-INDEX($E161:$M161,0,AR$231))/(INDEX($E$160:$M$160,0,AR$231+1)-INDEX($E$160:$M$160,0,AR$231))+AP233)))</f>
        <v>132.67180183062797</v>
      </c>
      <c r="AR233" s="186" cm="1">
        <f t="array" ref="AR233">IF(AS$231=-1,AS233,IF(AS$231=99,AQ233,IF(AS$231=0,INDEX($E161:$M161,0,AS$229),(INDEX($E161:$M161,0,AS$231+1)-INDEX($E161:$M161,0,AS$231))/(INDEX($E$160:$M$160,0,AS$231+1)-INDEX($E$160:$M$160,0,AS$231))+AQ233)))</f>
        <v>137.3467811370933</v>
      </c>
      <c r="AS233" s="186" cm="1">
        <f t="array" ref="AS233">IF(AT$231=-1,AT233,IF(AT$231=99,AR233,IF(AT$231=0,INDEX($E161:$M161,0,AT$229),(INDEX($E161:$M161,0,AT$231+1)-INDEX($E161:$M161,0,AT$231))/(INDEX($E$160:$M$160,0,AT$231+1)-INDEX($E$160:$M$160,0,AT$231))+AR233)))</f>
        <v>142.02176044355863</v>
      </c>
      <c r="AT233" s="186" cm="1">
        <f t="array" ref="AT233">IF(AU$231=-1,AU233,IF(AU$231=99,AS233,IF(AU$231=0,INDEX($E161:$M161,0,AU$229),(INDEX($E161:$M161,0,AU$231+1)-INDEX($E161:$M161,0,AU$231))/(INDEX($E$160:$M$160,0,AU$231+1)-INDEX($E$160:$M$160,0,AU$231))+AS233)))</f>
        <v>146.69673975002397</v>
      </c>
      <c r="AU233" s="186" cm="1">
        <f t="array" ref="AU233">IF(AV$231=-1,AV233,IF(AV$231=99,AT233,IF(AV$231=0,INDEX($E161:$M161,0,AV$229),(INDEX($E161:$M161,0,AV$231+1)-INDEX($E161:$M161,0,AV$231))/(INDEX($E$160:$M$160,0,AV$231+1)-INDEX($E$160:$M$160,0,AV$231))+AT233)))</f>
        <v>151.3717190564893</v>
      </c>
      <c r="AV233" s="186" cm="1">
        <f t="array" ref="AV233">IF(AW$231=-1,AW233,IF(AW$231=99,AU233,IF(AW$231=0,INDEX($E161:$M161,0,AW$229),(INDEX($E161:$M161,0,AW$231+1)-INDEX($E161:$M161,0,AW$231))/(INDEX($E$160:$M$160,0,AW$231+1)-INDEX($E$160:$M$160,0,AW$231))+AU233)))</f>
        <v>151.37171905648933</v>
      </c>
      <c r="AW233" s="186" cm="1">
        <f t="array" ref="AW233">IF(AX$231=-1,AX233,IF(AX$231=99,AV233,IF(AX$231=0,INDEX($E161:$M161,0,AX$229),(INDEX($E161:$M161,0,AX$231+1)-INDEX($E161:$M161,0,AX$231))/(INDEX($E$160:$M$160,0,AX$231+1)-INDEX($E$160:$M$160,0,AX$231))+AV233)))</f>
        <v>151.37171905648933</v>
      </c>
      <c r="AX233" s="186" cm="1">
        <f t="array" ref="AX233">IF(AY$231=-1,AZ233,IF(AY$231=99,AW233,IF(AY$231=0,INDEX($E161:$M161,0,AY$229),(INDEX($E161:$M161,0,AY$231+1)-INDEX($E161:$M161,0,AY$231))/(INDEX($E$160:$M$160,0,AY$231+1)-INDEX($E$160:$M$160,0,AY$231))+AW233)))</f>
        <v>151.37171905648933</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13.809527928760227</v>
      </c>
      <c r="K234" s="186" cm="1">
        <f t="array" ref="K234">IF(L$231=-1,L234,IF(L$231=99,J234,IF(L$231=0,INDEX($E162:$M162,0,L$229),(INDEX($E162:$M162,0,L$231+1)-INDEX($E162:$M162,0,L$231))/(INDEX($E$160:$M$160,0,L$231+1)-INDEX($E$160:$M$160,0,L$231))+J234)))</f>
        <v>15.336327483610445</v>
      </c>
      <c r="L234" s="186" cm="1">
        <f t="array" ref="L234">IF(M$231=-1,M234,IF(M$231=99,K234,IF(M$231=0,INDEX($E162:$M162,0,M$229),(INDEX($E162:$M162,0,M$231+1)-INDEX($E162:$M162,0,M$231))/(INDEX($E$160:$M$160,0,M$231+1)-INDEX($E$160:$M$160,0,M$231))+K234)))</f>
        <v>16.863127038460661</v>
      </c>
      <c r="M234" s="186" cm="1">
        <f t="array" ref="M234">IF(N$231=-1,N234,IF(N$231=99,L234,IF(N$231=0,INDEX($E162:$M162,0,N$229),(INDEX($E162:$M162,0,N$231+1)-INDEX($E162:$M162,0,N$231))/(INDEX($E$160:$M$160,0,N$231+1)-INDEX($E$160:$M$160,0,N$231))+L234)))</f>
        <v>18.389926593310879</v>
      </c>
      <c r="N234" s="186" cm="1">
        <f t="array" ref="N234">IF(O$231=-1,O234,IF(O$231=99,M234,IF(O$231=0,INDEX($E162:$M162,0,O$229),(INDEX($E162:$M162,0,O$231+1)-INDEX($E162:$M162,0,O$231))/(INDEX($E$160:$M$160,0,O$231+1)-INDEX($E$160:$M$160,0,O$231))+M234)))</f>
        <v>21.021168927286517</v>
      </c>
      <c r="O234" s="186" cm="1">
        <f t="array" ref="O234">IF(P$231=-1,P234,IF(P$231=99,N234,IF(P$231=0,INDEX($E162:$M162,0,P$229),(INDEX($E162:$M162,0,P$231+1)-INDEX($E162:$M162,0,P$231))/(INDEX($E$160:$M$160,0,P$231+1)-INDEX($E$160:$M$160,0,P$231))+N234)))</f>
        <v>23.652411261262152</v>
      </c>
      <c r="P234" s="186" cm="1">
        <f t="array" ref="P234">IF(Q$231=-1,Q234,IF(Q$231=99,O234,IF(Q$231=0,INDEX($E162:$M162,0,Q$229),(INDEX($E162:$M162,0,Q$231+1)-INDEX($E162:$M162,0,Q$231))/(INDEX($E$160:$M$160,0,Q$231+1)-INDEX($E$160:$M$160,0,Q$231))+O234)))</f>
        <v>24.242654324006295</v>
      </c>
      <c r="Q234" s="186" cm="1">
        <f t="array" ref="Q234">IF(R$231=-1,R234,IF(R$231=99,P234,IF(R$231=0,INDEX($E162:$M162,0,R$229),(INDEX($E162:$M162,0,R$231+1)-INDEX($E162:$M162,0,R$231))/(INDEX($E$160:$M$160,0,R$231+1)-INDEX($E$160:$M$160,0,R$231))+P234)))</f>
        <v>24.832897386750439</v>
      </c>
      <c r="R234" s="186" cm="1">
        <f t="array" ref="R234">IF(S$231=-1,S234,IF(S$231=99,Q234,IF(S$231=0,INDEX($E162:$M162,0,S$229),(INDEX($E162:$M162,0,S$231+1)-INDEX($E162:$M162,0,S$231))/(INDEX($E$160:$M$160,0,S$231+1)-INDEX($E$160:$M$160,0,S$231))+Q234)))</f>
        <v>24.832897386750442</v>
      </c>
      <c r="S234" s="186" cm="1">
        <f t="array" ref="S234">IF(T$231=-1,T234,IF(T$231=99,R234,IF(T$231=0,INDEX($E162:$M162,0,T$229),(INDEX($E162:$M162,0,T$231+1)-INDEX($E162:$M162,0,T$231))/(INDEX($E$160:$M$160,0,T$231+1)-INDEX($E$160:$M$160,0,T$231))+R234)))</f>
        <v>23.028367481513445</v>
      </c>
      <c r="T234" s="186" cm="1">
        <f t="array" ref="T234">IF(U$231=-1,U234,IF(U$231=99,S234,IF(U$231=0,INDEX($E162:$M162,0,U$229),(INDEX($E162:$M162,0,U$231+1)-INDEX($E162:$M162,0,U$231))/(INDEX($E$160:$M$160,0,U$231+1)-INDEX($E$160:$M$160,0,U$231))+S234)))</f>
        <v>21.223837576276448</v>
      </c>
      <c r="U234" s="186" cm="1">
        <f t="array" ref="U234">IF(V$231=-1,V234,IF(V$231=99,T234,IF(V$231=0,INDEX($E162:$M162,0,V$229),(INDEX($E162:$M162,0,V$231+1)-INDEX($E162:$M162,0,V$231))/(INDEX($E$160:$M$160,0,V$231+1)-INDEX($E$160:$M$160,0,V$231))+T234)))</f>
        <v>19.419307671039451</v>
      </c>
      <c r="V234" s="186" cm="1">
        <f t="array" ref="V234">IF(W$231=-1,W234,IF(W$231=99,U234,IF(W$231=0,INDEX($E162:$M162,0,W$229),(INDEX($E162:$M162,0,W$231+1)-INDEX($E162:$M162,0,W$231))/(INDEX($E$160:$M$160,0,W$231+1)-INDEX($E$160:$M$160,0,W$231))+U234)))</f>
        <v>17.614777765802454</v>
      </c>
      <c r="W234" s="186" cm="1">
        <f t="array" ref="W234">IF(X$231=-1,X234,IF(X$231=99,V234,IF(X$231=0,INDEX($E162:$M162,0,X$229),(INDEX($E162:$M162,0,X$231+1)-INDEX($E162:$M162,0,X$231))/(INDEX($E$160:$M$160,0,X$231+1)-INDEX($E$160:$M$160,0,X$231))+V234)))</f>
        <v>15.810247860565458</v>
      </c>
      <c r="X234" s="186" cm="1">
        <f t="array" ref="X234">IF(Y$231=-1,Y234,IF(Y$231=99,W234,IF(Y$231=0,INDEX($E162:$M162,0,Y$229),(INDEX($E162:$M162,0,Y$231+1)-INDEX($E162:$M162,0,Y$231))/(INDEX($E$160:$M$160,0,Y$231+1)-INDEX($E$160:$M$160,0,Y$231))+W234)))</f>
        <v>14.005717955328461</v>
      </c>
      <c r="Y234" s="186" cm="1">
        <f t="array" ref="Y234">IF(Z$231=-1,Z234,IF(Z$231=99,X234,IF(Z$231=0,INDEX($E162:$M162,0,Z$229),(INDEX($E162:$M162,0,Z$231+1)-INDEX($E162:$M162,0,Z$231))/(INDEX($E$160:$M$160,0,Z$231+1)-INDEX($E$160:$M$160,0,Z$231))+X234)))</f>
        <v>12.201188050091464</v>
      </c>
      <c r="Z234" s="186" cm="1">
        <f t="array" ref="Z234">IF(AA$231=-1,AA234,IF(AA$231=99,Y234,IF(AA$231=0,INDEX($E162:$M162,0,AA$229),(INDEX($E162:$M162,0,AA$231+1)-INDEX($E162:$M162,0,AA$231))/(INDEX($E$160:$M$160,0,AA$231+1)-INDEX($E$160:$M$160,0,AA$231))+Y234)))</f>
        <v>10.396658144854467</v>
      </c>
      <c r="AA234" s="186" cm="1">
        <f t="array" ref="AA234">IF(AB$231=-1,AB234,IF(AB$231=99,Z234,IF(AB$231=0,INDEX($E162:$M162,0,AB$229),(INDEX($E162:$M162,0,AB$231+1)-INDEX($E162:$M162,0,AB$231))/(INDEX($E$160:$M$160,0,AB$231+1)-INDEX($E$160:$M$160,0,AB$231))+Z234)))</f>
        <v>8.5921282396174696</v>
      </c>
      <c r="AB234" s="186" cm="1">
        <f t="array" ref="AB234">IF(AC$231=-1,AC234,IF(AC$231=99,AA234,IF(AC$231=0,INDEX($E162:$M162,0,AC$229),(INDEX($E162:$M162,0,AC$231+1)-INDEX($E162:$M162,0,AC$231))/(INDEX($E$160:$M$160,0,AC$231+1)-INDEX($E$160:$M$160,0,AC$231))+AA234)))</f>
        <v>23.028367481513445</v>
      </c>
      <c r="AC234" s="186" cm="1">
        <f t="array" ref="AC234">IF(AD$231=-1,AD234,IF(AD$231=99,AB234,IF(AD$231=0,INDEX($E162:$M162,0,AD$229),(INDEX($E162:$M162,0,AD$231+1)-INDEX($E162:$M162,0,AD$231))/(INDEX($E$160:$M$160,0,AD$231+1)-INDEX($E$160:$M$160,0,AD$231))+AB234)))</f>
        <v>23.225592375889018</v>
      </c>
      <c r="AD234" s="186" cm="1">
        <f t="array" ref="AD234">IF(AE$231=-1,AE234,IF(AE$231=99,AC234,IF(AE$231=0,INDEX($E162:$M162,0,AE$229),(INDEX($E162:$M162,0,AE$231+1)-INDEX($E162:$M162,0,AE$231))/(INDEX($E$160:$M$160,0,AE$231+1)-INDEX($E$160:$M$160,0,AE$231))+AC234)))</f>
        <v>23.422817270264591</v>
      </c>
      <c r="AE234" s="186" cm="1">
        <f t="array" ref="AE234">IF(AF$231=-1,AF234,IF(AF$231=99,AD234,IF(AF$231=0,INDEX($E162:$M162,0,AF$229),(INDEX($E162:$M162,0,AF$231+1)-INDEX($E162:$M162,0,AF$231))/(INDEX($E$160:$M$160,0,AF$231+1)-INDEX($E$160:$M$160,0,AF$231))+AD234)))</f>
        <v>23.620042164640164</v>
      </c>
      <c r="AF234" s="186" cm="1">
        <f t="array" ref="AF234">IF(AG$231=-1,AG234,IF(AG$231=99,AE234,IF(AG$231=0,INDEX($E162:$M162,0,AG$229),(INDEX($E162:$M162,0,AG$231+1)-INDEX($E162:$M162,0,AG$231))/(INDEX($E$160:$M$160,0,AG$231+1)-INDEX($E$160:$M$160,0,AG$231))+AE234)))</f>
        <v>23.817267059015737</v>
      </c>
      <c r="AG234" s="186" cm="1">
        <f t="array" ref="AG234">IF(AH$231=-1,AH234,IF(AH$231=99,AF234,IF(AH$231=0,INDEX($E162:$M162,0,AH$229),(INDEX($E162:$M162,0,AH$231+1)-INDEX($E162:$M162,0,AH$231))/(INDEX($E$160:$M$160,0,AH$231+1)-INDEX($E$160:$M$160,0,AH$231))+AF234)))</f>
        <v>24.01449195339131</v>
      </c>
      <c r="AH234" s="186" cm="1">
        <f t="array" ref="AH234">IF(AI$231=-1,AI234,IF(AI$231=99,AG234,IF(AI$231=0,INDEX($E162:$M162,0,AI$229),(INDEX($E162:$M162,0,AI$231+1)-INDEX($E162:$M162,0,AI$231))/(INDEX($E$160:$M$160,0,AI$231+1)-INDEX($E$160:$M$160,0,AI$231))+AG234)))</f>
        <v>24.211716847766883</v>
      </c>
      <c r="AI234" s="186" cm="1">
        <f t="array" ref="AI234">IF(AJ$231=-1,AJ234,IF(AJ$231=99,AH234,IF(AJ$231=0,INDEX($E162:$M162,0,AJ$229),(INDEX($E162:$M162,0,AJ$231+1)-INDEX($E162:$M162,0,AJ$231))/(INDEX($E$160:$M$160,0,AJ$231+1)-INDEX($E$160:$M$160,0,AJ$231))+AH234)))</f>
        <v>24.408941742142456</v>
      </c>
      <c r="AJ234" s="186" cm="1">
        <f t="array" ref="AJ234">IF(AK$231=-1,AK234,IF(AK$231=99,AI234,IF(AK$231=0,INDEX($E162:$M162,0,AK$229),(INDEX($E162:$M162,0,AK$231+1)-INDEX($E162:$M162,0,AK$231))/(INDEX($E$160:$M$160,0,AK$231+1)-INDEX($E$160:$M$160,0,AK$231))+AI234)))</f>
        <v>24.606166636518029</v>
      </c>
      <c r="AK234" s="186" cm="1">
        <f t="array" ref="AK234">IF(AL$231=-1,AL234,IF(AL$231=99,AJ234,IF(AL$231=0,INDEX($E162:$M162,0,AL$229),(INDEX($E162:$M162,0,AL$231+1)-INDEX($E162:$M162,0,AL$231))/(INDEX($E$160:$M$160,0,AL$231+1)-INDEX($E$160:$M$160,0,AL$231))+AJ234)))</f>
        <v>24.803391530893602</v>
      </c>
      <c r="AL234" s="186" cm="1">
        <f t="array" ref="AL234">IF(AM$231=-1,AM234,IF(AM$231=99,AK234,IF(AM$231=0,INDEX($E162:$M162,0,AM$229),(INDEX($E162:$M162,0,AM$231+1)-INDEX($E162:$M162,0,AM$231))/(INDEX($E$160:$M$160,0,AM$231+1)-INDEX($E$160:$M$160,0,AM$231))+AK234)))</f>
        <v>23.225592375889018</v>
      </c>
      <c r="AM234" s="186" cm="1">
        <f t="array" ref="AM234">IF(AN$231=-1,AN234,IF(AN$231=99,AL234,IF(AN$231=0,INDEX($E162:$M162,0,AN$229),(INDEX($E162:$M162,0,AN$231+1)-INDEX($E162:$M162,0,AN$231))/(INDEX($E$160:$M$160,0,AN$231+1)-INDEX($E$160:$M$160,0,AN$231))+AL234)))</f>
        <v>24.219025478512904</v>
      </c>
      <c r="AN234" s="186" cm="1">
        <f t="array" ref="AN234">IF(AO$231=-1,AO234,IF(AO$231=99,AM234,IF(AO$231=0,INDEX($E162:$M162,0,AO$229),(INDEX($E162:$M162,0,AO$231+1)-INDEX($E162:$M162,0,AO$231))/(INDEX($E$160:$M$160,0,AO$231+1)-INDEX($E$160:$M$160,0,AO$231))+AM234)))</f>
        <v>25.21245858113679</v>
      </c>
      <c r="AO234" s="186" cm="1">
        <f t="array" ref="AO234">IF(AP$231=-1,AP234,IF(AP$231=99,AN234,IF(AP$231=0,INDEX($E162:$M162,0,AP$229),(INDEX($E162:$M162,0,AP$231+1)-INDEX($E162:$M162,0,AP$231))/(INDEX($E$160:$M$160,0,AP$231+1)-INDEX($E$160:$M$160,0,AP$231))+AN234)))</f>
        <v>26.205891683760676</v>
      </c>
      <c r="AP234" s="186" cm="1">
        <f t="array" ref="AP234">IF(AQ$231=-1,AQ234,IF(AQ$231=99,AO234,IF(AQ$231=0,INDEX($E162:$M162,0,AQ$229),(INDEX($E162:$M162,0,AQ$231+1)-INDEX($E162:$M162,0,AQ$231))/(INDEX($E$160:$M$160,0,AQ$231+1)-INDEX($E$160:$M$160,0,AQ$231))+AO234)))</f>
        <v>27.199324786384562</v>
      </c>
      <c r="AQ234" s="186" cm="1">
        <f t="array" ref="AQ234">IF(AR$231=-1,AR234,IF(AR$231=99,AP234,IF(AR$231=0,INDEX($E162:$M162,0,AR$229),(INDEX($E162:$M162,0,AR$231+1)-INDEX($E162:$M162,0,AR$231))/(INDEX($E$160:$M$160,0,AR$231+1)-INDEX($E$160:$M$160,0,AR$231))+AP234)))</f>
        <v>28.192757889008448</v>
      </c>
      <c r="AR234" s="186" cm="1">
        <f t="array" ref="AR234">IF(AS$231=-1,AS234,IF(AS$231=99,AQ234,IF(AS$231=0,INDEX($E162:$M162,0,AS$229),(INDEX($E162:$M162,0,AS$231+1)-INDEX($E162:$M162,0,AS$231))/(INDEX($E$160:$M$160,0,AS$231+1)-INDEX($E$160:$M$160,0,AS$231))+AQ234)))</f>
        <v>29.186190991632333</v>
      </c>
      <c r="AS234" s="186" cm="1">
        <f t="array" ref="AS234">IF(AT$231=-1,AT234,IF(AT$231=99,AR234,IF(AT$231=0,INDEX($E162:$M162,0,AT$229),(INDEX($E162:$M162,0,AT$231+1)-INDEX($E162:$M162,0,AT$231))/(INDEX($E$160:$M$160,0,AT$231+1)-INDEX($E$160:$M$160,0,AT$231))+AR234)))</f>
        <v>30.179624094256219</v>
      </c>
      <c r="AT234" s="186" cm="1">
        <f t="array" ref="AT234">IF(AU$231=-1,AU234,IF(AU$231=99,AS234,IF(AU$231=0,INDEX($E162:$M162,0,AU$229),(INDEX($E162:$M162,0,AU$231+1)-INDEX($E162:$M162,0,AU$231))/(INDEX($E$160:$M$160,0,AU$231+1)-INDEX($E$160:$M$160,0,AU$231))+AS234)))</f>
        <v>31.173057196880105</v>
      </c>
      <c r="AU234" s="186" cm="1">
        <f t="array" ref="AU234">IF(AV$231=-1,AV234,IF(AV$231=99,AT234,IF(AV$231=0,INDEX($E162:$M162,0,AV$229),(INDEX($E162:$M162,0,AV$231+1)-INDEX($E162:$M162,0,AV$231))/(INDEX($E$160:$M$160,0,AV$231+1)-INDEX($E$160:$M$160,0,AV$231))+AT234)))</f>
        <v>32.166490299503991</v>
      </c>
      <c r="AV234" s="186" cm="1">
        <f t="array" ref="AV234">IF(AW$231=-1,AW234,IF(AW$231=99,AU234,IF(AW$231=0,INDEX($E162:$M162,0,AW$229),(INDEX($E162:$M162,0,AW$231+1)-INDEX($E162:$M162,0,AW$231))/(INDEX($E$160:$M$160,0,AW$231+1)-INDEX($E$160:$M$160,0,AW$231))+AU234)))</f>
        <v>32.166490299503984</v>
      </c>
      <c r="AW234" s="186" cm="1">
        <f t="array" ref="AW234">IF(AX$231=-1,AX234,IF(AX$231=99,AV234,IF(AX$231=0,INDEX($E162:$M162,0,AX$229),(INDEX($E162:$M162,0,AX$231+1)-INDEX($E162:$M162,0,AX$231))/(INDEX($E$160:$M$160,0,AX$231+1)-INDEX($E$160:$M$160,0,AX$231))+AV234)))</f>
        <v>32.166490299503984</v>
      </c>
      <c r="AX234" s="186" cm="1">
        <f t="array" ref="AX234">IF(AY$231=-1,AZ234,IF(AY$231=99,AW234,IF(AY$231=0,INDEX($E162:$M162,0,AY$229),(INDEX($E162:$M162,0,AY$231+1)-INDEX($E162:$M162,0,AY$231))/(INDEX($E$160:$M$160,0,AY$231+1)-INDEX($E$160:$M$160,0,AY$231))+AW234)))</f>
        <v>32.166490299503984</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4.0573267420837498</v>
      </c>
      <c r="O235" s="186" cm="1">
        <f t="array" ref="O235">IF(P$231=-1,P235,IF(P$231=99,N235,IF(P$231=0,INDEX($E163:$M163,0,P$229),(INDEX($E163:$M163,0,P$231+1)-INDEX($E163:$M163,0,P$231))/(INDEX($E$160:$M$160,0,P$231+1)-INDEX($E$160:$M$160,0,P$231))+N235)))</f>
        <v>4.1739549284580262</v>
      </c>
      <c r="P235" s="186" cm="1">
        <f t="array" ref="P235">IF(Q$231=-1,Q235,IF(Q$231=99,O235,IF(Q$231=0,INDEX($E163:$M163,0,Q$229),(INDEX($E163:$M163,0,Q$231+1)-INDEX($E163:$M163,0,Q$231))/(INDEX($E$160:$M$160,0,Q$231+1)-INDEX($E$160:$M$160,0,Q$231))+O235)))</f>
        <v>4.2781154689422873</v>
      </c>
      <c r="Q235" s="186" cm="1">
        <f t="array" ref="Q235">IF(R$231=-1,R235,IF(R$231=99,P235,IF(R$231=0,INDEX($E163:$M163,0,R$229),(INDEX($E163:$M163,0,R$231+1)-INDEX($E163:$M163,0,R$231))/(INDEX($E$160:$M$160,0,R$231+1)-INDEX($E$160:$M$160,0,R$231))+P235)))</f>
        <v>4.3822760094265476</v>
      </c>
      <c r="R235" s="186" cm="1">
        <f t="array" ref="R235">IF(S$231=-1,S235,IF(S$231=99,Q235,IF(S$231=0,INDEX($E163:$M163,0,S$229),(INDEX($E163:$M163,0,S$231+1)-INDEX($E163:$M163,0,S$231))/(INDEX($E$160:$M$160,0,S$231+1)-INDEX($E$160:$M$160,0,S$231))+Q235)))</f>
        <v>4.3822760094265476</v>
      </c>
      <c r="S235" s="186" cm="1">
        <f t="array" ref="S235">IF(T$231=-1,T235,IF(T$231=99,R235,IF(T$231=0,INDEX($E163:$M163,0,T$229),(INDEX($E163:$M163,0,T$231+1)-INDEX($E163:$M163,0,T$231))/(INDEX($E$160:$M$160,0,T$231+1)-INDEX($E$160:$M$160,0,T$231))+R235)))</f>
        <v>4.0638295555611963</v>
      </c>
      <c r="T235" s="186" cm="1">
        <f t="array" ref="T235">IF(U$231=-1,U235,IF(U$231=99,S235,IF(U$231=0,INDEX($E163:$M163,0,U$229),(INDEX($E163:$M163,0,U$231+1)-INDEX($E163:$M163,0,U$231))/(INDEX($E$160:$M$160,0,U$231+1)-INDEX($E$160:$M$160,0,U$231))+S235)))</f>
        <v>3.745383101695845</v>
      </c>
      <c r="U235" s="186" cm="1">
        <f t="array" ref="U235">IF(V$231=-1,V235,IF(V$231=99,T235,IF(V$231=0,INDEX($E163:$M163,0,V$229),(INDEX($E163:$M163,0,V$231+1)-INDEX($E163:$M163,0,V$231))/(INDEX($E$160:$M$160,0,V$231+1)-INDEX($E$160:$M$160,0,V$231))+T235)))</f>
        <v>3.4269366478304937</v>
      </c>
      <c r="V235" s="186" cm="1">
        <f t="array" ref="V235">IF(W$231=-1,W235,IF(W$231=99,U235,IF(W$231=0,INDEX($E163:$M163,0,W$229),(INDEX($E163:$M163,0,W$231+1)-INDEX($E163:$M163,0,W$231))/(INDEX($E$160:$M$160,0,W$231+1)-INDEX($E$160:$M$160,0,W$231))+U235)))</f>
        <v>3.1084901939651424</v>
      </c>
      <c r="W235" s="186" cm="1">
        <f t="array" ref="W235">IF(X$231=-1,X235,IF(X$231=99,V235,IF(X$231=0,INDEX($E163:$M163,0,X$229),(INDEX($E163:$M163,0,X$231+1)-INDEX($E163:$M163,0,X$231))/(INDEX($E$160:$M$160,0,X$231+1)-INDEX($E$160:$M$160,0,X$231))+V235)))</f>
        <v>2.7900437400997911</v>
      </c>
      <c r="X235" s="186" cm="1">
        <f t="array" ref="X235">IF(Y$231=-1,Y235,IF(Y$231=99,W235,IF(Y$231=0,INDEX($E163:$M163,0,Y$229),(INDEX($E163:$M163,0,Y$231+1)-INDEX($E163:$M163,0,Y$231))/(INDEX($E$160:$M$160,0,Y$231+1)-INDEX($E$160:$M$160,0,Y$231))+W235)))</f>
        <v>2.4715972862344397</v>
      </c>
      <c r="Y235" s="186" cm="1">
        <f t="array" ref="Y235">IF(Z$231=-1,Z235,IF(Z$231=99,X235,IF(Z$231=0,INDEX($E163:$M163,0,Z$229),(INDEX($E163:$M163,0,Z$231+1)-INDEX($E163:$M163,0,Z$231))/(INDEX($E$160:$M$160,0,Z$231+1)-INDEX($E$160:$M$160,0,Z$231))+X235)))</f>
        <v>2.1531508323690884</v>
      </c>
      <c r="Z235" s="186" cm="1">
        <f t="array" ref="Z235">IF(AA$231=-1,AA235,IF(AA$231=99,Y235,IF(AA$231=0,INDEX($E163:$M163,0,AA$229),(INDEX($E163:$M163,0,AA$231+1)-INDEX($E163:$M163,0,AA$231))/(INDEX($E$160:$M$160,0,AA$231+1)-INDEX($E$160:$M$160,0,AA$231))+Y235)))</f>
        <v>1.8347043785037371</v>
      </c>
      <c r="AA235" s="186" cm="1">
        <f t="array" ref="AA235">IF(AB$231=-1,AB235,IF(AB$231=99,Z235,IF(AB$231=0,INDEX($E163:$M163,0,AB$229),(INDEX($E163:$M163,0,AB$231+1)-INDEX($E163:$M163,0,AB$231))/(INDEX($E$160:$M$160,0,AB$231+1)-INDEX($E$160:$M$160,0,AB$231))+Z235)))</f>
        <v>1.5162579246383858</v>
      </c>
      <c r="AB235" s="186" cm="1">
        <f t="array" ref="AB235">IF(AC$231=-1,AC235,IF(AC$231=99,AA235,IF(AC$231=0,INDEX($E163:$M163,0,AC$229),(INDEX($E163:$M163,0,AC$231+1)-INDEX($E163:$M163,0,AC$231))/(INDEX($E$160:$M$160,0,AC$231+1)-INDEX($E$160:$M$160,0,AC$231))+AA235)))</f>
        <v>4.0638295555611963</v>
      </c>
      <c r="AC235" s="186" cm="1">
        <f t="array" ref="AC235">IF(AD$231=-1,AD235,IF(AD$231=99,AB235,IF(AD$231=0,INDEX($E163:$M163,0,AD$229),(INDEX($E163:$M163,0,AD$231+1)-INDEX($E163:$M163,0,AD$231))/(INDEX($E$160:$M$160,0,AD$231+1)-INDEX($E$160:$M$160,0,AD$231))+AB235)))</f>
        <v>4.098633948686297</v>
      </c>
      <c r="AD235" s="186" cm="1">
        <f t="array" ref="AD235">IF(AE$231=-1,AE235,IF(AE$231=99,AC235,IF(AE$231=0,INDEX($E163:$M163,0,AE$229),(INDEX($E163:$M163,0,AE$231+1)-INDEX($E163:$M163,0,AE$231))/(INDEX($E$160:$M$160,0,AE$231+1)-INDEX($E$160:$M$160,0,AE$231))+AC235)))</f>
        <v>4.1334383418113978</v>
      </c>
      <c r="AE235" s="186" cm="1">
        <f t="array" ref="AE235">IF(AF$231=-1,AF235,IF(AF$231=99,AD235,IF(AF$231=0,INDEX($E163:$M163,0,AF$229),(INDEX($E163:$M163,0,AF$231+1)-INDEX($E163:$M163,0,AF$231))/(INDEX($E$160:$M$160,0,AF$231+1)-INDEX($E$160:$M$160,0,AF$231))+AD235)))</f>
        <v>4.1682427349364986</v>
      </c>
      <c r="AF235" s="186" cm="1">
        <f t="array" ref="AF235">IF(AG$231=-1,AG235,IF(AG$231=99,AE235,IF(AG$231=0,INDEX($E163:$M163,0,AG$229),(INDEX($E163:$M163,0,AG$231+1)-INDEX($E163:$M163,0,AG$231))/(INDEX($E$160:$M$160,0,AG$231+1)-INDEX($E$160:$M$160,0,AG$231))+AE235)))</f>
        <v>4.2030471280615993</v>
      </c>
      <c r="AG235" s="186" cm="1">
        <f t="array" ref="AG235">IF(AH$231=-1,AH235,IF(AH$231=99,AF235,IF(AH$231=0,INDEX($E163:$M163,0,AH$229),(INDEX($E163:$M163,0,AH$231+1)-INDEX($E163:$M163,0,AH$231))/(INDEX($E$160:$M$160,0,AH$231+1)-INDEX($E$160:$M$160,0,AH$231))+AF235)))</f>
        <v>4.2378515211867001</v>
      </c>
      <c r="AH235" s="186" cm="1">
        <f t="array" ref="AH235">IF(AI$231=-1,AI235,IF(AI$231=99,AG235,IF(AI$231=0,INDEX($E163:$M163,0,AI$229),(INDEX($E163:$M163,0,AI$231+1)-INDEX($E163:$M163,0,AI$231))/(INDEX($E$160:$M$160,0,AI$231+1)-INDEX($E$160:$M$160,0,AI$231))+AG235)))</f>
        <v>4.2726559143118008</v>
      </c>
      <c r="AI235" s="186" cm="1">
        <f t="array" ref="AI235">IF(AJ$231=-1,AJ235,IF(AJ$231=99,AH235,IF(AJ$231=0,INDEX($E163:$M163,0,AJ$229),(INDEX($E163:$M163,0,AJ$231+1)-INDEX($E163:$M163,0,AJ$231))/(INDEX($E$160:$M$160,0,AJ$231+1)-INDEX($E$160:$M$160,0,AJ$231))+AH235)))</f>
        <v>4.3074603074369016</v>
      </c>
      <c r="AJ235" s="186" cm="1">
        <f t="array" ref="AJ235">IF(AK$231=-1,AK235,IF(AK$231=99,AI235,IF(AK$231=0,INDEX($E163:$M163,0,AK$229),(INDEX($E163:$M163,0,AK$231+1)-INDEX($E163:$M163,0,AK$231))/(INDEX($E$160:$M$160,0,AK$231+1)-INDEX($E$160:$M$160,0,AK$231))+AI235)))</f>
        <v>4.3422647005620023</v>
      </c>
      <c r="AK235" s="186" cm="1">
        <f t="array" ref="AK235">IF(AL$231=-1,AL235,IF(AL$231=99,AJ235,IF(AL$231=0,INDEX($E163:$M163,0,AL$229),(INDEX($E163:$M163,0,AL$231+1)-INDEX($E163:$M163,0,AL$231))/(INDEX($E$160:$M$160,0,AL$231+1)-INDEX($E$160:$M$160,0,AL$231))+AJ235)))</f>
        <v>4.3770690936871031</v>
      </c>
      <c r="AL235" s="186" cm="1">
        <f t="array" ref="AL235">IF(AM$231=-1,AM235,IF(AM$231=99,AK235,IF(AM$231=0,INDEX($E163:$M163,0,AM$229),(INDEX($E163:$M163,0,AM$231+1)-INDEX($E163:$M163,0,AM$231))/(INDEX($E$160:$M$160,0,AM$231+1)-INDEX($E$160:$M$160,0,AM$231))+AK235)))</f>
        <v>4.098633948686297</v>
      </c>
      <c r="AM235" s="186" cm="1">
        <f t="array" ref="AM235">IF(AN$231=-1,AN235,IF(AN$231=99,AL235,IF(AN$231=0,INDEX($E163:$M163,0,AN$229),(INDEX($E163:$M163,0,AN$231+1)-INDEX($E163:$M163,0,AN$231))/(INDEX($E$160:$M$160,0,AN$231+1)-INDEX($E$160:$M$160,0,AN$231))+AL235)))</f>
        <v>4.2739456726787477</v>
      </c>
      <c r="AN235" s="186" cm="1">
        <f t="array" ref="AN235">IF(AO$231=-1,AO235,IF(AO$231=99,AM235,IF(AO$231=0,INDEX($E163:$M163,0,AO$229),(INDEX($E163:$M163,0,AO$231+1)-INDEX($E163:$M163,0,AO$231))/(INDEX($E$160:$M$160,0,AO$231+1)-INDEX($E$160:$M$160,0,AO$231))+AM235)))</f>
        <v>4.4492573966711984</v>
      </c>
      <c r="AO235" s="186" cm="1">
        <f t="array" ref="AO235">IF(AP$231=-1,AP235,IF(AP$231=99,AN235,IF(AP$231=0,INDEX($E163:$M163,0,AP$229),(INDEX($E163:$M163,0,AP$231+1)-INDEX($E163:$M163,0,AP$231))/(INDEX($E$160:$M$160,0,AP$231+1)-INDEX($E$160:$M$160,0,AP$231))+AN235)))</f>
        <v>4.624569120663649</v>
      </c>
      <c r="AP235" s="186" cm="1">
        <f t="array" ref="AP235">IF(AQ$231=-1,AQ235,IF(AQ$231=99,AO235,IF(AQ$231=0,INDEX($E163:$M163,0,AQ$229),(INDEX($E163:$M163,0,AQ$231+1)-INDEX($E163:$M163,0,AQ$231))/(INDEX($E$160:$M$160,0,AQ$231+1)-INDEX($E$160:$M$160,0,AQ$231))+AO235)))</f>
        <v>4.7998808446560997</v>
      </c>
      <c r="AQ235" s="186" cm="1">
        <f t="array" ref="AQ235">IF(AR$231=-1,AR235,IF(AR$231=99,AP235,IF(AR$231=0,INDEX($E163:$M163,0,AR$229),(INDEX($E163:$M163,0,AR$231+1)-INDEX($E163:$M163,0,AR$231))/(INDEX($E$160:$M$160,0,AR$231+1)-INDEX($E$160:$M$160,0,AR$231))+AP235)))</f>
        <v>4.9751925686485503</v>
      </c>
      <c r="AR235" s="186" cm="1">
        <f t="array" ref="AR235">IF(AS$231=-1,AS235,IF(AS$231=99,AQ235,IF(AS$231=0,INDEX($E163:$M163,0,AS$229),(INDEX($E163:$M163,0,AS$231+1)-INDEX($E163:$M163,0,AS$231))/(INDEX($E$160:$M$160,0,AS$231+1)-INDEX($E$160:$M$160,0,AS$231))+AQ235)))</f>
        <v>5.150504292641001</v>
      </c>
      <c r="AS235" s="186" cm="1">
        <f t="array" ref="AS235">IF(AT$231=-1,AT235,IF(AT$231=99,AR235,IF(AT$231=0,INDEX($E163:$M163,0,AT$229),(INDEX($E163:$M163,0,AT$231+1)-INDEX($E163:$M163,0,AT$231))/(INDEX($E$160:$M$160,0,AT$231+1)-INDEX($E$160:$M$160,0,AT$231))+AR235)))</f>
        <v>5.3258160166334516</v>
      </c>
      <c r="AT235" s="186" cm="1">
        <f t="array" ref="AT235">IF(AU$231=-1,AU235,IF(AU$231=99,AS235,IF(AU$231=0,INDEX($E163:$M163,0,AU$229),(INDEX($E163:$M163,0,AU$231+1)-INDEX($E163:$M163,0,AU$231))/(INDEX($E$160:$M$160,0,AU$231+1)-INDEX($E$160:$M$160,0,AU$231))+AS235)))</f>
        <v>5.5011277406259023</v>
      </c>
      <c r="AU235" s="186" cm="1">
        <f t="array" ref="AU235">IF(AV$231=-1,AV235,IF(AV$231=99,AT235,IF(AV$231=0,INDEX($E163:$M163,0,AV$229),(INDEX($E163:$M163,0,AV$231+1)-INDEX($E163:$M163,0,AV$231))/(INDEX($E$160:$M$160,0,AV$231+1)-INDEX($E$160:$M$160,0,AV$231))+AT235)))</f>
        <v>5.6764394646183529</v>
      </c>
      <c r="AV235" s="186" cm="1">
        <f t="array" ref="AV235">IF(AW$231=-1,AW235,IF(AW$231=99,AU235,IF(AW$231=0,INDEX($E163:$M163,0,AW$229),(INDEX($E163:$M163,0,AW$231+1)-INDEX($E163:$M163,0,AW$231))/(INDEX($E$160:$M$160,0,AW$231+1)-INDEX($E$160:$M$160,0,AW$231))+AU235)))</f>
        <v>5.6764394646183503</v>
      </c>
      <c r="AW235" s="186" cm="1">
        <f t="array" ref="AW235">IF(AX$231=-1,AX235,IF(AX$231=99,AV235,IF(AX$231=0,INDEX($E163:$M163,0,AX$229),(INDEX($E163:$M163,0,AX$231+1)-INDEX($E163:$M163,0,AX$231))/(INDEX($E$160:$M$160,0,AX$231+1)-INDEX($E$160:$M$160,0,AX$231))+AV235)))</f>
        <v>5.6764394646183503</v>
      </c>
      <c r="AX235" s="186" cm="1">
        <f t="array" ref="AX235">IF(AY$231=-1,AZ235,IF(AY$231=99,AW235,IF(AY$231=0,INDEX($E163:$M163,0,AY$229),(INDEX($E163:$M163,0,AY$231+1)-INDEX($E163:$M163,0,AY$231))/(INDEX($E$160:$M$160,0,AY$231+1)-INDEX($E$160:$M$160,0,AY$231))+AW235)))</f>
        <v>5.6764394646183503</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23.049020794408271</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19.235110334691932</v>
      </c>
      <c r="T236" s="186" cm="1">
        <f t="array" ref="T236">IF(U$231=-1,U236,IF(U$231=99,S236,IF(U$231=0,INDEX($E164:$M164,0,U$229),(INDEX($E164:$M164,0,U$231+1)-INDEX($E164:$M164,0,U$231))/(INDEX($E$160:$M$160,0,U$231+1)-INDEX($E$160:$M$160,0,U$231))+S236)))</f>
        <v>19.544252121593797</v>
      </c>
      <c r="U236" s="186" cm="1">
        <f t="array" ref="U236">IF(V$231=-1,V236,IF(V$231=99,T236,IF(V$231=0,INDEX($E164:$M164,0,V$229),(INDEX($E164:$M164,0,V$231+1)-INDEX($E164:$M164,0,V$231))/(INDEX($E$160:$M$160,0,V$231+1)-INDEX($E$160:$M$160,0,V$231))+T236)))</f>
        <v>19.853393908495661</v>
      </c>
      <c r="V236" s="186" cm="1">
        <f t="array" ref="V236">IF(W$231=-1,W236,IF(W$231=99,U236,IF(W$231=0,INDEX($E164:$M164,0,W$229),(INDEX($E164:$M164,0,W$231+1)-INDEX($E164:$M164,0,W$231))/(INDEX($E$160:$M$160,0,W$231+1)-INDEX($E$160:$M$160,0,W$231))+U236)))</f>
        <v>20.162535695397526</v>
      </c>
      <c r="W236" s="186" cm="1">
        <f t="array" ref="W236">IF(X$231=-1,X236,IF(X$231=99,V236,IF(X$231=0,INDEX($E164:$M164,0,X$229),(INDEX($E164:$M164,0,X$231+1)-INDEX($E164:$M164,0,X$231))/(INDEX($E$160:$M$160,0,X$231+1)-INDEX($E$160:$M$160,0,X$231))+V236)))</f>
        <v>20.471677482299391</v>
      </c>
      <c r="X236" s="186" cm="1">
        <f t="array" ref="X236">IF(Y$231=-1,Y236,IF(Y$231=99,W236,IF(Y$231=0,INDEX($E164:$M164,0,Y$229),(INDEX($E164:$M164,0,Y$231+1)-INDEX($E164:$M164,0,Y$231))/(INDEX($E$160:$M$160,0,Y$231+1)-INDEX($E$160:$M$160,0,Y$231))+W236)))</f>
        <v>20.780819269201256</v>
      </c>
      <c r="Y236" s="186" cm="1">
        <f t="array" ref="Y236">IF(Z$231=-1,Z236,IF(Z$231=99,X236,IF(Z$231=0,INDEX($E164:$M164,0,Z$229),(INDEX($E164:$M164,0,Z$231+1)-INDEX($E164:$M164,0,Z$231))/(INDEX($E$160:$M$160,0,Z$231+1)-INDEX($E$160:$M$160,0,Z$231))+X236)))</f>
        <v>21.089961056103121</v>
      </c>
      <c r="Z236" s="186" cm="1">
        <f t="array" ref="Z236">IF(AA$231=-1,AA236,IF(AA$231=99,Y236,IF(AA$231=0,INDEX($E164:$M164,0,AA$229),(INDEX($E164:$M164,0,AA$231+1)-INDEX($E164:$M164,0,AA$231))/(INDEX($E$160:$M$160,0,AA$231+1)-INDEX($E$160:$M$160,0,AA$231))+Y236)))</f>
        <v>21.399102843004986</v>
      </c>
      <c r="AA236" s="186" cm="1">
        <f t="array" ref="AA236">IF(AB$231=-1,AB236,IF(AB$231=99,Z236,IF(AB$231=0,INDEX($E164:$M164,0,AB$229),(INDEX($E164:$M164,0,AB$231+1)-INDEX($E164:$M164,0,AB$231))/(INDEX($E$160:$M$160,0,AB$231+1)-INDEX($E$160:$M$160,0,AB$231))+Z236)))</f>
        <v>21.708244629906851</v>
      </c>
      <c r="AB236" s="186" cm="1">
        <f t="array" ref="AB236">IF(AC$231=-1,AC236,IF(AC$231=99,AA236,IF(AC$231=0,INDEX($E164:$M164,0,AC$229),(INDEX($E164:$M164,0,AC$231+1)-INDEX($E164:$M164,0,AC$231))/(INDEX($E$160:$M$160,0,AC$231+1)-INDEX($E$160:$M$160,0,AC$231))+AA236)))</f>
        <v>19.235110334691932</v>
      </c>
      <c r="AC236" s="186" cm="1">
        <f t="array" ref="AC236">IF(AD$231=-1,AD236,IF(AD$231=99,AB236,IF(AD$231=0,INDEX($E164:$M164,0,AD$229),(INDEX($E164:$M164,0,AD$231+1)-INDEX($E164:$M164,0,AD$231))/(INDEX($E$160:$M$160,0,AD$231+1)-INDEX($E$160:$M$160,0,AD$231))+AB236)))</f>
        <v>19.537348440485406</v>
      </c>
      <c r="AD236" s="186" cm="1">
        <f t="array" ref="AD236">IF(AE$231=-1,AE236,IF(AE$231=99,AC236,IF(AE$231=0,INDEX($E164:$M164,0,AE$229),(INDEX($E164:$M164,0,AE$231+1)-INDEX($E164:$M164,0,AE$231))/(INDEX($E$160:$M$160,0,AE$231+1)-INDEX($E$160:$M$160,0,AE$231))+AC236)))</f>
        <v>19.839586546278881</v>
      </c>
      <c r="AE236" s="186" cm="1">
        <f t="array" ref="AE236">IF(AF$231=-1,AF236,IF(AF$231=99,AD236,IF(AF$231=0,INDEX($E164:$M164,0,AF$229),(INDEX($E164:$M164,0,AF$231+1)-INDEX($E164:$M164,0,AF$231))/(INDEX($E$160:$M$160,0,AF$231+1)-INDEX($E$160:$M$160,0,AF$231))+AD236)))</f>
        <v>20.141824652072355</v>
      </c>
      <c r="AF236" s="186" cm="1">
        <f t="array" ref="AF236">IF(AG$231=-1,AG236,IF(AG$231=99,AE236,IF(AG$231=0,INDEX($E164:$M164,0,AG$229),(INDEX($E164:$M164,0,AG$231+1)-INDEX($E164:$M164,0,AG$231))/(INDEX($E$160:$M$160,0,AG$231+1)-INDEX($E$160:$M$160,0,AG$231))+AE236)))</f>
        <v>20.444062757865829</v>
      </c>
      <c r="AG236" s="186" cm="1">
        <f t="array" ref="AG236">IF(AH$231=-1,AH236,IF(AH$231=99,AF236,IF(AH$231=0,INDEX($E164:$M164,0,AH$229),(INDEX($E164:$M164,0,AH$231+1)-INDEX($E164:$M164,0,AH$231))/(INDEX($E$160:$M$160,0,AH$231+1)-INDEX($E$160:$M$160,0,AH$231))+AF236)))</f>
        <v>20.746300863659304</v>
      </c>
      <c r="AH236" s="186" cm="1">
        <f t="array" ref="AH236">IF(AI$231=-1,AI236,IF(AI$231=99,AG236,IF(AI$231=0,INDEX($E164:$M164,0,AI$229),(INDEX($E164:$M164,0,AI$231+1)-INDEX($E164:$M164,0,AI$231))/(INDEX($E$160:$M$160,0,AI$231+1)-INDEX($E$160:$M$160,0,AI$231))+AG236)))</f>
        <v>21.048538969452778</v>
      </c>
      <c r="AI236" s="186" cm="1">
        <f t="array" ref="AI236">IF(AJ$231=-1,AJ236,IF(AJ$231=99,AH236,IF(AJ$231=0,INDEX($E164:$M164,0,AJ$229),(INDEX($E164:$M164,0,AJ$231+1)-INDEX($E164:$M164,0,AJ$231))/(INDEX($E$160:$M$160,0,AJ$231+1)-INDEX($E$160:$M$160,0,AJ$231))+AH236)))</f>
        <v>21.350777075246253</v>
      </c>
      <c r="AJ236" s="186" cm="1">
        <f t="array" ref="AJ236">IF(AK$231=-1,AK236,IF(AK$231=99,AI236,IF(AK$231=0,INDEX($E164:$M164,0,AK$229),(INDEX($E164:$M164,0,AK$231+1)-INDEX($E164:$M164,0,AK$231))/(INDEX($E$160:$M$160,0,AK$231+1)-INDEX($E$160:$M$160,0,AK$231))+AI236)))</f>
        <v>21.653015181039727</v>
      </c>
      <c r="AK236" s="186" cm="1">
        <f t="array" ref="AK236">IF(AL$231=-1,AL236,IF(AL$231=99,AJ236,IF(AL$231=0,INDEX($E164:$M164,0,AL$229),(INDEX($E164:$M164,0,AL$231+1)-INDEX($E164:$M164,0,AL$231))/(INDEX($E$160:$M$160,0,AL$231+1)-INDEX($E$160:$M$160,0,AL$231))+AJ236)))</f>
        <v>21.955253286833202</v>
      </c>
      <c r="AL236" s="186" cm="1">
        <f t="array" ref="AL236">IF(AM$231=-1,AM236,IF(AM$231=99,AK236,IF(AM$231=0,INDEX($E164:$M164,0,AM$229),(INDEX($E164:$M164,0,AM$231+1)-INDEX($E164:$M164,0,AM$231))/(INDEX($E$160:$M$160,0,AM$231+1)-INDEX($E$160:$M$160,0,AM$231))+AK236)))</f>
        <v>19.537348440485406</v>
      </c>
      <c r="AM236" s="186" cm="1">
        <f t="array" ref="AM236">IF(AN$231=-1,AN236,IF(AN$231=99,AL236,IF(AN$231=0,INDEX($E164:$M164,0,AN$229),(INDEX($E164:$M164,0,AN$231+1)-INDEX($E164:$M164,0,AN$231))/(INDEX($E$160:$M$160,0,AN$231+1)-INDEX($E$160:$M$160,0,AN$231))+AL236)))</f>
        <v>19.532850948760593</v>
      </c>
      <c r="AN236" s="186" cm="1">
        <f t="array" ref="AN236">IF(AO$231=-1,AO236,IF(AO$231=99,AM236,IF(AO$231=0,INDEX($E164:$M164,0,AO$229),(INDEX($E164:$M164,0,AO$231+1)-INDEX($E164:$M164,0,AO$231))/(INDEX($E$160:$M$160,0,AO$231+1)-INDEX($E$160:$M$160,0,AO$231))+AM236)))</f>
        <v>19.528353457035781</v>
      </c>
      <c r="AO236" s="186" cm="1">
        <f t="array" ref="AO236">IF(AP$231=-1,AP236,IF(AP$231=99,AN236,IF(AP$231=0,INDEX($E164:$M164,0,AP$229),(INDEX($E164:$M164,0,AP$231+1)-INDEX($E164:$M164,0,AP$231))/(INDEX($E$160:$M$160,0,AP$231+1)-INDEX($E$160:$M$160,0,AP$231))+AN236)))</f>
        <v>19.523855965310968</v>
      </c>
      <c r="AP236" s="186" cm="1">
        <f t="array" ref="AP236">IF(AQ$231=-1,AQ236,IF(AQ$231=99,AO236,IF(AQ$231=0,INDEX($E164:$M164,0,AQ$229),(INDEX($E164:$M164,0,AQ$231+1)-INDEX($E164:$M164,0,AQ$231))/(INDEX($E$160:$M$160,0,AQ$231+1)-INDEX($E$160:$M$160,0,AQ$231))+AO236)))</f>
        <v>19.519358473586156</v>
      </c>
      <c r="AQ236" s="186" cm="1">
        <f t="array" ref="AQ236">IF(AR$231=-1,AR236,IF(AR$231=99,AP236,IF(AR$231=0,INDEX($E164:$M164,0,AR$229),(INDEX($E164:$M164,0,AR$231+1)-INDEX($E164:$M164,0,AR$231))/(INDEX($E$160:$M$160,0,AR$231+1)-INDEX($E$160:$M$160,0,AR$231))+AP236)))</f>
        <v>19.514860981861343</v>
      </c>
      <c r="AR236" s="186" cm="1">
        <f t="array" ref="AR236">IF(AS$231=-1,AS236,IF(AS$231=99,AQ236,IF(AS$231=0,INDEX($E164:$M164,0,AS$229),(INDEX($E164:$M164,0,AS$231+1)-INDEX($E164:$M164,0,AS$231))/(INDEX($E$160:$M$160,0,AS$231+1)-INDEX($E$160:$M$160,0,AS$231))+AQ236)))</f>
        <v>19.51036349013653</v>
      </c>
      <c r="AS236" s="186" cm="1">
        <f t="array" ref="AS236">IF(AT$231=-1,AT236,IF(AT$231=99,AR236,IF(AT$231=0,INDEX($E164:$M164,0,AT$229),(INDEX($E164:$M164,0,AT$231+1)-INDEX($E164:$M164,0,AT$231))/(INDEX($E$160:$M$160,0,AT$231+1)-INDEX($E$160:$M$160,0,AT$231))+AR236)))</f>
        <v>19.505865998411718</v>
      </c>
      <c r="AT236" s="186" cm="1">
        <f t="array" ref="AT236">IF(AU$231=-1,AU236,IF(AU$231=99,AS236,IF(AU$231=0,INDEX($E164:$M164,0,AU$229),(INDEX($E164:$M164,0,AU$231+1)-INDEX($E164:$M164,0,AU$231))/(INDEX($E$160:$M$160,0,AU$231+1)-INDEX($E$160:$M$160,0,AU$231))+AS236)))</f>
        <v>19.501368506686905</v>
      </c>
      <c r="AU236" s="186" cm="1">
        <f t="array" ref="AU236">IF(AV$231=-1,AV236,IF(AV$231=99,AT236,IF(AV$231=0,INDEX($E164:$M164,0,AV$229),(INDEX($E164:$M164,0,AV$231+1)-INDEX($E164:$M164,0,AV$231))/(INDEX($E$160:$M$160,0,AV$231+1)-INDEX($E$160:$M$160,0,AV$231))+AT236)))</f>
        <v>19.496871014962093</v>
      </c>
      <c r="AV236" s="186" cm="1">
        <f t="array" ref="AV236">IF(AW$231=-1,AW236,IF(AW$231=99,AU236,IF(AW$231=0,INDEX($E164:$M164,0,AW$229),(INDEX($E164:$M164,0,AW$231+1)-INDEX($E164:$M164,0,AW$231))/(INDEX($E$160:$M$160,0,AW$231+1)-INDEX($E$160:$M$160,0,AW$231))+AU236)))</f>
        <v>19.496871014962103</v>
      </c>
      <c r="AW236" s="186" cm="1">
        <f t="array" ref="AW236">IF(AX$231=-1,AX236,IF(AX$231=99,AV236,IF(AX$231=0,INDEX($E164:$M164,0,AX$229),(INDEX($E164:$M164,0,AX$231+1)-INDEX($E164:$M164,0,AX$231))/(INDEX($E$160:$M$160,0,AX$231+1)-INDEX($E$160:$M$160,0,AX$231))+AV236)))</f>
        <v>19.496871014962103</v>
      </c>
      <c r="AX236" s="186" cm="1">
        <f t="array" ref="AX236">IF(AY$231=-1,AZ236,IF(AY$231=99,AW236,IF(AY$231=0,INDEX($E164:$M164,0,AY$229),(INDEX($E164:$M164,0,AY$231+1)-INDEX($E164:$M164,0,AY$231))/(INDEX($E$160:$M$160,0,AY$231+1)-INDEX($E$160:$M$160,0,AY$231))+AW236)))</f>
        <v>19.496871014962103</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96.773979466166082</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101.76413102745801</v>
      </c>
      <c r="T237" s="186" cm="1">
        <f t="array" ref="T237">IF(U$231=-1,U237,IF(U$231=99,S237,IF(U$231=0,INDEX($E165:$M165,0,U$229),(INDEX($E165:$M165,0,U$231+1)-INDEX($E165:$M165,0,U$231))/(INDEX($E$160:$M$160,0,U$231+1)-INDEX($E$160:$M$160,0,U$231))+S237)))</f>
        <v>103.39965818383747</v>
      </c>
      <c r="U237" s="186" cm="1">
        <f t="array" ref="U237">IF(V$231=-1,V237,IF(V$231=99,T237,IF(V$231=0,INDEX($E165:$M165,0,V$229),(INDEX($E165:$M165,0,V$231+1)-INDEX($E165:$M165,0,V$231))/(INDEX($E$160:$M$160,0,V$231+1)-INDEX($E$160:$M$160,0,V$231))+T237)))</f>
        <v>105.03518534021694</v>
      </c>
      <c r="V237" s="186" cm="1">
        <f t="array" ref="V237">IF(W$231=-1,W237,IF(W$231=99,U237,IF(W$231=0,INDEX($E165:$M165,0,W$229),(INDEX($E165:$M165,0,W$231+1)-INDEX($E165:$M165,0,W$231))/(INDEX($E$160:$M$160,0,W$231+1)-INDEX($E$160:$M$160,0,W$231))+U237)))</f>
        <v>106.67071249659641</v>
      </c>
      <c r="W237" s="186" cm="1">
        <f t="array" ref="W237">IF(X$231=-1,X237,IF(X$231=99,V237,IF(X$231=0,INDEX($E165:$M165,0,X$229),(INDEX($E165:$M165,0,X$231+1)-INDEX($E165:$M165,0,X$231))/(INDEX($E$160:$M$160,0,X$231+1)-INDEX($E$160:$M$160,0,X$231))+V237)))</f>
        <v>108.30623965297588</v>
      </c>
      <c r="X237" s="186" cm="1">
        <f t="array" ref="X237">IF(Y$231=-1,Y237,IF(Y$231=99,W237,IF(Y$231=0,INDEX($E165:$M165,0,Y$229),(INDEX($E165:$M165,0,Y$231+1)-INDEX($E165:$M165,0,Y$231))/(INDEX($E$160:$M$160,0,Y$231+1)-INDEX($E$160:$M$160,0,Y$231))+W237)))</f>
        <v>109.94176680935534</v>
      </c>
      <c r="Y237" s="186" cm="1">
        <f t="array" ref="Y237">IF(Z$231=-1,Z237,IF(Z$231=99,X237,IF(Z$231=0,INDEX($E165:$M165,0,Z$229),(INDEX($E165:$M165,0,Z$231+1)-INDEX($E165:$M165,0,Z$231))/(INDEX($E$160:$M$160,0,Z$231+1)-INDEX($E$160:$M$160,0,Z$231))+X237)))</f>
        <v>111.57729396573481</v>
      </c>
      <c r="Z237" s="186" cm="1">
        <f t="array" ref="Z237">IF(AA$231=-1,AA237,IF(AA$231=99,Y237,IF(AA$231=0,INDEX($E165:$M165,0,AA$229),(INDEX($E165:$M165,0,AA$231+1)-INDEX($E165:$M165,0,AA$231))/(INDEX($E$160:$M$160,0,AA$231+1)-INDEX($E$160:$M$160,0,AA$231))+Y237)))</f>
        <v>113.21282112211428</v>
      </c>
      <c r="AA237" s="186" cm="1">
        <f t="array" ref="AA237">IF(AB$231=-1,AB237,IF(AB$231=99,Z237,IF(AB$231=0,INDEX($E165:$M165,0,AB$229),(INDEX($E165:$M165,0,AB$231+1)-INDEX($E165:$M165,0,AB$231))/(INDEX($E$160:$M$160,0,AB$231+1)-INDEX($E$160:$M$160,0,AB$231))+Z237)))</f>
        <v>114.84834827849375</v>
      </c>
      <c r="AB237" s="186" cm="1">
        <f t="array" ref="AB237">IF(AC$231=-1,AC237,IF(AC$231=99,AA237,IF(AC$231=0,INDEX($E165:$M165,0,AC$229),(INDEX($E165:$M165,0,AC$231+1)-INDEX($E165:$M165,0,AC$231))/(INDEX($E$160:$M$160,0,AC$231+1)-INDEX($E$160:$M$160,0,AC$231))+AA237)))</f>
        <v>101.76413102745801</v>
      </c>
      <c r="AC237" s="186" cm="1">
        <f t="array" ref="AC237">IF(AD$231=-1,AD237,IF(AD$231=99,AB237,IF(AD$231=0,INDEX($E165:$M165,0,AD$229),(INDEX($E165:$M165,0,AD$231+1)-INDEX($E165:$M165,0,AD$231))/(INDEX($E$160:$M$160,0,AD$231+1)-INDEX($E$160:$M$160,0,AD$231))+AB237)))</f>
        <v>103.36313397905455</v>
      </c>
      <c r="AD237" s="186" cm="1">
        <f t="array" ref="AD237">IF(AE$231=-1,AE237,IF(AE$231=99,AC237,IF(AE$231=0,INDEX($E165:$M165,0,AE$229),(INDEX($E165:$M165,0,AE$231+1)-INDEX($E165:$M165,0,AE$231))/(INDEX($E$160:$M$160,0,AE$231+1)-INDEX($E$160:$M$160,0,AE$231))+AC237)))</f>
        <v>104.9621369306511</v>
      </c>
      <c r="AE237" s="186" cm="1">
        <f t="array" ref="AE237">IF(AF$231=-1,AF237,IF(AF$231=99,AD237,IF(AF$231=0,INDEX($E165:$M165,0,AF$229),(INDEX($E165:$M165,0,AF$231+1)-INDEX($E165:$M165,0,AF$231))/(INDEX($E$160:$M$160,0,AF$231+1)-INDEX($E$160:$M$160,0,AF$231))+AD237)))</f>
        <v>106.56113988224764</v>
      </c>
      <c r="AF237" s="186" cm="1">
        <f t="array" ref="AF237">IF(AG$231=-1,AG237,IF(AG$231=99,AE237,IF(AG$231=0,INDEX($E165:$M165,0,AG$229),(INDEX($E165:$M165,0,AG$231+1)-INDEX($E165:$M165,0,AG$231))/(INDEX($E$160:$M$160,0,AG$231+1)-INDEX($E$160:$M$160,0,AG$231))+AE237)))</f>
        <v>108.16014283384419</v>
      </c>
      <c r="AG237" s="186" cm="1">
        <f t="array" ref="AG237">IF(AH$231=-1,AH237,IF(AH$231=99,AF237,IF(AH$231=0,INDEX($E165:$M165,0,AH$229),(INDEX($E165:$M165,0,AH$231+1)-INDEX($E165:$M165,0,AH$231))/(INDEX($E$160:$M$160,0,AH$231+1)-INDEX($E$160:$M$160,0,AH$231))+AF237)))</f>
        <v>109.75914578544074</v>
      </c>
      <c r="AH237" s="186" cm="1">
        <f t="array" ref="AH237">IF(AI$231=-1,AI237,IF(AI$231=99,AG237,IF(AI$231=0,INDEX($E165:$M165,0,AI$229),(INDEX($E165:$M165,0,AI$231+1)-INDEX($E165:$M165,0,AI$231))/(INDEX($E$160:$M$160,0,AI$231+1)-INDEX($E$160:$M$160,0,AI$231))+AG237)))</f>
        <v>111.35814873703728</v>
      </c>
      <c r="AI237" s="186" cm="1">
        <f t="array" ref="AI237">IF(AJ$231=-1,AJ237,IF(AJ$231=99,AH237,IF(AJ$231=0,INDEX($E165:$M165,0,AJ$229),(INDEX($E165:$M165,0,AJ$231+1)-INDEX($E165:$M165,0,AJ$231))/(INDEX($E$160:$M$160,0,AJ$231+1)-INDEX($E$160:$M$160,0,AJ$231))+AH237)))</f>
        <v>112.95715168863383</v>
      </c>
      <c r="AJ237" s="186" cm="1">
        <f t="array" ref="AJ237">IF(AK$231=-1,AK237,IF(AK$231=99,AI237,IF(AK$231=0,INDEX($E165:$M165,0,AK$229),(INDEX($E165:$M165,0,AK$231+1)-INDEX($E165:$M165,0,AK$231))/(INDEX($E$160:$M$160,0,AK$231+1)-INDEX($E$160:$M$160,0,AK$231))+AI237)))</f>
        <v>114.55615464023037</v>
      </c>
      <c r="AK237" s="186" cm="1">
        <f t="array" ref="AK237">IF(AL$231=-1,AL237,IF(AL$231=99,AJ237,IF(AL$231=0,INDEX($E165:$M165,0,AL$229),(INDEX($E165:$M165,0,AL$231+1)-INDEX($E165:$M165,0,AL$231))/(INDEX($E$160:$M$160,0,AL$231+1)-INDEX($E$160:$M$160,0,AL$231))+AJ237)))</f>
        <v>116.15515759182692</v>
      </c>
      <c r="AL237" s="186" cm="1">
        <f t="array" ref="AL237">IF(AM$231=-1,AM237,IF(AM$231=99,AK237,IF(AM$231=0,INDEX($E165:$M165,0,AM$229),(INDEX($E165:$M165,0,AM$231+1)-INDEX($E165:$M165,0,AM$231))/(INDEX($E$160:$M$160,0,AM$231+1)-INDEX($E$160:$M$160,0,AM$231))+AK237)))</f>
        <v>103.36313397905455</v>
      </c>
      <c r="AM237" s="186" cm="1">
        <f t="array" ref="AM237">IF(AN$231=-1,AN237,IF(AN$231=99,AL237,IF(AN$231=0,INDEX($E165:$M165,0,AN$229),(INDEX($E165:$M165,0,AN$231+1)-INDEX($E165:$M165,0,AN$231))/(INDEX($E$160:$M$160,0,AN$231+1)-INDEX($E$160:$M$160,0,AN$231))+AL237)))</f>
        <v>103.33933981675369</v>
      </c>
      <c r="AN237" s="186" cm="1">
        <f t="array" ref="AN237">IF(AO$231=-1,AO237,IF(AO$231=99,AM237,IF(AO$231=0,INDEX($E165:$M165,0,AO$229),(INDEX($E165:$M165,0,AO$231+1)-INDEX($E165:$M165,0,AO$231))/(INDEX($E$160:$M$160,0,AO$231+1)-INDEX($E$160:$M$160,0,AO$231))+AM237)))</f>
        <v>103.31554565445283</v>
      </c>
      <c r="AO237" s="186" cm="1">
        <f t="array" ref="AO237">IF(AP$231=-1,AP237,IF(AP$231=99,AN237,IF(AP$231=0,INDEX($E165:$M165,0,AP$229),(INDEX($E165:$M165,0,AP$231+1)-INDEX($E165:$M165,0,AP$231))/(INDEX($E$160:$M$160,0,AP$231+1)-INDEX($E$160:$M$160,0,AP$231))+AN237)))</f>
        <v>103.29175149215197</v>
      </c>
      <c r="AP237" s="186" cm="1">
        <f t="array" ref="AP237">IF(AQ$231=-1,AQ237,IF(AQ$231=99,AO237,IF(AQ$231=0,INDEX($E165:$M165,0,AQ$229),(INDEX($E165:$M165,0,AQ$231+1)-INDEX($E165:$M165,0,AQ$231))/(INDEX($E$160:$M$160,0,AQ$231+1)-INDEX($E$160:$M$160,0,AQ$231))+AO237)))</f>
        <v>103.26795732985111</v>
      </c>
      <c r="AQ237" s="186" cm="1">
        <f t="array" ref="AQ237">IF(AR$231=-1,AR237,IF(AR$231=99,AP237,IF(AR$231=0,INDEX($E165:$M165,0,AR$229),(INDEX($E165:$M165,0,AR$231+1)-INDEX($E165:$M165,0,AR$231))/(INDEX($E$160:$M$160,0,AR$231+1)-INDEX($E$160:$M$160,0,AR$231))+AP237)))</f>
        <v>103.24416316755025</v>
      </c>
      <c r="AR237" s="186" cm="1">
        <f t="array" ref="AR237">IF(AS$231=-1,AS237,IF(AS$231=99,AQ237,IF(AS$231=0,INDEX($E165:$M165,0,AS$229),(INDEX($E165:$M165,0,AS$231+1)-INDEX($E165:$M165,0,AS$231))/(INDEX($E$160:$M$160,0,AS$231+1)-INDEX($E$160:$M$160,0,AS$231))+AQ237)))</f>
        <v>103.2203690052494</v>
      </c>
      <c r="AS237" s="186" cm="1">
        <f t="array" ref="AS237">IF(AT$231=-1,AT237,IF(AT$231=99,AR237,IF(AT$231=0,INDEX($E165:$M165,0,AT$229),(INDEX($E165:$M165,0,AT$231+1)-INDEX($E165:$M165,0,AT$231))/(INDEX($E$160:$M$160,0,AT$231+1)-INDEX($E$160:$M$160,0,AT$231))+AR237)))</f>
        <v>103.19657484294854</v>
      </c>
      <c r="AT237" s="186" cm="1">
        <f t="array" ref="AT237">IF(AU$231=-1,AU237,IF(AU$231=99,AS237,IF(AU$231=0,INDEX($E165:$M165,0,AU$229),(INDEX($E165:$M165,0,AU$231+1)-INDEX($E165:$M165,0,AU$231))/(INDEX($E$160:$M$160,0,AU$231+1)-INDEX($E$160:$M$160,0,AU$231))+AS237)))</f>
        <v>103.17278068064768</v>
      </c>
      <c r="AU237" s="186" cm="1">
        <f t="array" ref="AU237">IF(AV$231=-1,AV237,IF(AV$231=99,AT237,IF(AV$231=0,INDEX($E165:$M165,0,AV$229),(INDEX($E165:$M165,0,AV$231+1)-INDEX($E165:$M165,0,AV$231))/(INDEX($E$160:$M$160,0,AV$231+1)-INDEX($E$160:$M$160,0,AV$231))+AT237)))</f>
        <v>103.14898651834682</v>
      </c>
      <c r="AV237" s="186" cm="1">
        <f t="array" ref="AV237">IF(AW$231=-1,AW237,IF(AW$231=99,AU237,IF(AW$231=0,INDEX($E165:$M165,0,AW$229),(INDEX($E165:$M165,0,AW$231+1)-INDEX($E165:$M165,0,AW$231))/(INDEX($E$160:$M$160,0,AW$231+1)-INDEX($E$160:$M$160,0,AW$231))+AU237)))</f>
        <v>103.14898651834679</v>
      </c>
      <c r="AW237" s="186" cm="1">
        <f t="array" ref="AW237">IF(AX$231=-1,AX237,IF(AX$231=99,AV237,IF(AX$231=0,INDEX($E165:$M165,0,AX$229),(INDEX($E165:$M165,0,AX$231+1)-INDEX($E165:$M165,0,AX$231))/(INDEX($E$160:$M$160,0,AX$231+1)-INDEX($E$160:$M$160,0,AX$231))+AV237)))</f>
        <v>103.14898651834679</v>
      </c>
      <c r="AX237" s="186" cm="1">
        <f t="array" ref="AX237">IF(AY$231=-1,AZ237,IF(AY$231=99,AW237,IF(AY$231=0,INDEX($E165:$M165,0,AY$229),(INDEX($E165:$M165,0,AY$231+1)-INDEX($E165:$M165,0,AY$231))/(INDEX($E$160:$M$160,0,AY$231+1)-INDEX($E$160:$M$160,0,AY$231))+AW237)))</f>
        <v>103.14898651834679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2.5547937802312601</v>
      </c>
      <c r="T238" s="186" cm="1">
        <f t="array" ref="T238">IF(U$231=-1,U238,IF(U$231=99,S238,IF(U$231=0,INDEX($E166:$M166,0,U$229),(INDEX($E166:$M166,0,U$231+1)-INDEX($E166:$M166,0,U$231))/(INDEX($E$160:$M$160,0,U$231+1)-INDEX($E$160:$M$160,0,U$231))+S238)))</f>
        <v>2.5851163478093584</v>
      </c>
      <c r="U238" s="186" cm="1">
        <f t="array" ref="U238">IF(V$231=-1,V238,IF(V$231=99,T238,IF(V$231=0,INDEX($E166:$M166,0,V$229),(INDEX($E166:$M166,0,V$231+1)-INDEX($E166:$M166,0,V$231))/(INDEX($E$160:$M$160,0,V$231+1)-INDEX($E$160:$M$160,0,V$231))+T238)))</f>
        <v>2.6154389153874567</v>
      </c>
      <c r="V238" s="186" cm="1">
        <f t="array" ref="V238">IF(W$231=-1,W238,IF(W$231=99,U238,IF(W$231=0,INDEX($E166:$M166,0,W$229),(INDEX($E166:$M166,0,W$231+1)-INDEX($E166:$M166,0,W$231))/(INDEX($E$160:$M$160,0,W$231+1)-INDEX($E$160:$M$160,0,W$231))+U238)))</f>
        <v>2.6457614829655549</v>
      </c>
      <c r="W238" s="186" cm="1">
        <f t="array" ref="W238">IF(X$231=-1,X238,IF(X$231=99,V238,IF(X$231=0,INDEX($E166:$M166,0,X$229),(INDEX($E166:$M166,0,X$231+1)-INDEX($E166:$M166,0,X$231))/(INDEX($E$160:$M$160,0,X$231+1)-INDEX($E$160:$M$160,0,X$231))+V238)))</f>
        <v>2.6760840505436532</v>
      </c>
      <c r="X238" s="186" cm="1">
        <f t="array" ref="X238">IF(Y$231=-1,Y238,IF(Y$231=99,W238,IF(Y$231=0,INDEX($E166:$M166,0,Y$229),(INDEX($E166:$M166,0,Y$231+1)-INDEX($E166:$M166,0,Y$231))/(INDEX($E$160:$M$160,0,Y$231+1)-INDEX($E$160:$M$160,0,Y$231))+W238)))</f>
        <v>2.7064066181217514</v>
      </c>
      <c r="Y238" s="186" cm="1">
        <f t="array" ref="Y238">IF(Z$231=-1,Z238,IF(Z$231=99,X238,IF(Z$231=0,INDEX($E166:$M166,0,Z$229),(INDEX($E166:$M166,0,Z$231+1)-INDEX($E166:$M166,0,Z$231))/(INDEX($E$160:$M$160,0,Z$231+1)-INDEX($E$160:$M$160,0,Z$231))+X238)))</f>
        <v>2.7367291856998497</v>
      </c>
      <c r="Z238" s="186" cm="1">
        <f t="array" ref="Z238">IF(AA$231=-1,AA238,IF(AA$231=99,Y238,IF(AA$231=0,INDEX($E166:$M166,0,AA$229),(INDEX($E166:$M166,0,AA$231+1)-INDEX($E166:$M166,0,AA$231))/(INDEX($E$160:$M$160,0,AA$231+1)-INDEX($E$160:$M$160,0,AA$231))+Y238)))</f>
        <v>2.7670517532779479</v>
      </c>
      <c r="AA238" s="186" cm="1">
        <f t="array" ref="AA238">IF(AB$231=-1,AB238,IF(AB$231=99,Z238,IF(AB$231=0,INDEX($E166:$M166,0,AB$229),(INDEX($E166:$M166,0,AB$231+1)-INDEX($E166:$M166,0,AB$231))/(INDEX($E$160:$M$160,0,AB$231+1)-INDEX($E$160:$M$160,0,AB$231))+Z238)))</f>
        <v>2.7973743208560462</v>
      </c>
      <c r="AB238" s="186" cm="1">
        <f t="array" ref="AB238">IF(AC$231=-1,AC238,IF(AC$231=99,AA238,IF(AC$231=0,INDEX($E166:$M166,0,AC$229),(INDEX($E166:$M166,0,AC$231+1)-INDEX($E166:$M166,0,AC$231))/(INDEX($E$160:$M$160,0,AC$231+1)-INDEX($E$160:$M$160,0,AC$231))+AA238)))</f>
        <v>2.5547937802312601</v>
      </c>
      <c r="AC238" s="186" cm="1">
        <f t="array" ref="AC238">IF(AD$231=-1,AD238,IF(AD$231=99,AB238,IF(AD$231=0,INDEX($E166:$M166,0,AD$229),(INDEX($E166:$M166,0,AD$231+1)-INDEX($E166:$M166,0,AD$231))/(INDEX($E$160:$M$160,0,AD$231+1)-INDEX($E$160:$M$160,0,AD$231))+AB238)))</f>
        <v>7.3753524394656811</v>
      </c>
      <c r="AD238" s="186" cm="1">
        <f t="array" ref="AD238">IF(AE$231=-1,AE238,IF(AE$231=99,AC238,IF(AE$231=0,INDEX($E166:$M166,0,AE$229),(INDEX($E166:$M166,0,AE$231+1)-INDEX($E166:$M166,0,AE$231))/(INDEX($E$160:$M$160,0,AE$231+1)-INDEX($E$160:$M$160,0,AE$231))+AC238)))</f>
        <v>12.195911098700101</v>
      </c>
      <c r="AE238" s="186" cm="1">
        <f t="array" ref="AE238">IF(AF$231=-1,AF238,IF(AF$231=99,AD238,IF(AF$231=0,INDEX($E166:$M166,0,AF$229),(INDEX($E166:$M166,0,AF$231+1)-INDEX($E166:$M166,0,AF$231))/(INDEX($E$160:$M$160,0,AF$231+1)-INDEX($E$160:$M$160,0,AF$231))+AD238)))</f>
        <v>17.016469757934523</v>
      </c>
      <c r="AF238" s="186" cm="1">
        <f t="array" ref="AF238">IF(AG$231=-1,AG238,IF(AG$231=99,AE238,IF(AG$231=0,INDEX($E166:$M166,0,AG$229),(INDEX($E166:$M166,0,AG$231+1)-INDEX($E166:$M166,0,AG$231))/(INDEX($E$160:$M$160,0,AG$231+1)-INDEX($E$160:$M$160,0,AG$231))+AE238)))</f>
        <v>21.837028417168945</v>
      </c>
      <c r="AG238" s="186" cm="1">
        <f t="array" ref="AG238">IF(AH$231=-1,AH238,IF(AH$231=99,AF238,IF(AH$231=0,INDEX($E166:$M166,0,AH$229),(INDEX($E166:$M166,0,AH$231+1)-INDEX($E166:$M166,0,AH$231))/(INDEX($E$160:$M$160,0,AH$231+1)-INDEX($E$160:$M$160,0,AH$231))+AF238)))</f>
        <v>26.657587076403367</v>
      </c>
      <c r="AH238" s="186" cm="1">
        <f t="array" ref="AH238">IF(AI$231=-1,AI238,IF(AI$231=99,AG238,IF(AI$231=0,INDEX($E166:$M166,0,AI$229),(INDEX($E166:$M166,0,AI$231+1)-INDEX($E166:$M166,0,AI$231))/(INDEX($E$160:$M$160,0,AI$231+1)-INDEX($E$160:$M$160,0,AI$231))+AG238)))</f>
        <v>31.478145735637789</v>
      </c>
      <c r="AI238" s="186" cm="1">
        <f t="array" ref="AI238">IF(AJ$231=-1,AJ238,IF(AJ$231=99,AH238,IF(AJ$231=0,INDEX($E166:$M166,0,AJ$229),(INDEX($E166:$M166,0,AJ$231+1)-INDEX($E166:$M166,0,AJ$231))/(INDEX($E$160:$M$160,0,AJ$231+1)-INDEX($E$160:$M$160,0,AJ$231))+AH238)))</f>
        <v>36.29870439487221</v>
      </c>
      <c r="AJ238" s="186" cm="1">
        <f t="array" ref="AJ238">IF(AK$231=-1,AK238,IF(AK$231=99,AI238,IF(AK$231=0,INDEX($E166:$M166,0,AK$229),(INDEX($E166:$M166,0,AK$231+1)-INDEX($E166:$M166,0,AK$231))/(INDEX($E$160:$M$160,0,AK$231+1)-INDEX($E$160:$M$160,0,AK$231))+AI238)))</f>
        <v>41.119263054106632</v>
      </c>
      <c r="AK238" s="186" cm="1">
        <f t="array" ref="AK238">IF(AL$231=-1,AL238,IF(AL$231=99,AJ238,IF(AL$231=0,INDEX($E166:$M166,0,AL$229),(INDEX($E166:$M166,0,AL$231+1)-INDEX($E166:$M166,0,AL$231))/(INDEX($E$160:$M$160,0,AL$231+1)-INDEX($E$160:$M$160,0,AL$231))+AJ238)))</f>
        <v>45.939821713341054</v>
      </c>
      <c r="AL238" s="186" cm="1">
        <f t="array" ref="AL238">IF(AM$231=-1,AM238,IF(AM$231=99,AK238,IF(AM$231=0,INDEX($E166:$M166,0,AM$229),(INDEX($E166:$M166,0,AM$231+1)-INDEX($E166:$M166,0,AM$231))/(INDEX($E$160:$M$160,0,AM$231+1)-INDEX($E$160:$M$160,0,AM$231))+AK238)))</f>
        <v>7.3753524394656811</v>
      </c>
      <c r="AM238" s="186" cm="1">
        <f t="array" ref="AM238">IF(AN$231=-1,AN238,IF(AN$231=99,AL238,IF(AN$231=0,INDEX($E166:$M166,0,AN$229),(INDEX($E166:$M166,0,AN$231+1)-INDEX($E166:$M166,0,AN$231))/(INDEX($E$160:$M$160,0,AN$231+1)-INDEX($E$160:$M$160,0,AN$231))+AL238)))</f>
        <v>8.1217666652274794</v>
      </c>
      <c r="AN238" s="186" cm="1">
        <f t="array" ref="AN238">IF(AO$231=-1,AO238,IF(AO$231=99,AM238,IF(AO$231=0,INDEX($E166:$M166,0,AO$229),(INDEX($E166:$M166,0,AO$231+1)-INDEX($E166:$M166,0,AO$231))/(INDEX($E$160:$M$160,0,AO$231+1)-INDEX($E$160:$M$160,0,AO$231))+AM238)))</f>
        <v>8.8681808909892776</v>
      </c>
      <c r="AO238" s="186" cm="1">
        <f t="array" ref="AO238">IF(AP$231=-1,AP238,IF(AP$231=99,AN238,IF(AP$231=0,INDEX($E166:$M166,0,AP$229),(INDEX($E166:$M166,0,AP$231+1)-INDEX($E166:$M166,0,AP$231))/(INDEX($E$160:$M$160,0,AP$231+1)-INDEX($E$160:$M$160,0,AP$231))+AN238)))</f>
        <v>9.6145951167510759</v>
      </c>
      <c r="AP238" s="186" cm="1">
        <f t="array" ref="AP238">IF(AQ$231=-1,AQ238,IF(AQ$231=99,AO238,IF(AQ$231=0,INDEX($E166:$M166,0,AQ$229),(INDEX($E166:$M166,0,AQ$231+1)-INDEX($E166:$M166,0,AQ$231))/(INDEX($E$160:$M$160,0,AQ$231+1)-INDEX($E$160:$M$160,0,AQ$231))+AO238)))</f>
        <v>10.361009342512874</v>
      </c>
      <c r="AQ238" s="186" cm="1">
        <f t="array" ref="AQ238">IF(AR$231=-1,AR238,IF(AR$231=99,AP238,IF(AR$231=0,INDEX($E166:$M166,0,AR$229),(INDEX($E166:$M166,0,AR$231+1)-INDEX($E166:$M166,0,AR$231))/(INDEX($E$160:$M$160,0,AR$231+1)-INDEX($E$160:$M$160,0,AR$231))+AP238)))</f>
        <v>11.107423568274672</v>
      </c>
      <c r="AR238" s="186" cm="1">
        <f t="array" ref="AR238">IF(AS$231=-1,AS238,IF(AS$231=99,AQ238,IF(AS$231=0,INDEX($E166:$M166,0,AS$229),(INDEX($E166:$M166,0,AS$231+1)-INDEX($E166:$M166,0,AS$231))/(INDEX($E$160:$M$160,0,AS$231+1)-INDEX($E$160:$M$160,0,AS$231))+AQ238)))</f>
        <v>11.853837794036471</v>
      </c>
      <c r="AS238" s="186" cm="1">
        <f t="array" ref="AS238">IF(AT$231=-1,AT238,IF(AT$231=99,AR238,IF(AT$231=0,INDEX($E166:$M166,0,AT$229),(INDEX($E166:$M166,0,AT$231+1)-INDEX($E166:$M166,0,AT$231))/(INDEX($E$160:$M$160,0,AT$231+1)-INDEX($E$160:$M$160,0,AT$231))+AR238)))</f>
        <v>12.600252019798269</v>
      </c>
      <c r="AT238" s="186" cm="1">
        <f t="array" ref="AT238">IF(AU$231=-1,AU238,IF(AU$231=99,AS238,IF(AU$231=0,INDEX($E166:$M166,0,AU$229),(INDEX($E166:$M166,0,AU$231+1)-INDEX($E166:$M166,0,AU$231))/(INDEX($E$160:$M$160,0,AU$231+1)-INDEX($E$160:$M$160,0,AU$231))+AS238)))</f>
        <v>13.346666245560067</v>
      </c>
      <c r="AU238" s="186" cm="1">
        <f t="array" ref="AU238">IF(AV$231=-1,AV238,IF(AV$231=99,AT238,IF(AV$231=0,INDEX($E166:$M166,0,AV$229),(INDEX($E166:$M166,0,AV$231+1)-INDEX($E166:$M166,0,AV$231))/(INDEX($E$160:$M$160,0,AV$231+1)-INDEX($E$160:$M$160,0,AV$231))+AT238)))</f>
        <v>14.093080471321866</v>
      </c>
      <c r="AV238" s="186" cm="1">
        <f t="array" ref="AV238">IF(AW$231=-1,AW238,IF(AW$231=99,AU238,IF(AW$231=0,INDEX($E166:$M166,0,AW$229),(INDEX($E166:$M166,0,AW$231+1)-INDEX($E166:$M166,0,AW$231))/(INDEX($E$160:$M$160,0,AW$231+1)-INDEX($E$160:$M$160,0,AW$231))+AU238)))</f>
        <v>14.093080471321864</v>
      </c>
      <c r="AW238" s="186" cm="1">
        <f t="array" ref="AW238">IF(AX$231=-1,AX238,IF(AX$231=99,AV238,IF(AX$231=0,INDEX($E166:$M166,0,AX$229),(INDEX($E166:$M166,0,AX$231+1)-INDEX($E166:$M166,0,AX$231))/(INDEX($E$160:$M$160,0,AX$231+1)-INDEX($E$160:$M$160,0,AX$231))+AV238)))</f>
        <v>14.093080471321864</v>
      </c>
      <c r="AX238" s="186" cm="1">
        <f t="array" ref="AX238">IF(AY$231=-1,AZ238,IF(AY$231=99,AW238,IF(AY$231=0,INDEX($E166:$M166,0,AY$229),(INDEX($E166:$M166,0,AY$231+1)-INDEX($E166:$M166,0,AY$231))/(INDEX($E$160:$M$160,0,AY$231+1)-INDEX($E$160:$M$160,0,AY$231))+AW238)))</f>
        <v>14.093080471321864</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10.353677967075182</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8.967720358741504</v>
      </c>
      <c r="T239" s="186" cm="1">
        <f t="array" ref="T239">IF(U$231=-1,U239,IF(U$231=99,S239,IF(U$231=0,INDEX($E167:$M167,0,U$229),(INDEX($E167:$M167,0,U$231+1)-INDEX($E167:$M167,0,U$231))/(INDEX($E$160:$M$160,0,U$231+1)-INDEX($E$160:$M$160,0,U$231))+S239)))</f>
        <v>9.1118472729052122</v>
      </c>
      <c r="U239" s="186" cm="1">
        <f t="array" ref="U239">IF(V$231=-1,V239,IF(V$231=99,T239,IF(V$231=0,INDEX($E167:$M167,0,V$229),(INDEX($E167:$M167,0,V$231+1)-INDEX($E167:$M167,0,V$231))/(INDEX($E$160:$M$160,0,V$231+1)-INDEX($E$160:$M$160,0,V$231))+T239)))</f>
        <v>9.2559741870689205</v>
      </c>
      <c r="V239" s="186" cm="1">
        <f t="array" ref="V239">IF(W$231=-1,W239,IF(W$231=99,U239,IF(W$231=0,INDEX($E167:$M167,0,W$229),(INDEX($E167:$M167,0,W$231+1)-INDEX($E167:$M167,0,W$231))/(INDEX($E$160:$M$160,0,W$231+1)-INDEX($E$160:$M$160,0,W$231))+U239)))</f>
        <v>9.4001011012326288</v>
      </c>
      <c r="W239" s="186" cm="1">
        <f t="array" ref="W239">IF(X$231=-1,X239,IF(X$231=99,V239,IF(X$231=0,INDEX($E167:$M167,0,X$229),(INDEX($E167:$M167,0,X$231+1)-INDEX($E167:$M167,0,X$231))/(INDEX($E$160:$M$160,0,X$231+1)-INDEX($E$160:$M$160,0,X$231))+V239)))</f>
        <v>9.544228015396337</v>
      </c>
      <c r="X239" s="186" cm="1">
        <f t="array" ref="X239">IF(Y$231=-1,Y239,IF(Y$231=99,W239,IF(Y$231=0,INDEX($E167:$M167,0,Y$229),(INDEX($E167:$M167,0,Y$231+1)-INDEX($E167:$M167,0,Y$231))/(INDEX($E$160:$M$160,0,Y$231+1)-INDEX($E$160:$M$160,0,Y$231))+W239)))</f>
        <v>9.6883549295600453</v>
      </c>
      <c r="Y239" s="186" cm="1">
        <f t="array" ref="Y239">IF(Z$231=-1,Z239,IF(Z$231=99,X239,IF(Z$231=0,INDEX($E167:$M167,0,Z$229),(INDEX($E167:$M167,0,Z$231+1)-INDEX($E167:$M167,0,Z$231))/(INDEX($E$160:$M$160,0,Z$231+1)-INDEX($E$160:$M$160,0,Z$231))+X239)))</f>
        <v>9.8324818437237536</v>
      </c>
      <c r="Z239" s="186" cm="1">
        <f t="array" ref="Z239">IF(AA$231=-1,AA239,IF(AA$231=99,Y239,IF(AA$231=0,INDEX($E167:$M167,0,AA$229),(INDEX($E167:$M167,0,AA$231+1)-INDEX($E167:$M167,0,AA$231))/(INDEX($E$160:$M$160,0,AA$231+1)-INDEX($E$160:$M$160,0,AA$231))+Y239)))</f>
        <v>9.9766087578874618</v>
      </c>
      <c r="AA239" s="186" cm="1">
        <f t="array" ref="AA239">IF(AB$231=-1,AB239,IF(AB$231=99,Z239,IF(AB$231=0,INDEX($E167:$M167,0,AB$229),(INDEX($E167:$M167,0,AB$231+1)-INDEX($E167:$M167,0,AB$231))/(INDEX($E$160:$M$160,0,AB$231+1)-INDEX($E$160:$M$160,0,AB$231))+Z239)))</f>
        <v>10.12073567205117</v>
      </c>
      <c r="AB239" s="186" cm="1">
        <f t="array" ref="AB239">IF(AC$231=-1,AC239,IF(AC$231=99,AA239,IF(AC$231=0,INDEX($E167:$M167,0,AC$229),(INDEX($E167:$M167,0,AC$231+1)-INDEX($E167:$M167,0,AC$231))/(INDEX($E$160:$M$160,0,AC$231+1)-INDEX($E$160:$M$160,0,AC$231))+AA239)))</f>
        <v>8.967720358741504</v>
      </c>
      <c r="AC239" s="186" cm="1">
        <f t="array" ref="AC239">IF(AD$231=-1,AD239,IF(AD$231=99,AB239,IF(AD$231=0,INDEX($E167:$M167,0,AD$229),(INDEX($E167:$M167,0,AD$231+1)-INDEX($E167:$M167,0,AD$231))/(INDEX($E$160:$M$160,0,AD$231+1)-INDEX($E$160:$M$160,0,AD$231))+AB239)))</f>
        <v>9.108628664820893</v>
      </c>
      <c r="AD239" s="186" cm="1">
        <f t="array" ref="AD239">IF(AE$231=-1,AE239,IF(AE$231=99,AC239,IF(AE$231=0,INDEX($E167:$M167,0,AE$229),(INDEX($E167:$M167,0,AE$231+1)-INDEX($E167:$M167,0,AE$231))/(INDEX($E$160:$M$160,0,AE$231+1)-INDEX($E$160:$M$160,0,AE$231))+AC239)))</f>
        <v>9.2495369709002819</v>
      </c>
      <c r="AE239" s="186" cm="1">
        <f t="array" ref="AE239">IF(AF$231=-1,AF239,IF(AF$231=99,AD239,IF(AF$231=0,INDEX($E167:$M167,0,AF$229),(INDEX($E167:$M167,0,AF$231+1)-INDEX($E167:$M167,0,AF$231))/(INDEX($E$160:$M$160,0,AF$231+1)-INDEX($E$160:$M$160,0,AF$231))+AD239)))</f>
        <v>9.3904452769796709</v>
      </c>
      <c r="AF239" s="186" cm="1">
        <f t="array" ref="AF239">IF(AG$231=-1,AG239,IF(AG$231=99,AE239,IF(AG$231=0,INDEX($E167:$M167,0,AG$229),(INDEX($E167:$M167,0,AG$231+1)-INDEX($E167:$M167,0,AG$231))/(INDEX($E$160:$M$160,0,AG$231+1)-INDEX($E$160:$M$160,0,AG$231))+AE239)))</f>
        <v>9.5313535830590599</v>
      </c>
      <c r="AG239" s="186" cm="1">
        <f t="array" ref="AG239">IF(AH$231=-1,AH239,IF(AH$231=99,AF239,IF(AH$231=0,INDEX($E167:$M167,0,AH$229),(INDEX($E167:$M167,0,AH$231+1)-INDEX($E167:$M167,0,AH$231))/(INDEX($E$160:$M$160,0,AH$231+1)-INDEX($E$160:$M$160,0,AH$231))+AF239)))</f>
        <v>9.6722618891384489</v>
      </c>
      <c r="AH239" s="186" cm="1">
        <f t="array" ref="AH239">IF(AI$231=-1,AI239,IF(AI$231=99,AG239,IF(AI$231=0,INDEX($E167:$M167,0,AI$229),(INDEX($E167:$M167,0,AI$231+1)-INDEX($E167:$M167,0,AI$231))/(INDEX($E$160:$M$160,0,AI$231+1)-INDEX($E$160:$M$160,0,AI$231))+AG239)))</f>
        <v>9.8131701952178378</v>
      </c>
      <c r="AI239" s="186" cm="1">
        <f t="array" ref="AI239">IF(AJ$231=-1,AJ239,IF(AJ$231=99,AH239,IF(AJ$231=0,INDEX($E167:$M167,0,AJ$229),(INDEX($E167:$M167,0,AJ$231+1)-INDEX($E167:$M167,0,AJ$231))/(INDEX($E$160:$M$160,0,AJ$231+1)-INDEX($E$160:$M$160,0,AJ$231))+AH239)))</f>
        <v>9.9540785012972268</v>
      </c>
      <c r="AJ239" s="186" cm="1">
        <f t="array" ref="AJ239">IF(AK$231=-1,AK239,IF(AK$231=99,AI239,IF(AK$231=0,INDEX($E167:$M167,0,AK$229),(INDEX($E167:$M167,0,AK$231+1)-INDEX($E167:$M167,0,AK$231))/(INDEX($E$160:$M$160,0,AK$231+1)-INDEX($E$160:$M$160,0,AK$231))+AI239)))</f>
        <v>10.094986807376616</v>
      </c>
      <c r="AK239" s="186" cm="1">
        <f t="array" ref="AK239">IF(AL$231=-1,AL239,IF(AL$231=99,AJ239,IF(AL$231=0,INDEX($E167:$M167,0,AL$229),(INDEX($E167:$M167,0,AL$231+1)-INDEX($E167:$M167,0,AL$231))/(INDEX($E$160:$M$160,0,AL$231+1)-INDEX($E$160:$M$160,0,AL$231))+AJ239)))</f>
        <v>10.235895113456005</v>
      </c>
      <c r="AL239" s="186" cm="1">
        <f t="array" ref="AL239">IF(AM$231=-1,AM239,IF(AM$231=99,AK239,IF(AM$231=0,INDEX($E167:$M167,0,AM$229),(INDEX($E167:$M167,0,AM$231+1)-INDEX($E167:$M167,0,AM$231))/(INDEX($E$160:$M$160,0,AM$231+1)-INDEX($E$160:$M$160,0,AM$231))+AK239)))</f>
        <v>9.108628664820893</v>
      </c>
      <c r="AM239" s="186" cm="1">
        <f t="array" ref="AM239">IF(AN$231=-1,AN239,IF(AN$231=99,AL239,IF(AN$231=0,INDEX($E167:$M167,0,AN$229),(INDEX($E167:$M167,0,AN$231+1)-INDEX($E167:$M167,0,AN$231))/(INDEX($E$160:$M$160,0,AN$231+1)-INDEX($E$160:$M$160,0,AN$231))+AL239)))</f>
        <v>9.1065318612464878</v>
      </c>
      <c r="AN239" s="186" cm="1">
        <f t="array" ref="AN239">IF(AO$231=-1,AO239,IF(AO$231=99,AM239,IF(AO$231=0,INDEX($E167:$M167,0,AO$229),(INDEX($E167:$M167,0,AO$231+1)-INDEX($E167:$M167,0,AO$231))/(INDEX($E$160:$M$160,0,AO$231+1)-INDEX($E$160:$M$160,0,AO$231))+AM239)))</f>
        <v>9.1044350576720827</v>
      </c>
      <c r="AO239" s="186" cm="1">
        <f t="array" ref="AO239">IF(AP$231=-1,AP239,IF(AP$231=99,AN239,IF(AP$231=0,INDEX($E167:$M167,0,AP$229),(INDEX($E167:$M167,0,AP$231+1)-INDEX($E167:$M167,0,AP$231))/(INDEX($E$160:$M$160,0,AP$231+1)-INDEX($E$160:$M$160,0,AP$231))+AN239)))</f>
        <v>9.1023382540976776</v>
      </c>
      <c r="AP239" s="186" cm="1">
        <f t="array" ref="AP239">IF(AQ$231=-1,AQ239,IF(AQ$231=99,AO239,IF(AQ$231=0,INDEX($E167:$M167,0,AQ$229),(INDEX($E167:$M167,0,AQ$231+1)-INDEX($E167:$M167,0,AQ$231))/(INDEX($E$160:$M$160,0,AQ$231+1)-INDEX($E$160:$M$160,0,AQ$231))+AO239)))</f>
        <v>9.1002414505232725</v>
      </c>
      <c r="AQ239" s="186" cm="1">
        <f t="array" ref="AQ239">IF(AR$231=-1,AR239,IF(AR$231=99,AP239,IF(AR$231=0,INDEX($E167:$M167,0,AR$229),(INDEX($E167:$M167,0,AR$231+1)-INDEX($E167:$M167,0,AR$231))/(INDEX($E$160:$M$160,0,AR$231+1)-INDEX($E$160:$M$160,0,AR$231))+AP239)))</f>
        <v>9.0981446469488674</v>
      </c>
      <c r="AR239" s="186" cm="1">
        <f t="array" ref="AR239">IF(AS$231=-1,AS239,IF(AS$231=99,AQ239,IF(AS$231=0,INDEX($E167:$M167,0,AS$229),(INDEX($E167:$M167,0,AS$231+1)-INDEX($E167:$M167,0,AS$231))/(INDEX($E$160:$M$160,0,AS$231+1)-INDEX($E$160:$M$160,0,AS$231))+AQ239)))</f>
        <v>9.0960478433744623</v>
      </c>
      <c r="AS239" s="186" cm="1">
        <f t="array" ref="AS239">IF(AT$231=-1,AT239,IF(AT$231=99,AR239,IF(AT$231=0,INDEX($E167:$M167,0,AT$229),(INDEX($E167:$M167,0,AT$231+1)-INDEX($E167:$M167,0,AT$231))/(INDEX($E$160:$M$160,0,AT$231+1)-INDEX($E$160:$M$160,0,AT$231))+AR239)))</f>
        <v>9.0939510398000571</v>
      </c>
      <c r="AT239" s="186" cm="1">
        <f t="array" ref="AT239">IF(AU$231=-1,AU239,IF(AU$231=99,AS239,IF(AU$231=0,INDEX($E167:$M167,0,AU$229),(INDEX($E167:$M167,0,AU$231+1)-INDEX($E167:$M167,0,AU$231))/(INDEX($E$160:$M$160,0,AU$231+1)-INDEX($E$160:$M$160,0,AU$231))+AS239)))</f>
        <v>9.091854236225652</v>
      </c>
      <c r="AU239" s="186" cm="1">
        <f t="array" ref="AU239">IF(AV$231=-1,AV239,IF(AV$231=99,AT239,IF(AV$231=0,INDEX($E167:$M167,0,AV$229),(INDEX($E167:$M167,0,AV$231+1)-INDEX($E167:$M167,0,AV$231))/(INDEX($E$160:$M$160,0,AV$231+1)-INDEX($E$160:$M$160,0,AV$231))+AT239)))</f>
        <v>9.0897574326512469</v>
      </c>
      <c r="AV239" s="186" cm="1">
        <f t="array" ref="AV239">IF(AW$231=-1,AW239,IF(AW$231=99,AU239,IF(AW$231=0,INDEX($E167:$M167,0,AW$229),(INDEX($E167:$M167,0,AW$231+1)-INDEX($E167:$M167,0,AW$231))/(INDEX($E$160:$M$160,0,AW$231+1)-INDEX($E$160:$M$160,0,AW$231))+AU239)))</f>
        <v>9.0897574326512434</v>
      </c>
      <c r="AW239" s="186" cm="1">
        <f t="array" ref="AW239">IF(AX$231=-1,AX239,IF(AX$231=99,AV239,IF(AX$231=0,INDEX($E167:$M167,0,AX$229),(INDEX($E167:$M167,0,AX$231+1)-INDEX($E167:$M167,0,AX$231))/(INDEX($E$160:$M$160,0,AX$231+1)-INDEX($E$160:$M$160,0,AX$231))+AV239)))</f>
        <v>9.0897574326512434</v>
      </c>
      <c r="AX239" s="186" cm="1">
        <f t="array" ref="AX239">IF(AY$231=-1,AZ239,IF(AY$231=99,AW239,IF(AY$231=0,INDEX($E167:$M167,0,AY$229),(INDEX($E167:$M167,0,AY$231+1)-INDEX($E167:$M167,0,AY$231))/(INDEX($E$160:$M$160,0,AY$231+1)-INDEX($E$160:$M$160,0,AY$231))+AW239)))</f>
        <v>9.0897574326512434</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0.64257947683872407</v>
      </c>
      <c r="T240" s="186" cm="1">
        <f t="array" ref="T240">IF(U$231=-1,U240,IF(U$231=99,S240,IF(U$231=0,INDEX($E168:$M168,0,U$229),(INDEX($E168:$M168,0,U$231+1)-INDEX($E168:$M168,0,U$231))/(INDEX($E$160:$M$160,0,U$231+1)-INDEX($E$160:$M$160,0,U$231))+S240)))</f>
        <v>0.58558804518975205</v>
      </c>
      <c r="U240" s="186" cm="1">
        <f t="array" ref="U240">IF(V$231=-1,V240,IF(V$231=99,T240,IF(V$231=0,INDEX($E168:$M168,0,V$229),(INDEX($E168:$M168,0,V$231+1)-INDEX($E168:$M168,0,V$231))/(INDEX($E$160:$M$160,0,V$231+1)-INDEX($E$160:$M$160,0,V$231))+T240)))</f>
        <v>0.52859661354078002</v>
      </c>
      <c r="V240" s="186" cm="1">
        <f t="array" ref="V240">IF(W$231=-1,W240,IF(W$231=99,U240,IF(W$231=0,INDEX($E168:$M168,0,W$229),(INDEX($E168:$M168,0,W$231+1)-INDEX($E168:$M168,0,W$231))/(INDEX($E$160:$M$160,0,W$231+1)-INDEX($E$160:$M$160,0,W$231))+U240)))</f>
        <v>0.471605181891808</v>
      </c>
      <c r="W240" s="186" cm="1">
        <f t="array" ref="W240">IF(X$231=-1,X240,IF(X$231=99,V240,IF(X$231=0,INDEX($E168:$M168,0,X$229),(INDEX($E168:$M168,0,X$231+1)-INDEX($E168:$M168,0,X$231))/(INDEX($E$160:$M$160,0,X$231+1)-INDEX($E$160:$M$160,0,X$231))+V240)))</f>
        <v>0.41461375024283598</v>
      </c>
      <c r="X240" s="186" cm="1">
        <f t="array" ref="X240">IF(Y$231=-1,Y240,IF(Y$231=99,W240,IF(Y$231=0,INDEX($E168:$M168,0,Y$229),(INDEX($E168:$M168,0,Y$231+1)-INDEX($E168:$M168,0,Y$231))/(INDEX($E$160:$M$160,0,Y$231+1)-INDEX($E$160:$M$160,0,Y$231))+W240)))</f>
        <v>0.35762231859386395</v>
      </c>
      <c r="Y240" s="186" cm="1">
        <f t="array" ref="Y240">IF(Z$231=-1,Z240,IF(Z$231=99,X240,IF(Z$231=0,INDEX($E168:$M168,0,Z$229),(INDEX($E168:$M168,0,Z$231+1)-INDEX($E168:$M168,0,Z$231))/(INDEX($E$160:$M$160,0,Z$231+1)-INDEX($E$160:$M$160,0,Z$231))+X240)))</f>
        <v>0.30063088694489193</v>
      </c>
      <c r="Z240" s="186" cm="1">
        <f t="array" ref="Z240">IF(AA$231=-1,AA240,IF(AA$231=99,Y240,IF(AA$231=0,INDEX($E168:$M168,0,AA$229),(INDEX($E168:$M168,0,AA$231+1)-INDEX($E168:$M168,0,AA$231))/(INDEX($E$160:$M$160,0,AA$231+1)-INDEX($E$160:$M$160,0,AA$231))+Y240)))</f>
        <v>0.2436394552959199</v>
      </c>
      <c r="AA240" s="186" cm="1">
        <f t="array" ref="AA240">IF(AB$231=-1,AB240,IF(AB$231=99,Z240,IF(AB$231=0,INDEX($E168:$M168,0,AB$229),(INDEX($E168:$M168,0,AB$231+1)-INDEX($E168:$M168,0,AB$231))/(INDEX($E$160:$M$160,0,AB$231+1)-INDEX($E$160:$M$160,0,AB$231))+Z240)))</f>
        <v>0.18664802364694788</v>
      </c>
      <c r="AB240" s="186" cm="1">
        <f t="array" ref="AB240">IF(AC$231=-1,AC240,IF(AC$231=99,AA240,IF(AC$231=0,INDEX($E168:$M168,0,AC$229),(INDEX($E168:$M168,0,AC$231+1)-INDEX($E168:$M168,0,AC$231))/(INDEX($E$160:$M$160,0,AC$231+1)-INDEX($E$160:$M$160,0,AC$231))+AA240)))</f>
        <v>0.64257947683872407</v>
      </c>
      <c r="AC240" s="186" cm="1">
        <f t="array" ref="AC240">IF(AD$231=-1,AD240,IF(AD$231=99,AB240,IF(AD$231=0,INDEX($E168:$M168,0,AD$229),(INDEX($E168:$M168,0,AD$231+1)-INDEX($E168:$M168,0,AD$231))/(INDEX($E$160:$M$160,0,AD$231+1)-INDEX($E$160:$M$160,0,AD$231))+AB240)))</f>
        <v>0.63121754592195711</v>
      </c>
      <c r="AD240" s="186" cm="1">
        <f t="array" ref="AD240">IF(AE$231=-1,AE240,IF(AE$231=99,AC240,IF(AE$231=0,INDEX($E168:$M168,0,AE$229),(INDEX($E168:$M168,0,AE$231+1)-INDEX($E168:$M168,0,AE$231))/(INDEX($E$160:$M$160,0,AE$231+1)-INDEX($E$160:$M$160,0,AE$231))+AC240)))</f>
        <v>0.61985561500519015</v>
      </c>
      <c r="AE240" s="186" cm="1">
        <f t="array" ref="AE240">IF(AF$231=-1,AF240,IF(AF$231=99,AD240,IF(AF$231=0,INDEX($E168:$M168,0,AF$229),(INDEX($E168:$M168,0,AF$231+1)-INDEX($E168:$M168,0,AF$231))/(INDEX($E$160:$M$160,0,AF$231+1)-INDEX($E$160:$M$160,0,AF$231))+AD240)))</f>
        <v>0.60849368408842319</v>
      </c>
      <c r="AF240" s="186" cm="1">
        <f t="array" ref="AF240">IF(AG$231=-1,AG240,IF(AG$231=99,AE240,IF(AG$231=0,INDEX($E168:$M168,0,AG$229),(INDEX($E168:$M168,0,AG$231+1)-INDEX($E168:$M168,0,AG$231))/(INDEX($E$160:$M$160,0,AG$231+1)-INDEX($E$160:$M$160,0,AG$231))+AE240)))</f>
        <v>0.59713175317165623</v>
      </c>
      <c r="AG240" s="186" cm="1">
        <f t="array" ref="AG240">IF(AH$231=-1,AH240,IF(AH$231=99,AF240,IF(AH$231=0,INDEX($E168:$M168,0,AH$229),(INDEX($E168:$M168,0,AH$231+1)-INDEX($E168:$M168,0,AH$231))/(INDEX($E$160:$M$160,0,AH$231+1)-INDEX($E$160:$M$160,0,AH$231))+AF240)))</f>
        <v>0.58576982225488927</v>
      </c>
      <c r="AH240" s="186" cm="1">
        <f t="array" ref="AH240">IF(AI$231=-1,AI240,IF(AI$231=99,AG240,IF(AI$231=0,INDEX($E168:$M168,0,AI$229),(INDEX($E168:$M168,0,AI$231+1)-INDEX($E168:$M168,0,AI$231))/(INDEX($E$160:$M$160,0,AI$231+1)-INDEX($E$160:$M$160,0,AI$231))+AG240)))</f>
        <v>0.57440789133812231</v>
      </c>
      <c r="AI240" s="186" cm="1">
        <f t="array" ref="AI240">IF(AJ$231=-1,AJ240,IF(AJ$231=99,AH240,IF(AJ$231=0,INDEX($E168:$M168,0,AJ$229),(INDEX($E168:$M168,0,AJ$231+1)-INDEX($E168:$M168,0,AJ$231))/(INDEX($E$160:$M$160,0,AJ$231+1)-INDEX($E$160:$M$160,0,AJ$231))+AH240)))</f>
        <v>0.56304596042135535</v>
      </c>
      <c r="AJ240" s="186" cm="1">
        <f t="array" ref="AJ240">IF(AK$231=-1,AK240,IF(AK$231=99,AI240,IF(AK$231=0,INDEX($E168:$M168,0,AK$229),(INDEX($E168:$M168,0,AK$231+1)-INDEX($E168:$M168,0,AK$231))/(INDEX($E$160:$M$160,0,AK$231+1)-INDEX($E$160:$M$160,0,AK$231))+AI240)))</f>
        <v>0.55168402950458839</v>
      </c>
      <c r="AK240" s="186" cm="1">
        <f t="array" ref="AK240">IF(AL$231=-1,AL240,IF(AL$231=99,AJ240,IF(AL$231=0,INDEX($E168:$M168,0,AL$229),(INDEX($E168:$M168,0,AL$231+1)-INDEX($E168:$M168,0,AL$231))/(INDEX($E$160:$M$160,0,AL$231+1)-INDEX($E$160:$M$160,0,AL$231))+AJ240)))</f>
        <v>0.54032209858782143</v>
      </c>
      <c r="AL240" s="186" cm="1">
        <f t="array" ref="AL240">IF(AM$231=-1,AM240,IF(AM$231=99,AK240,IF(AM$231=0,INDEX($E168:$M168,0,AM$229),(INDEX($E168:$M168,0,AM$231+1)-INDEX($E168:$M168,0,AM$231))/(INDEX($E$160:$M$160,0,AM$231+1)-INDEX($E$160:$M$160,0,AM$231))+AK240)))</f>
        <v>0.63121754592195711</v>
      </c>
      <c r="AM240" s="186" cm="1">
        <f t="array" ref="AM240">IF(AN$231=-1,AN240,IF(AN$231=99,AL240,IF(AN$231=0,INDEX($E168:$M168,0,AN$229),(INDEX($E168:$M168,0,AN$231+1)-INDEX($E168:$M168,0,AN$231))/(INDEX($E$160:$M$160,0,AN$231+1)-INDEX($E$160:$M$160,0,AN$231))+AL240)))</f>
        <v>0.65642064189504867</v>
      </c>
      <c r="AN240" s="186" cm="1">
        <f t="array" ref="AN240">IF(AO$231=-1,AO240,IF(AO$231=99,AM240,IF(AO$231=0,INDEX($E168:$M168,0,AO$229),(INDEX($E168:$M168,0,AO$231+1)-INDEX($E168:$M168,0,AO$231))/(INDEX($E$160:$M$160,0,AO$231+1)-INDEX($E$160:$M$160,0,AO$231))+AM240)))</f>
        <v>0.68162373786814023</v>
      </c>
      <c r="AO240" s="186" cm="1">
        <f t="array" ref="AO240">IF(AP$231=-1,AP240,IF(AP$231=99,AN240,IF(AP$231=0,INDEX($E168:$M168,0,AP$229),(INDEX($E168:$M168,0,AP$231+1)-INDEX($E168:$M168,0,AP$231))/(INDEX($E$160:$M$160,0,AP$231+1)-INDEX($E$160:$M$160,0,AP$231))+AN240)))</f>
        <v>0.70682683384123179</v>
      </c>
      <c r="AP240" s="186" cm="1">
        <f t="array" ref="AP240">IF(AQ$231=-1,AQ240,IF(AQ$231=99,AO240,IF(AQ$231=0,INDEX($E168:$M168,0,AQ$229),(INDEX($E168:$M168,0,AQ$231+1)-INDEX($E168:$M168,0,AQ$231))/(INDEX($E$160:$M$160,0,AQ$231+1)-INDEX($E$160:$M$160,0,AQ$231))+AO240)))</f>
        <v>0.73202992981432335</v>
      </c>
      <c r="AQ240" s="186" cm="1">
        <f t="array" ref="AQ240">IF(AR$231=-1,AR240,IF(AR$231=99,AP240,IF(AR$231=0,INDEX($E168:$M168,0,AR$229),(INDEX($E168:$M168,0,AR$231+1)-INDEX($E168:$M168,0,AR$231))/(INDEX($E$160:$M$160,0,AR$231+1)-INDEX($E$160:$M$160,0,AR$231))+AP240)))</f>
        <v>0.75723302578741492</v>
      </c>
      <c r="AR240" s="186" cm="1">
        <f t="array" ref="AR240">IF(AS$231=-1,AS240,IF(AS$231=99,AQ240,IF(AS$231=0,INDEX($E168:$M168,0,AS$229),(INDEX($E168:$M168,0,AS$231+1)-INDEX($E168:$M168,0,AS$231))/(INDEX($E$160:$M$160,0,AS$231+1)-INDEX($E$160:$M$160,0,AS$231))+AQ240)))</f>
        <v>0.78243612176050648</v>
      </c>
      <c r="AS240" s="186" cm="1">
        <f t="array" ref="AS240">IF(AT$231=-1,AT240,IF(AT$231=99,AR240,IF(AT$231=0,INDEX($E168:$M168,0,AT$229),(INDEX($E168:$M168,0,AT$231+1)-INDEX($E168:$M168,0,AT$231))/(INDEX($E$160:$M$160,0,AT$231+1)-INDEX($E$160:$M$160,0,AT$231))+AR240)))</f>
        <v>0.80763921773359804</v>
      </c>
      <c r="AT240" s="186" cm="1">
        <f t="array" ref="AT240">IF(AU$231=-1,AU240,IF(AU$231=99,AS240,IF(AU$231=0,INDEX($E168:$M168,0,AU$229),(INDEX($E168:$M168,0,AU$231+1)-INDEX($E168:$M168,0,AU$231))/(INDEX($E$160:$M$160,0,AU$231+1)-INDEX($E$160:$M$160,0,AU$231))+AS240)))</f>
        <v>0.8328423137066896</v>
      </c>
      <c r="AU240" s="186" cm="1">
        <f t="array" ref="AU240">IF(AV$231=-1,AV240,IF(AV$231=99,AT240,IF(AV$231=0,INDEX($E168:$M168,0,AV$229),(INDEX($E168:$M168,0,AV$231+1)-INDEX($E168:$M168,0,AV$231))/(INDEX($E$160:$M$160,0,AV$231+1)-INDEX($E$160:$M$160,0,AV$231))+AT240)))</f>
        <v>0.85804540967978116</v>
      </c>
      <c r="AV240" s="186" cm="1">
        <f t="array" ref="AV240">IF(AW$231=-1,AW240,IF(AW$231=99,AU240,IF(AW$231=0,INDEX($E168:$M168,0,AW$229),(INDEX($E168:$M168,0,AW$231+1)-INDEX($E168:$M168,0,AW$231))/(INDEX($E$160:$M$160,0,AW$231+1)-INDEX($E$160:$M$160,0,AW$231))+AU240)))</f>
        <v>0.85804540967978071</v>
      </c>
      <c r="AW240" s="186" cm="1">
        <f t="array" ref="AW240">IF(AX$231=-1,AX240,IF(AX$231=99,AV240,IF(AX$231=0,INDEX($E168:$M168,0,AX$229),(INDEX($E168:$M168,0,AX$231+1)-INDEX($E168:$M168,0,AX$231))/(INDEX($E$160:$M$160,0,AX$231+1)-INDEX($E$160:$M$160,0,AX$231))+AV240)))</f>
        <v>0.85804540967978071</v>
      </c>
      <c r="AX240" s="186" cm="1">
        <f t="array" ref="AX240">IF(AY$231=-1,AZ240,IF(AY$231=99,AW240,IF(AY$231=0,INDEX($E168:$M168,0,AY$229),(INDEX($E168:$M168,0,AY$231+1)-INDEX($E168:$M168,0,AY$231))/(INDEX($E$160:$M$160,0,AY$231+1)-INDEX($E$160:$M$160,0,AY$231))+AW240)))</f>
        <v>0.85804540967978071</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1.1649226976433504E-2</v>
      </c>
      <c r="E253" s="109">
        <f t="shared" si="626"/>
        <v>1.0105199438475737E-2</v>
      </c>
      <c r="F253" s="109"/>
      <c r="G253" s="109">
        <f>I107/I$111</f>
        <v>1.0303459204523179E-2</v>
      </c>
      <c r="H253" s="109">
        <f t="shared" ref="H253:J255" si="627">K107/K$111</f>
        <v>7.3049401745289141E-3</v>
      </c>
      <c r="I253" s="109">
        <f t="shared" si="627"/>
        <v>4.3950560446439279E-3</v>
      </c>
      <c r="J253" s="109">
        <f t="shared" si="627"/>
        <v>2.7488298001024079E-3</v>
      </c>
      <c r="K253" s="109">
        <f>M107/M$111</f>
        <v>2.7488298001024079E-3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0.38777035977778862</v>
      </c>
      <c r="E254" s="109">
        <f t="shared" si="626"/>
        <v>0.36361467644264844</v>
      </c>
      <c r="F254" s="109"/>
      <c r="G254" s="109">
        <f>I108/I$111</f>
        <v>0.40886886480350609</v>
      </c>
      <c r="H254" s="109">
        <f t="shared" si="627"/>
        <v>0.325364390095296</v>
      </c>
      <c r="I254" s="109">
        <f t="shared" si="627"/>
        <v>0.27468325809852473</v>
      </c>
      <c r="J254" s="109">
        <f t="shared" si="627"/>
        <v>0.23638134705395877</v>
      </c>
      <c r="K254" s="109">
        <f>M108/M$111</f>
        <v>0.23638134705395877</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0.53340059208599533</v>
      </c>
      <c r="E255" s="109">
        <f t="shared" si="626"/>
        <v>0.55955814501531798</v>
      </c>
      <c r="F255" s="109"/>
      <c r="G255" s="109">
        <f>I109/I$111</f>
        <v>0.51723153706057234</v>
      </c>
      <c r="H255" s="109">
        <f t="shared" si="627"/>
        <v>0.61318846839696228</v>
      </c>
      <c r="I255" s="109">
        <f t="shared" si="627"/>
        <v>0.67436416053498183</v>
      </c>
      <c r="J255" s="109">
        <f t="shared" si="627"/>
        <v>0.71828032445679812</v>
      </c>
      <c r="K255" s="109">
        <f>M109/M$111</f>
        <v>0.71828032445679812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0.57338866895243346</v>
      </c>
      <c r="H256" s="109">
        <f>SUM(K115:K117)/SUM(K$127:K$129)</f>
        <v>0.5298716269107917</v>
      </c>
      <c r="I256" s="109">
        <f>SUM(L115:L117)/SUM(L$127:L$129)</f>
        <v>0.44388576503447941</v>
      </c>
      <c r="J256" s="109">
        <f>SUM(M115:M117)/SUM(M$127:M$129)</f>
        <v>0.37144960660587939</v>
      </c>
      <c r="K256" s="109">
        <f>SUM(M115:M117)/SUM(M$127:M$129)</f>
        <v>0.37144960660587939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0.30690326234799903</v>
      </c>
      <c r="H257" s="109">
        <f>SUM(K119:K121)/SUM(K$127:K$129)</f>
        <v>0.32120574164955434</v>
      </c>
      <c r="I257" s="109">
        <f>SUM(L119:L121)/SUM(L$127:L$129)</f>
        <v>0.38157996659397042</v>
      </c>
      <c r="J257" s="109">
        <f>SUM(M119:M121)/SUM(M$127:M$129)</f>
        <v>0.44367485497847842</v>
      </c>
      <c r="K257" s="109">
        <f>SUM(M119:M121)/SUM(M$127:M$129)</f>
        <v>0.44367485497847842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0.1197080686995674</v>
      </c>
      <c r="H258" s="109">
        <f>SUM(K123:K125)/SUM(K$127:K$129)</f>
        <v>0.14892263143965398</v>
      </c>
      <c r="I258" s="109">
        <f>SUM(L123:L125)/SUM(L$127:L$129)</f>
        <v>0.17453426837155001</v>
      </c>
      <c r="J258" s="109">
        <f>SUM(M123:M125)/SUM(M$127:M$129)</f>
        <v>0.18487553841564219</v>
      </c>
      <c r="K258" s="109">
        <f>SUM(M123:M125)/SUM(M$127:M$129)</f>
        <v>0.18487553841564219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3.4344864015077264E-3</v>
      </c>
      <c r="Q260" s="186" cm="1">
        <f t="array" ref="Q260">IF(S$252=-1,R260,IF(S$252=99,P260,IF(S$252=0,INDEX($D253:$K253,0,S$250),(INDEX($D253:$K253,0,S$252+1)-INDEX($D253:$K253,0,S$252))/(INDEX($D$249:$K$249,0,S$252+1)-INDEX($D$249:$K$249,0,S$252))+P260)))</f>
        <v>6.8689728030154528E-3</v>
      </c>
      <c r="R260" s="186" cm="1">
        <f t="array" ref="R260">IF(T$252=-1,S260,IF(T$252=99,Q260,IF(T$252=0,INDEX($D253:$K253,0,T$250),(INDEX($D253:$K253,0,T$252+1)-INDEX($D253:$K253,0,T$252))/(INDEX($D$249:$K$249,0,T$252+1)-INDEX($D$249:$K$249,0,T$252))+Q260)))</f>
        <v>1.0303459204523179E-2</v>
      </c>
      <c r="S260" s="186" cm="1">
        <f t="array" ref="S260">IF(U$252=-1,T260,IF(U$252=99,R260,IF(U$252=0,INDEX($D253:$K253,0,U$250),(INDEX($D253:$K253,0,U$252+1)-INDEX($D253:$K253,0,U$252))/(INDEX($D$249:$K$249,0,U$252+1)-INDEX($D$249:$K$249,0,U$252))+R260)))</f>
        <v>1.0003607301523752E-2</v>
      </c>
      <c r="T260" s="186" cm="1">
        <f t="array" ref="T260">IF(V$252=-1,U260,IF(V$252=99,S260,IF(V$252=0,INDEX($D253:$K253,0,V$250),(INDEX($D253:$K253,0,V$252+1)-INDEX($D253:$K253,0,V$252))/(INDEX($D$249:$K$249,0,V$252+1)-INDEX($D$249:$K$249,0,V$252))+S260)))</f>
        <v>9.7037553985243243E-3</v>
      </c>
      <c r="U260" s="186" cm="1">
        <f t="array" ref="U260">IF(W$252=-1,V260,IF(W$252=99,T260,IF(W$252=0,INDEX($D253:$K253,0,W$250),(INDEX($D253:$K253,0,W$252+1)-INDEX($D253:$K253,0,W$252))/(INDEX($D$249:$K$249,0,W$252+1)-INDEX($D$249:$K$249,0,W$252))+T260)))</f>
        <v>9.4039034955248971E-3</v>
      </c>
      <c r="V260" s="186" cm="1">
        <f t="array" ref="V260">IF(X$252=-1,W260,IF(X$252=99,U260,IF(X$252=0,INDEX($D253:$K253,0,X$250),(INDEX($D253:$K253,0,X$252+1)-INDEX($D253:$K253,0,X$252))/(INDEX($D$249:$K$249,0,X$252+1)-INDEX($D$249:$K$249,0,X$252))+U260)))</f>
        <v>9.1040515925254698E-3</v>
      </c>
      <c r="W260" s="186" cm="1">
        <f t="array" ref="W260">IF(Y$252=-1,X260,IF(Y$252=99,V260,IF(Y$252=0,INDEX($D253:$K253,0,Y$250),(INDEX($D253:$K253,0,Y$252+1)-INDEX($D253:$K253,0,Y$252))/(INDEX($D$249:$K$249,0,Y$252+1)-INDEX($D$249:$K$249,0,Y$252))+V260)))</f>
        <v>8.8041996895260426E-3</v>
      </c>
      <c r="X260" s="186" cm="1">
        <f t="array" ref="X260">IF(Z$252=-1,Y260,IF(Z$252=99,W260,IF(Z$252=0,INDEX($D253:$K253,0,Z$250),(INDEX($D253:$K253,0,Z$252+1)-INDEX($D253:$K253,0,Z$252))/(INDEX($D$249:$K$249,0,Z$252+1)-INDEX($D$249:$K$249,0,Z$252))+W260)))</f>
        <v>8.5043477865266153E-3</v>
      </c>
      <c r="Y260" s="186" cm="1">
        <f t="array" ref="Y260">IF(AA$252=-1,Z260,IF(AA$252=99,X260,IF(AA$252=0,INDEX($D253:$K253,0,AA$250),(INDEX($D253:$K253,0,AA$252+1)-INDEX($D253:$K253,0,AA$252))/(INDEX($D$249:$K$249,0,AA$252+1)-INDEX($D$249:$K$249,0,AA$252))+X260)))</f>
        <v>8.2044958835271881E-3</v>
      </c>
      <c r="Z260" s="186" cm="1">
        <f t="array" ref="Z260">IF(AB$252=-1,AA260,IF(AB$252=99,Y260,IF(AB$252=0,INDEX($D253:$K253,0,AB$250),(INDEX($D253:$K253,0,AB$252+1)-INDEX($D253:$K253,0,AB$252))/(INDEX($D$249:$K$249,0,AB$252+1)-INDEX($D$249:$K$249,0,AB$252))+Y260)))</f>
        <v>7.9046439805277608E-3</v>
      </c>
      <c r="AA260" s="186" cm="1">
        <f t="array" ref="AA260">IF(AC$252=-1,AB260,IF(AC$252=99,Z260,IF(AC$252=0,INDEX($D253:$K253,0,AC$250),(INDEX($D253:$K253,0,AC$252+1)-INDEX($D253:$K253,0,AC$252))/(INDEX($D$249:$K$249,0,AC$252+1)-INDEX($D$249:$K$249,0,AC$252))+Z260)))</f>
        <v>7.6047920775283344E-3</v>
      </c>
      <c r="AB260" s="186" cm="1">
        <f t="array" ref="AB260">IF(AD$252=-1,AC260,IF(AD$252=99,AA260,IF(AD$252=0,INDEX($D253:$K253,0,AD$250),(INDEX($D253:$K253,0,AD$252+1)-INDEX($D253:$K253,0,AD$252))/(INDEX($D$249:$K$249,0,AD$252+1)-INDEX($D$249:$K$249,0,AD$252))+AA260)))</f>
        <v>7.3049401745289141E-3</v>
      </c>
      <c r="AC260" s="186" cm="1">
        <f t="array" ref="AC260">IF(AE$252=-1,AD260,IF(AE$252=99,AB260,IF(AE$252=0,INDEX($D253:$K253,0,AE$250),(INDEX($D253:$K253,0,AE$252+1)-INDEX($D253:$K253,0,AE$252))/(INDEX($D$249:$K$249,0,AE$252+1)-INDEX($D$249:$K$249,0,AE$252))+AB260)))</f>
        <v>7.0139517615404158E-3</v>
      </c>
      <c r="AD260" s="186" cm="1">
        <f t="array" ref="AD260">IF(AF$252=-1,AE260,IF(AF$252=99,AC260,IF(AF$252=0,INDEX($D253:$K253,0,AF$250),(INDEX($D253:$K253,0,AF$252+1)-INDEX($D253:$K253,0,AF$252))/(INDEX($D$249:$K$249,0,AF$252+1)-INDEX($D$249:$K$249,0,AF$252))+AC260)))</f>
        <v>6.7229633485519176E-3</v>
      </c>
      <c r="AE260" s="186" cm="1">
        <f t="array" ref="AE260">IF(AG$252=-1,AF260,IF(AG$252=99,AD260,IF(AG$252=0,INDEX($D253:$K253,0,AG$250),(INDEX($D253:$K253,0,AG$252+1)-INDEX($D253:$K253,0,AG$252))/(INDEX($D$249:$K$249,0,AG$252+1)-INDEX($D$249:$K$249,0,AG$252))+AD260)))</f>
        <v>6.4319749355634193E-3</v>
      </c>
      <c r="AF260" s="186" cm="1">
        <f t="array" ref="AF260">IF(AH$252=-1,AG260,IF(AH$252=99,AE260,IF(AH$252=0,INDEX($D253:$K253,0,AH$250),(INDEX($D253:$K253,0,AH$252+1)-INDEX($D253:$K253,0,AH$252))/(INDEX($D$249:$K$249,0,AH$252+1)-INDEX($D$249:$K$249,0,AH$252))+AE260)))</f>
        <v>6.140986522574921E-3</v>
      </c>
      <c r="AG260" s="186" cm="1">
        <f t="array" ref="AG260">IF(AI$252=-1,AH260,IF(AI$252=99,AF260,IF(AI$252=0,INDEX($D253:$K253,0,AI$250),(INDEX($D253:$K253,0,AI$252+1)-INDEX($D253:$K253,0,AI$252))/(INDEX($D$249:$K$249,0,AI$252+1)-INDEX($D$249:$K$249,0,AI$252))+AF260)))</f>
        <v>5.8499981095864228E-3</v>
      </c>
      <c r="AH260" s="186" cm="1">
        <f t="array" ref="AH260">IF(AJ$252=-1,AI260,IF(AJ$252=99,AG260,IF(AJ$252=0,INDEX($D253:$K253,0,AJ$250),(INDEX($D253:$K253,0,AJ$252+1)-INDEX($D253:$K253,0,AJ$252))/(INDEX($D$249:$K$249,0,AJ$252+1)-INDEX($D$249:$K$249,0,AJ$252))+AG260)))</f>
        <v>5.5590096965979245E-3</v>
      </c>
      <c r="AI260" s="186" cm="1">
        <f t="array" ref="AI260">IF(AK$252=-1,AJ260,IF(AK$252=99,AH260,IF(AK$252=0,INDEX($D253:$K253,0,AK$250),(INDEX($D253:$K253,0,AK$252+1)-INDEX($D253:$K253,0,AK$252))/(INDEX($D$249:$K$249,0,AK$252+1)-INDEX($D$249:$K$249,0,AK$252))+AH260)))</f>
        <v>5.2680212836094262E-3</v>
      </c>
      <c r="AJ260" s="186" cm="1">
        <f t="array" ref="AJ260">IF(AL$252=-1,AK260,IF(AL$252=99,AI260,IF(AL$252=0,INDEX($D253:$K253,0,AL$250),(INDEX($D253:$K253,0,AL$252+1)-INDEX($D253:$K253,0,AL$252))/(INDEX($D$249:$K$249,0,AL$252+1)-INDEX($D$249:$K$249,0,AL$252))+AI260)))</f>
        <v>4.9770328706209279E-3</v>
      </c>
      <c r="AK260" s="186" cm="1">
        <f t="array" ref="AK260">IF(AM$252=-1,AL260,IF(AM$252=99,AJ260,IF(AM$252=0,INDEX($D253:$K253,0,AM$250),(INDEX($D253:$K253,0,AM$252+1)-INDEX($D253:$K253,0,AM$252))/(INDEX($D$249:$K$249,0,AM$252+1)-INDEX($D$249:$K$249,0,AM$252))+AJ260)))</f>
        <v>4.6860444576324297E-3</v>
      </c>
      <c r="AL260" s="186" cm="1">
        <f t="array" ref="AL260">IF(AN$252=-1,AM260,IF(AN$252=99,AK260,IF(AN$252=0,INDEX($D253:$K253,0,AN$250),(INDEX($D253:$K253,0,AN$252+1)-INDEX($D253:$K253,0,AN$252))/(INDEX($D$249:$K$249,0,AN$252+1)-INDEX($D$249:$K$249,0,AN$252))+AK260)))</f>
        <v>4.3950560446439279E-3</v>
      </c>
      <c r="AM260" s="186" cm="1">
        <f t="array" ref="AM260">IF(AO$252=-1,AN260,IF(AO$252=99,AL260,IF(AO$252=0,INDEX($D253:$K253,0,AO$250),(INDEX($D253:$K253,0,AO$252+1)-INDEX($D253:$K253,0,AO$252))/(INDEX($D$249:$K$249,0,AO$252+1)-INDEX($D$249:$K$249,0,AO$252))+AL260)))</f>
        <v>4.2304334201897758E-3</v>
      </c>
      <c r="AN260" s="186" cm="1">
        <f t="array" ref="AN260">IF(AP$252=-1,AO260,IF(AP$252=99,AM260,IF(AP$252=0,INDEX($D253:$K253,0,AP$250),(INDEX($D253:$K253,0,AP$252+1)-INDEX($D253:$K253,0,AP$252))/(INDEX($D$249:$K$249,0,AP$252+1)-INDEX($D$249:$K$249,0,AP$252))+AM260)))</f>
        <v>4.0658107957356237E-3</v>
      </c>
      <c r="AO260" s="186" cm="1">
        <f t="array" ref="AO260">IF(AQ$252=-1,AP260,IF(AQ$252=99,AN260,IF(AQ$252=0,INDEX($D253:$K253,0,AQ$250),(INDEX($D253:$K253,0,AQ$252+1)-INDEX($D253:$K253,0,AQ$252))/(INDEX($D$249:$K$249,0,AQ$252+1)-INDEX($D$249:$K$249,0,AQ$252))+AN260)))</f>
        <v>3.9011881712814715E-3</v>
      </c>
      <c r="AP260" s="186" cm="1">
        <f t="array" ref="AP260">IF(AR$252=-1,AQ260,IF(AR$252=99,AO260,IF(AR$252=0,INDEX($D253:$K253,0,AR$250),(INDEX($D253:$K253,0,AR$252+1)-INDEX($D253:$K253,0,AR$252))/(INDEX($D$249:$K$249,0,AR$252+1)-INDEX($D$249:$K$249,0,AR$252))+AO260)))</f>
        <v>3.7365655468273194E-3</v>
      </c>
      <c r="AQ260" s="186" cm="1">
        <f t="array" ref="AQ260">IF(AS$252=-1,AR260,IF(AS$252=99,AP260,IF(AS$252=0,INDEX($D253:$K253,0,AS$250),(INDEX($D253:$K253,0,AS$252+1)-INDEX($D253:$K253,0,AS$252))/(INDEX($D$249:$K$249,0,AS$252+1)-INDEX($D$249:$K$249,0,AS$252))+AP260)))</f>
        <v>3.5719429223731673E-3</v>
      </c>
      <c r="AR260" s="186" cm="1">
        <f t="array" ref="AR260">IF(AT$252=-1,AW260,IF(AT$252=99,AQ260,IF(AT$252=0,INDEX($D253:$K253,0,AT$250),(INDEX($D253:$K253,0,AT$252+1)-INDEX($D253:$K253,0,AT$252))/(INDEX($D$249:$K$249,0,AT$252+1)-INDEX($D$249:$K$249,0,AT$252))+AQ260)))</f>
        <v>3.4073202979190151E-3</v>
      </c>
      <c r="AS260" s="186" cm="1">
        <f t="array" ref="AS260">IF(AU$252=-1,AX260,IF(AU$252=99,AR260,IF(AU$252=0,INDEX($D253:$K253,0,AU$250),(INDEX($D253:$K253,0,AU$252+1)-INDEX($D253:$K253,0,AU$252))/(INDEX($D$249:$K$249,0,AU$252+1)-INDEX($D$249:$K$249,0,AU$252))+AR260)))</f>
        <v>3.242697673464863E-3</v>
      </c>
      <c r="AT260" s="186" cm="1">
        <f t="array" ref="AT260">IF(AV$252=-1,AY260,IF(AV$252=99,AS260,IF(AV$252=0,INDEX($D253:$K253,0,AV$250),(INDEX($D253:$K253,0,AV$252+1)-INDEX($D253:$K253,0,AV$252))/(INDEX($D$249:$K$249,0,AV$252+1)-INDEX($D$249:$K$249,0,AV$252))+AS260)))</f>
        <v>3.0780750490107108E-3</v>
      </c>
      <c r="AU260" s="186" cm="1">
        <f t="array" ref="AU260">IF(AW$252=-1,AZ260,IF(AW$252=99,AT260,IF(AW$252=0,INDEX($D253:$K253,0,AW$250),(INDEX($D253:$K253,0,AW$252+1)-INDEX($D253:$K253,0,AW$252))/(INDEX($D$249:$K$249,0,AW$252+1)-INDEX($D$249:$K$249,0,AW$252))+AT260)))</f>
        <v>2.9134524245565587E-3</v>
      </c>
      <c r="AV260" s="186" cm="1">
        <f t="array" ref="AV260">IF(AX$252=-1,BA260,IF(AX$252=99,AU260,IF(AX$252=0,INDEX($D253:$K253,0,AX$250),(INDEX($D253:$K253,0,AX$252+1)-INDEX($D253:$K253,0,AX$252))/(INDEX($D$249:$K$249,0,AX$252+1)-INDEX($D$249:$K$249,0,AX$252))+AU260)))</f>
        <v>2.7488298001024079E-3</v>
      </c>
      <c r="AW260" s="186" cm="1">
        <f t="array" ref="AW260">IF(AY$252=-1,BB260,IF(AY$252=99,AV260,IF(AY$252=0,INDEX($D253:$K253,0,AY$250),(INDEX($D253:$K253,0,AY$252+1)-INDEX($D253:$K253,0,AY$252))/(INDEX($D$249:$K$249,0,AY$252+1)-INDEX($D$249:$K$249,0,AY$252))+AV260)))</f>
        <v>2.7488298001024079E-3</v>
      </c>
      <c r="AX260" s="186" cm="1">
        <f t="array" ref="AX260">IF(AV$252=-1,AZ260,IF(AV$252=99,AW260,IF(AV$252=0,INDEX($D253:$K253,0,AV$250),(INDEX($D253:$K253,0,AV$252+1)-INDEX($D253:$K253,0,AV$252))/(INDEX($D$249:$K$249,0,AV$252+1)-INDEX($D$249:$K$249,0,AV$252))+AW260)))</f>
        <v>2.5842071756482557E-3</v>
      </c>
      <c r="AY260" s="186" cm="1">
        <f t="array" ref="AY260">IF(AW$252=-1,BA260,IF(AW$252=99,AX260,IF(AW$252=0,INDEX($D253:$K253,0,AW$250),(INDEX($D253:$K253,0,AW$252+1)-INDEX($D253:$K253,0,AW$252))/(INDEX($D$249:$K$249,0,AW$252+1)-INDEX($D$249:$K$249,0,AW$252))+AX260)))</f>
        <v>2.4195845511941036E-3</v>
      </c>
      <c r="AZ260" s="186" cm="1">
        <f t="array" ref="AZ260">IF(AX$252=-1,BB260,IF(AX$252=99,AY260,IF(AX$252=0,INDEX($D253:$K253,0,AX$250),(INDEX($D253:$K253,0,AX$252+1)-INDEX($D253:$K253,0,AX$252))/(INDEX($D$249:$K$249,0,AX$252+1)-INDEX($D$249:$K$249,0,AX$252))+AY260)))</f>
        <v>2.7488298001024079E-3</v>
      </c>
      <c r="BA260" s="186" cm="1">
        <f t="array" ref="BA260">IF(AY$252=-1,BC260,IF(AY$252=99,AZ260,IF(AY$252=0,INDEX($D253:$K253,0,AY$250),(INDEX($D253:$K253,0,AY$252+1)-INDEX($D253:$K253,0,AY$252))/(INDEX($D$249:$K$249,0,AY$252+1)-INDEX($D$249:$K$249,0,AY$252))+AZ260)))</f>
        <v>2.7488298001024079E-3</v>
      </c>
      <c r="BB260" s="186" cm="1">
        <f t="array" ref="BB260">IF(AZ$252=-1,BD260,IF(AZ$252=99,BA260,IF(AZ$252=0,INDEX($D253:$K253,0,AZ$250),(INDEX($D253:$K253,0,AZ$252+1)-INDEX($D253:$K253,0,AZ$252))/(INDEX($D$249:$K$249,0,AZ$252+1)-INDEX($D$249:$K$249,0,AZ$252))+BA260)))</f>
        <v>2.7488298001024079E-3</v>
      </c>
      <c r="BC260" s="186" cm="1">
        <f t="array" ref="BC260">IF(BA$252=-1,BE260,IF(BA$252=99,BB260,IF(BA$252=0,INDEX($D253:$K253,0,BA$250),(INDEX($D253:$K253,0,BA$252+1)-INDEX($D253:$K253,0,BA$252))/(INDEX($D$249:$K$249,0,BA$252+1)-INDEX($D$249:$K$249,0,BA$252))+BB260)))</f>
        <v>2.7488298001024079E-3</v>
      </c>
      <c r="BD260" s="186" cm="1">
        <f t="array" ref="BD260">IF(BB$252=-1,BF260,IF(BB$252=99,BC260,IF(BB$252=0,INDEX($D253:$K253,0,BB$250),(INDEX($D253:$K253,0,BB$252+1)-INDEX($D253:$K253,0,BB$252))/(INDEX($D$249:$K$249,0,BB$252+1)-INDEX($D$249:$K$249,0,BB$252))+BC260)))</f>
        <v>2.7488298001024079E-3</v>
      </c>
    </row>
    <row r="261" spans="1:56">
      <c r="A261" s="185" t="s">
        <v>16</v>
      </c>
      <c r="E261" s="185" t="s">
        <v>441</v>
      </c>
      <c r="F261" s="185" t="s">
        <v>441</v>
      </c>
      <c r="G261" s="185" t="s">
        <v>436</v>
      </c>
      <c r="H261" s="186" t="s">
        <v>440</v>
      </c>
      <c r="I261" s="185" t="s">
        <v>276</v>
      </c>
      <c r="J261" s="186">
        <f t="shared" si="633"/>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0.1362896216011687</v>
      </c>
      <c r="Q261" s="186" cm="1">
        <f t="array" ref="Q261">IF(S$252=-1,R261,IF(S$252=99,P261,IF(S$252=0,INDEX($D254:$K254,0,S$250),(INDEX($D254:$K254,0,S$252+1)-INDEX($D254:$K254,0,S$252))/(INDEX($D$249:$K$249,0,S$252+1)-INDEX($D$249:$K$249,0,S$252))+P261)))</f>
        <v>0.2725792432023374</v>
      </c>
      <c r="R261" s="186" cm="1">
        <f t="array" ref="R261">IF(T$252=-1,S261,IF(T$252=99,Q261,IF(T$252=0,INDEX($D254:$K254,0,T$250),(INDEX($D254:$K254,0,T$252+1)-INDEX($D254:$K254,0,T$252))/(INDEX($D$249:$K$249,0,T$252+1)-INDEX($D$249:$K$249,0,T$252))+Q261)))</f>
        <v>0.40886886480350609</v>
      </c>
      <c r="S261" s="186" cm="1">
        <f t="array" ref="S261">IF(U$252=-1,T261,IF(U$252=99,R261,IF(U$252=0,INDEX($D254:$K254,0,U$250),(INDEX($D254:$K254,0,U$252+1)-INDEX($D254:$K254,0,U$252))/(INDEX($D$249:$K$249,0,U$252+1)-INDEX($D$249:$K$249,0,U$252))+R261)))</f>
        <v>0.40051841733268506</v>
      </c>
      <c r="T261" s="186" cm="1">
        <f t="array" ref="T261">IF(V$252=-1,U261,IF(V$252=99,S261,IF(V$252=0,INDEX($D254:$K254,0,V$250),(INDEX($D254:$K254,0,V$252+1)-INDEX($D254:$K254,0,V$252))/(INDEX($D$249:$K$249,0,V$252+1)-INDEX($D$249:$K$249,0,V$252))+S261)))</f>
        <v>0.39216796986186403</v>
      </c>
      <c r="U261" s="186" cm="1">
        <f t="array" ref="U261">IF(W$252=-1,V261,IF(W$252=99,T261,IF(W$252=0,INDEX($D254:$K254,0,W$250),(INDEX($D254:$K254,0,W$252+1)-INDEX($D254:$K254,0,W$252))/(INDEX($D$249:$K$249,0,W$252+1)-INDEX($D$249:$K$249,0,W$252))+T261)))</f>
        <v>0.383817522391043</v>
      </c>
      <c r="V261" s="186" cm="1">
        <f t="array" ref="V261">IF(X$252=-1,W261,IF(X$252=99,U261,IF(X$252=0,INDEX($D254:$K254,0,X$250),(INDEX($D254:$K254,0,X$252+1)-INDEX($D254:$K254,0,X$252))/(INDEX($D$249:$K$249,0,X$252+1)-INDEX($D$249:$K$249,0,X$252))+U261)))</f>
        <v>0.37546707492022197</v>
      </c>
      <c r="W261" s="186" cm="1">
        <f t="array" ref="W261">IF(Y$252=-1,X261,IF(Y$252=99,V261,IF(Y$252=0,INDEX($D254:$K254,0,Y$250),(INDEX($D254:$K254,0,Y$252+1)-INDEX($D254:$K254,0,Y$252))/(INDEX($D$249:$K$249,0,Y$252+1)-INDEX($D$249:$K$249,0,Y$252))+V261)))</f>
        <v>0.36711662744940093</v>
      </c>
      <c r="X261" s="186" cm="1">
        <f t="array" ref="X261">IF(Z$252=-1,Y261,IF(Z$252=99,W261,IF(Z$252=0,INDEX($D254:$K254,0,Z$250),(INDEX($D254:$K254,0,Z$252+1)-INDEX($D254:$K254,0,Z$252))/(INDEX($D$249:$K$249,0,Z$252+1)-INDEX($D$249:$K$249,0,Z$252))+W261)))</f>
        <v>0.3587661799785799</v>
      </c>
      <c r="Y261" s="186" cm="1">
        <f t="array" ref="Y261">IF(AA$252=-1,Z261,IF(AA$252=99,X261,IF(AA$252=0,INDEX($D254:$K254,0,AA$250),(INDEX($D254:$K254,0,AA$252+1)-INDEX($D254:$K254,0,AA$252))/(INDEX($D$249:$K$249,0,AA$252+1)-INDEX($D$249:$K$249,0,AA$252))+X261)))</f>
        <v>0.35041573250775887</v>
      </c>
      <c r="Z261" s="186" cm="1">
        <f t="array" ref="Z261">IF(AB$252=-1,AA261,IF(AB$252=99,Y261,IF(AB$252=0,INDEX($D254:$K254,0,AB$250),(INDEX($D254:$K254,0,AB$252+1)-INDEX($D254:$K254,0,AB$252))/(INDEX($D$249:$K$249,0,AB$252+1)-INDEX($D$249:$K$249,0,AB$252))+Y261)))</f>
        <v>0.34206528503693784</v>
      </c>
      <c r="AA261" s="186" cm="1">
        <f t="array" ref="AA261">IF(AC$252=-1,AB261,IF(AC$252=99,Z261,IF(AC$252=0,INDEX($D254:$K254,0,AC$250),(INDEX($D254:$K254,0,AC$252+1)-INDEX($D254:$K254,0,AC$252))/(INDEX($D$249:$K$249,0,AC$252+1)-INDEX($D$249:$K$249,0,AC$252))+Z261)))</f>
        <v>0.33371483756611681</v>
      </c>
      <c r="AB261" s="186" cm="1">
        <f t="array" ref="AB261">IF(AD$252=-1,AC261,IF(AD$252=99,AA261,IF(AD$252=0,INDEX($D254:$K254,0,AD$250),(INDEX($D254:$K254,0,AD$252+1)-INDEX($D254:$K254,0,AD$252))/(INDEX($D$249:$K$249,0,AD$252+1)-INDEX($D$249:$K$249,0,AD$252))+AA261)))</f>
        <v>0.325364390095296</v>
      </c>
      <c r="AC261" s="186" cm="1">
        <f t="array" ref="AC261">IF(AE$252=-1,AD261,IF(AE$252=99,AB261,IF(AE$252=0,INDEX($D254:$K254,0,AE$250),(INDEX($D254:$K254,0,AE$252+1)-INDEX($D254:$K254,0,AE$252))/(INDEX($D$249:$K$249,0,AE$252+1)-INDEX($D$249:$K$249,0,AE$252))+AB261)))</f>
        <v>0.32029627689561885</v>
      </c>
      <c r="AD261" s="186" cm="1">
        <f t="array" ref="AD261">IF(AF$252=-1,AE261,IF(AF$252=99,AC261,IF(AF$252=0,INDEX($D254:$K254,0,AF$250),(INDEX($D254:$K254,0,AF$252+1)-INDEX($D254:$K254,0,AF$252))/(INDEX($D$249:$K$249,0,AF$252+1)-INDEX($D$249:$K$249,0,AF$252))+AC261)))</f>
        <v>0.3152281636959417</v>
      </c>
      <c r="AE261" s="186" cm="1">
        <f t="array" ref="AE261">IF(AG$252=-1,AF261,IF(AG$252=99,AD261,IF(AG$252=0,INDEX($D254:$K254,0,AG$250),(INDEX($D254:$K254,0,AG$252+1)-INDEX($D254:$K254,0,AG$252))/(INDEX($D$249:$K$249,0,AG$252+1)-INDEX($D$249:$K$249,0,AG$252))+AD261)))</f>
        <v>0.31016005049626455</v>
      </c>
      <c r="AF261" s="186" cm="1">
        <f t="array" ref="AF261">IF(AH$252=-1,AG261,IF(AH$252=99,AE261,IF(AH$252=0,INDEX($D254:$K254,0,AH$250),(INDEX($D254:$K254,0,AH$252+1)-INDEX($D254:$K254,0,AH$252))/(INDEX($D$249:$K$249,0,AH$252+1)-INDEX($D$249:$K$249,0,AH$252))+AE261)))</f>
        <v>0.3050919372965874</v>
      </c>
      <c r="AG261" s="186" cm="1">
        <f t="array" ref="AG261">IF(AI$252=-1,AH261,IF(AI$252=99,AF261,IF(AI$252=0,INDEX($D254:$K254,0,AI$250),(INDEX($D254:$K254,0,AI$252+1)-INDEX($D254:$K254,0,AI$252))/(INDEX($D$249:$K$249,0,AI$252+1)-INDEX($D$249:$K$249,0,AI$252))+AF261)))</f>
        <v>0.30002382409691025</v>
      </c>
      <c r="AH261" s="186" cm="1">
        <f t="array" ref="AH261">IF(AJ$252=-1,AI261,IF(AJ$252=99,AG261,IF(AJ$252=0,INDEX($D254:$K254,0,AJ$250),(INDEX($D254:$K254,0,AJ$252+1)-INDEX($D254:$K254,0,AJ$252))/(INDEX($D$249:$K$249,0,AJ$252+1)-INDEX($D$249:$K$249,0,AJ$252))+AG261)))</f>
        <v>0.2949557108972331</v>
      </c>
      <c r="AI261" s="186" cm="1">
        <f t="array" ref="AI261">IF(AK$252=-1,AJ261,IF(AK$252=99,AH261,IF(AK$252=0,INDEX($D254:$K254,0,AK$250),(INDEX($D254:$K254,0,AK$252+1)-INDEX($D254:$K254,0,AK$252))/(INDEX($D$249:$K$249,0,AK$252+1)-INDEX($D$249:$K$249,0,AK$252))+AH261)))</f>
        <v>0.28988759769755595</v>
      </c>
      <c r="AJ261" s="186" cm="1">
        <f t="array" ref="AJ261">IF(AL$252=-1,AK261,IF(AL$252=99,AI261,IF(AL$252=0,INDEX($D254:$K254,0,AL$250),(INDEX($D254:$K254,0,AL$252+1)-INDEX($D254:$K254,0,AL$252))/(INDEX($D$249:$K$249,0,AL$252+1)-INDEX($D$249:$K$249,0,AL$252))+AI261)))</f>
        <v>0.28481948449787881</v>
      </c>
      <c r="AK261" s="186" cm="1">
        <f t="array" ref="AK261">IF(AM$252=-1,AL261,IF(AM$252=99,AJ261,IF(AM$252=0,INDEX($D254:$K254,0,AM$250),(INDEX($D254:$K254,0,AM$252+1)-INDEX($D254:$K254,0,AM$252))/(INDEX($D$249:$K$249,0,AM$252+1)-INDEX($D$249:$K$249,0,AM$252))+AJ261)))</f>
        <v>0.27975137129820166</v>
      </c>
      <c r="AL261" s="186" cm="1">
        <f t="array" ref="AL261">IF(AN$252=-1,AM261,IF(AN$252=99,AK261,IF(AN$252=0,INDEX($D254:$K254,0,AN$250),(INDEX($D254:$K254,0,AN$252+1)-INDEX($D254:$K254,0,AN$252))/(INDEX($D$249:$K$249,0,AN$252+1)-INDEX($D$249:$K$249,0,AN$252))+AK261)))</f>
        <v>0.27468325809852473</v>
      </c>
      <c r="AM261" s="186" cm="1">
        <f t="array" ref="AM261">IF(AO$252=-1,AN261,IF(AO$252=99,AL261,IF(AO$252=0,INDEX($D254:$K254,0,AO$250),(INDEX($D254:$K254,0,AO$252+1)-INDEX($D254:$K254,0,AO$252))/(INDEX($D$249:$K$249,0,AO$252+1)-INDEX($D$249:$K$249,0,AO$252))+AL261)))</f>
        <v>0.27085306699406814</v>
      </c>
      <c r="AN261" s="186" cm="1">
        <f t="array" ref="AN261">IF(AP$252=-1,AO261,IF(AP$252=99,AM261,IF(AP$252=0,INDEX($D254:$K254,0,AP$250),(INDEX($D254:$K254,0,AP$252+1)-INDEX($D254:$K254,0,AP$252))/(INDEX($D$249:$K$249,0,AP$252+1)-INDEX($D$249:$K$249,0,AP$252))+AM261)))</f>
        <v>0.26702287588961154</v>
      </c>
      <c r="AO261" s="186" cm="1">
        <f t="array" ref="AO261">IF(AQ$252=-1,AP261,IF(AQ$252=99,AN261,IF(AQ$252=0,INDEX($D254:$K254,0,AQ$250),(INDEX($D254:$K254,0,AQ$252+1)-INDEX($D254:$K254,0,AQ$252))/(INDEX($D$249:$K$249,0,AQ$252+1)-INDEX($D$249:$K$249,0,AQ$252))+AN261)))</f>
        <v>0.26319268478515495</v>
      </c>
      <c r="AP261" s="186" cm="1">
        <f t="array" ref="AP261">IF(AR$252=-1,AQ261,IF(AR$252=99,AO261,IF(AR$252=0,INDEX($D254:$K254,0,AR$250),(INDEX($D254:$K254,0,AR$252+1)-INDEX($D254:$K254,0,AR$252))/(INDEX($D$249:$K$249,0,AR$252+1)-INDEX($D$249:$K$249,0,AR$252))+AO261)))</f>
        <v>0.25936249368069836</v>
      </c>
      <c r="AQ261" s="186" cm="1">
        <f t="array" ref="AQ261">IF(AS$252=-1,AR261,IF(AS$252=99,AP261,IF(AS$252=0,INDEX($D254:$K254,0,AS$250),(INDEX($D254:$K254,0,AS$252+1)-INDEX($D254:$K254,0,AS$252))/(INDEX($D$249:$K$249,0,AS$252+1)-INDEX($D$249:$K$249,0,AS$252))+AP261)))</f>
        <v>0.25553230257624177</v>
      </c>
      <c r="AR261" s="186" cm="1">
        <f t="array" ref="AR261">IF(AT$252=-1,AW261,IF(AT$252=99,AQ261,IF(AT$252=0,INDEX($D254:$K254,0,AT$250),(INDEX($D254:$K254,0,AT$252+1)-INDEX($D254:$K254,0,AT$252))/(INDEX($D$249:$K$249,0,AT$252+1)-INDEX($D$249:$K$249,0,AT$252))+AQ261)))</f>
        <v>0.25170211147178517</v>
      </c>
      <c r="AS261" s="186" cm="1">
        <f t="array" ref="AS261">IF(AU$252=-1,AX261,IF(AU$252=99,AR261,IF(AU$252=0,INDEX($D254:$K254,0,AU$250),(INDEX($D254:$K254,0,AU$252+1)-INDEX($D254:$K254,0,AU$252))/(INDEX($D$249:$K$249,0,AU$252+1)-INDEX($D$249:$K$249,0,AU$252))+AR261)))</f>
        <v>0.24787192036732858</v>
      </c>
      <c r="AT261" s="186" cm="1">
        <f t="array" ref="AT261">IF(AV$252=-1,AY261,IF(AV$252=99,AS261,IF(AV$252=0,INDEX($D254:$K254,0,AV$250),(INDEX($D254:$K254,0,AV$252+1)-INDEX($D254:$K254,0,AV$252))/(INDEX($D$249:$K$249,0,AV$252+1)-INDEX($D$249:$K$249,0,AV$252))+AS261)))</f>
        <v>0.24404172926287199</v>
      </c>
      <c r="AU261" s="186" cm="1">
        <f t="array" ref="AU261">IF(AW$252=-1,AZ261,IF(AW$252=99,AT261,IF(AW$252=0,INDEX($D254:$K254,0,AW$250),(INDEX($D254:$K254,0,AW$252+1)-INDEX($D254:$K254,0,AW$252))/(INDEX($D$249:$K$249,0,AW$252+1)-INDEX($D$249:$K$249,0,AW$252))+AT261)))</f>
        <v>0.24021153815841539</v>
      </c>
      <c r="AV261" s="186" cm="1">
        <f t="array" ref="AV261">IF(AX$252=-1,BA261,IF(AX$252=99,AU261,IF(AX$252=0,INDEX($D254:$K254,0,AX$250),(INDEX($D254:$K254,0,AX$252+1)-INDEX($D254:$K254,0,AX$252))/(INDEX($D$249:$K$249,0,AX$252+1)-INDEX($D$249:$K$249,0,AX$252))+AU261)))</f>
        <v>0.23638134705395877</v>
      </c>
      <c r="AW261" s="186" cm="1">
        <f t="array" ref="AW261">IF(AY$252=-1,BB261,IF(AY$252=99,AV261,IF(AY$252=0,INDEX($D254:$K254,0,AY$250),(INDEX($D254:$K254,0,AY$252+1)-INDEX($D254:$K254,0,AY$252))/(INDEX($D$249:$K$249,0,AY$252+1)-INDEX($D$249:$K$249,0,AY$252))+AV261)))</f>
        <v>0.23638134705395877</v>
      </c>
      <c r="AX261" s="186" cm="1">
        <f t="array" ref="AX261">IF(AV$252=-1,AZ261,IF(AV$252=99,AW261,IF(AV$252=0,INDEX($D254:$K254,0,AV$250),(INDEX($D254:$K254,0,AV$252+1)-INDEX($D254:$K254,0,AV$252))/(INDEX($D$249:$K$249,0,AV$252+1)-INDEX($D$249:$K$249,0,AV$252))+AW261)))</f>
        <v>0.23255115594950218</v>
      </c>
      <c r="AY261" s="186" cm="1">
        <f t="array" ref="AY261">IF(AW$252=-1,BA261,IF(AW$252=99,AX261,IF(AW$252=0,INDEX($D254:$K254,0,AW$250),(INDEX($D254:$K254,0,AW$252+1)-INDEX($D254:$K254,0,AW$252))/(INDEX($D$249:$K$249,0,AW$252+1)-INDEX($D$249:$K$249,0,AW$252))+AX261)))</f>
        <v>0.22872096484504559</v>
      </c>
      <c r="AZ261" s="186" cm="1">
        <f t="array" ref="AZ261">IF(AX$252=-1,BB261,IF(AX$252=99,AY261,IF(AX$252=0,INDEX($D254:$K254,0,AX$250),(INDEX($D254:$K254,0,AX$252+1)-INDEX($D254:$K254,0,AX$252))/(INDEX($D$249:$K$249,0,AX$252+1)-INDEX($D$249:$K$249,0,AX$252))+AY261)))</f>
        <v>0.23638134705395877</v>
      </c>
      <c r="BA261" s="186" cm="1">
        <f t="array" ref="BA261">IF(AY$252=-1,BC261,IF(AY$252=99,AZ261,IF(AY$252=0,INDEX($D254:$K254,0,AY$250),(INDEX($D254:$K254,0,AY$252+1)-INDEX($D254:$K254,0,AY$252))/(INDEX($D$249:$K$249,0,AY$252+1)-INDEX($D$249:$K$249,0,AY$252))+AZ261)))</f>
        <v>0.23638134705395877</v>
      </c>
      <c r="BB261" s="186" cm="1">
        <f t="array" ref="BB261">IF(AZ$252=-1,BD261,IF(AZ$252=99,BA261,IF(AZ$252=0,INDEX($D254:$K254,0,AZ$250),(INDEX($D254:$K254,0,AZ$252+1)-INDEX($D254:$K254,0,AZ$252))/(INDEX($D$249:$K$249,0,AZ$252+1)-INDEX($D$249:$K$249,0,AZ$252))+BA261)))</f>
        <v>0.23638134705395877</v>
      </c>
      <c r="BC261" s="186" cm="1">
        <f t="array" ref="BC261">IF(BA$252=-1,BE261,IF(BA$252=99,BB261,IF(BA$252=0,INDEX($D254:$K254,0,BA$250),(INDEX($D254:$K254,0,BA$252+1)-INDEX($D254:$K254,0,BA$252))/(INDEX($D$249:$K$249,0,BA$252+1)-INDEX($D$249:$K$249,0,BA$252))+BB261)))</f>
        <v>0.23638134705395877</v>
      </c>
      <c r="BD261" s="186" cm="1">
        <f t="array" ref="BD261">IF(BB$252=-1,BF261,IF(BB$252=99,BC261,IF(BB$252=0,INDEX($D254:$K254,0,BB$250),(INDEX($D254:$K254,0,BB$252+1)-INDEX($D254:$K254,0,BB$252))/(INDEX($D$249:$K$249,0,BB$252+1)-INDEX($D$249:$K$249,0,BB$252))+BC261)))</f>
        <v>0.23638134705395877</v>
      </c>
    </row>
    <row r="262" spans="1:56">
      <c r="A262" s="185" t="s">
        <v>16</v>
      </c>
      <c r="E262" s="185" t="s">
        <v>441</v>
      </c>
      <c r="F262" s="185" t="s">
        <v>441</v>
      </c>
      <c r="G262" s="185" t="s">
        <v>437</v>
      </c>
      <c r="H262" s="186" t="s">
        <v>440</v>
      </c>
      <c r="I262" s="185" t="s">
        <v>277</v>
      </c>
      <c r="J262" s="186">
        <f t="shared" si="633"/>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0.17241051235352411</v>
      </c>
      <c r="Q262" s="186" cm="1">
        <f t="array" ref="Q262">IF(S$252=-1,R262,IF(S$252=99,P262,IF(S$252=0,INDEX($D255:$K255,0,S$250),(INDEX($D255:$K255,0,S$252+1)-INDEX($D255:$K255,0,S$252))/(INDEX($D$249:$K$249,0,S$252+1)-INDEX($D$249:$K$249,0,S$252))+P262)))</f>
        <v>0.34482102470704823</v>
      </c>
      <c r="R262" s="186" cm="1">
        <f t="array" ref="R262">IF(T$252=-1,S262,IF(T$252=99,Q262,IF(T$252=0,INDEX($D255:$K255,0,T$250),(INDEX($D255:$K255,0,T$252+1)-INDEX($D255:$K255,0,T$252))/(INDEX($D$249:$K$249,0,T$252+1)-INDEX($D$249:$K$249,0,T$252))+Q262)))</f>
        <v>0.51723153706057234</v>
      </c>
      <c r="S262" s="186" cm="1">
        <f t="array" ref="S262">IF(U$252=-1,T262,IF(U$252=99,R262,IF(U$252=0,INDEX($D255:$K255,0,U$250),(INDEX($D255:$K255,0,U$252+1)-INDEX($D255:$K255,0,U$252))/(INDEX($D$249:$K$249,0,U$252+1)-INDEX($D$249:$K$249,0,U$252))+R262)))</f>
        <v>0.52682723019421129</v>
      </c>
      <c r="T262" s="186" cm="1">
        <f t="array" ref="T262">IF(V$252=-1,U262,IF(V$252=99,S262,IF(V$252=0,INDEX($D255:$K255,0,V$250),(INDEX($D255:$K255,0,V$252+1)-INDEX($D255:$K255,0,V$252))/(INDEX($D$249:$K$249,0,V$252+1)-INDEX($D$249:$K$249,0,V$252))+S262)))</f>
        <v>0.53642292332785024</v>
      </c>
      <c r="U262" s="186" cm="1">
        <f t="array" ref="U262">IF(W$252=-1,V262,IF(W$252=99,T262,IF(W$252=0,INDEX($D255:$K255,0,W$250),(INDEX($D255:$K255,0,W$252+1)-INDEX($D255:$K255,0,W$252))/(INDEX($D$249:$K$249,0,W$252+1)-INDEX($D$249:$K$249,0,W$252))+T262)))</f>
        <v>0.54601861646148919</v>
      </c>
      <c r="V262" s="186" cm="1">
        <f t="array" ref="V262">IF(X$252=-1,W262,IF(X$252=99,U262,IF(X$252=0,INDEX($D255:$K255,0,X$250),(INDEX($D255:$K255,0,X$252+1)-INDEX($D255:$K255,0,X$252))/(INDEX($D$249:$K$249,0,X$252+1)-INDEX($D$249:$K$249,0,X$252))+U262)))</f>
        <v>0.55561430959512814</v>
      </c>
      <c r="W262" s="186" cm="1">
        <f t="array" ref="W262">IF(Y$252=-1,X262,IF(Y$252=99,V262,IF(Y$252=0,INDEX($D255:$K255,0,Y$250),(INDEX($D255:$K255,0,Y$252+1)-INDEX($D255:$K255,0,Y$252))/(INDEX($D$249:$K$249,0,Y$252+1)-INDEX($D$249:$K$249,0,Y$252))+V262)))</f>
        <v>0.56521000272876709</v>
      </c>
      <c r="X262" s="186" cm="1">
        <f t="array" ref="X262">IF(Z$252=-1,Y262,IF(Z$252=99,W262,IF(Z$252=0,INDEX($D255:$K255,0,Z$250),(INDEX($D255:$K255,0,Z$252+1)-INDEX($D255:$K255,0,Z$252))/(INDEX($D$249:$K$249,0,Z$252+1)-INDEX($D$249:$K$249,0,Z$252))+W262)))</f>
        <v>0.57480569586240604</v>
      </c>
      <c r="Y262" s="186" cm="1">
        <f t="array" ref="Y262">IF(AA$252=-1,Z262,IF(AA$252=99,X262,IF(AA$252=0,INDEX($D255:$K255,0,AA$250),(INDEX($D255:$K255,0,AA$252+1)-INDEX($D255:$K255,0,AA$252))/(INDEX($D$249:$K$249,0,AA$252+1)-INDEX($D$249:$K$249,0,AA$252))+X262)))</f>
        <v>0.58440138899604499</v>
      </c>
      <c r="Z262" s="186" cm="1">
        <f t="array" ref="Z262">IF(AB$252=-1,AA262,IF(AB$252=99,Y262,IF(AB$252=0,INDEX($D255:$K255,0,AB$250),(INDEX($D255:$K255,0,AB$252+1)-INDEX($D255:$K255,0,AB$252))/(INDEX($D$249:$K$249,0,AB$252+1)-INDEX($D$249:$K$249,0,AB$252))+Y262)))</f>
        <v>0.59399708212968394</v>
      </c>
      <c r="AA262" s="186" cm="1">
        <f t="array" ref="AA262">IF(AC$252=-1,AB262,IF(AC$252=99,Z262,IF(AC$252=0,INDEX($D255:$K255,0,AC$250),(INDEX($D255:$K255,0,AC$252+1)-INDEX($D255:$K255,0,AC$252))/(INDEX($D$249:$K$249,0,AC$252+1)-INDEX($D$249:$K$249,0,AC$252))+Z262)))</f>
        <v>0.60359277526332289</v>
      </c>
      <c r="AB262" s="186" cm="1">
        <f t="array" ref="AB262">IF(AD$252=-1,AC262,IF(AD$252=99,AA262,IF(AD$252=0,INDEX($D255:$K255,0,AD$250),(INDEX($D255:$K255,0,AD$252+1)-INDEX($D255:$K255,0,AD$252))/(INDEX($D$249:$K$249,0,AD$252+1)-INDEX($D$249:$K$249,0,AD$252))+AA262)))</f>
        <v>0.61318846839696228</v>
      </c>
      <c r="AC262" s="186" cm="1">
        <f t="array" ref="AC262">IF(AE$252=-1,AD262,IF(AE$252=99,AB262,IF(AE$252=0,INDEX($D255:$K255,0,AE$250),(INDEX($D255:$K255,0,AE$252+1)-INDEX($D255:$K255,0,AE$252))/(INDEX($D$249:$K$249,0,AE$252+1)-INDEX($D$249:$K$249,0,AE$252))+AB262)))</f>
        <v>0.61930603761076419</v>
      </c>
      <c r="AD262" s="186" cm="1">
        <f t="array" ref="AD262">IF(AF$252=-1,AE262,IF(AF$252=99,AC262,IF(AF$252=0,INDEX($D255:$K255,0,AF$250),(INDEX($D255:$K255,0,AF$252+1)-INDEX($D255:$K255,0,AF$252))/(INDEX($D$249:$K$249,0,AF$252+1)-INDEX($D$249:$K$249,0,AF$252))+AC262)))</f>
        <v>0.6254236068245661</v>
      </c>
      <c r="AE262" s="186" cm="1">
        <f t="array" ref="AE262">IF(AG$252=-1,AF262,IF(AG$252=99,AD262,IF(AG$252=0,INDEX($D255:$K255,0,AG$250),(INDEX($D255:$K255,0,AG$252+1)-INDEX($D255:$K255,0,AG$252))/(INDEX($D$249:$K$249,0,AG$252+1)-INDEX($D$249:$K$249,0,AG$252))+AD262)))</f>
        <v>0.63154117603836801</v>
      </c>
      <c r="AF262" s="186" cm="1">
        <f t="array" ref="AF262">IF(AH$252=-1,AG262,IF(AH$252=99,AE262,IF(AH$252=0,INDEX($D255:$K255,0,AH$250),(INDEX($D255:$K255,0,AH$252+1)-INDEX($D255:$K255,0,AH$252))/(INDEX($D$249:$K$249,0,AH$252+1)-INDEX($D$249:$K$249,0,AH$252))+AE262)))</f>
        <v>0.63765874525216992</v>
      </c>
      <c r="AG262" s="186" cm="1">
        <f t="array" ref="AG262">IF(AI$252=-1,AH262,IF(AI$252=99,AF262,IF(AI$252=0,INDEX($D255:$K255,0,AI$250),(INDEX($D255:$K255,0,AI$252+1)-INDEX($D255:$K255,0,AI$252))/(INDEX($D$249:$K$249,0,AI$252+1)-INDEX($D$249:$K$249,0,AI$252))+AF262)))</f>
        <v>0.64377631446597183</v>
      </c>
      <c r="AH262" s="186" cm="1">
        <f t="array" ref="AH262">IF(AJ$252=-1,AI262,IF(AJ$252=99,AG262,IF(AJ$252=0,INDEX($D255:$K255,0,AJ$250),(INDEX($D255:$K255,0,AJ$252+1)-INDEX($D255:$K255,0,AJ$252))/(INDEX($D$249:$K$249,0,AJ$252+1)-INDEX($D$249:$K$249,0,AJ$252))+AG262)))</f>
        <v>0.64989388367977374</v>
      </c>
      <c r="AI262" s="186" cm="1">
        <f t="array" ref="AI262">IF(AK$252=-1,AJ262,IF(AK$252=99,AH262,IF(AK$252=0,INDEX($D255:$K255,0,AK$250),(INDEX($D255:$K255,0,AK$252+1)-INDEX($D255:$K255,0,AK$252))/(INDEX($D$249:$K$249,0,AK$252+1)-INDEX($D$249:$K$249,0,AK$252))+AH262)))</f>
        <v>0.65601145289357565</v>
      </c>
      <c r="AJ262" s="186" cm="1">
        <f t="array" ref="AJ262">IF(AL$252=-1,AK262,IF(AL$252=99,AI262,IF(AL$252=0,INDEX($D255:$K255,0,AL$250),(INDEX($D255:$K255,0,AL$252+1)-INDEX($D255:$K255,0,AL$252))/(INDEX($D$249:$K$249,0,AL$252+1)-INDEX($D$249:$K$249,0,AL$252))+AI262)))</f>
        <v>0.66212902210737756</v>
      </c>
      <c r="AK262" s="186" cm="1">
        <f t="array" ref="AK262">IF(AM$252=-1,AL262,IF(AM$252=99,AJ262,IF(AM$252=0,INDEX($D255:$K255,0,AM$250),(INDEX($D255:$K255,0,AM$252+1)-INDEX($D255:$K255,0,AM$252))/(INDEX($D$249:$K$249,0,AM$252+1)-INDEX($D$249:$K$249,0,AM$252))+AJ262)))</f>
        <v>0.66824659132117947</v>
      </c>
      <c r="AL262" s="186" cm="1">
        <f t="array" ref="AL262">IF(AN$252=-1,AM262,IF(AN$252=99,AK262,IF(AN$252=0,INDEX($D255:$K255,0,AN$250),(INDEX($D255:$K255,0,AN$252+1)-INDEX($D255:$K255,0,AN$252))/(INDEX($D$249:$K$249,0,AN$252+1)-INDEX($D$249:$K$249,0,AN$252))+AK262)))</f>
        <v>0.67436416053498183</v>
      </c>
      <c r="AM262" s="186" cm="1">
        <f t="array" ref="AM262">IF(AO$252=-1,AN262,IF(AO$252=99,AL262,IF(AO$252=0,INDEX($D255:$K255,0,AO$250),(INDEX($D255:$K255,0,AO$252+1)-INDEX($D255:$K255,0,AO$252))/(INDEX($D$249:$K$249,0,AO$252+1)-INDEX($D$249:$K$249,0,AO$252))+AL262)))</f>
        <v>0.67875577692716349</v>
      </c>
      <c r="AN262" s="186" cm="1">
        <f t="array" ref="AN262">IF(AP$252=-1,AO262,IF(AP$252=99,AM262,IF(AP$252=0,INDEX($D255:$K255,0,AP$250),(INDEX($D255:$K255,0,AP$252+1)-INDEX($D255:$K255,0,AP$252))/(INDEX($D$249:$K$249,0,AP$252+1)-INDEX($D$249:$K$249,0,AP$252))+AM262)))</f>
        <v>0.68314739331934515</v>
      </c>
      <c r="AO262" s="186" cm="1">
        <f t="array" ref="AO262">IF(AQ$252=-1,AP262,IF(AQ$252=99,AN262,IF(AQ$252=0,INDEX($D255:$K255,0,AQ$250),(INDEX($D255:$K255,0,AQ$252+1)-INDEX($D255:$K255,0,AQ$252))/(INDEX($D$249:$K$249,0,AQ$252+1)-INDEX($D$249:$K$249,0,AQ$252))+AN262)))</f>
        <v>0.68753900971152682</v>
      </c>
      <c r="AP262" s="186" cm="1">
        <f t="array" ref="AP262">IF(AR$252=-1,AQ262,IF(AR$252=99,AO262,IF(AR$252=0,INDEX($D255:$K255,0,AR$250),(INDEX($D255:$K255,0,AR$252+1)-INDEX($D255:$K255,0,AR$252))/(INDEX($D$249:$K$249,0,AR$252+1)-INDEX($D$249:$K$249,0,AR$252))+AO262)))</f>
        <v>0.69193062610370848</v>
      </c>
      <c r="AQ262" s="186" cm="1">
        <f t="array" ref="AQ262">IF(AS$252=-1,AR262,IF(AS$252=99,AP262,IF(AS$252=0,INDEX($D255:$K255,0,AS$250),(INDEX($D255:$K255,0,AS$252+1)-INDEX($D255:$K255,0,AS$252))/(INDEX($D$249:$K$249,0,AS$252+1)-INDEX($D$249:$K$249,0,AS$252))+AP262)))</f>
        <v>0.69632224249589014</v>
      </c>
      <c r="AR262" s="186" cm="1">
        <f t="array" ref="AR262">IF(AT$252=-1,AW262,IF(AT$252=99,AQ262,IF(AT$252=0,INDEX($D255:$K255,0,AT$250),(INDEX($D255:$K255,0,AT$252+1)-INDEX($D255:$K255,0,AT$252))/(INDEX($D$249:$K$249,0,AT$252+1)-INDEX($D$249:$K$249,0,AT$252))+AQ262)))</f>
        <v>0.70071385888807181</v>
      </c>
      <c r="AS262" s="186" cm="1">
        <f t="array" ref="AS262">IF(AU$252=-1,AX262,IF(AU$252=99,AR262,IF(AU$252=0,INDEX($D255:$K255,0,AU$250),(INDEX($D255:$K255,0,AU$252+1)-INDEX($D255:$K255,0,AU$252))/(INDEX($D$249:$K$249,0,AU$252+1)-INDEX($D$249:$K$249,0,AU$252))+AR262)))</f>
        <v>0.70510547528025347</v>
      </c>
      <c r="AT262" s="186" cm="1">
        <f t="array" ref="AT262">IF(AV$252=-1,AY262,IF(AV$252=99,AS262,IF(AV$252=0,INDEX($D255:$K255,0,AV$250),(INDEX($D255:$K255,0,AV$252+1)-INDEX($D255:$K255,0,AV$252))/(INDEX($D$249:$K$249,0,AV$252+1)-INDEX($D$249:$K$249,0,AV$252))+AS262)))</f>
        <v>0.70949709167243513</v>
      </c>
      <c r="AU262" s="186" cm="1">
        <f t="array" ref="AU262">IF(AW$252=-1,AZ262,IF(AW$252=99,AT262,IF(AW$252=0,INDEX($D255:$K255,0,AW$250),(INDEX($D255:$K255,0,AW$252+1)-INDEX($D255:$K255,0,AW$252))/(INDEX($D$249:$K$249,0,AW$252+1)-INDEX($D$249:$K$249,0,AW$252))+AT262)))</f>
        <v>0.71388870806461679</v>
      </c>
      <c r="AV262" s="186" cm="1">
        <f t="array" ref="AV262">IF(AX$252=-1,BA262,IF(AX$252=99,AU262,IF(AX$252=0,INDEX($D255:$K255,0,AX$250),(INDEX($D255:$K255,0,AX$252+1)-INDEX($D255:$K255,0,AX$252))/(INDEX($D$249:$K$249,0,AX$252+1)-INDEX($D$249:$K$249,0,AX$252))+AU262)))</f>
        <v>0.71828032445679812</v>
      </c>
      <c r="AW262" s="186" cm="1">
        <f t="array" ref="AW262">IF(AY$252=-1,BB262,IF(AY$252=99,AV262,IF(AY$252=0,INDEX($D255:$K255,0,AY$250),(INDEX($D255:$K255,0,AY$252+1)-INDEX($D255:$K255,0,AY$252))/(INDEX($D$249:$K$249,0,AY$252+1)-INDEX($D$249:$K$249,0,AY$252))+AV262)))</f>
        <v>0.71828032445679812</v>
      </c>
      <c r="AX262" s="186" cm="1">
        <f t="array" ref="AX262">IF(AV$252=-1,AZ262,IF(AV$252=99,AW262,IF(AV$252=0,INDEX($D255:$K255,0,AV$250),(INDEX($D255:$K255,0,AV$252+1)-INDEX($D255:$K255,0,AV$252))/(INDEX($D$249:$K$249,0,AV$252+1)-INDEX($D$249:$K$249,0,AV$252))+AW262)))</f>
        <v>0.72267194084897979</v>
      </c>
      <c r="AY262" s="186" cm="1">
        <f t="array" ref="AY262">IF(AW$252=-1,BA262,IF(AW$252=99,AX262,IF(AW$252=0,INDEX($D255:$K255,0,AW$250),(INDEX($D255:$K255,0,AW$252+1)-INDEX($D255:$K255,0,AW$252))/(INDEX($D$249:$K$249,0,AW$252+1)-INDEX($D$249:$K$249,0,AW$252))+AX262)))</f>
        <v>0.72706355724116145</v>
      </c>
      <c r="AZ262" s="186" cm="1">
        <f t="array" ref="AZ262">IF(AX$252=-1,BB262,IF(AX$252=99,AY262,IF(AX$252=0,INDEX($D255:$K255,0,AX$250),(INDEX($D255:$K255,0,AX$252+1)-INDEX($D255:$K255,0,AX$252))/(INDEX($D$249:$K$249,0,AX$252+1)-INDEX($D$249:$K$249,0,AX$252))+AY262)))</f>
        <v>0.71828032445679812</v>
      </c>
      <c r="BA262" s="186" cm="1">
        <f t="array" ref="BA262">IF(AY$252=-1,BC262,IF(AY$252=99,AZ262,IF(AY$252=0,INDEX($D255:$K255,0,AY$250),(INDEX($D255:$K255,0,AY$252+1)-INDEX($D255:$K255,0,AY$252))/(INDEX($D$249:$K$249,0,AY$252+1)-INDEX($D$249:$K$249,0,AY$252))+AZ262)))</f>
        <v>0.71828032445679812</v>
      </c>
      <c r="BB262" s="186" cm="1">
        <f t="array" ref="BB262">IF(AZ$252=-1,BD262,IF(AZ$252=99,BA262,IF(AZ$252=0,INDEX($D255:$K255,0,AZ$250),(INDEX($D255:$K255,0,AZ$252+1)-INDEX($D255:$K255,0,AZ$252))/(INDEX($D$249:$K$249,0,AZ$252+1)-INDEX($D$249:$K$249,0,AZ$252))+BA262)))</f>
        <v>0.71828032445679812</v>
      </c>
      <c r="BC262" s="186" cm="1">
        <f t="array" ref="BC262">IF(BA$252=-1,BE262,IF(BA$252=99,BB262,IF(BA$252=0,INDEX($D255:$K255,0,BA$250),(INDEX($D255:$K255,0,BA$252+1)-INDEX($D255:$K255,0,BA$252))/(INDEX($D$249:$K$249,0,BA$252+1)-INDEX($D$249:$K$249,0,BA$252))+BB262)))</f>
        <v>0.71828032445679812</v>
      </c>
      <c r="BD262" s="186" cm="1">
        <f t="array" ref="BD262">IF(BB$252=-1,BF262,IF(BB$252=99,BC262,IF(BB$252=0,INDEX($D255:$K255,0,BB$250),(INDEX($D255:$K255,0,BB$252+1)-INDEX($D255:$K255,0,BB$252))/(INDEX($D$249:$K$249,0,BB$252+1)-INDEX($D$249:$K$249,0,BB$252))+BC262)))</f>
        <v>0.71828032445679812</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0.19112955631747783</v>
      </c>
      <c r="Q263" s="186" cm="1">
        <f t="array" ref="Q263">IF(S$252=-1,R263,IF(S$252=99,P263,IF(S$252=0,INDEX($D256:$K256,0,S$250),(INDEX($D256:$K256,0,S$252+1)-INDEX($D256:$K256,0,S$252))/(INDEX($D$249:$K$249,0,S$252+1)-INDEX($D$249:$K$249,0,S$252))+P263)))</f>
        <v>0.38225911263495566</v>
      </c>
      <c r="R263" s="186" cm="1">
        <f t="array" ref="R263">IF(T$252=-1,S263,IF(T$252=99,Q263,IF(T$252=0,INDEX($D256:$K256,0,T$250),(INDEX($D256:$K256,0,T$252+1)-INDEX($D256:$K256,0,T$252))/(INDEX($D$249:$K$249,0,T$252+1)-INDEX($D$249:$K$249,0,T$252))+Q263)))</f>
        <v>0.57338866895243346</v>
      </c>
      <c r="S263" s="186" cm="1">
        <f t="array" ref="S263">IF(U$252=-1,T263,IF(U$252=99,R263,IF(U$252=0,INDEX($D256:$K256,0,U$250),(INDEX($D256:$K256,0,U$252+1)-INDEX($D256:$K256,0,U$252))/(INDEX($D$249:$K$249,0,U$252+1)-INDEX($D$249:$K$249,0,U$252))+R263)))</f>
        <v>0.56903696474826926</v>
      </c>
      <c r="T263" s="186" cm="1">
        <f t="array" ref="T263">IF(V$252=-1,U263,IF(V$252=99,S263,IF(V$252=0,INDEX($D256:$K256,0,V$250),(INDEX($D256:$K256,0,V$252+1)-INDEX($D256:$K256,0,V$252))/(INDEX($D$249:$K$249,0,V$252+1)-INDEX($D$249:$K$249,0,V$252))+S263)))</f>
        <v>0.56468526054410506</v>
      </c>
      <c r="U263" s="186" cm="1">
        <f t="array" ref="U263">IF(W$252=-1,V263,IF(W$252=99,T263,IF(W$252=0,INDEX($D256:$K256,0,W$250),(INDEX($D256:$K256,0,W$252+1)-INDEX($D256:$K256,0,W$252))/(INDEX($D$249:$K$249,0,W$252+1)-INDEX($D$249:$K$249,0,W$252))+T263)))</f>
        <v>0.56033355633994086</v>
      </c>
      <c r="V263" s="186" cm="1">
        <f t="array" ref="V263">IF(X$252=-1,W263,IF(X$252=99,U263,IF(X$252=0,INDEX($D256:$K256,0,X$250),(INDEX($D256:$K256,0,X$252+1)-INDEX($D256:$K256,0,X$252))/(INDEX($D$249:$K$249,0,X$252+1)-INDEX($D$249:$K$249,0,X$252))+U263)))</f>
        <v>0.55598185213577667</v>
      </c>
      <c r="W263" s="186" cm="1">
        <f t="array" ref="W263">IF(Y$252=-1,X263,IF(Y$252=99,V263,IF(Y$252=0,INDEX($D256:$K256,0,Y$250),(INDEX($D256:$K256,0,Y$252+1)-INDEX($D256:$K256,0,Y$252))/(INDEX($D$249:$K$249,0,Y$252+1)-INDEX($D$249:$K$249,0,Y$252))+V263)))</f>
        <v>0.55163014793161247</v>
      </c>
      <c r="X263" s="186" cm="1">
        <f t="array" ref="X263">IF(Z$252=-1,Y263,IF(Z$252=99,W263,IF(Z$252=0,INDEX($D256:$K256,0,Z$250),(INDEX($D256:$K256,0,Z$252+1)-INDEX($D256:$K256,0,Z$252))/(INDEX($D$249:$K$249,0,Z$252+1)-INDEX($D$249:$K$249,0,Z$252))+W263)))</f>
        <v>0.54727844372744827</v>
      </c>
      <c r="Y263" s="186" cm="1">
        <f t="array" ref="Y263">IF(AA$252=-1,Z263,IF(AA$252=99,X263,IF(AA$252=0,INDEX($D256:$K256,0,AA$250),(INDEX($D256:$K256,0,AA$252+1)-INDEX($D256:$K256,0,AA$252))/(INDEX($D$249:$K$249,0,AA$252+1)-INDEX($D$249:$K$249,0,AA$252))+X263)))</f>
        <v>0.54292673952328407</v>
      </c>
      <c r="Z263" s="186" cm="1">
        <f t="array" ref="Z263">IF(AB$252=-1,AA263,IF(AB$252=99,Y263,IF(AB$252=0,INDEX($D256:$K256,0,AB$250),(INDEX($D256:$K256,0,AB$252+1)-INDEX($D256:$K256,0,AB$252))/(INDEX($D$249:$K$249,0,AB$252+1)-INDEX($D$249:$K$249,0,AB$252))+Y263)))</f>
        <v>0.53857503531911988</v>
      </c>
      <c r="AA263" s="186" cm="1">
        <f t="array" ref="AA263">IF(AC$252=-1,AB263,IF(AC$252=99,Z263,IF(AC$252=0,INDEX($D256:$K256,0,AC$250),(INDEX($D256:$K256,0,AC$252+1)-INDEX($D256:$K256,0,AC$252))/(INDEX($D$249:$K$249,0,AC$252+1)-INDEX($D$249:$K$249,0,AC$252))+Z263)))</f>
        <v>0.53422333111495568</v>
      </c>
      <c r="AB263" s="186" cm="1">
        <f t="array" ref="AB263">IF(AD$252=-1,AC263,IF(AD$252=99,AA263,IF(AD$252=0,INDEX($D256:$K256,0,AD$250),(INDEX($D256:$K256,0,AD$252+1)-INDEX($D256:$K256,0,AD$252))/(INDEX($D$249:$K$249,0,AD$252+1)-INDEX($D$249:$K$249,0,AD$252))+AA263)))</f>
        <v>0.5298716269107917</v>
      </c>
      <c r="AC263" s="186" cm="1">
        <f t="array" ref="AC263">IF(AE$252=-1,AD263,IF(AE$252=99,AB263,IF(AE$252=0,INDEX($D256:$K256,0,AE$250),(INDEX($D256:$K256,0,AE$252+1)-INDEX($D256:$K256,0,AE$252))/(INDEX($D$249:$K$249,0,AE$252+1)-INDEX($D$249:$K$249,0,AE$252))+AB263)))</f>
        <v>0.5212730407231605</v>
      </c>
      <c r="AD263" s="186" cm="1">
        <f t="array" ref="AD263">IF(AF$252=-1,AE263,IF(AF$252=99,AC263,IF(AF$252=0,INDEX($D256:$K256,0,AF$250),(INDEX($D256:$K256,0,AF$252+1)-INDEX($D256:$K256,0,AF$252))/(INDEX($D$249:$K$249,0,AF$252+1)-INDEX($D$249:$K$249,0,AF$252))+AC263)))</f>
        <v>0.51267445453552929</v>
      </c>
      <c r="AE263" s="186" cm="1">
        <f t="array" ref="AE263">IF(AG$252=-1,AF263,IF(AG$252=99,AD263,IF(AG$252=0,INDEX($D256:$K256,0,AG$250),(INDEX($D256:$K256,0,AG$252+1)-INDEX($D256:$K256,0,AG$252))/(INDEX($D$249:$K$249,0,AG$252+1)-INDEX($D$249:$K$249,0,AG$252))+AD263)))</f>
        <v>0.50407586834789808</v>
      </c>
      <c r="AF263" s="186" cm="1">
        <f t="array" ref="AF263">IF(AH$252=-1,AG263,IF(AH$252=99,AE263,IF(AH$252=0,INDEX($D256:$K256,0,AH$250),(INDEX($D256:$K256,0,AH$252+1)-INDEX($D256:$K256,0,AH$252))/(INDEX($D$249:$K$249,0,AH$252+1)-INDEX($D$249:$K$249,0,AH$252))+AE263)))</f>
        <v>0.49547728216026687</v>
      </c>
      <c r="AG263" s="186" cm="1">
        <f t="array" ref="AG263">IF(AI$252=-1,AH263,IF(AI$252=99,AF263,IF(AI$252=0,INDEX($D256:$K256,0,AI$250),(INDEX($D256:$K256,0,AI$252+1)-INDEX($D256:$K256,0,AI$252))/(INDEX($D$249:$K$249,0,AI$252+1)-INDEX($D$249:$K$249,0,AI$252))+AF263)))</f>
        <v>0.48687869597263567</v>
      </c>
      <c r="AH263" s="186" cm="1">
        <f t="array" ref="AH263">IF(AJ$252=-1,AI263,IF(AJ$252=99,AG263,IF(AJ$252=0,INDEX($D256:$K256,0,AJ$250),(INDEX($D256:$K256,0,AJ$252+1)-INDEX($D256:$K256,0,AJ$252))/(INDEX($D$249:$K$249,0,AJ$252+1)-INDEX($D$249:$K$249,0,AJ$252))+AG263)))</f>
        <v>0.47828010978500446</v>
      </c>
      <c r="AI263" s="186" cm="1">
        <f t="array" ref="AI263">IF(AK$252=-1,AJ263,IF(AK$252=99,AH263,IF(AK$252=0,INDEX($D256:$K256,0,AK$250),(INDEX($D256:$K256,0,AK$252+1)-INDEX($D256:$K256,0,AK$252))/(INDEX($D$249:$K$249,0,AK$252+1)-INDEX($D$249:$K$249,0,AK$252))+AH263)))</f>
        <v>0.46968152359737325</v>
      </c>
      <c r="AJ263" s="186" cm="1">
        <f t="array" ref="AJ263">IF(AL$252=-1,AK263,IF(AL$252=99,AI263,IF(AL$252=0,INDEX($D256:$K256,0,AL$250),(INDEX($D256:$K256,0,AL$252+1)-INDEX($D256:$K256,0,AL$252))/(INDEX($D$249:$K$249,0,AL$252+1)-INDEX($D$249:$K$249,0,AL$252))+AI263)))</f>
        <v>0.46108293740974204</v>
      </c>
      <c r="AK263" s="186" cm="1">
        <f t="array" ref="AK263">IF(AM$252=-1,AL263,IF(AM$252=99,AJ263,IF(AM$252=0,INDEX($D256:$K256,0,AM$250),(INDEX($D256:$K256,0,AM$252+1)-INDEX($D256:$K256,0,AM$252))/(INDEX($D$249:$K$249,0,AM$252+1)-INDEX($D$249:$K$249,0,AM$252))+AJ263)))</f>
        <v>0.45248435122211084</v>
      </c>
      <c r="AL263" s="186" cm="1">
        <f t="array" ref="AL263">IF(AN$252=-1,AM263,IF(AN$252=99,AK263,IF(AN$252=0,INDEX($D256:$K256,0,AN$250),(INDEX($D256:$K256,0,AN$252+1)-INDEX($D256:$K256,0,AN$252))/(INDEX($D$249:$K$249,0,AN$252+1)-INDEX($D$249:$K$249,0,AN$252))+AK263)))</f>
        <v>0.44388576503447941</v>
      </c>
      <c r="AM263" s="186" cm="1">
        <f t="array" ref="AM263">IF(AO$252=-1,AN263,IF(AO$252=99,AL263,IF(AO$252=0,INDEX($D256:$K256,0,AO$250),(INDEX($D256:$K256,0,AO$252+1)-INDEX($D256:$K256,0,AO$252))/(INDEX($D$249:$K$249,0,AO$252+1)-INDEX($D$249:$K$249,0,AO$252))+AL263)))</f>
        <v>0.43664214919161942</v>
      </c>
      <c r="AN263" s="186" cm="1">
        <f t="array" ref="AN263">IF(AP$252=-1,AO263,IF(AP$252=99,AM263,IF(AP$252=0,INDEX($D256:$K256,0,AP$250),(INDEX($D256:$K256,0,AP$252+1)-INDEX($D256:$K256,0,AP$252))/(INDEX($D$249:$K$249,0,AP$252+1)-INDEX($D$249:$K$249,0,AP$252))+AM263)))</f>
        <v>0.42939853334875944</v>
      </c>
      <c r="AO263" s="186" cm="1">
        <f t="array" ref="AO263">IF(AQ$252=-1,AP263,IF(AQ$252=99,AN263,IF(AQ$252=0,INDEX($D256:$K256,0,AQ$250),(INDEX($D256:$K256,0,AQ$252+1)-INDEX($D256:$K256,0,AQ$252))/(INDEX($D$249:$K$249,0,AQ$252+1)-INDEX($D$249:$K$249,0,AQ$252))+AN263)))</f>
        <v>0.42215491750589945</v>
      </c>
      <c r="AP263" s="186" cm="1">
        <f t="array" ref="AP263">IF(AR$252=-1,AQ263,IF(AR$252=99,AO263,IF(AR$252=0,INDEX($D256:$K256,0,AR$250),(INDEX($D256:$K256,0,AR$252+1)-INDEX($D256:$K256,0,AR$252))/(INDEX($D$249:$K$249,0,AR$252+1)-INDEX($D$249:$K$249,0,AR$252))+AO263)))</f>
        <v>0.41491130166303947</v>
      </c>
      <c r="AQ263" s="186" cm="1">
        <f t="array" ref="AQ263">IF(AS$252=-1,AR263,IF(AS$252=99,AP263,IF(AS$252=0,INDEX($D256:$K256,0,AS$250),(INDEX($D256:$K256,0,AS$252+1)-INDEX($D256:$K256,0,AS$252))/(INDEX($D$249:$K$249,0,AS$252+1)-INDEX($D$249:$K$249,0,AS$252))+AP263)))</f>
        <v>0.40766768582017948</v>
      </c>
      <c r="AR263" s="186" cm="1">
        <f t="array" ref="AR263">IF(AT$252=-1,AW263,IF(AT$252=99,AQ263,IF(AT$252=0,INDEX($D256:$K256,0,AT$250),(INDEX($D256:$K256,0,AT$252+1)-INDEX($D256:$K256,0,AT$252))/(INDEX($D$249:$K$249,0,AT$252+1)-INDEX($D$249:$K$249,0,AT$252))+AQ263)))</f>
        <v>0.4004240699773195</v>
      </c>
      <c r="AS263" s="186" cm="1">
        <f t="array" ref="AS263">IF(AU$252=-1,AX263,IF(AU$252=99,AR263,IF(AU$252=0,INDEX($D256:$K256,0,AU$250),(INDEX($D256:$K256,0,AU$252+1)-INDEX($D256:$K256,0,AU$252))/(INDEX($D$249:$K$249,0,AU$252+1)-INDEX($D$249:$K$249,0,AU$252))+AR263)))</f>
        <v>0.39318045413445951</v>
      </c>
      <c r="AT263" s="186" cm="1">
        <f t="array" ref="AT263">IF(AV$252=-1,AY263,IF(AV$252=99,AS263,IF(AV$252=0,INDEX($D256:$K256,0,AV$250),(INDEX($D256:$K256,0,AV$252+1)-INDEX($D256:$K256,0,AV$252))/(INDEX($D$249:$K$249,0,AV$252+1)-INDEX($D$249:$K$249,0,AV$252))+AS263)))</f>
        <v>0.38593683829159953</v>
      </c>
      <c r="AU263" s="186" cm="1">
        <f t="array" ref="AU263">IF(AW$252=-1,AZ263,IF(AW$252=99,AT263,IF(AW$252=0,INDEX($D256:$K256,0,AW$250),(INDEX($D256:$K256,0,AW$252+1)-INDEX($D256:$K256,0,AW$252))/(INDEX($D$249:$K$249,0,AW$252+1)-INDEX($D$249:$K$249,0,AW$252))+AT263)))</f>
        <v>0.37869322244873954</v>
      </c>
      <c r="AV263" s="186" cm="1">
        <f t="array" ref="AV263">IF(AX$252=-1,BA263,IF(AX$252=99,AU263,IF(AX$252=0,INDEX($D256:$K256,0,AX$250),(INDEX($D256:$K256,0,AX$252+1)-INDEX($D256:$K256,0,AX$252))/(INDEX($D$249:$K$249,0,AX$252+1)-INDEX($D$249:$K$249,0,AX$252))+AU263)))</f>
        <v>0.37144960660587939</v>
      </c>
      <c r="AW263" s="186" cm="1">
        <f t="array" ref="AW263">IF(AY$252=-1,BB263,IF(AY$252=99,AV263,IF(AY$252=0,INDEX($D256:$K256,0,AY$250),(INDEX($D256:$K256,0,AY$252+1)-INDEX($D256:$K256,0,AY$252))/(INDEX($D$249:$K$249,0,AY$252+1)-INDEX($D$249:$K$249,0,AY$252))+AV263)))</f>
        <v>0.37144960660587939</v>
      </c>
      <c r="AX263" s="186" cm="1">
        <f t="array" ref="AX263">IF(AV$252=-1,AZ263,IF(AV$252=99,AW263,IF(AV$252=0,INDEX($D256:$K256,0,AV$250),(INDEX($D256:$K256,0,AV$252+1)-INDEX($D256:$K256,0,AV$252))/(INDEX($D$249:$K$249,0,AV$252+1)-INDEX($D$249:$K$249,0,AV$252))+AW263)))</f>
        <v>0.3642059907630194</v>
      </c>
      <c r="AY263" s="186" cm="1">
        <f t="array" ref="AY263">IF(AW$252=-1,BA263,IF(AW$252=99,AX263,IF(AW$252=0,INDEX($D256:$K256,0,AW$250),(INDEX($D256:$K256,0,AW$252+1)-INDEX($D256:$K256,0,AW$252))/(INDEX($D$249:$K$249,0,AW$252+1)-INDEX($D$249:$K$249,0,AW$252))+AX263)))</f>
        <v>0.35696237492015942</v>
      </c>
      <c r="AZ263" s="186" cm="1">
        <f t="array" ref="AZ263">IF(AX$252=-1,BB263,IF(AX$252=99,AY263,IF(AX$252=0,INDEX($D256:$K256,0,AX$250),(INDEX($D256:$K256,0,AX$252+1)-INDEX($D256:$K256,0,AX$252))/(INDEX($D$249:$K$249,0,AX$252+1)-INDEX($D$249:$K$249,0,AX$252))+AY263)))</f>
        <v>0.37144960660587939</v>
      </c>
      <c r="BA263" s="186" cm="1">
        <f t="array" ref="BA263">IF(AY$252=-1,BC263,IF(AY$252=99,AZ263,IF(AY$252=0,INDEX($D256:$K256,0,AY$250),(INDEX($D256:$K256,0,AY$252+1)-INDEX($D256:$K256,0,AY$252))/(INDEX($D$249:$K$249,0,AY$252+1)-INDEX($D$249:$K$249,0,AY$252))+AZ263)))</f>
        <v>0.37144960660587939</v>
      </c>
      <c r="BB263" s="186" cm="1">
        <f t="array" ref="BB263">IF(AZ$252=-1,BD263,IF(AZ$252=99,BA263,IF(AZ$252=0,INDEX($D256:$K256,0,AZ$250),(INDEX($D256:$K256,0,AZ$252+1)-INDEX($D256:$K256,0,AZ$252))/(INDEX($D$249:$K$249,0,AZ$252+1)-INDEX($D$249:$K$249,0,AZ$252))+BA263)))</f>
        <v>0.37144960660587939</v>
      </c>
      <c r="BC263" s="186" cm="1">
        <f t="array" ref="BC263">IF(BA$252=-1,BE263,IF(BA$252=99,BB263,IF(BA$252=0,INDEX($D256:$K256,0,BA$250),(INDEX($D256:$K256,0,BA$252+1)-INDEX($D256:$K256,0,BA$252))/(INDEX($D$249:$K$249,0,BA$252+1)-INDEX($D$249:$K$249,0,BA$252))+BB263)))</f>
        <v>0.37144960660587939</v>
      </c>
      <c r="BD263" s="186" cm="1">
        <f t="array" ref="BD263">IF(BB$252=-1,BF263,IF(BB$252=99,BC263,IF(BB$252=0,INDEX($D256:$K256,0,BB$250),(INDEX($D256:$K256,0,BB$252+1)-INDEX($D256:$K256,0,BB$252))/(INDEX($D$249:$K$249,0,BB$252+1)-INDEX($D$249:$K$249,0,BB$252))+BC263)))</f>
        <v>0.37144960660587939</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0.10230108744933301</v>
      </c>
      <c r="Q264" s="186" cm="1">
        <f t="array" ref="Q264">IF(S$252=-1,R264,IF(S$252=99,P264,IF(S$252=0,INDEX($D257:$K257,0,S$250),(INDEX($D257:$K257,0,S$252+1)-INDEX($D257:$K257,0,S$252))/(INDEX($D$249:$K$249,0,S$252+1)-INDEX($D$249:$K$249,0,S$252))+P264)))</f>
        <v>0.20460217489866603</v>
      </c>
      <c r="R264" s="186" cm="1">
        <f t="array" ref="R264">IF(T$252=-1,S264,IF(T$252=99,Q264,IF(T$252=0,INDEX($D257:$K257,0,T$250),(INDEX($D257:$K257,0,T$252+1)-INDEX($D257:$K257,0,T$252))/(INDEX($D$249:$K$249,0,T$252+1)-INDEX($D$249:$K$249,0,T$252))+Q264)))</f>
        <v>0.30690326234799903</v>
      </c>
      <c r="S264" s="186" cm="1">
        <f t="array" ref="S264">IF(U$252=-1,T264,IF(U$252=99,R264,IF(U$252=0,INDEX($D257:$K257,0,U$250),(INDEX($D257:$K257,0,U$252+1)-INDEX($D257:$K257,0,U$252))/(INDEX($D$249:$K$249,0,U$252+1)-INDEX($D$249:$K$249,0,U$252))+R264)))</f>
        <v>0.30833351027815459</v>
      </c>
      <c r="T264" s="186" cm="1">
        <f t="array" ref="T264">IF(V$252=-1,U264,IF(V$252=99,S264,IF(V$252=0,INDEX($D257:$K257,0,V$250),(INDEX($D257:$K257,0,V$252+1)-INDEX($D257:$K257,0,V$252))/(INDEX($D$249:$K$249,0,V$252+1)-INDEX($D$249:$K$249,0,V$252))+S264)))</f>
        <v>0.30976375820831015</v>
      </c>
      <c r="U264" s="186" cm="1">
        <f t="array" ref="U264">IF(W$252=-1,V264,IF(W$252=99,T264,IF(W$252=0,INDEX($D257:$K257,0,W$250),(INDEX($D257:$K257,0,W$252+1)-INDEX($D257:$K257,0,W$252))/(INDEX($D$249:$K$249,0,W$252+1)-INDEX($D$249:$K$249,0,W$252))+T264)))</f>
        <v>0.31119400613846571</v>
      </c>
      <c r="V264" s="186" cm="1">
        <f t="array" ref="V264">IF(X$252=-1,W264,IF(X$252=99,U264,IF(X$252=0,INDEX($D257:$K257,0,X$250),(INDEX($D257:$K257,0,X$252+1)-INDEX($D257:$K257,0,X$252))/(INDEX($D$249:$K$249,0,X$252+1)-INDEX($D$249:$K$249,0,X$252))+U264)))</f>
        <v>0.31262425406862127</v>
      </c>
      <c r="W264" s="186" cm="1">
        <f t="array" ref="W264">IF(Y$252=-1,X264,IF(Y$252=99,V264,IF(Y$252=0,INDEX($D257:$K257,0,Y$250),(INDEX($D257:$K257,0,Y$252+1)-INDEX($D257:$K257,0,Y$252))/(INDEX($D$249:$K$249,0,Y$252+1)-INDEX($D$249:$K$249,0,Y$252))+V264)))</f>
        <v>0.31405450199877682</v>
      </c>
      <c r="X264" s="186" cm="1">
        <f t="array" ref="X264">IF(Z$252=-1,Y264,IF(Z$252=99,W264,IF(Z$252=0,INDEX($D257:$K257,0,Z$250),(INDEX($D257:$K257,0,Z$252+1)-INDEX($D257:$K257,0,Z$252))/(INDEX($D$249:$K$249,0,Z$252+1)-INDEX($D$249:$K$249,0,Z$252))+W264)))</f>
        <v>0.31548474992893238</v>
      </c>
      <c r="Y264" s="186" cm="1">
        <f t="array" ref="Y264">IF(AA$252=-1,Z264,IF(AA$252=99,X264,IF(AA$252=0,INDEX($D257:$K257,0,AA$250),(INDEX($D257:$K257,0,AA$252+1)-INDEX($D257:$K257,0,AA$252))/(INDEX($D$249:$K$249,0,AA$252+1)-INDEX($D$249:$K$249,0,AA$252))+X264)))</f>
        <v>0.31691499785908794</v>
      </c>
      <c r="Z264" s="186" cm="1">
        <f t="array" ref="Z264">IF(AB$252=-1,AA264,IF(AB$252=99,Y264,IF(AB$252=0,INDEX($D257:$K257,0,AB$250),(INDEX($D257:$K257,0,AB$252+1)-INDEX($D257:$K257,0,AB$252))/(INDEX($D$249:$K$249,0,AB$252+1)-INDEX($D$249:$K$249,0,AB$252))+Y264)))</f>
        <v>0.3183452457892435</v>
      </c>
      <c r="AA264" s="186" cm="1">
        <f t="array" ref="AA264">IF(AC$252=-1,AB264,IF(AC$252=99,Z264,IF(AC$252=0,INDEX($D257:$K257,0,AC$250),(INDEX($D257:$K257,0,AC$252+1)-INDEX($D257:$K257,0,AC$252))/(INDEX($D$249:$K$249,0,AC$252+1)-INDEX($D$249:$K$249,0,AC$252))+Z264)))</f>
        <v>0.31977549371939906</v>
      </c>
      <c r="AB264" s="186" cm="1">
        <f t="array" ref="AB264">IF(AD$252=-1,AC264,IF(AD$252=99,AA264,IF(AD$252=0,INDEX($D257:$K257,0,AD$250),(INDEX($D257:$K257,0,AD$252+1)-INDEX($D257:$K257,0,AD$252))/(INDEX($D$249:$K$249,0,AD$252+1)-INDEX($D$249:$K$249,0,AD$252))+AA264)))</f>
        <v>0.32120574164955434</v>
      </c>
      <c r="AC264" s="186" cm="1">
        <f t="array" ref="AC264">IF(AE$252=-1,AD264,IF(AE$252=99,AB264,IF(AE$252=0,INDEX($D257:$K257,0,AE$250),(INDEX($D257:$K257,0,AE$252+1)-INDEX($D257:$K257,0,AE$252))/(INDEX($D$249:$K$249,0,AE$252+1)-INDEX($D$249:$K$249,0,AE$252))+AB264)))</f>
        <v>0.32724316414399596</v>
      </c>
      <c r="AD264" s="186" cm="1">
        <f t="array" ref="AD264">IF(AF$252=-1,AE264,IF(AF$252=99,AC264,IF(AF$252=0,INDEX($D257:$K257,0,AF$250),(INDEX($D257:$K257,0,AF$252+1)-INDEX($D257:$K257,0,AF$252))/(INDEX($D$249:$K$249,0,AF$252+1)-INDEX($D$249:$K$249,0,AF$252))+AC264)))</f>
        <v>0.33328058663843757</v>
      </c>
      <c r="AE264" s="186" cm="1">
        <f t="array" ref="AE264">IF(AG$252=-1,AF264,IF(AG$252=99,AD264,IF(AG$252=0,INDEX($D257:$K257,0,AG$250),(INDEX($D257:$K257,0,AG$252+1)-INDEX($D257:$K257,0,AG$252))/(INDEX($D$249:$K$249,0,AG$252+1)-INDEX($D$249:$K$249,0,AG$252))+AD264)))</f>
        <v>0.33931800913287918</v>
      </c>
      <c r="AF264" s="186" cm="1">
        <f t="array" ref="AF264">IF(AH$252=-1,AG264,IF(AH$252=99,AE264,IF(AH$252=0,INDEX($D257:$K257,0,AH$250),(INDEX($D257:$K257,0,AH$252+1)-INDEX($D257:$K257,0,AH$252))/(INDEX($D$249:$K$249,0,AH$252+1)-INDEX($D$249:$K$249,0,AH$252))+AE264)))</f>
        <v>0.3453554316273208</v>
      </c>
      <c r="AG264" s="186" cm="1">
        <f t="array" ref="AG264">IF(AI$252=-1,AH264,IF(AI$252=99,AF264,IF(AI$252=0,INDEX($D257:$K257,0,AI$250),(INDEX($D257:$K257,0,AI$252+1)-INDEX($D257:$K257,0,AI$252))/(INDEX($D$249:$K$249,0,AI$252+1)-INDEX($D$249:$K$249,0,AI$252))+AF264)))</f>
        <v>0.35139285412176241</v>
      </c>
      <c r="AH264" s="186" cm="1">
        <f t="array" ref="AH264">IF(AJ$252=-1,AI264,IF(AJ$252=99,AG264,IF(AJ$252=0,INDEX($D257:$K257,0,AJ$250),(INDEX($D257:$K257,0,AJ$252+1)-INDEX($D257:$K257,0,AJ$252))/(INDEX($D$249:$K$249,0,AJ$252+1)-INDEX($D$249:$K$249,0,AJ$252))+AG264)))</f>
        <v>0.35743027661620402</v>
      </c>
      <c r="AI264" s="186" cm="1">
        <f t="array" ref="AI264">IF(AK$252=-1,AJ264,IF(AK$252=99,AH264,IF(AK$252=0,INDEX($D257:$K257,0,AK$250),(INDEX($D257:$K257,0,AK$252+1)-INDEX($D257:$K257,0,AK$252))/(INDEX($D$249:$K$249,0,AK$252+1)-INDEX($D$249:$K$249,0,AK$252))+AH264)))</f>
        <v>0.36346769911064564</v>
      </c>
      <c r="AJ264" s="186" cm="1">
        <f t="array" ref="AJ264">IF(AL$252=-1,AK264,IF(AL$252=99,AI264,IF(AL$252=0,INDEX($D257:$K257,0,AL$250),(INDEX($D257:$K257,0,AL$252+1)-INDEX($D257:$K257,0,AL$252))/(INDEX($D$249:$K$249,0,AL$252+1)-INDEX($D$249:$K$249,0,AL$252))+AI264)))</f>
        <v>0.36950512160508725</v>
      </c>
      <c r="AK264" s="186" cm="1">
        <f t="array" ref="AK264">IF(AM$252=-1,AL264,IF(AM$252=99,AJ264,IF(AM$252=0,INDEX($D257:$K257,0,AM$250),(INDEX($D257:$K257,0,AM$252+1)-INDEX($D257:$K257,0,AM$252))/(INDEX($D$249:$K$249,0,AM$252+1)-INDEX($D$249:$K$249,0,AM$252))+AJ264)))</f>
        <v>0.37554254409952886</v>
      </c>
      <c r="AL264" s="186" cm="1">
        <f t="array" ref="AL264">IF(AN$252=-1,AM264,IF(AN$252=99,AK264,IF(AN$252=0,INDEX($D257:$K257,0,AN$250),(INDEX($D257:$K257,0,AN$252+1)-INDEX($D257:$K257,0,AN$252))/(INDEX($D$249:$K$249,0,AN$252+1)-INDEX($D$249:$K$249,0,AN$252))+AK264)))</f>
        <v>0.38157996659397042</v>
      </c>
      <c r="AM264" s="186" cm="1">
        <f t="array" ref="AM264">IF(AO$252=-1,AN264,IF(AO$252=99,AL264,IF(AO$252=0,INDEX($D257:$K257,0,AO$250),(INDEX($D257:$K257,0,AO$252+1)-INDEX($D257:$K257,0,AO$252))/(INDEX($D$249:$K$249,0,AO$252+1)-INDEX($D$249:$K$249,0,AO$252))+AL264)))</f>
        <v>0.38778945543242122</v>
      </c>
      <c r="AN264" s="186" cm="1">
        <f t="array" ref="AN264">IF(AP$252=-1,AO264,IF(AP$252=99,AM264,IF(AP$252=0,INDEX($D257:$K257,0,AP$250),(INDEX($D257:$K257,0,AP$252+1)-INDEX($D257:$K257,0,AP$252))/(INDEX($D$249:$K$249,0,AP$252+1)-INDEX($D$249:$K$249,0,AP$252))+AM264)))</f>
        <v>0.39399894427087201</v>
      </c>
      <c r="AO264" s="186" cm="1">
        <f t="array" ref="AO264">IF(AQ$252=-1,AP264,IF(AQ$252=99,AN264,IF(AQ$252=0,INDEX($D257:$K257,0,AQ$250),(INDEX($D257:$K257,0,AQ$252+1)-INDEX($D257:$K257,0,AQ$252))/(INDEX($D$249:$K$249,0,AQ$252+1)-INDEX($D$249:$K$249,0,AQ$252))+AN264)))</f>
        <v>0.4002084331093228</v>
      </c>
      <c r="AP264" s="186" cm="1">
        <f t="array" ref="AP264">IF(AR$252=-1,AQ264,IF(AR$252=99,AO264,IF(AR$252=0,INDEX($D257:$K257,0,AR$250),(INDEX($D257:$K257,0,AR$252+1)-INDEX($D257:$K257,0,AR$252))/(INDEX($D$249:$K$249,0,AR$252+1)-INDEX($D$249:$K$249,0,AR$252))+AO264)))</f>
        <v>0.4064179219477736</v>
      </c>
      <c r="AQ264" s="186" cm="1">
        <f t="array" ref="AQ264">IF(AS$252=-1,AR264,IF(AS$252=99,AP264,IF(AS$252=0,INDEX($D257:$K257,0,AS$250),(INDEX($D257:$K257,0,AS$252+1)-INDEX($D257:$K257,0,AS$252))/(INDEX($D$249:$K$249,0,AS$252+1)-INDEX($D$249:$K$249,0,AS$252))+AP264)))</f>
        <v>0.41262741078622439</v>
      </c>
      <c r="AR264" s="186" cm="1">
        <f t="array" ref="AR264">IF(AT$252=-1,AW264,IF(AT$252=99,AQ264,IF(AT$252=0,INDEX($D257:$K257,0,AT$250),(INDEX($D257:$K257,0,AT$252+1)-INDEX($D257:$K257,0,AT$252))/(INDEX($D$249:$K$249,0,AT$252+1)-INDEX($D$249:$K$249,0,AT$252))+AQ264)))</f>
        <v>0.41883689962467519</v>
      </c>
      <c r="AS264" s="186" cm="1">
        <f t="array" ref="AS264">IF(AU$252=-1,AX264,IF(AU$252=99,AR264,IF(AU$252=0,INDEX($D257:$K257,0,AU$250),(INDEX($D257:$K257,0,AU$252+1)-INDEX($D257:$K257,0,AU$252))/(INDEX($D$249:$K$249,0,AU$252+1)-INDEX($D$249:$K$249,0,AU$252))+AR264)))</f>
        <v>0.42504638846312598</v>
      </c>
      <c r="AT264" s="186" cm="1">
        <f t="array" ref="AT264">IF(AV$252=-1,AY264,IF(AV$252=99,AS264,IF(AV$252=0,INDEX($D257:$K257,0,AV$250),(INDEX($D257:$K257,0,AV$252+1)-INDEX($D257:$K257,0,AV$252))/(INDEX($D$249:$K$249,0,AV$252+1)-INDEX($D$249:$K$249,0,AV$252))+AS264)))</f>
        <v>0.43125587730157677</v>
      </c>
      <c r="AU264" s="186" cm="1">
        <f t="array" ref="AU264">IF(AW$252=-1,AZ264,IF(AW$252=99,AT264,IF(AW$252=0,INDEX($D257:$K257,0,AW$250),(INDEX($D257:$K257,0,AW$252+1)-INDEX($D257:$K257,0,AW$252))/(INDEX($D$249:$K$249,0,AW$252+1)-INDEX($D$249:$K$249,0,AW$252))+AT264)))</f>
        <v>0.43746536614002757</v>
      </c>
      <c r="AV264" s="186" cm="1">
        <f t="array" ref="AV264">IF(AX$252=-1,BA264,IF(AX$252=99,AU264,IF(AX$252=0,INDEX($D257:$K257,0,AX$250),(INDEX($D257:$K257,0,AX$252+1)-INDEX($D257:$K257,0,AX$252))/(INDEX($D$249:$K$249,0,AX$252+1)-INDEX($D$249:$K$249,0,AX$252))+AU264)))</f>
        <v>0.44367485497847842</v>
      </c>
      <c r="AW264" s="186" cm="1">
        <f t="array" ref="AW264">IF(AY$252=-1,BB264,IF(AY$252=99,AV264,IF(AY$252=0,INDEX($D257:$K257,0,AY$250),(INDEX($D257:$K257,0,AY$252+1)-INDEX($D257:$K257,0,AY$252))/(INDEX($D$249:$K$249,0,AY$252+1)-INDEX($D$249:$K$249,0,AY$252))+AV264)))</f>
        <v>0.44367485497847842</v>
      </c>
      <c r="AX264" s="186" cm="1">
        <f t="array" ref="AX264">IF(AV$252=-1,AZ264,IF(AV$252=99,AW264,IF(AV$252=0,INDEX($D257:$K257,0,AV$250),(INDEX($D257:$K257,0,AV$252+1)-INDEX($D257:$K257,0,AV$252))/(INDEX($D$249:$K$249,0,AV$252+1)-INDEX($D$249:$K$249,0,AV$252))+AW264)))</f>
        <v>0.44988434381692921</v>
      </c>
      <c r="AY264" s="186" cm="1">
        <f t="array" ref="AY264">IF(AW$252=-1,BA264,IF(AW$252=99,AX264,IF(AW$252=0,INDEX($D257:$K257,0,AW$250),(INDEX($D257:$K257,0,AW$252+1)-INDEX($D257:$K257,0,AW$252))/(INDEX($D$249:$K$249,0,AW$252+1)-INDEX($D$249:$K$249,0,AW$252))+AX264)))</f>
        <v>0.45609383265538</v>
      </c>
      <c r="AZ264" s="186" cm="1">
        <f t="array" ref="AZ264">IF(AX$252=-1,BB264,IF(AX$252=99,AY264,IF(AX$252=0,INDEX($D257:$K257,0,AX$250),(INDEX($D257:$K257,0,AX$252+1)-INDEX($D257:$K257,0,AX$252))/(INDEX($D$249:$K$249,0,AX$252+1)-INDEX($D$249:$K$249,0,AX$252))+AY264)))</f>
        <v>0.44367485497847842</v>
      </c>
      <c r="BA264" s="186" cm="1">
        <f t="array" ref="BA264">IF(AY$252=-1,BC264,IF(AY$252=99,AZ264,IF(AY$252=0,INDEX($D257:$K257,0,AY$250),(INDEX($D257:$K257,0,AY$252+1)-INDEX($D257:$K257,0,AY$252))/(INDEX($D$249:$K$249,0,AY$252+1)-INDEX($D$249:$K$249,0,AY$252))+AZ264)))</f>
        <v>0.44367485497847842</v>
      </c>
      <c r="BB264" s="186" cm="1">
        <f t="array" ref="BB264">IF(AZ$252=-1,BD264,IF(AZ$252=99,BA264,IF(AZ$252=0,INDEX($D257:$K257,0,AZ$250),(INDEX($D257:$K257,0,AZ$252+1)-INDEX($D257:$K257,0,AZ$252))/(INDEX($D$249:$K$249,0,AZ$252+1)-INDEX($D$249:$K$249,0,AZ$252))+BA264)))</f>
        <v>0.44367485497847842</v>
      </c>
      <c r="BC264" s="186" cm="1">
        <f t="array" ref="BC264">IF(BA$252=-1,BE264,IF(BA$252=99,BB264,IF(BA$252=0,INDEX($D257:$K257,0,BA$250),(INDEX($D257:$K257,0,BA$252+1)-INDEX($D257:$K257,0,BA$252))/(INDEX($D$249:$K$249,0,BA$252+1)-INDEX($D$249:$K$249,0,BA$252))+BB264)))</f>
        <v>0.44367485497847842</v>
      </c>
      <c r="BD264" s="186" cm="1">
        <f t="array" ref="BD264">IF(BB$252=-1,BF264,IF(BB$252=99,BC264,IF(BB$252=0,INDEX($D257:$K257,0,BB$250),(INDEX($D257:$K257,0,BB$252+1)-INDEX($D257:$K257,0,BB$252))/(INDEX($D$249:$K$249,0,BB$252+1)-INDEX($D$249:$K$249,0,BB$252))+BC264)))</f>
        <v>0.44367485497847842</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3.9902689566522466E-2</v>
      </c>
      <c r="Q265" s="186" cm="1">
        <f t="array" ref="Q265">IF(S$252=-1,R265,IF(S$252=99,P265,IF(S$252=0,INDEX($D258:$K258,0,S$250),(INDEX($D258:$K258,0,S$252+1)-INDEX($D258:$K258,0,S$252))/(INDEX($D$249:$K$249,0,S$252+1)-INDEX($D$249:$K$249,0,S$252))+P265)))</f>
        <v>7.9805379133044932E-2</v>
      </c>
      <c r="R265" s="186" cm="1">
        <f t="array" ref="R265">IF(T$252=-1,S265,IF(T$252=99,Q265,IF(T$252=0,INDEX($D258:$K258,0,T$250),(INDEX($D258:$K258,0,T$252+1)-INDEX($D258:$K258,0,T$252))/(INDEX($D$249:$K$249,0,T$252+1)-INDEX($D$249:$K$249,0,T$252))+Q265)))</f>
        <v>0.1197080686995674</v>
      </c>
      <c r="S265" s="186" cm="1">
        <f t="array" ref="S265">IF(U$252=-1,T265,IF(U$252=99,R265,IF(U$252=0,INDEX($D258:$K258,0,U$250),(INDEX($D258:$K258,0,U$252+1)-INDEX($D258:$K258,0,U$252))/(INDEX($D$249:$K$249,0,U$252+1)-INDEX($D$249:$K$249,0,U$252))+R265)))</f>
        <v>0.12262952497357606</v>
      </c>
      <c r="T265" s="186" cm="1">
        <f t="array" ref="T265">IF(V$252=-1,U265,IF(V$252=99,S265,IF(V$252=0,INDEX($D258:$K258,0,V$250),(INDEX($D258:$K258,0,V$252+1)-INDEX($D258:$K258,0,V$252))/(INDEX($D$249:$K$249,0,V$252+1)-INDEX($D$249:$K$249,0,V$252))+S265)))</f>
        <v>0.12555098124758471</v>
      </c>
      <c r="U265" s="186" cm="1">
        <f t="array" ref="U265">IF(W$252=-1,V265,IF(W$252=99,T265,IF(W$252=0,INDEX($D258:$K258,0,W$250),(INDEX($D258:$K258,0,W$252+1)-INDEX($D258:$K258,0,W$252))/(INDEX($D$249:$K$249,0,W$252+1)-INDEX($D$249:$K$249,0,W$252))+T265)))</f>
        <v>0.12847243752159337</v>
      </c>
      <c r="V265" s="186" cm="1">
        <f t="array" ref="V265">IF(X$252=-1,W265,IF(X$252=99,U265,IF(X$252=0,INDEX($D258:$K258,0,X$250),(INDEX($D258:$K258,0,X$252+1)-INDEX($D258:$K258,0,X$252))/(INDEX($D$249:$K$249,0,X$252+1)-INDEX($D$249:$K$249,0,X$252))+U265)))</f>
        <v>0.13139389379560204</v>
      </c>
      <c r="W265" s="186" cm="1">
        <f t="array" ref="W265">IF(Y$252=-1,X265,IF(Y$252=99,V265,IF(Y$252=0,INDEX($D258:$K258,0,Y$250),(INDEX($D258:$K258,0,Y$252+1)-INDEX($D258:$K258,0,Y$252))/(INDEX($D$249:$K$249,0,Y$252+1)-INDEX($D$249:$K$249,0,Y$252))+V265)))</f>
        <v>0.13431535006961071</v>
      </c>
      <c r="X265" s="186" cm="1">
        <f t="array" ref="X265">IF(Z$252=-1,Y265,IF(Z$252=99,W265,IF(Z$252=0,INDEX($D258:$K258,0,Z$250),(INDEX($D258:$K258,0,Z$252+1)-INDEX($D258:$K258,0,Z$252))/(INDEX($D$249:$K$249,0,Z$252+1)-INDEX($D$249:$K$249,0,Z$252))+W265)))</f>
        <v>0.13723680634361937</v>
      </c>
      <c r="Y265" s="186" cm="1">
        <f t="array" ref="Y265">IF(AA$252=-1,Z265,IF(AA$252=99,X265,IF(AA$252=0,INDEX($D258:$K258,0,AA$250),(INDEX($D258:$K258,0,AA$252+1)-INDEX($D258:$K258,0,AA$252))/(INDEX($D$249:$K$249,0,AA$252+1)-INDEX($D$249:$K$249,0,AA$252))+X265)))</f>
        <v>0.14015826261762804</v>
      </c>
      <c r="Z265" s="186" cm="1">
        <f t="array" ref="Z265">IF(AB$252=-1,AA265,IF(AB$252=99,Y265,IF(AB$252=0,INDEX($D258:$K258,0,AB$250),(INDEX($D258:$K258,0,AB$252+1)-INDEX($D258:$K258,0,AB$252))/(INDEX($D$249:$K$249,0,AB$252+1)-INDEX($D$249:$K$249,0,AB$252))+Y265)))</f>
        <v>0.1430797188916367</v>
      </c>
      <c r="AA265" s="186" cm="1">
        <f t="array" ref="AA265">IF(AC$252=-1,AB265,IF(AC$252=99,Z265,IF(AC$252=0,INDEX($D258:$K258,0,AC$250),(INDEX($D258:$K258,0,AC$252+1)-INDEX($D258:$K258,0,AC$252))/(INDEX($D$249:$K$249,0,AC$252+1)-INDEX($D$249:$K$249,0,AC$252))+Z265)))</f>
        <v>0.14600117516564537</v>
      </c>
      <c r="AB265" s="186" cm="1">
        <f t="array" ref="AB265">IF(AD$252=-1,AC265,IF(AD$252=99,AA265,IF(AD$252=0,INDEX($D258:$K258,0,AD$250),(INDEX($D258:$K258,0,AD$252+1)-INDEX($D258:$K258,0,AD$252))/(INDEX($D$249:$K$249,0,AD$252+1)-INDEX($D$249:$K$249,0,AD$252))+AA265)))</f>
        <v>0.14892263143965398</v>
      </c>
      <c r="AC265" s="186" cm="1">
        <f t="array" ref="AC265">IF(AE$252=-1,AD265,IF(AE$252=99,AB265,IF(AE$252=0,INDEX($D258:$K258,0,AE$250),(INDEX($D258:$K258,0,AE$252+1)-INDEX($D258:$K258,0,AE$252))/(INDEX($D$249:$K$249,0,AE$252+1)-INDEX($D$249:$K$249,0,AE$252))+AB265)))</f>
        <v>0.15148379513284357</v>
      </c>
      <c r="AD265" s="186" cm="1">
        <f t="array" ref="AD265">IF(AF$252=-1,AE265,IF(AF$252=99,AC265,IF(AF$252=0,INDEX($D258:$K258,0,AF$250),(INDEX($D258:$K258,0,AF$252+1)-INDEX($D258:$K258,0,AF$252))/(INDEX($D$249:$K$249,0,AF$252+1)-INDEX($D$249:$K$249,0,AF$252))+AC265)))</f>
        <v>0.15404495882603317</v>
      </c>
      <c r="AE265" s="186" cm="1">
        <f t="array" ref="AE265">IF(AG$252=-1,AF265,IF(AG$252=99,AD265,IF(AG$252=0,INDEX($D258:$K258,0,AG$250),(INDEX($D258:$K258,0,AG$252+1)-INDEX($D258:$K258,0,AG$252))/(INDEX($D$249:$K$249,0,AG$252+1)-INDEX($D$249:$K$249,0,AG$252))+AD265)))</f>
        <v>0.15660612251922276</v>
      </c>
      <c r="AF265" s="186" cm="1">
        <f t="array" ref="AF265">IF(AH$252=-1,AG265,IF(AH$252=99,AE265,IF(AH$252=0,INDEX($D258:$K258,0,AH$250),(INDEX($D258:$K258,0,AH$252+1)-INDEX($D258:$K258,0,AH$252))/(INDEX($D$249:$K$249,0,AH$252+1)-INDEX($D$249:$K$249,0,AH$252))+AE265)))</f>
        <v>0.15916728621241236</v>
      </c>
      <c r="AG265" s="186" cm="1">
        <f t="array" ref="AG265">IF(AI$252=-1,AH265,IF(AI$252=99,AF265,IF(AI$252=0,INDEX($D258:$K258,0,AI$250),(INDEX($D258:$K258,0,AI$252+1)-INDEX($D258:$K258,0,AI$252))/(INDEX($D$249:$K$249,0,AI$252+1)-INDEX($D$249:$K$249,0,AI$252))+AF265)))</f>
        <v>0.16172844990560195</v>
      </c>
      <c r="AH265" s="186" cm="1">
        <f t="array" ref="AH265">IF(AJ$252=-1,AI265,IF(AJ$252=99,AG265,IF(AJ$252=0,INDEX($D258:$K258,0,AJ$250),(INDEX($D258:$K258,0,AJ$252+1)-INDEX($D258:$K258,0,AJ$252))/(INDEX($D$249:$K$249,0,AJ$252+1)-INDEX($D$249:$K$249,0,AJ$252))+AG265)))</f>
        <v>0.16428961359879155</v>
      </c>
      <c r="AI265" s="186" cm="1">
        <f t="array" ref="AI265">IF(AK$252=-1,AJ265,IF(AK$252=99,AH265,IF(AK$252=0,INDEX($D258:$K258,0,AK$250),(INDEX($D258:$K258,0,AK$252+1)-INDEX($D258:$K258,0,AK$252))/(INDEX($D$249:$K$249,0,AK$252+1)-INDEX($D$249:$K$249,0,AK$252))+AH265)))</f>
        <v>0.16685077729198114</v>
      </c>
      <c r="AJ265" s="186" cm="1">
        <f t="array" ref="AJ265">IF(AL$252=-1,AK265,IF(AL$252=99,AI265,IF(AL$252=0,INDEX($D258:$K258,0,AL$250),(INDEX($D258:$K258,0,AL$252+1)-INDEX($D258:$K258,0,AL$252))/(INDEX($D$249:$K$249,0,AL$252+1)-INDEX($D$249:$K$249,0,AL$252))+AI265)))</f>
        <v>0.16941194098517073</v>
      </c>
      <c r="AK265" s="186" cm="1">
        <f t="array" ref="AK265">IF(AM$252=-1,AL265,IF(AM$252=99,AJ265,IF(AM$252=0,INDEX($D258:$K258,0,AM$250),(INDEX($D258:$K258,0,AM$252+1)-INDEX($D258:$K258,0,AM$252))/(INDEX($D$249:$K$249,0,AM$252+1)-INDEX($D$249:$K$249,0,AM$252))+AJ265)))</f>
        <v>0.17197310467836033</v>
      </c>
      <c r="AL265" s="186" cm="1">
        <f t="array" ref="AL265">IF(AN$252=-1,AM265,IF(AN$252=99,AK265,IF(AN$252=0,INDEX($D258:$K258,0,AN$250),(INDEX($D258:$K258,0,AN$252+1)-INDEX($D258:$K258,0,AN$252))/(INDEX($D$249:$K$249,0,AN$252+1)-INDEX($D$249:$K$249,0,AN$252))+AK265)))</f>
        <v>0.17453426837155001</v>
      </c>
      <c r="AM265" s="186" cm="1">
        <f t="array" ref="AM265">IF(AO$252=-1,AN265,IF(AO$252=99,AL265,IF(AO$252=0,INDEX($D258:$K258,0,AO$250),(INDEX($D258:$K258,0,AO$252+1)-INDEX($D258:$K258,0,AO$252))/(INDEX($D$249:$K$249,0,AO$252+1)-INDEX($D$249:$K$249,0,AO$252))+AL265)))</f>
        <v>0.17556839537595922</v>
      </c>
      <c r="AN265" s="186" cm="1">
        <f t="array" ref="AN265">IF(AP$252=-1,AO265,IF(AP$252=99,AM265,IF(AP$252=0,INDEX($D258:$K258,0,AP$250),(INDEX($D258:$K258,0,AP$252+1)-INDEX($D258:$K258,0,AP$252))/(INDEX($D$249:$K$249,0,AP$252+1)-INDEX($D$249:$K$249,0,AP$252))+AM265)))</f>
        <v>0.17660252238036844</v>
      </c>
      <c r="AO265" s="186" cm="1">
        <f t="array" ref="AO265">IF(AQ$252=-1,AP265,IF(AQ$252=99,AN265,IF(AQ$252=0,INDEX($D258:$K258,0,AQ$250),(INDEX($D258:$K258,0,AQ$252+1)-INDEX($D258:$K258,0,AQ$252))/(INDEX($D$249:$K$249,0,AQ$252+1)-INDEX($D$249:$K$249,0,AQ$252))+AN265)))</f>
        <v>0.17763664938477766</v>
      </c>
      <c r="AP265" s="186" cm="1">
        <f t="array" ref="AP265">IF(AR$252=-1,AQ265,IF(AR$252=99,AO265,IF(AR$252=0,INDEX($D258:$K258,0,AR$250),(INDEX($D258:$K258,0,AR$252+1)-INDEX($D258:$K258,0,AR$252))/(INDEX($D$249:$K$249,0,AR$252+1)-INDEX($D$249:$K$249,0,AR$252))+AO265)))</f>
        <v>0.17867077638918688</v>
      </c>
      <c r="AQ265" s="186" cm="1">
        <f t="array" ref="AQ265">IF(AS$252=-1,AR265,IF(AS$252=99,AP265,IF(AS$252=0,INDEX($D258:$K258,0,AS$250),(INDEX($D258:$K258,0,AS$252+1)-INDEX($D258:$K258,0,AS$252))/(INDEX($D$249:$K$249,0,AS$252+1)-INDEX($D$249:$K$249,0,AS$252))+AP265)))</f>
        <v>0.1797049033935961</v>
      </c>
      <c r="AR265" s="186" cm="1">
        <f t="array" ref="AR265">IF(AT$252=-1,AW265,IF(AT$252=99,AQ265,IF(AT$252=0,INDEX($D258:$K258,0,AT$250),(INDEX($D258:$K258,0,AT$252+1)-INDEX($D258:$K258,0,AT$252))/(INDEX($D$249:$K$249,0,AT$252+1)-INDEX($D$249:$K$249,0,AT$252))+AQ265)))</f>
        <v>0.18073903039800532</v>
      </c>
      <c r="AS265" s="186" cm="1">
        <f t="array" ref="AS265">IF(AU$252=-1,AX265,IF(AU$252=99,AR265,IF(AU$252=0,INDEX($D258:$K258,0,AU$250),(INDEX($D258:$K258,0,AU$252+1)-INDEX($D258:$K258,0,AU$252))/(INDEX($D$249:$K$249,0,AU$252+1)-INDEX($D$249:$K$249,0,AU$252))+AR265)))</f>
        <v>0.18177315740241454</v>
      </c>
      <c r="AT265" s="186" cm="1">
        <f t="array" ref="AT265">IF(AV$252=-1,AY265,IF(AV$252=99,AS265,IF(AV$252=0,INDEX($D258:$K258,0,AV$250),(INDEX($D258:$K258,0,AV$252+1)-INDEX($D258:$K258,0,AV$252))/(INDEX($D$249:$K$249,0,AV$252+1)-INDEX($D$249:$K$249,0,AV$252))+AS265)))</f>
        <v>0.18280728440682376</v>
      </c>
      <c r="AU265" s="186" cm="1">
        <f t="array" ref="AU265">IF(AW$252=-1,AZ265,IF(AW$252=99,AT265,IF(AW$252=0,INDEX($D258:$K258,0,AW$250),(INDEX($D258:$K258,0,AW$252+1)-INDEX($D258:$K258,0,AW$252))/(INDEX($D$249:$K$249,0,AW$252+1)-INDEX($D$249:$K$249,0,AW$252))+AT265)))</f>
        <v>0.18384141141123297</v>
      </c>
      <c r="AV265" s="186" cm="1">
        <f t="array" ref="AV265">IF(AX$252=-1,BA265,IF(AX$252=99,AU265,IF(AX$252=0,INDEX($D258:$K258,0,AX$250),(INDEX($D258:$K258,0,AX$252+1)-INDEX($D258:$K258,0,AX$252))/(INDEX($D$249:$K$249,0,AX$252+1)-INDEX($D$249:$K$249,0,AX$252))+AU265)))</f>
        <v>0.18487553841564219</v>
      </c>
      <c r="AW265" s="186" cm="1">
        <f t="array" ref="AW265">IF(AY$252=-1,BB265,IF(AY$252=99,AV265,IF(AY$252=0,INDEX($D258:$K258,0,AY$250),(INDEX($D258:$K258,0,AY$252+1)-INDEX($D258:$K258,0,AY$252))/(INDEX($D$249:$K$249,0,AY$252+1)-INDEX($D$249:$K$249,0,AY$252))+AV265)))</f>
        <v>0.18487553841564219</v>
      </c>
      <c r="AX265" s="186" cm="1">
        <f t="array" ref="AX265">IF(AV$252=-1,AZ265,IF(AV$252=99,AW265,IF(AV$252=0,INDEX($D258:$K258,0,AV$250),(INDEX($D258:$K258,0,AV$252+1)-INDEX($D258:$K258,0,AV$252))/(INDEX($D$249:$K$249,0,AV$252+1)-INDEX($D$249:$K$249,0,AV$252))+AW265)))</f>
        <v>0.18590966542005141</v>
      </c>
      <c r="AY265" s="186" cm="1">
        <f t="array" ref="AY265">IF(AW$252=-1,BA265,IF(AW$252=99,AX265,IF(AW$252=0,INDEX($D258:$K258,0,AW$250),(INDEX($D258:$K258,0,AW$252+1)-INDEX($D258:$K258,0,AW$252))/(INDEX($D$249:$K$249,0,AW$252+1)-INDEX($D$249:$K$249,0,AW$252))+AX265)))</f>
        <v>0.18694379242446063</v>
      </c>
      <c r="AZ265" s="186" cm="1">
        <f t="array" ref="AZ265">IF(AX$252=-1,BB265,IF(AX$252=99,AY265,IF(AX$252=0,INDEX($D258:$K258,0,AX$250),(INDEX($D258:$K258,0,AX$252+1)-INDEX($D258:$K258,0,AX$252))/(INDEX($D$249:$K$249,0,AX$252+1)-INDEX($D$249:$K$249,0,AX$252))+AY265)))</f>
        <v>0.18487553841564219</v>
      </c>
      <c r="BA265" s="186" cm="1">
        <f t="array" ref="BA265">IF(AY$252=-1,BC265,IF(AY$252=99,AZ265,IF(AY$252=0,INDEX($D258:$K258,0,AY$250),(INDEX($D258:$K258,0,AY$252+1)-INDEX($D258:$K258,0,AY$252))/(INDEX($D$249:$K$249,0,AY$252+1)-INDEX($D$249:$K$249,0,AY$252))+AZ265)))</f>
        <v>0.18487553841564219</v>
      </c>
      <c r="BB265" s="186" cm="1">
        <f t="array" ref="BB265">IF(AZ$252=-1,BD265,IF(AZ$252=99,BA265,IF(AZ$252=0,INDEX($D258:$K258,0,AZ$250),(INDEX($D258:$K258,0,AZ$252+1)-INDEX($D258:$K258,0,AZ$252))/(INDEX($D$249:$K$249,0,AZ$252+1)-INDEX($D$249:$K$249,0,AZ$252))+BA265)))</f>
        <v>0.18487553841564219</v>
      </c>
      <c r="BC265" s="186" cm="1">
        <f t="array" ref="BC265">IF(BA$252=-1,BE265,IF(BA$252=99,BB265,IF(BA$252=0,INDEX($D258:$K258,0,BA$250),(INDEX($D258:$K258,0,BA$252+1)-INDEX($D258:$K258,0,BA$252))/(INDEX($D$249:$K$249,0,BA$252+1)-INDEX($D$249:$K$249,0,BA$252))+BB265)))</f>
        <v>0.18487553841564219</v>
      </c>
      <c r="BD265" s="186" cm="1">
        <f t="array" ref="BD265">IF(BB$252=-1,BF265,IF(BB$252=99,BC265,IF(BB$252=0,INDEX($D258:$K258,0,BB$250),(INDEX($D258:$K258,0,BB$252+1)-INDEX($D258:$K258,0,BB$252))/(INDEX($D$249:$K$249,0,BB$252+1)-INDEX($D$249:$K$249,0,BB$252))+BC265)))</f>
        <v>0.18487553841564219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0" t="s">
        <v>296</v>
      </c>
      <c r="C2" s="350"/>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12.743001565972824</v>
      </c>
      <c r="P5" s="24" cm="1">
        <f t="array" ref="P5">INDEX(Drivers!$C$7:$AG$22,$D5,P$3)</f>
        <v>16.688068379241511</v>
      </c>
      <c r="Q5" s="24" cm="1">
        <f t="array" ref="Q5">INDEX(Drivers!$C$7:$AG$22,$D5,Q$3)</f>
        <v>21.360851085541288</v>
      </c>
      <c r="R5" s="24" cm="1">
        <f t="array" ref="R5">INDEX(Drivers!$C$7:$AG$22,$D5,R$3)</f>
        <v>26.845154365277256</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68.297163231283079</v>
      </c>
      <c r="P16" s="36">
        <f>N16*(1+$C$16*(P5/N5-1))</f>
        <v>89.441072749712134</v>
      </c>
      <c r="Q16" s="36">
        <f>P16*(1+$C$16*(Q5/P5-1))</f>
        <v>114.48523535019824</v>
      </c>
      <c r="R16" s="36">
        <f>Q16*(1+$C$16*(R5/Q5-1))</f>
        <v>143.8788090986445</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22.766098192802641</v>
      </c>
      <c r="P17" s="36">
        <f>N17*(1+$C$17*(P5/N5-1))</f>
        <v>29.814184782375726</v>
      </c>
      <c r="Q17" s="36">
        <f>P17*(1+$C$17*(Q5/P5-1))</f>
        <v>38.1623772686198</v>
      </c>
      <c r="R17" s="36">
        <f>Q17*(1+$C$17*(R5/Q5-1))</f>
        <v>47.96039748694713</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1.2106897471455036</v>
      </c>
      <c r="P18" s="36">
        <f>N18*(1+$C$18*(P5/N5-1))</f>
        <v>1.5855034766974354</v>
      </c>
      <c r="Q18" s="36">
        <f>P18*(1+$C$18*(Q5/P5-1))</f>
        <v>2.0294561893975902</v>
      </c>
      <c r="R18" s="36">
        <f>Q18*(1+$C$18*(R5/Q5-1))</f>
        <v>2.5505100177784001</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68.297163231283079</v>
      </c>
      <c r="P22" s="186">
        <f t="shared" si="21"/>
        <v>89.441072749712134</v>
      </c>
      <c r="Q22" s="186">
        <f t="shared" si="21"/>
        <v>114.48523535019824</v>
      </c>
      <c r="R22" s="186">
        <f t="shared" si="21"/>
        <v>143.8788090986445</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22.766098192802641</v>
      </c>
      <c r="P23" s="186">
        <f t="shared" ref="P23:R24" si="26">(P17*P10)</f>
        <v>29.814184782375726</v>
      </c>
      <c r="Q23" s="186">
        <f t="shared" si="26"/>
        <v>38.1623772686198</v>
      </c>
      <c r="R23" s="186">
        <f t="shared" si="26"/>
        <v>47.96039748694713</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1.2106897471455036</v>
      </c>
      <c r="P24" s="186">
        <f t="shared" si="26"/>
        <v>1.5855034766974354</v>
      </c>
      <c r="Q24" s="186">
        <f t="shared" si="26"/>
        <v>2.0294561893975902</v>
      </c>
      <c r="R24" s="186">
        <f t="shared" si="26"/>
        <v>2.5505100177784001</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0.98549132432367959</v>
      </c>
      <c r="P28" s="186" cm="1">
        <f t="array" ref="P28">INDEX(Drivers!$C$7:$AG$22,$D28,P$3)</f>
        <v>1.3633017095378008</v>
      </c>
      <c r="Q28" s="186" cm="1">
        <f t="array" ref="Q28">INDEX(Drivers!$C$7:$AG$22,$D28,Q$3)</f>
        <v>2.1753073260234599</v>
      </c>
      <c r="R28" s="186" cm="1">
        <f t="array" ref="R28">INDEX(Drivers!$C$7:$AG$22,$D28,R$3)</f>
        <v>3.3924985663868954</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3.8941279505514435</v>
      </c>
      <c r="P36" s="186">
        <f>P$28/N$28*N36</f>
        <v>5.4152407251986459</v>
      </c>
      <c r="Q36" s="186">
        <f>Q$28/P$28*P36</f>
        <v>8.6406499304536997</v>
      </c>
      <c r="R36" s="186">
        <f>R$28/Q$28*Q36</f>
        <v>13.475517758357915</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68.297163231283079</v>
      </c>
      <c r="T48" s="186" cm="1">
        <f t="array" ref="T48">IF(T$46=-1,U48,IF(T$46=99,S48,IF(T$46=0,INDEX($J22:$R22,0,T$44),(INDEX($J22:$R22,0,T$46+1)-INDEX($J22:$R22,0,T$46))/(INDEX($J$4:$R$4,0,T$46+1)-INDEX($J$4:$R$4,0,T$46))+S48)))</f>
        <v>70.646486511108535</v>
      </c>
      <c r="U48" s="186" cm="1">
        <f t="array" ref="U48">IF(U$46=-1,V48,IF(U$46=99,T48,IF(U$46=0,INDEX($J22:$R22,0,U$44),(INDEX($J22:$R22,0,U$46+1)-INDEX($J22:$R22,0,U$46))/(INDEX($J$4:$R$4,0,U$46+1)-INDEX($J$4:$R$4,0,U$46))+T48)))</f>
        <v>72.99580979093399</v>
      </c>
      <c r="V48" s="186" cm="1">
        <f t="array" ref="V48">IF(V$46=-1,W48,IF(V$46=99,U48,IF(V$46=0,INDEX($J22:$R22,0,V$44),(INDEX($J22:$R22,0,V$46+1)-INDEX($J22:$R22,0,V$46))/(INDEX($J$4:$R$4,0,V$46+1)-INDEX($J$4:$R$4,0,V$46))+U48)))</f>
        <v>75.345133070759445</v>
      </c>
      <c r="W48" s="186" cm="1">
        <f t="array" ref="W48">IF(W$46=-1,X48,IF(W$46=99,V48,IF(W$46=0,INDEX($J22:$R22,0,W$44),(INDEX($J22:$R22,0,W$46+1)-INDEX($J22:$R22,0,W$46))/(INDEX($J$4:$R$4,0,W$46+1)-INDEX($J$4:$R$4,0,W$46))+V48)))</f>
        <v>77.6944563505849</v>
      </c>
      <c r="X48" s="186" cm="1">
        <f t="array" ref="X48">IF(X$46=-1,Y48,IF(X$46=99,W48,IF(X$46=0,INDEX($J22:$R22,0,X$44),(INDEX($J22:$R22,0,X$46+1)-INDEX($J22:$R22,0,X$46))/(INDEX($J$4:$R$4,0,X$46+1)-INDEX($J$4:$R$4,0,X$46))+W48)))</f>
        <v>80.043779630410356</v>
      </c>
      <c r="Y48" s="186" cm="1">
        <f t="array" ref="Y48">IF(Y$46=-1,Z48,IF(Y$46=99,X48,IF(Y$46=0,INDEX($J22:$R22,0,Y$44),(INDEX($J22:$R22,0,Y$46+1)-INDEX($J22:$R22,0,Y$46))/(INDEX($J$4:$R$4,0,Y$46+1)-INDEX($J$4:$R$4,0,Y$46))+X48)))</f>
        <v>82.393102910235811</v>
      </c>
      <c r="Z48" s="186" cm="1">
        <f t="array" ref="Z48">IF(Z$46=-1,AA48,IF(Z$46=99,Y48,IF(Z$46=0,INDEX($J22:$R22,0,Z$44),(INDEX($J22:$R22,0,Z$46+1)-INDEX($J22:$R22,0,Z$46))/(INDEX($J$4:$R$4,0,Z$46+1)-INDEX($J$4:$R$4,0,Z$46))+Y48)))</f>
        <v>84.742426190061266</v>
      </c>
      <c r="AA48" s="186" cm="1">
        <f t="array" ref="AA48">IF(AA$46=-1,AB48,IF(AA$46=99,Z48,IF(AA$46=0,INDEX($J22:$R22,0,AA$44),(INDEX($J22:$R22,0,AA$46+1)-INDEX($J22:$R22,0,AA$46))/(INDEX($J$4:$R$4,0,AA$46+1)-INDEX($J$4:$R$4,0,AA$46))+Z48)))</f>
        <v>87.091749469886722</v>
      </c>
      <c r="AB48" s="186" cm="1">
        <f t="array" ref="AB48">IF(AB$46=-1,AC48,IF(AB$46=99,AA48,IF(AB$46=0,INDEX($J22:$R22,0,AB$44),(INDEX($J22:$R22,0,AB$46+1)-INDEX($J22:$R22,0,AB$46))/(INDEX($J$4:$R$4,0,AB$46+1)-INDEX($J$4:$R$4,0,AB$46))+AA48)))</f>
        <v>89.441072749712134</v>
      </c>
      <c r="AC48" s="186" cm="1">
        <f t="array" ref="AC48">IF(AC$46=-1,AD48,IF(AC$46=99,AB48,IF(AC$46=0,INDEX($J22:$R22,0,AC$44),(INDEX($J22:$R22,0,AC$46+1)-INDEX($J22:$R22,0,AC$46))/(INDEX($J$4:$R$4,0,AC$46+1)-INDEX($J$4:$R$4,0,AC$46))+AB48)))</f>
        <v>91.945489009760749</v>
      </c>
      <c r="AD48" s="186" cm="1">
        <f t="array" ref="AD48">IF(AD$46=-1,AE48,IF(AD$46=99,AC48,IF(AD$46=0,INDEX($J22:$R22,0,AD$44),(INDEX($J22:$R22,0,AD$46+1)-INDEX($J22:$R22,0,AD$46))/(INDEX($J$4:$R$4,0,AD$46+1)-INDEX($J$4:$R$4,0,AD$46))+AC48)))</f>
        <v>94.449905269809364</v>
      </c>
      <c r="AE48" s="186" cm="1">
        <f t="array" ref="AE48">IF(AE$46=-1,AF48,IF(AE$46=99,AD48,IF(AE$46=0,INDEX($J22:$R22,0,AE$44),(INDEX($J22:$R22,0,AE$46+1)-INDEX($J22:$R22,0,AE$46))/(INDEX($J$4:$R$4,0,AE$46+1)-INDEX($J$4:$R$4,0,AE$46))+AD48)))</f>
        <v>96.954321529857978</v>
      </c>
      <c r="AF48" s="186" cm="1">
        <f t="array" ref="AF48">IF(AF$46=-1,AG48,IF(AF$46=99,AE48,IF(AF$46=0,INDEX($J22:$R22,0,AF$44),(INDEX($J22:$R22,0,AF$46+1)-INDEX($J22:$R22,0,AF$46))/(INDEX($J$4:$R$4,0,AF$46+1)-INDEX($J$4:$R$4,0,AF$46))+AE48)))</f>
        <v>99.458737789906593</v>
      </c>
      <c r="AG48" s="186" cm="1">
        <f t="array" ref="AG48">IF(AG$46=-1,AH48,IF(AG$46=99,AF48,IF(AG$46=0,INDEX($J22:$R22,0,AG$44),(INDEX($J22:$R22,0,AG$46+1)-INDEX($J22:$R22,0,AG$46))/(INDEX($J$4:$R$4,0,AG$46+1)-INDEX($J$4:$R$4,0,AG$46))+AF48)))</f>
        <v>101.96315404995521</v>
      </c>
      <c r="AH48" s="186" cm="1">
        <f t="array" ref="AH48">IF(AH$46=-1,AI48,IF(AH$46=99,AG48,IF(AH$46=0,INDEX($J22:$R22,0,AH$44),(INDEX($J22:$R22,0,AH$46+1)-INDEX($J22:$R22,0,AH$46))/(INDEX($J$4:$R$4,0,AH$46+1)-INDEX($J$4:$R$4,0,AH$46))+AG48)))</f>
        <v>104.46757031000382</v>
      </c>
      <c r="AI48" s="186" cm="1">
        <f t="array" ref="AI48">IF(AI$46=-1,AJ48,IF(AI$46=99,AH48,IF(AI$46=0,INDEX($J22:$R22,0,AI$44),(INDEX($J22:$R22,0,AI$46+1)-INDEX($J22:$R22,0,AI$46))/(INDEX($J$4:$R$4,0,AI$46+1)-INDEX($J$4:$R$4,0,AI$46))+AH48)))</f>
        <v>106.97198657005244</v>
      </c>
      <c r="AJ48" s="186" cm="1">
        <f t="array" ref="AJ48">IF(AJ$46=-1,AK48,IF(AJ$46=99,AI48,IF(AJ$46=0,INDEX($J22:$R22,0,AJ$44),(INDEX($J22:$R22,0,AJ$46+1)-INDEX($J22:$R22,0,AJ$46))/(INDEX($J$4:$R$4,0,AJ$46+1)-INDEX($J$4:$R$4,0,AJ$46))+AI48)))</f>
        <v>109.47640283010105</v>
      </c>
      <c r="AK48" s="186" cm="1">
        <f t="array" ref="AK48">IF(AK$46=-1,AL48,IF(AK$46=99,AJ48,IF(AK$46=0,INDEX($J22:$R22,0,AK$44),(INDEX($J22:$R22,0,AK$46+1)-INDEX($J22:$R22,0,AK$46))/(INDEX($J$4:$R$4,0,AK$46+1)-INDEX($J$4:$R$4,0,AK$46))+AJ48)))</f>
        <v>111.98081909014967</v>
      </c>
      <c r="AL48" s="186" cm="1">
        <f t="array" ref="AL48">IF(AL$46=-1,AM48,IF(AL$46=99,AK48,IF(AL$46=0,INDEX($J22:$R22,0,AL$44),(INDEX($J22:$R22,0,AL$46+1)-INDEX($J22:$R22,0,AL$46))/(INDEX($J$4:$R$4,0,AL$46+1)-INDEX($J$4:$R$4,0,AL$46))+AK48)))</f>
        <v>114.48523535019824</v>
      </c>
      <c r="AM48" s="215">
        <f t="shared" ref="AM48:AM51" si="38">(AL48+AN48)/2</f>
        <v>129.18202222442136</v>
      </c>
      <c r="AN48" s="186" cm="1">
        <f t="array" ref="AN48">IF(AN$46=-1,AO48,IF(AN$46=99,AM48,IF(AN$46=0,INDEX($J22:$R22,0,AN$44),(INDEX($J22:$R22,0,AN$46+1)-INDEX($J22:$R22,0,AN$46))/(INDEX($J$4:$R$4,0,AN$46+1)-INDEX($J$4:$R$4,0,AN$46))+AM48)))</f>
        <v>143.8788090986445</v>
      </c>
      <c r="AO48" s="186" cm="1">
        <f t="array" ref="AO48">IF(AO$46=-1,AP48,IF(AO$46=99,AN48,IF(AO$46=0,INDEX($J22:$R22,0,AO$44),(INDEX($J22:$R22,0,AO$46+1)-INDEX($J22:$R22,0,AO$46))/(INDEX($J$4:$R$4,0,AO$46+1)-INDEX($J$4:$R$4,0,AO$46))+AN48)))</f>
        <v>143.8788090986445</v>
      </c>
      <c r="AP48" s="186" cm="1">
        <f t="array" ref="AP48">IF(AP$46=-1,AR48,IF(AP$46=99,AO48,IF(AP$46=0,INDEX($J22:$R22,0,AP$44),(INDEX($J22:$R22,0,AP$46+1)-INDEX($J22:$R22,0,AP$46))/(INDEX($J$4:$R$4,0,AP$46+1)-INDEX($J$4:$R$4,0,AP$46))+AO48)))</f>
        <v>143.8788090986445</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22.766098192802641</v>
      </c>
      <c r="T49" s="186" cm="1">
        <f t="array" ref="T49">IF(T$46=-1,U49,IF(T$46=99,S49,IF(T$46=0,INDEX($J23:$R23,0,T$44),(INDEX($J23:$R23,0,T$46+1)-INDEX($J23:$R23,0,T$46))/(INDEX($J$4:$R$4,0,T$46+1)-INDEX($J$4:$R$4,0,T$46))+S49)))</f>
        <v>23.549218924977428</v>
      </c>
      <c r="U49" s="186" cm="1">
        <f t="array" ref="U49">IF(U$46=-1,V49,IF(U$46=99,T49,IF(U$46=0,INDEX($J23:$R23,0,U$44),(INDEX($J23:$R23,0,U$46+1)-INDEX($J23:$R23,0,U$46))/(INDEX($J$4:$R$4,0,U$46+1)-INDEX($J$4:$R$4,0,U$46))+T49)))</f>
        <v>24.332339657152215</v>
      </c>
      <c r="V49" s="186" cm="1">
        <f t="array" ref="V49">IF(V$46=-1,W49,IF(V$46=99,U49,IF(V$46=0,INDEX($J23:$R23,0,V$44),(INDEX($J23:$R23,0,V$46+1)-INDEX($J23:$R23,0,V$46))/(INDEX($J$4:$R$4,0,V$46+1)-INDEX($J$4:$R$4,0,V$46))+U49)))</f>
        <v>25.115460389327001</v>
      </c>
      <c r="W49" s="186" cm="1">
        <f t="array" ref="W49">IF(W$46=-1,X49,IF(W$46=99,V49,IF(W$46=0,INDEX($J23:$R23,0,W$44),(INDEX($J23:$R23,0,W$46+1)-INDEX($J23:$R23,0,W$46))/(INDEX($J$4:$R$4,0,W$46+1)-INDEX($J$4:$R$4,0,W$46))+V49)))</f>
        <v>25.898581121501788</v>
      </c>
      <c r="X49" s="186" cm="1">
        <f t="array" ref="X49">IF(X$46=-1,Y49,IF(X$46=99,W49,IF(X$46=0,INDEX($J23:$R23,0,X$44),(INDEX($J23:$R23,0,X$46+1)-INDEX($J23:$R23,0,X$46))/(INDEX($J$4:$R$4,0,X$46+1)-INDEX($J$4:$R$4,0,X$46))+W49)))</f>
        <v>26.681701853676575</v>
      </c>
      <c r="Y49" s="186" cm="1">
        <f t="array" ref="Y49">IF(Y$46=-1,Z49,IF(Y$46=99,X49,IF(Y$46=0,INDEX($J23:$R23,0,Y$44),(INDEX($J23:$R23,0,Y$46+1)-INDEX($J23:$R23,0,Y$46))/(INDEX($J$4:$R$4,0,Y$46+1)-INDEX($J$4:$R$4,0,Y$46))+X49)))</f>
        <v>27.464822585851362</v>
      </c>
      <c r="Z49" s="186" cm="1">
        <f t="array" ref="Z49">IF(Z$46=-1,AA49,IF(Z$46=99,Y49,IF(Z$46=0,INDEX($J23:$R23,0,Z$44),(INDEX($J23:$R23,0,Z$46+1)-INDEX($J23:$R23,0,Z$46))/(INDEX($J$4:$R$4,0,Z$46+1)-INDEX($J$4:$R$4,0,Z$46))+Y49)))</f>
        <v>28.247943318026149</v>
      </c>
      <c r="AA49" s="186" cm="1">
        <f t="array" ref="AA49">IF(AA$46=-1,AB49,IF(AA$46=99,Z49,IF(AA$46=0,INDEX($J23:$R23,0,AA$44),(INDEX($J23:$R23,0,AA$46+1)-INDEX($J23:$R23,0,AA$46))/(INDEX($J$4:$R$4,0,AA$46+1)-INDEX($J$4:$R$4,0,AA$46))+Z49)))</f>
        <v>29.031064050200936</v>
      </c>
      <c r="AB49" s="186" cm="1">
        <f t="array" ref="AB49">IF(AB$46=-1,AC49,IF(AB$46=99,AA49,IF(AB$46=0,INDEX($J23:$R23,0,AB$44),(INDEX($J23:$R23,0,AB$46+1)-INDEX($J23:$R23,0,AB$46))/(INDEX($J$4:$R$4,0,AB$46+1)-INDEX($J$4:$R$4,0,AB$46))+AA49)))</f>
        <v>29.814184782375726</v>
      </c>
      <c r="AC49" s="186" cm="1">
        <f t="array" ref="AC49">IF(AC$46=-1,AD49,IF(AC$46=99,AB49,IF(AC$46=0,INDEX($J23:$R23,0,AC$44),(INDEX($J23:$R23,0,AC$46+1)-INDEX($J23:$R23,0,AC$46))/(INDEX($J$4:$R$4,0,AC$46+1)-INDEX($J$4:$R$4,0,AC$46))+AB49)))</f>
        <v>30.649004031000132</v>
      </c>
      <c r="AD49" s="186" cm="1">
        <f t="array" ref="AD49">IF(AD$46=-1,AE49,IF(AD$46=99,AC49,IF(AD$46=0,INDEX($J23:$R23,0,AD$44),(INDEX($J23:$R23,0,AD$46+1)-INDEX($J23:$R23,0,AD$46))/(INDEX($J$4:$R$4,0,AD$46+1)-INDEX($J$4:$R$4,0,AD$46))+AC49)))</f>
        <v>31.483823279624538</v>
      </c>
      <c r="AE49" s="186" cm="1">
        <f t="array" ref="AE49">IF(AE$46=-1,AF49,IF(AE$46=99,AD49,IF(AE$46=0,INDEX($J23:$R23,0,AE$44),(INDEX($J23:$R23,0,AE$46+1)-INDEX($J23:$R23,0,AE$46))/(INDEX($J$4:$R$4,0,AE$46+1)-INDEX($J$4:$R$4,0,AE$46))+AD49)))</f>
        <v>32.318642528248944</v>
      </c>
      <c r="AF49" s="186" cm="1">
        <f t="array" ref="AF49">IF(AF$46=-1,AG49,IF(AF$46=99,AE49,IF(AF$46=0,INDEX($J23:$R23,0,AF$44),(INDEX($J23:$R23,0,AF$46+1)-INDEX($J23:$R23,0,AF$46))/(INDEX($J$4:$R$4,0,AF$46+1)-INDEX($J$4:$R$4,0,AF$46))+AE49)))</f>
        <v>33.15346177687335</v>
      </c>
      <c r="AG49" s="186" cm="1">
        <f t="array" ref="AG49">IF(AG$46=-1,AH49,IF(AG$46=99,AF49,IF(AG$46=0,INDEX($J23:$R23,0,AG$44),(INDEX($J23:$R23,0,AG$46+1)-INDEX($J23:$R23,0,AG$46))/(INDEX($J$4:$R$4,0,AG$46+1)-INDEX($J$4:$R$4,0,AG$46))+AF49)))</f>
        <v>33.988281025497756</v>
      </c>
      <c r="AH49" s="186" cm="1">
        <f t="array" ref="AH49">IF(AH$46=-1,AI49,IF(AH$46=99,AG49,IF(AH$46=0,INDEX($J23:$R23,0,AH$44),(INDEX($J23:$R23,0,AH$46+1)-INDEX($J23:$R23,0,AH$46))/(INDEX($J$4:$R$4,0,AH$46+1)-INDEX($J$4:$R$4,0,AH$46))+AG49)))</f>
        <v>34.823100274122162</v>
      </c>
      <c r="AI49" s="186" cm="1">
        <f t="array" ref="AI49">IF(AI$46=-1,AJ49,IF(AI$46=99,AH49,IF(AI$46=0,INDEX($J23:$R23,0,AI$44),(INDEX($J23:$R23,0,AI$46+1)-INDEX($J23:$R23,0,AI$46))/(INDEX($J$4:$R$4,0,AI$46+1)-INDEX($J$4:$R$4,0,AI$46))+AH49)))</f>
        <v>35.657919522746568</v>
      </c>
      <c r="AJ49" s="186" cm="1">
        <f t="array" ref="AJ49">IF(AJ$46=-1,AK49,IF(AJ$46=99,AI49,IF(AJ$46=0,INDEX($J23:$R23,0,AJ$44),(INDEX($J23:$R23,0,AJ$46+1)-INDEX($J23:$R23,0,AJ$46))/(INDEX($J$4:$R$4,0,AJ$46+1)-INDEX($J$4:$R$4,0,AJ$46))+AI49)))</f>
        <v>36.492738771370973</v>
      </c>
      <c r="AK49" s="186" cm="1">
        <f t="array" ref="AK49">IF(AK$46=-1,AL49,IF(AK$46=99,AJ49,IF(AK$46=0,INDEX($J23:$R23,0,AK$44),(INDEX($J23:$R23,0,AK$46+1)-INDEX($J23:$R23,0,AK$46))/(INDEX($J$4:$R$4,0,AK$46+1)-INDEX($J$4:$R$4,0,AK$46))+AJ49)))</f>
        <v>37.327558019995379</v>
      </c>
      <c r="AL49" s="186" cm="1">
        <f t="array" ref="AL49">IF(AL$46=-1,AM49,IF(AL$46=99,AK49,IF(AL$46=0,INDEX($J23:$R23,0,AL$44),(INDEX($J23:$R23,0,AL$46+1)-INDEX($J23:$R23,0,AL$46))/(INDEX($J$4:$R$4,0,AL$46+1)-INDEX($J$4:$R$4,0,AL$46))+AK49)))</f>
        <v>38.1623772686198</v>
      </c>
      <c r="AM49" s="215">
        <f t="shared" ref="AM49:AM50" si="43">(AL49+AN49)/2</f>
        <v>43.061387377783461</v>
      </c>
      <c r="AN49" s="186" cm="1">
        <f t="array" ref="AN49">IF(AN$46=-1,AO49,IF(AN$46=99,AM49,IF(AN$46=0,INDEX($J23:$R23,0,AN$44),(INDEX($J23:$R23,0,AN$46+1)-INDEX($J23:$R23,0,AN$46))/(INDEX($J$4:$R$4,0,AN$46+1)-INDEX($J$4:$R$4,0,AN$46))+AM49)))</f>
        <v>47.96039748694713</v>
      </c>
      <c r="AO49" s="186" cm="1">
        <f t="array" ref="AO49">IF(AO$46=-1,AP49,IF(AO$46=99,AN49,IF(AO$46=0,INDEX($J23:$R23,0,AO$44),(INDEX($J23:$R23,0,AO$46+1)-INDEX($J23:$R23,0,AO$46))/(INDEX($J$4:$R$4,0,AO$46+1)-INDEX($J$4:$R$4,0,AO$46))+AN49)))</f>
        <v>47.96039748694713</v>
      </c>
      <c r="AP49" s="186" cm="1">
        <f t="array" ref="AP49">IF(AP$46=-1,AR49,IF(AP$46=99,AO49,IF(AP$46=0,INDEX($J23:$R23,0,AP$44),(INDEX($J23:$R23,0,AP$46+1)-INDEX($J23:$R23,0,AP$46))/(INDEX($J$4:$R$4,0,AP$46+1)-INDEX($J$4:$R$4,0,AP$46))+AO49)))</f>
        <v>47.96039748694713</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1.2106897471455036</v>
      </c>
      <c r="T50" s="186" cm="1">
        <f t="array" ref="T50">IF(T$46=-1,U50,IF(T$46=99,S50,IF(T$46=0,INDEX($J24:$R24,0,T$44),(INDEX($J24:$R24,0,T$46+1)-INDEX($J24:$R24,0,T$46))/(INDEX($J$4:$R$4,0,T$46+1)-INDEX($J$4:$R$4,0,T$46))+S50)))</f>
        <v>1.2523357170957183</v>
      </c>
      <c r="U50" s="186" cm="1">
        <f t="array" ref="U50">IF(U$46=-1,V50,IF(U$46=99,T50,IF(U$46=0,INDEX($J24:$R24,0,U$44),(INDEX($J24:$R24,0,U$46+1)-INDEX($J24:$R24,0,U$46))/(INDEX($J$4:$R$4,0,U$46+1)-INDEX($J$4:$R$4,0,U$46))+T50)))</f>
        <v>1.2939816870459331</v>
      </c>
      <c r="V50" s="186" cm="1">
        <f t="array" ref="V50">IF(V$46=-1,W50,IF(V$46=99,U50,IF(V$46=0,INDEX($J24:$R24,0,V$44),(INDEX($J24:$R24,0,V$46+1)-INDEX($J24:$R24,0,V$46))/(INDEX($J$4:$R$4,0,V$46+1)-INDEX($J$4:$R$4,0,V$46))+U50)))</f>
        <v>1.3356276569961478</v>
      </c>
      <c r="W50" s="186" cm="1">
        <f t="array" ref="W50">IF(W$46=-1,X50,IF(W$46=99,V50,IF(W$46=0,INDEX($J24:$R24,0,W$44),(INDEX($J24:$R24,0,W$46+1)-INDEX($J24:$R24,0,W$46))/(INDEX($J$4:$R$4,0,W$46+1)-INDEX($J$4:$R$4,0,W$46))+V50)))</f>
        <v>1.3772736269463626</v>
      </c>
      <c r="X50" s="186" cm="1">
        <f t="array" ref="X50">IF(X$46=-1,Y50,IF(X$46=99,W50,IF(X$46=0,INDEX($J24:$R24,0,X$44),(INDEX($J24:$R24,0,X$46+1)-INDEX($J24:$R24,0,X$46))/(INDEX($J$4:$R$4,0,X$46+1)-INDEX($J$4:$R$4,0,X$46))+W50)))</f>
        <v>1.4189195968965773</v>
      </c>
      <c r="Y50" s="186" cm="1">
        <f t="array" ref="Y50">IF(Y$46=-1,Z50,IF(Y$46=99,X50,IF(Y$46=0,INDEX($J24:$R24,0,Y$44),(INDEX($J24:$R24,0,Y$46+1)-INDEX($J24:$R24,0,Y$46))/(INDEX($J$4:$R$4,0,Y$46+1)-INDEX($J$4:$R$4,0,Y$46))+X50)))</f>
        <v>1.4605655668467921</v>
      </c>
      <c r="Z50" s="186" cm="1">
        <f t="array" ref="Z50">IF(Z$46=-1,AA50,IF(Z$46=99,Y50,IF(Z$46=0,INDEX($J24:$R24,0,Z$44),(INDEX($J24:$R24,0,Z$46+1)-INDEX($J24:$R24,0,Z$46))/(INDEX($J$4:$R$4,0,Z$46+1)-INDEX($J$4:$R$4,0,Z$46))+Y50)))</f>
        <v>1.5022115367970068</v>
      </c>
      <c r="AA50" s="186" cm="1">
        <f t="array" ref="AA50">IF(AA$46=-1,AB50,IF(AA$46=99,Z50,IF(AA$46=0,INDEX($J24:$R24,0,AA$44),(INDEX($J24:$R24,0,AA$46+1)-INDEX($J24:$R24,0,AA$46))/(INDEX($J$4:$R$4,0,AA$46+1)-INDEX($J$4:$R$4,0,AA$46))+Z50)))</f>
        <v>1.5438575067472216</v>
      </c>
      <c r="AB50" s="186" cm="1">
        <f t="array" ref="AB50">IF(AB$46=-1,AC50,IF(AB$46=99,AA50,IF(AB$46=0,INDEX($J24:$R24,0,AB$44),(INDEX($J24:$R24,0,AB$46+1)-INDEX($J24:$R24,0,AB$46))/(INDEX($J$4:$R$4,0,AB$46+1)-INDEX($J$4:$R$4,0,AB$46))+AA50)))</f>
        <v>1.5855034766974354</v>
      </c>
      <c r="AC50" s="186" cm="1">
        <f t="array" ref="AC50">IF(AC$46=-1,AD50,IF(AC$46=99,AB50,IF(AC$46=0,INDEX($J24:$R24,0,AC$44),(INDEX($J24:$R24,0,AC$46+1)-INDEX($J24:$R24,0,AC$46))/(INDEX($J$4:$R$4,0,AC$46+1)-INDEX($J$4:$R$4,0,AC$46))+AB50)))</f>
        <v>1.6298987479674509</v>
      </c>
      <c r="AD50" s="186" cm="1">
        <f t="array" ref="AD50">IF(AD$46=-1,AE50,IF(AD$46=99,AC50,IF(AD$46=0,INDEX($J24:$R24,0,AD$44),(INDEX($J24:$R24,0,AD$46+1)-INDEX($J24:$R24,0,AD$46))/(INDEX($J$4:$R$4,0,AD$46+1)-INDEX($J$4:$R$4,0,AD$46))+AC50)))</f>
        <v>1.6742940192374665</v>
      </c>
      <c r="AE50" s="186" cm="1">
        <f t="array" ref="AE50">IF(AE$46=-1,AF50,IF(AE$46=99,AD50,IF(AE$46=0,INDEX($J24:$R24,0,AE$44),(INDEX($J24:$R24,0,AE$46+1)-INDEX($J24:$R24,0,AE$46))/(INDEX($J$4:$R$4,0,AE$46+1)-INDEX($J$4:$R$4,0,AE$46))+AD50)))</f>
        <v>1.718689290507482</v>
      </c>
      <c r="AF50" s="186" cm="1">
        <f t="array" ref="AF50">IF(AF$46=-1,AG50,IF(AF$46=99,AE50,IF(AF$46=0,INDEX($J24:$R24,0,AF$44),(INDEX($J24:$R24,0,AF$46+1)-INDEX($J24:$R24,0,AF$46))/(INDEX($J$4:$R$4,0,AF$46+1)-INDEX($J$4:$R$4,0,AF$46))+AE50)))</f>
        <v>1.7630845617774975</v>
      </c>
      <c r="AG50" s="186" cm="1">
        <f t="array" ref="AG50">IF(AG$46=-1,AH50,IF(AG$46=99,AF50,IF(AG$46=0,INDEX($J24:$R24,0,AG$44),(INDEX($J24:$R24,0,AG$46+1)-INDEX($J24:$R24,0,AG$46))/(INDEX($J$4:$R$4,0,AG$46+1)-INDEX($J$4:$R$4,0,AG$46))+AF50)))</f>
        <v>1.807479833047513</v>
      </c>
      <c r="AH50" s="186" cm="1">
        <f t="array" ref="AH50">IF(AH$46=-1,AI50,IF(AH$46=99,AG50,IF(AH$46=0,INDEX($J24:$R24,0,AH$44),(INDEX($J24:$R24,0,AH$46+1)-INDEX($J24:$R24,0,AH$46))/(INDEX($J$4:$R$4,0,AH$46+1)-INDEX($J$4:$R$4,0,AH$46))+AG50)))</f>
        <v>1.8518751043175286</v>
      </c>
      <c r="AI50" s="186" cm="1">
        <f t="array" ref="AI50">IF(AI$46=-1,AJ50,IF(AI$46=99,AH50,IF(AI$46=0,INDEX($J24:$R24,0,AI$44),(INDEX($J24:$R24,0,AI$46+1)-INDEX($J24:$R24,0,AI$46))/(INDEX($J$4:$R$4,0,AI$46+1)-INDEX($J$4:$R$4,0,AI$46))+AH50)))</f>
        <v>1.8962703755875441</v>
      </c>
      <c r="AJ50" s="186" cm="1">
        <f t="array" ref="AJ50">IF(AJ$46=-1,AK50,IF(AJ$46=99,AI50,IF(AJ$46=0,INDEX($J24:$R24,0,AJ$44),(INDEX($J24:$R24,0,AJ$46+1)-INDEX($J24:$R24,0,AJ$46))/(INDEX($J$4:$R$4,0,AJ$46+1)-INDEX($J$4:$R$4,0,AJ$46))+AI50)))</f>
        <v>1.9406656468575596</v>
      </c>
      <c r="AK50" s="186" cm="1">
        <f t="array" ref="AK50">IF(AK$46=-1,AL50,IF(AK$46=99,AJ50,IF(AK$46=0,INDEX($J24:$R24,0,AK$44),(INDEX($J24:$R24,0,AK$46+1)-INDEX($J24:$R24,0,AK$46))/(INDEX($J$4:$R$4,0,AK$46+1)-INDEX($J$4:$R$4,0,AK$46))+AJ50)))</f>
        <v>1.9850609181275751</v>
      </c>
      <c r="AL50" s="186" cm="1">
        <f t="array" ref="AL50">IF(AL$46=-1,AM50,IF(AL$46=99,AK50,IF(AL$46=0,INDEX($J24:$R24,0,AL$44),(INDEX($J24:$R24,0,AL$46+1)-INDEX($J24:$R24,0,AL$46))/(INDEX($J$4:$R$4,0,AL$46+1)-INDEX($J$4:$R$4,0,AL$46))+AK50)))</f>
        <v>2.0294561893975902</v>
      </c>
      <c r="AM50" s="215">
        <f t="shared" si="43"/>
        <v>2.2899831035879954</v>
      </c>
      <c r="AN50" s="186" cm="1">
        <f t="array" ref="AN50">IF(AN$46=-1,AO50,IF(AN$46=99,AM50,IF(AN$46=0,INDEX($J24:$R24,0,AN$44),(INDEX($J24:$R24,0,AN$46+1)-INDEX($J24:$R24,0,AN$46))/(INDEX($J$4:$R$4,0,AN$46+1)-INDEX($J$4:$R$4,0,AN$46))+AM50)))</f>
        <v>2.5505100177784001</v>
      </c>
      <c r="AO50" s="186" cm="1">
        <f t="array" ref="AO50">IF(AO$46=-1,AP50,IF(AO$46=99,AN50,IF(AO$46=0,INDEX($J24:$R24,0,AO$44),(INDEX($J24:$R24,0,AO$46+1)-INDEX($J24:$R24,0,AO$46))/(INDEX($J$4:$R$4,0,AO$46+1)-INDEX($J$4:$R$4,0,AO$46))+AN50)))</f>
        <v>2.5505100177784001</v>
      </c>
      <c r="AP50" s="186" cm="1">
        <f t="array" ref="AP50">IF(AP$46=-1,AR50,IF(AP$46=99,AO50,IF(AP$46=0,INDEX($J24:$R24,0,AP$44),(INDEX($J24:$R24,0,AP$46+1)-INDEX($J24:$R24,0,AP$46))/(INDEX($J$4:$R$4,0,AP$46+1)-INDEX($J$4:$R$4,0,AP$46))+AO50)))</f>
        <v>2.5505100177784001</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3.8941279505514435</v>
      </c>
      <c r="T51" s="186" cm="1">
        <f t="array" ref="T51">IF(T$46=-1,U51,IF(T$46=99,S51,IF(T$46=0,INDEX($J36:$R36,0,T$44),(INDEX($J36:$R36,0,T$46+1)-INDEX($J36:$R36,0,T$46))/(INDEX($J$4:$R$4,0,T$46+1)-INDEX($J$4:$R$4,0,T$46))+S51)))</f>
        <v>4.0631404810677996</v>
      </c>
      <c r="U51" s="186" cm="1">
        <f t="array" ref="U51">IF(U$46=-1,V51,IF(U$46=99,T51,IF(U$46=0,INDEX($J36:$R36,0,U$44),(INDEX($J36:$R36,0,U$46+1)-INDEX($J36:$R36,0,U$46))/(INDEX($J$4:$R$4,0,U$46+1)-INDEX($J$4:$R$4,0,U$46))+T51)))</f>
        <v>4.2321530115841552</v>
      </c>
      <c r="V51" s="186" cm="1">
        <f t="array" ref="V51">IF(V$46=-1,W51,IF(V$46=99,U51,IF(V$46=0,INDEX($J36:$R36,0,V$44),(INDEX($J36:$R36,0,V$46+1)-INDEX($J36:$R36,0,V$46))/(INDEX($J$4:$R$4,0,V$46+1)-INDEX($J$4:$R$4,0,V$46))+U51)))</f>
        <v>4.4011655421005109</v>
      </c>
      <c r="W51" s="186" cm="1">
        <f t="array" ref="W51">IF(W$46=-1,X51,IF(W$46=99,V51,IF(W$46=0,INDEX($J36:$R36,0,W$44),(INDEX($J36:$R36,0,W$46+1)-INDEX($J36:$R36,0,W$46))/(INDEX($J$4:$R$4,0,W$46+1)-INDEX($J$4:$R$4,0,W$46))+V51)))</f>
        <v>4.5701780726168666</v>
      </c>
      <c r="X51" s="186" cm="1">
        <f t="array" ref="X51">IF(X$46=-1,Y51,IF(X$46=99,W51,IF(X$46=0,INDEX($J36:$R36,0,X$44),(INDEX($J36:$R36,0,X$46+1)-INDEX($J36:$R36,0,X$46))/(INDEX($J$4:$R$4,0,X$46+1)-INDEX($J$4:$R$4,0,X$46))+W51)))</f>
        <v>4.7391906031332223</v>
      </c>
      <c r="Y51" s="186" cm="1">
        <f t="array" ref="Y51">IF(Y$46=-1,Z51,IF(Y$46=99,X51,IF(Y$46=0,INDEX($J36:$R36,0,Y$44),(INDEX($J36:$R36,0,Y$46+1)-INDEX($J36:$R36,0,Y$46))/(INDEX($J$4:$R$4,0,Y$46+1)-INDEX($J$4:$R$4,0,Y$46))+X51)))</f>
        <v>4.9082031336495779</v>
      </c>
      <c r="Z51" s="186" cm="1">
        <f t="array" ref="Z51">IF(Z$46=-1,AA51,IF(Z$46=99,Y51,IF(Z$46=0,INDEX($J36:$R36,0,Z$44),(INDEX($J36:$R36,0,Z$46+1)-INDEX($J36:$R36,0,Z$46))/(INDEX($J$4:$R$4,0,Z$46+1)-INDEX($J$4:$R$4,0,Z$46))+Y51)))</f>
        <v>5.0772156641659336</v>
      </c>
      <c r="AA51" s="186" cm="1">
        <f t="array" ref="AA51">IF(AA$46=-1,AB51,IF(AA$46=99,Z51,IF(AA$46=0,INDEX($J36:$R36,0,AA$44),(INDEX($J36:$R36,0,AA$46+1)-INDEX($J36:$R36,0,AA$46))/(INDEX($J$4:$R$4,0,AA$46+1)-INDEX($J$4:$R$4,0,AA$46))+Z51)))</f>
        <v>5.2462281946822893</v>
      </c>
      <c r="AB51" s="186" cm="1">
        <f t="array" ref="AB51">IF(AB$46=-1,AC51,IF(AB$46=99,AA51,IF(AB$46=0,INDEX($J36:$R36,0,AB$44),(INDEX($J36:$R36,0,AB$46+1)-INDEX($J36:$R36,0,AB$46))/(INDEX($J$4:$R$4,0,AB$46+1)-INDEX($J$4:$R$4,0,AB$46))+AA51)))</f>
        <v>5.4152407251986459</v>
      </c>
      <c r="AC51" s="186" cm="1">
        <f t="array" ref="AC51">IF(AC$46=-1,AD51,IF(AC$46=99,AB51,IF(AC$46=0,INDEX($J36:$R36,0,AC$44),(INDEX($J36:$R36,0,AC$46+1)-INDEX($J36:$R36,0,AC$46))/(INDEX($J$4:$R$4,0,AC$46+1)-INDEX($J$4:$R$4,0,AC$46))+AB51)))</f>
        <v>5.7377816457241515</v>
      </c>
      <c r="AD51" s="186" cm="1">
        <f t="array" ref="AD51">IF(AD$46=-1,AE51,IF(AD$46=99,AC51,IF(AD$46=0,INDEX($J36:$R36,0,AD$44),(INDEX($J36:$R36,0,AD$46+1)-INDEX($J36:$R36,0,AD$46))/(INDEX($J$4:$R$4,0,AD$46+1)-INDEX($J$4:$R$4,0,AD$46))+AC51)))</f>
        <v>6.0603225662496572</v>
      </c>
      <c r="AE51" s="186" cm="1">
        <f t="array" ref="AE51">IF(AE$46=-1,AF51,IF(AE$46=99,AD51,IF(AE$46=0,INDEX($J36:$R36,0,AE$44),(INDEX($J36:$R36,0,AE$46+1)-INDEX($J36:$R36,0,AE$46))/(INDEX($J$4:$R$4,0,AE$46+1)-INDEX($J$4:$R$4,0,AE$46))+AD51)))</f>
        <v>6.3828634867751628</v>
      </c>
      <c r="AF51" s="186" cm="1">
        <f t="array" ref="AF51">IF(AF$46=-1,AG51,IF(AF$46=99,AE51,IF(AF$46=0,INDEX($J36:$R36,0,AF$44),(INDEX($J36:$R36,0,AF$46+1)-INDEX($J36:$R36,0,AF$46))/(INDEX($J$4:$R$4,0,AF$46+1)-INDEX($J$4:$R$4,0,AF$46))+AE51)))</f>
        <v>6.7054044073006684</v>
      </c>
      <c r="AG51" s="186" cm="1">
        <f t="array" ref="AG51">IF(AG$46=-1,AH51,IF(AG$46=99,AF51,IF(AG$46=0,INDEX($J36:$R36,0,AG$44),(INDEX($J36:$R36,0,AG$46+1)-INDEX($J36:$R36,0,AG$46))/(INDEX($J$4:$R$4,0,AG$46+1)-INDEX($J$4:$R$4,0,AG$46))+AF51)))</f>
        <v>7.0279453278261741</v>
      </c>
      <c r="AH51" s="186" cm="1">
        <f t="array" ref="AH51">IF(AH$46=-1,AI51,IF(AH$46=99,AG51,IF(AH$46=0,INDEX($J36:$R36,0,AH$44),(INDEX($J36:$R36,0,AH$46+1)-INDEX($J36:$R36,0,AH$46))/(INDEX($J$4:$R$4,0,AH$46+1)-INDEX($J$4:$R$4,0,AH$46))+AG51)))</f>
        <v>7.3504862483516797</v>
      </c>
      <c r="AI51" s="186" cm="1">
        <f t="array" ref="AI51">IF(AI$46=-1,AJ51,IF(AI$46=99,AH51,IF(AI$46=0,INDEX($J36:$R36,0,AI$44),(INDEX($J36:$R36,0,AI$46+1)-INDEX($J36:$R36,0,AI$46))/(INDEX($J$4:$R$4,0,AI$46+1)-INDEX($J$4:$R$4,0,AI$46))+AH51)))</f>
        <v>7.6730271688771854</v>
      </c>
      <c r="AJ51" s="186" cm="1">
        <f t="array" ref="AJ51">IF(AJ$46=-1,AK51,IF(AJ$46=99,AI51,IF(AJ$46=0,INDEX($J36:$R36,0,AJ$44),(INDEX($J36:$R36,0,AJ$46+1)-INDEX($J36:$R36,0,AJ$46))/(INDEX($J$4:$R$4,0,AJ$46+1)-INDEX($J$4:$R$4,0,AJ$46))+AI51)))</f>
        <v>7.995568089402691</v>
      </c>
      <c r="AK51" s="186" cm="1">
        <f t="array" ref="AK51">IF(AK$46=-1,AL51,IF(AK$46=99,AJ51,IF(AK$46=0,INDEX($J36:$R36,0,AK$44),(INDEX($J36:$R36,0,AK$46+1)-INDEX($J36:$R36,0,AK$46))/(INDEX($J$4:$R$4,0,AK$46+1)-INDEX($J$4:$R$4,0,AK$46))+AJ51)))</f>
        <v>8.3181090099281967</v>
      </c>
      <c r="AL51" s="186" cm="1">
        <f t="array" ref="AL51">IF(AL$46=-1,AM51,IF(AL$46=99,AK51,IF(AL$46=0,INDEX($J36:$R36,0,AL$44),(INDEX($J36:$R36,0,AL$46+1)-INDEX($J36:$R36,0,AL$46))/(INDEX($J$4:$R$4,0,AL$46+1)-INDEX($J$4:$R$4,0,AL$46))+AK51)))</f>
        <v>8.6406499304536997</v>
      </c>
      <c r="AM51" s="215">
        <f t="shared" si="38"/>
        <v>11.058083844405807</v>
      </c>
      <c r="AN51" s="186" cm="1">
        <f t="array" ref="AN51">IF(AN$46=-1,AO51,IF(AN$46=99,AM51,IF(AN$46=0,INDEX($J36:$R36,0,AN$44),(INDEX($J36:$R36,0,AN$46+1)-INDEX($J36:$R36,0,AN$46))/(INDEX($J$4:$R$4,0,AN$46+1)-INDEX($J$4:$R$4,0,AN$46))+AM51)))</f>
        <v>13.475517758357915</v>
      </c>
      <c r="AO51" s="186" cm="1">
        <f t="array" ref="AO51">IF(AO$46=-1,AP51,IF(AO$46=99,AN51,IF(AO$46=0,INDEX($J36:$R36,0,AO$44),(INDEX($J36:$R36,0,AO$46+1)-INDEX($J36:$R36,0,AO$46))/(INDEX($J$4:$R$4,0,AO$46+1)-INDEX($J$4:$R$4,0,AO$46))+AN51)))</f>
        <v>13.475517758357915</v>
      </c>
      <c r="AP51" s="186" cm="1">
        <f t="array" ref="AP51">IF(AP$46=-1,AR51,IF(AP$46=99,AO51,IF(AP$46=0,INDEX($J36:$R36,0,AP$44),(INDEX($J36:$R36,0,AP$46+1)-INDEX($J36:$R36,0,AP$46))/(INDEX($J$4:$R$4,0,AP$46+1)-INDEX($J$4:$R$4,0,AP$46))+AO51)))</f>
        <v>13.475517758357915</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2021-01-28T07:39:03Z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