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2234E648-BF75-448A-A2D9-5A1DCD8E0791}" xr6:coauthVersionLast="47" xr6:coauthVersionMax="47" xr10:uidLastSave="{00000000-0000-0000-0000-000000000000}"/>
  <bookViews>
    <workbookView xWindow="390" yWindow="390" windowWidth="20730" windowHeight="11835" tabRatio="847" activeTab="10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34" r:id="rId8"/>
    <sheet name="TFP (2)" sheetId="35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2" i="34"/>
  <c r="O62" i="34"/>
  <c r="P61" i="34"/>
  <c r="O61" i="34"/>
  <c r="P60" i="34"/>
  <c r="O60" i="34"/>
  <c r="R59" i="34"/>
  <c r="S59" i="34" s="1"/>
  <c r="T59" i="34" s="1"/>
  <c r="U59" i="34" s="1"/>
  <c r="V59" i="34" s="1"/>
  <c r="W59" i="34" s="1"/>
  <c r="X59" i="34" s="1"/>
  <c r="Y59" i="34" s="1"/>
  <c r="Z59" i="34" s="1"/>
  <c r="Q59" i="34"/>
  <c r="Q60" i="34" s="1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D72" i="34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AF77" i="35"/>
  <c r="AF78" i="35" s="1"/>
  <c r="AF79" i="35" s="1"/>
  <c r="AF72" i="35"/>
  <c r="AF73" i="35" s="1"/>
  <c r="AF74" i="35" s="1"/>
  <c r="AF75" i="35" s="1"/>
  <c r="AP69" i="35"/>
  <c r="AQ69" i="35" s="1"/>
  <c r="AM69" i="35" s="1"/>
  <c r="AP68" i="35"/>
  <c r="AQ68" i="35" s="1"/>
  <c r="AM68" i="35" s="1"/>
  <c r="AP67" i="35"/>
  <c r="AQ67" i="35" s="1"/>
  <c r="AM67" i="35" s="1"/>
  <c r="AQ66" i="35"/>
  <c r="AM66" i="35" s="1"/>
  <c r="AP66" i="35"/>
  <c r="AF66" i="35"/>
  <c r="AF67" i="35" s="1"/>
  <c r="AF68" i="35" s="1"/>
  <c r="AF69" i="35" s="1"/>
  <c r="AF70" i="35" s="1"/>
  <c r="AF71" i="35" s="1"/>
  <c r="AP65" i="35"/>
  <c r="AQ65" i="35" s="1"/>
  <c r="AM65" i="35" s="1"/>
  <c r="AP64" i="35"/>
  <c r="AQ64" i="35" s="1"/>
  <c r="AM64" i="35" s="1"/>
  <c r="AF64" i="35"/>
  <c r="AQ63" i="35"/>
  <c r="AP63" i="35"/>
  <c r="AM63" i="35"/>
  <c r="AQ62" i="35"/>
  <c r="AP62" i="35"/>
  <c r="AM62" i="35"/>
  <c r="AQ61" i="35"/>
  <c r="AM61" i="35" s="1"/>
  <c r="AP61" i="35"/>
  <c r="AQ60" i="35"/>
  <c r="AM60" i="35" s="1"/>
  <c r="AP60" i="35"/>
  <c r="AQ59" i="35"/>
  <c r="AM59" i="35" s="1"/>
  <c r="AP59" i="35"/>
  <c r="AQ58" i="35"/>
  <c r="AM58" i="35" s="1"/>
  <c r="AP58" i="35"/>
  <c r="P58" i="35"/>
  <c r="O58" i="35"/>
  <c r="D58" i="35"/>
  <c r="E58" i="35" s="1"/>
  <c r="F58" i="35" s="1"/>
  <c r="G58" i="35" s="1"/>
  <c r="H58" i="35" s="1"/>
  <c r="I58" i="35" s="1"/>
  <c r="J58" i="35" s="1"/>
  <c r="K58" i="35" s="1"/>
  <c r="L58" i="35" s="1"/>
  <c r="C58" i="35"/>
  <c r="AP57" i="35"/>
  <c r="AQ57" i="35" s="1"/>
  <c r="AM57" i="35" s="1"/>
  <c r="C56" i="35" s="1"/>
  <c r="D56" i="35" s="1"/>
  <c r="P57" i="35"/>
  <c r="O57" i="35"/>
  <c r="J57" i="35"/>
  <c r="K57" i="35" s="1"/>
  <c r="L57" i="35" s="1"/>
  <c r="C57" i="35"/>
  <c r="D57" i="35" s="1"/>
  <c r="E57" i="35" s="1"/>
  <c r="F57" i="35" s="1"/>
  <c r="G57" i="35" s="1"/>
  <c r="H57" i="35" s="1"/>
  <c r="I57" i="35" s="1"/>
  <c r="AQ56" i="35"/>
  <c r="AM56" i="35" s="1"/>
  <c r="AP56" i="35"/>
  <c r="P56" i="35"/>
  <c r="O56" i="35"/>
  <c r="E56" i="35"/>
  <c r="F56" i="35" s="1"/>
  <c r="G56" i="35" s="1"/>
  <c r="H56" i="35" s="1"/>
  <c r="I56" i="35" s="1"/>
  <c r="J56" i="35" s="1"/>
  <c r="K56" i="35" s="1"/>
  <c r="L56" i="35" s="1"/>
  <c r="AQ55" i="35"/>
  <c r="AP55" i="35"/>
  <c r="AM55" i="35"/>
  <c r="P55" i="35"/>
  <c r="O55" i="35"/>
  <c r="AQ54" i="35"/>
  <c r="AM54" i="35" s="1"/>
  <c r="C55" i="35" s="1"/>
  <c r="D55" i="35" s="1"/>
  <c r="E55" i="35" s="1"/>
  <c r="F55" i="35" s="1"/>
  <c r="G55" i="35" s="1"/>
  <c r="H55" i="35" s="1"/>
  <c r="I55" i="35" s="1"/>
  <c r="J55" i="35" s="1"/>
  <c r="K55" i="35" s="1"/>
  <c r="L55" i="35" s="1"/>
  <c r="AP54" i="35"/>
  <c r="AF54" i="35"/>
  <c r="AF55" i="35" s="1"/>
  <c r="AF56" i="35" s="1"/>
  <c r="AF57" i="35" s="1"/>
  <c r="AF58" i="35" s="1"/>
  <c r="AF59" i="35" s="1"/>
  <c r="AF60" i="35" s="1"/>
  <c r="AF61" i="35" s="1"/>
  <c r="P54" i="35"/>
  <c r="O54" i="35"/>
  <c r="AP53" i="35"/>
  <c r="AQ53" i="35" s="1"/>
  <c r="AM53" i="35" s="1"/>
  <c r="C54" i="35" s="1"/>
  <c r="D54" i="35" s="1"/>
  <c r="E54" i="35" s="1"/>
  <c r="F54" i="35" s="1"/>
  <c r="G54" i="35" s="1"/>
  <c r="H54" i="35" s="1"/>
  <c r="I54" i="35" s="1"/>
  <c r="J54" i="35" s="1"/>
  <c r="K54" i="35" s="1"/>
  <c r="L54" i="35" s="1"/>
  <c r="P53" i="35"/>
  <c r="O53" i="35"/>
  <c r="AQ52" i="35"/>
  <c r="AM52" i="35" s="1"/>
  <c r="C49" i="35" s="1"/>
  <c r="AP52" i="35"/>
  <c r="P52" i="35"/>
  <c r="O52" i="35"/>
  <c r="AP51" i="35"/>
  <c r="AQ51" i="35" s="1"/>
  <c r="AM51" i="35" s="1"/>
  <c r="P51" i="35"/>
  <c r="O51" i="35"/>
  <c r="AQ50" i="35"/>
  <c r="AM50" i="35" s="1"/>
  <c r="AP50" i="35"/>
  <c r="AF50" i="35"/>
  <c r="AF51" i="35" s="1"/>
  <c r="AF52" i="35" s="1"/>
  <c r="AF53" i="35" s="1"/>
  <c r="P50" i="35"/>
  <c r="O50" i="35"/>
  <c r="AP49" i="35"/>
  <c r="AQ49" i="35" s="1"/>
  <c r="AM49" i="35"/>
  <c r="P49" i="35"/>
  <c r="O49" i="35"/>
  <c r="AP48" i="35"/>
  <c r="AQ48" i="35" s="1"/>
  <c r="AM48" i="35" s="1"/>
  <c r="AF48" i="35"/>
  <c r="P48" i="35"/>
  <c r="O48" i="35"/>
  <c r="C48" i="35"/>
  <c r="D48" i="35" s="1"/>
  <c r="E48" i="35" s="1"/>
  <c r="F48" i="35" s="1"/>
  <c r="G48" i="35" s="1"/>
  <c r="H48" i="35" s="1"/>
  <c r="I48" i="35" s="1"/>
  <c r="J48" i="35" s="1"/>
  <c r="K48" i="35" s="1"/>
  <c r="L48" i="35" s="1"/>
  <c r="AQ47" i="35"/>
  <c r="AP47" i="35"/>
  <c r="AM47" i="35"/>
  <c r="P47" i="35"/>
  <c r="O47" i="35"/>
  <c r="D47" i="35"/>
  <c r="E47" i="35" s="1"/>
  <c r="F47" i="35" s="1"/>
  <c r="G47" i="35" s="1"/>
  <c r="H47" i="35" s="1"/>
  <c r="I47" i="35" s="1"/>
  <c r="J47" i="35" s="1"/>
  <c r="K47" i="35" s="1"/>
  <c r="L47" i="35" s="1"/>
  <c r="AP46" i="35"/>
  <c r="AQ46" i="35" s="1"/>
  <c r="AM46" i="35" s="1"/>
  <c r="AF46" i="35"/>
  <c r="P46" i="35"/>
  <c r="O46" i="35"/>
  <c r="F46" i="35"/>
  <c r="G46" i="35" s="1"/>
  <c r="H46" i="35" s="1"/>
  <c r="I46" i="35" s="1"/>
  <c r="J46" i="35" s="1"/>
  <c r="K46" i="35" s="1"/>
  <c r="L46" i="35" s="1"/>
  <c r="AQ45" i="35"/>
  <c r="AM45" i="35" s="1"/>
  <c r="C47" i="35" s="1"/>
  <c r="AP45" i="35"/>
  <c r="P45" i="35"/>
  <c r="O45" i="35"/>
  <c r="AQ44" i="35"/>
  <c r="AP44" i="35"/>
  <c r="AM44" i="35"/>
  <c r="C46" i="35" s="1"/>
  <c r="D46" i="35" s="1"/>
  <c r="E46" i="35" s="1"/>
  <c r="P44" i="35"/>
  <c r="O44" i="35"/>
  <c r="AQ43" i="35"/>
  <c r="AM43" i="35" s="1"/>
  <c r="C45" i="35" s="1"/>
  <c r="D45" i="35" s="1"/>
  <c r="E45" i="35" s="1"/>
  <c r="F45" i="35" s="1"/>
  <c r="G45" i="35" s="1"/>
  <c r="H45" i="35" s="1"/>
  <c r="I45" i="35" s="1"/>
  <c r="J45" i="35" s="1"/>
  <c r="K45" i="35" s="1"/>
  <c r="L45" i="35" s="1"/>
  <c r="AP43" i="35"/>
  <c r="P43" i="35"/>
  <c r="O43" i="35"/>
  <c r="AQ42" i="35"/>
  <c r="AP42" i="35"/>
  <c r="AM42" i="35"/>
  <c r="C44" i="35" s="1"/>
  <c r="D44" i="35" s="1"/>
  <c r="E44" i="35" s="1"/>
  <c r="F44" i="35" s="1"/>
  <c r="G44" i="35" s="1"/>
  <c r="H44" i="35" s="1"/>
  <c r="I44" i="35" s="1"/>
  <c r="J44" i="35" s="1"/>
  <c r="K44" i="35" s="1"/>
  <c r="L44" i="35" s="1"/>
  <c r="P42" i="35"/>
  <c r="O42" i="35"/>
  <c r="E42" i="35"/>
  <c r="F42" i="35" s="1"/>
  <c r="G42" i="35" s="1"/>
  <c r="H42" i="35" s="1"/>
  <c r="I42" i="35" s="1"/>
  <c r="J42" i="35" s="1"/>
  <c r="K42" i="35" s="1"/>
  <c r="L42" i="35" s="1"/>
  <c r="AP41" i="35"/>
  <c r="AQ41" i="35" s="1"/>
  <c r="AM41" i="35" s="1"/>
  <c r="C43" i="35" s="1"/>
  <c r="D43" i="35" s="1"/>
  <c r="E43" i="35" s="1"/>
  <c r="F43" i="35" s="1"/>
  <c r="G43" i="35" s="1"/>
  <c r="H43" i="35" s="1"/>
  <c r="I43" i="35" s="1"/>
  <c r="J43" i="35" s="1"/>
  <c r="K43" i="35" s="1"/>
  <c r="L43" i="35" s="1"/>
  <c r="P41" i="35"/>
  <c r="O41" i="35"/>
  <c r="AQ40" i="35"/>
  <c r="AP40" i="35"/>
  <c r="AM40" i="35"/>
  <c r="C42" i="35" s="1"/>
  <c r="D42" i="35" s="1"/>
  <c r="AF40" i="35"/>
  <c r="AF41" i="35" s="1"/>
  <c r="AF42" i="35" s="1"/>
  <c r="AF43" i="35" s="1"/>
  <c r="P40" i="35"/>
  <c r="O40" i="35"/>
  <c r="E40" i="35"/>
  <c r="F40" i="35" s="1"/>
  <c r="G40" i="35" s="1"/>
  <c r="H40" i="35" s="1"/>
  <c r="I40" i="35" s="1"/>
  <c r="J40" i="35" s="1"/>
  <c r="K40" i="35" s="1"/>
  <c r="L40" i="35" s="1"/>
  <c r="AQ39" i="35"/>
  <c r="AM39" i="35" s="1"/>
  <c r="C41" i="35" s="1"/>
  <c r="D41" i="35" s="1"/>
  <c r="E41" i="35" s="1"/>
  <c r="F41" i="35" s="1"/>
  <c r="G41" i="35" s="1"/>
  <c r="H41" i="35" s="1"/>
  <c r="I41" i="35" s="1"/>
  <c r="J41" i="35" s="1"/>
  <c r="K41" i="35" s="1"/>
  <c r="L41" i="35" s="1"/>
  <c r="AP39" i="35"/>
  <c r="P39" i="35"/>
  <c r="O39" i="35"/>
  <c r="AQ38" i="35"/>
  <c r="AM38" i="35" s="1"/>
  <c r="C40" i="35" s="1"/>
  <c r="D40" i="35" s="1"/>
  <c r="AP38" i="35"/>
  <c r="P38" i="35"/>
  <c r="O38" i="35"/>
  <c r="AP37" i="35"/>
  <c r="AQ37" i="35" s="1"/>
  <c r="AM37" i="35" s="1"/>
  <c r="P37" i="35"/>
  <c r="O37" i="35"/>
  <c r="F37" i="35"/>
  <c r="G37" i="35" s="1"/>
  <c r="H37" i="35" s="1"/>
  <c r="I37" i="35" s="1"/>
  <c r="J37" i="35" s="1"/>
  <c r="K37" i="35" s="1"/>
  <c r="L37" i="35" s="1"/>
  <c r="AQ36" i="35"/>
  <c r="AM36" i="35" s="1"/>
  <c r="C39" i="35" s="1"/>
  <c r="D39" i="35" s="1"/>
  <c r="E39" i="35" s="1"/>
  <c r="F39" i="35" s="1"/>
  <c r="G39" i="35" s="1"/>
  <c r="H39" i="35" s="1"/>
  <c r="I39" i="35" s="1"/>
  <c r="J39" i="35" s="1"/>
  <c r="K39" i="35" s="1"/>
  <c r="L39" i="35" s="1"/>
  <c r="AP36" i="35"/>
  <c r="P36" i="35"/>
  <c r="O36" i="35"/>
  <c r="AP35" i="35"/>
  <c r="AQ35" i="35" s="1"/>
  <c r="AM35" i="35" s="1"/>
  <c r="C38" i="35" s="1"/>
  <c r="D38" i="35" s="1"/>
  <c r="E38" i="35" s="1"/>
  <c r="F38" i="35" s="1"/>
  <c r="G38" i="35" s="1"/>
  <c r="H38" i="35" s="1"/>
  <c r="I38" i="35" s="1"/>
  <c r="J38" i="35" s="1"/>
  <c r="K38" i="35" s="1"/>
  <c r="L38" i="35" s="1"/>
  <c r="P35" i="35"/>
  <c r="O35" i="35"/>
  <c r="AQ34" i="35"/>
  <c r="AM34" i="35" s="1"/>
  <c r="C37" i="35" s="1"/>
  <c r="D37" i="35" s="1"/>
  <c r="E37" i="35" s="1"/>
  <c r="AP34" i="35"/>
  <c r="AF34" i="35"/>
  <c r="AF35" i="35" s="1"/>
  <c r="AF36" i="35" s="1"/>
  <c r="AF37" i="35" s="1"/>
  <c r="AF38" i="35" s="1"/>
  <c r="P34" i="35"/>
  <c r="O34" i="35"/>
  <c r="E34" i="35"/>
  <c r="F34" i="35" s="1"/>
  <c r="G34" i="35" s="1"/>
  <c r="H34" i="35" s="1"/>
  <c r="I34" i="35" s="1"/>
  <c r="J34" i="35" s="1"/>
  <c r="K34" i="35" s="1"/>
  <c r="L34" i="35" s="1"/>
  <c r="AP33" i="35"/>
  <c r="AQ33" i="35" s="1"/>
  <c r="AM33" i="35" s="1"/>
  <c r="C36" i="35" s="1"/>
  <c r="D36" i="35" s="1"/>
  <c r="E36" i="35" s="1"/>
  <c r="F36" i="35" s="1"/>
  <c r="G36" i="35" s="1"/>
  <c r="H36" i="35" s="1"/>
  <c r="I36" i="35" s="1"/>
  <c r="J36" i="35" s="1"/>
  <c r="K36" i="35" s="1"/>
  <c r="L36" i="35" s="1"/>
  <c r="P33" i="35"/>
  <c r="O33" i="35"/>
  <c r="AP32" i="35"/>
  <c r="AQ32" i="35" s="1"/>
  <c r="AM32" i="35" s="1"/>
  <c r="C35" i="35" s="1"/>
  <c r="D35" i="35" s="1"/>
  <c r="E35" i="35" s="1"/>
  <c r="F35" i="35" s="1"/>
  <c r="G35" i="35" s="1"/>
  <c r="H35" i="35" s="1"/>
  <c r="I35" i="35" s="1"/>
  <c r="J35" i="35" s="1"/>
  <c r="K35" i="35" s="1"/>
  <c r="L35" i="35" s="1"/>
  <c r="P32" i="35"/>
  <c r="O32" i="35"/>
  <c r="K32" i="35"/>
  <c r="L32" i="35" s="1"/>
  <c r="AP31" i="35"/>
  <c r="AQ31" i="35" s="1"/>
  <c r="AM31" i="35" s="1"/>
  <c r="C34" i="35" s="1"/>
  <c r="D34" i="35" s="1"/>
  <c r="AF31" i="35"/>
  <c r="AF32" i="35" s="1"/>
  <c r="P31" i="35"/>
  <c r="O31" i="35"/>
  <c r="AP30" i="35"/>
  <c r="AQ30" i="35" s="1"/>
  <c r="AM30" i="35" s="1"/>
  <c r="C33" i="35" s="1"/>
  <c r="D33" i="35" s="1"/>
  <c r="E33" i="35" s="1"/>
  <c r="F33" i="35" s="1"/>
  <c r="G33" i="35" s="1"/>
  <c r="H33" i="35" s="1"/>
  <c r="I33" i="35" s="1"/>
  <c r="J33" i="35" s="1"/>
  <c r="K33" i="35" s="1"/>
  <c r="L33" i="35" s="1"/>
  <c r="AF30" i="35"/>
  <c r="P30" i="35"/>
  <c r="O30" i="35"/>
  <c r="AQ29" i="35"/>
  <c r="AM29" i="35" s="1"/>
  <c r="C32" i="35" s="1"/>
  <c r="D32" i="35" s="1"/>
  <c r="E32" i="35" s="1"/>
  <c r="F32" i="35" s="1"/>
  <c r="G32" i="35" s="1"/>
  <c r="H32" i="35" s="1"/>
  <c r="I32" i="35" s="1"/>
  <c r="J32" i="35" s="1"/>
  <c r="AP29" i="35"/>
  <c r="AF29" i="35"/>
  <c r="P29" i="35"/>
  <c r="O29" i="35"/>
  <c r="AP28" i="35"/>
  <c r="AQ28" i="35" s="1"/>
  <c r="AM28" i="35"/>
  <c r="C31" i="35" s="1"/>
  <c r="D31" i="35" s="1"/>
  <c r="E31" i="35" s="1"/>
  <c r="F31" i="35" s="1"/>
  <c r="G31" i="35" s="1"/>
  <c r="H31" i="35" s="1"/>
  <c r="I31" i="35" s="1"/>
  <c r="J31" i="35" s="1"/>
  <c r="K31" i="35" s="1"/>
  <c r="L31" i="35" s="1"/>
  <c r="P28" i="35"/>
  <c r="O28" i="35"/>
  <c r="AP27" i="35"/>
  <c r="AQ27" i="35" s="1"/>
  <c r="AM27" i="35" s="1"/>
  <c r="C30" i="35" s="1"/>
  <c r="D30" i="35" s="1"/>
  <c r="E30" i="35" s="1"/>
  <c r="F30" i="35" s="1"/>
  <c r="G30" i="35" s="1"/>
  <c r="H30" i="35" s="1"/>
  <c r="I30" i="35" s="1"/>
  <c r="J30" i="35" s="1"/>
  <c r="K30" i="35" s="1"/>
  <c r="L30" i="35" s="1"/>
  <c r="P27" i="35"/>
  <c r="O27" i="35"/>
  <c r="G27" i="35"/>
  <c r="H27" i="35" s="1"/>
  <c r="I27" i="35" s="1"/>
  <c r="J27" i="35" s="1"/>
  <c r="K27" i="35" s="1"/>
  <c r="L27" i="35" s="1"/>
  <c r="C27" i="35"/>
  <c r="D27" i="35" s="1"/>
  <c r="E27" i="35" s="1"/>
  <c r="F27" i="35" s="1"/>
  <c r="AP26" i="35"/>
  <c r="AQ26" i="35" s="1"/>
  <c r="AM26" i="35"/>
  <c r="C29" i="35" s="1"/>
  <c r="D29" i="35" s="1"/>
  <c r="E29" i="35" s="1"/>
  <c r="F29" i="35" s="1"/>
  <c r="G29" i="35" s="1"/>
  <c r="H29" i="35" s="1"/>
  <c r="I29" i="35" s="1"/>
  <c r="J29" i="35" s="1"/>
  <c r="K29" i="35" s="1"/>
  <c r="L29" i="35" s="1"/>
  <c r="AF26" i="35"/>
  <c r="AF27" i="35" s="1"/>
  <c r="P26" i="35"/>
  <c r="O26" i="35"/>
  <c r="AQ25" i="35"/>
  <c r="AM25" i="35" s="1"/>
  <c r="C28" i="35" s="1"/>
  <c r="D28" i="35" s="1"/>
  <c r="E28" i="35" s="1"/>
  <c r="F28" i="35" s="1"/>
  <c r="G28" i="35" s="1"/>
  <c r="H28" i="35" s="1"/>
  <c r="I28" i="35" s="1"/>
  <c r="J28" i="35" s="1"/>
  <c r="K28" i="35" s="1"/>
  <c r="L28" i="35" s="1"/>
  <c r="AP25" i="35"/>
  <c r="P25" i="35"/>
  <c r="O25" i="35"/>
  <c r="D25" i="35"/>
  <c r="E25" i="35" s="1"/>
  <c r="F25" i="35" s="1"/>
  <c r="G25" i="35" s="1"/>
  <c r="H25" i="35" s="1"/>
  <c r="I25" i="35" s="1"/>
  <c r="J25" i="35" s="1"/>
  <c r="K25" i="35" s="1"/>
  <c r="L25" i="35" s="1"/>
  <c r="AQ24" i="35"/>
  <c r="AM24" i="35" s="1"/>
  <c r="AP24" i="35"/>
  <c r="P24" i="35"/>
  <c r="O24" i="35"/>
  <c r="AP23" i="35"/>
  <c r="AQ23" i="35" s="1"/>
  <c r="AM23" i="35" s="1"/>
  <c r="C26" i="35" s="1"/>
  <c r="D26" i="35" s="1"/>
  <c r="E26" i="35" s="1"/>
  <c r="F26" i="35" s="1"/>
  <c r="G26" i="35" s="1"/>
  <c r="H26" i="35" s="1"/>
  <c r="I26" i="35" s="1"/>
  <c r="J26" i="35" s="1"/>
  <c r="K26" i="35" s="1"/>
  <c r="L26" i="35" s="1"/>
  <c r="P23" i="35"/>
  <c r="O23" i="35"/>
  <c r="AQ22" i="35"/>
  <c r="AP22" i="35"/>
  <c r="AM22" i="35"/>
  <c r="C25" i="35" s="1"/>
  <c r="AF22" i="35"/>
  <c r="AF23" i="35" s="1"/>
  <c r="AF24" i="35" s="1"/>
  <c r="P22" i="35"/>
  <c r="O22" i="35"/>
  <c r="AP21" i="35"/>
  <c r="AQ21" i="35" s="1"/>
  <c r="AM21" i="35"/>
  <c r="C24" i="35" s="1"/>
  <c r="D24" i="35" s="1"/>
  <c r="E24" i="35" s="1"/>
  <c r="F24" i="35" s="1"/>
  <c r="G24" i="35" s="1"/>
  <c r="H24" i="35" s="1"/>
  <c r="I24" i="35" s="1"/>
  <c r="J24" i="35" s="1"/>
  <c r="K24" i="35" s="1"/>
  <c r="L24" i="35" s="1"/>
  <c r="P21" i="35"/>
  <c r="O21" i="35"/>
  <c r="AQ20" i="35"/>
  <c r="AM20" i="35" s="1"/>
  <c r="C23" i="35" s="1"/>
  <c r="D23" i="35" s="1"/>
  <c r="E23" i="35" s="1"/>
  <c r="F23" i="35" s="1"/>
  <c r="G23" i="35" s="1"/>
  <c r="H23" i="35" s="1"/>
  <c r="I23" i="35" s="1"/>
  <c r="J23" i="35" s="1"/>
  <c r="K23" i="35" s="1"/>
  <c r="L23" i="35" s="1"/>
  <c r="AP20" i="35"/>
  <c r="AF20" i="35"/>
  <c r="P20" i="35"/>
  <c r="O20" i="35"/>
  <c r="AP19" i="35"/>
  <c r="AQ19" i="35" s="1"/>
  <c r="AM19" i="35" s="1"/>
  <c r="C22" i="35" s="1"/>
  <c r="D22" i="35" s="1"/>
  <c r="E22" i="35" s="1"/>
  <c r="F22" i="35" s="1"/>
  <c r="G22" i="35" s="1"/>
  <c r="H22" i="35" s="1"/>
  <c r="I22" i="35" s="1"/>
  <c r="J22" i="35" s="1"/>
  <c r="K22" i="35" s="1"/>
  <c r="L22" i="35" s="1"/>
  <c r="P19" i="35"/>
  <c r="O19" i="35"/>
  <c r="D19" i="35"/>
  <c r="E19" i="35" s="1"/>
  <c r="F19" i="35" s="1"/>
  <c r="G19" i="35" s="1"/>
  <c r="H19" i="35" s="1"/>
  <c r="I19" i="35" s="1"/>
  <c r="J19" i="35" s="1"/>
  <c r="K19" i="35" s="1"/>
  <c r="L19" i="35" s="1"/>
  <c r="AP18" i="35"/>
  <c r="AQ18" i="35" s="1"/>
  <c r="AM18" i="35" s="1"/>
  <c r="C21" i="35" s="1"/>
  <c r="D21" i="35" s="1"/>
  <c r="E21" i="35" s="1"/>
  <c r="F21" i="35" s="1"/>
  <c r="G21" i="35" s="1"/>
  <c r="H21" i="35" s="1"/>
  <c r="I21" i="35" s="1"/>
  <c r="J21" i="35" s="1"/>
  <c r="K21" i="35" s="1"/>
  <c r="L21" i="35" s="1"/>
  <c r="P18" i="35"/>
  <c r="O18" i="35"/>
  <c r="AQ17" i="35"/>
  <c r="AM17" i="35" s="1"/>
  <c r="C20" i="35" s="1"/>
  <c r="D20" i="35" s="1"/>
  <c r="E20" i="35" s="1"/>
  <c r="F20" i="35" s="1"/>
  <c r="G20" i="35" s="1"/>
  <c r="H20" i="35" s="1"/>
  <c r="I20" i="35" s="1"/>
  <c r="J20" i="35" s="1"/>
  <c r="K20" i="35" s="1"/>
  <c r="L20" i="35" s="1"/>
  <c r="AP17" i="35"/>
  <c r="P17" i="35"/>
  <c r="O17" i="35"/>
  <c r="AP16" i="35"/>
  <c r="AQ16" i="35" s="1"/>
  <c r="AM16" i="35"/>
  <c r="C19" i="35" s="1"/>
  <c r="P16" i="35"/>
  <c r="O16" i="35"/>
  <c r="AQ15" i="35"/>
  <c r="AP15" i="35"/>
  <c r="AM15" i="35"/>
  <c r="C18" i="35" s="1"/>
  <c r="D18" i="35" s="1"/>
  <c r="E18" i="35" s="1"/>
  <c r="F18" i="35" s="1"/>
  <c r="G18" i="35" s="1"/>
  <c r="H18" i="35" s="1"/>
  <c r="I18" i="35" s="1"/>
  <c r="J18" i="35" s="1"/>
  <c r="K18" i="35" s="1"/>
  <c r="L18" i="35" s="1"/>
  <c r="P15" i="35"/>
  <c r="O15" i="35"/>
  <c r="AP14" i="35"/>
  <c r="AQ14" i="35" s="1"/>
  <c r="AM14" i="35" s="1"/>
  <c r="P14" i="35"/>
  <c r="O14" i="35"/>
  <c r="D14" i="35"/>
  <c r="E14" i="35" s="1"/>
  <c r="F14" i="35" s="1"/>
  <c r="G14" i="35" s="1"/>
  <c r="H14" i="35" s="1"/>
  <c r="I14" i="35" s="1"/>
  <c r="J14" i="35" s="1"/>
  <c r="K14" i="35" s="1"/>
  <c r="L14" i="35" s="1"/>
  <c r="C14" i="35"/>
  <c r="C15" i="35" s="1"/>
  <c r="AP13" i="35"/>
  <c r="AQ13" i="35" s="1"/>
  <c r="AM13" i="35" s="1"/>
  <c r="C13" i="35" s="1"/>
  <c r="D13" i="35" s="1"/>
  <c r="E13" i="35" s="1"/>
  <c r="F13" i="35" s="1"/>
  <c r="G13" i="35" s="1"/>
  <c r="H13" i="35" s="1"/>
  <c r="I13" i="35" s="1"/>
  <c r="J13" i="35" s="1"/>
  <c r="K13" i="35" s="1"/>
  <c r="L13" i="35" s="1"/>
  <c r="AF13" i="35"/>
  <c r="AF14" i="35" s="1"/>
  <c r="AF18" i="35" s="1"/>
  <c r="P13" i="35"/>
  <c r="O13" i="35"/>
  <c r="AP12" i="35"/>
  <c r="AQ12" i="35" s="1"/>
  <c r="AM12" i="35" s="1"/>
  <c r="C12" i="35" s="1"/>
  <c r="D12" i="35" s="1"/>
  <c r="E12" i="35" s="1"/>
  <c r="F12" i="35" s="1"/>
  <c r="G12" i="35" s="1"/>
  <c r="H12" i="35" s="1"/>
  <c r="I12" i="35" s="1"/>
  <c r="P12" i="35"/>
  <c r="O12" i="35"/>
  <c r="J12" i="35"/>
  <c r="K12" i="35" s="1"/>
  <c r="L12" i="35" s="1"/>
  <c r="AQ11" i="35"/>
  <c r="AM11" i="35" s="1"/>
  <c r="C11" i="35" s="1"/>
  <c r="D11" i="35" s="1"/>
  <c r="E11" i="35" s="1"/>
  <c r="F11" i="35" s="1"/>
  <c r="G11" i="35" s="1"/>
  <c r="H11" i="35" s="1"/>
  <c r="I11" i="35" s="1"/>
  <c r="J11" i="35" s="1"/>
  <c r="K11" i="35" s="1"/>
  <c r="L11" i="35" s="1"/>
  <c r="AP11" i="35"/>
  <c r="AF11" i="35"/>
  <c r="P11" i="35"/>
  <c r="O11" i="35"/>
  <c r="AQ10" i="35"/>
  <c r="AM10" i="35" s="1"/>
  <c r="C10" i="35" s="1"/>
  <c r="D10" i="35" s="1"/>
  <c r="E10" i="35" s="1"/>
  <c r="F10" i="35" s="1"/>
  <c r="G10" i="35" s="1"/>
  <c r="H10" i="35" s="1"/>
  <c r="I10" i="35" s="1"/>
  <c r="J10" i="35" s="1"/>
  <c r="K10" i="35" s="1"/>
  <c r="L10" i="35" s="1"/>
  <c r="AP10" i="35"/>
  <c r="AF10" i="35"/>
  <c r="P10" i="35"/>
  <c r="O10" i="35"/>
  <c r="AQ9" i="35"/>
  <c r="AM9" i="35" s="1"/>
  <c r="AP9" i="35"/>
  <c r="Q9" i="35"/>
  <c r="Q10" i="35" s="1"/>
  <c r="P9" i="35"/>
  <c r="O9" i="35"/>
  <c r="C9" i="35"/>
  <c r="S8" i="35"/>
  <c r="T8" i="35" s="1"/>
  <c r="U8" i="35" s="1"/>
  <c r="V8" i="35" s="1"/>
  <c r="W8" i="35" s="1"/>
  <c r="X8" i="35" s="1"/>
  <c r="Y8" i="35" s="1"/>
  <c r="Z8" i="35" s="1"/>
  <c r="R8" i="35"/>
  <c r="P8" i="35"/>
  <c r="O8" i="35"/>
  <c r="D8" i="35"/>
  <c r="E8" i="35" s="1"/>
  <c r="F8" i="35" s="1"/>
  <c r="G8" i="35" s="1"/>
  <c r="H8" i="35" s="1"/>
  <c r="I8" i="35" s="1"/>
  <c r="J8" i="35" s="1"/>
  <c r="K8" i="35" s="1"/>
  <c r="L8" i="35" s="1"/>
  <c r="C8" i="35"/>
  <c r="Y7" i="35"/>
  <c r="Q7" i="35"/>
  <c r="D7" i="35"/>
  <c r="E7" i="35" s="1"/>
  <c r="F7" i="35" s="1"/>
  <c r="G7" i="35" s="1"/>
  <c r="H7" i="35" s="1"/>
  <c r="I7" i="35" s="1"/>
  <c r="J7" i="35" s="1"/>
  <c r="K7" i="35" s="1"/>
  <c r="L7" i="35" s="1"/>
  <c r="L6" i="35"/>
  <c r="Z7" i="35" s="1"/>
  <c r="K6" i="35"/>
  <c r="J6" i="35"/>
  <c r="X7" i="35" s="1"/>
  <c r="I6" i="35"/>
  <c r="W7" i="35" s="1"/>
  <c r="H6" i="35"/>
  <c r="V7" i="35" s="1"/>
  <c r="G6" i="35"/>
  <c r="U7" i="35" s="1"/>
  <c r="F6" i="35"/>
  <c r="T7" i="35" s="1"/>
  <c r="E6" i="35"/>
  <c r="S7" i="35" s="1"/>
  <c r="D6" i="35"/>
  <c r="R7" i="35" s="1"/>
  <c r="C6" i="35"/>
  <c r="AL4" i="35"/>
  <c r="AK4" i="35"/>
  <c r="AJ4" i="35"/>
  <c r="AI4" i="35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8" i="34"/>
  <c r="O58" i="34"/>
  <c r="C58" i="34"/>
  <c r="D58" i="34" s="1"/>
  <c r="E58" i="34" s="1"/>
  <c r="F58" i="34" s="1"/>
  <c r="G58" i="34" s="1"/>
  <c r="H58" i="34" s="1"/>
  <c r="I58" i="34" s="1"/>
  <c r="J58" i="34" s="1"/>
  <c r="K58" i="34" s="1"/>
  <c r="L58" i="34" s="1"/>
  <c r="AP57" i="34"/>
  <c r="AQ57" i="34" s="1"/>
  <c r="AM57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7" i="34"/>
  <c r="O57" i="34"/>
  <c r="AQ56" i="34"/>
  <c r="AM56" i="34" s="1"/>
  <c r="AP56" i="34"/>
  <c r="P56" i="34"/>
  <c r="O56" i="34"/>
  <c r="AP55" i="34"/>
  <c r="AQ55" i="34" s="1"/>
  <c r="AM55" i="34" s="1"/>
  <c r="P55" i="34"/>
  <c r="O55" i="34"/>
  <c r="AP54" i="34"/>
  <c r="AQ54" i="34" s="1"/>
  <c r="AM54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3" i="34"/>
  <c r="AQ53" i="34" s="1"/>
  <c r="AM53" i="34" s="1"/>
  <c r="C54" i="34" s="1"/>
  <c r="D54" i="34" s="1"/>
  <c r="E54" i="34" s="1"/>
  <c r="F54" i="34" s="1"/>
  <c r="G54" i="34" s="1"/>
  <c r="H54" i="34" s="1"/>
  <c r="I54" i="34" s="1"/>
  <c r="J54" i="34" s="1"/>
  <c r="K54" i="34" s="1"/>
  <c r="L54" i="34" s="1"/>
  <c r="P53" i="34"/>
  <c r="O53" i="34"/>
  <c r="AP52" i="34"/>
  <c r="AQ52" i="34" s="1"/>
  <c r="AM52" i="34" s="1"/>
  <c r="C49" i="34" s="1"/>
  <c r="P52" i="34"/>
  <c r="O52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1" i="34"/>
  <c r="O51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D30" i="34" l="1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Q61" i="34"/>
  <c r="R60" i="34"/>
  <c r="S60" i="34" s="1"/>
  <c r="T60" i="34" s="1"/>
  <c r="U60" i="34" s="1"/>
  <c r="V60" i="34" s="1"/>
  <c r="W60" i="34" s="1"/>
  <c r="X60" i="34" s="1"/>
  <c r="Y60" i="34" s="1"/>
  <c r="Z60" i="34" s="1"/>
  <c r="D9" i="35"/>
  <c r="E9" i="35" s="1"/>
  <c r="F9" i="35" s="1"/>
  <c r="G9" i="35" s="1"/>
  <c r="H9" i="35" s="1"/>
  <c r="I9" i="35" s="1"/>
  <c r="J9" i="35" s="1"/>
  <c r="K9" i="35" s="1"/>
  <c r="L9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D15" i="35"/>
  <c r="E15" i="35" s="1"/>
  <c r="F15" i="35" s="1"/>
  <c r="G15" i="35" s="1"/>
  <c r="H15" i="35" s="1"/>
  <c r="I15" i="35" s="1"/>
  <c r="J15" i="35" s="1"/>
  <c r="K15" i="35" s="1"/>
  <c r="L15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AF80" i="35"/>
  <c r="AF44" i="35"/>
  <c r="C50" i="35"/>
  <c r="D49" i="35"/>
  <c r="E49" i="35" s="1"/>
  <c r="F49" i="35" s="1"/>
  <c r="G49" i="35" s="1"/>
  <c r="H49" i="35" s="1"/>
  <c r="I49" i="35" s="1"/>
  <c r="J49" i="35" s="1"/>
  <c r="K49" i="35" s="1"/>
  <c r="L49" i="35" s="1"/>
  <c r="R9" i="35"/>
  <c r="S9" i="35" s="1"/>
  <c r="T9" i="35" s="1"/>
  <c r="U9" i="35" s="1"/>
  <c r="V9" i="35" s="1"/>
  <c r="W9" i="35" s="1"/>
  <c r="X9" i="35" s="1"/>
  <c r="Y9" i="35" s="1"/>
  <c r="Z9" i="35" s="1"/>
  <c r="Q11" i="35"/>
  <c r="R10" i="35"/>
  <c r="S10" i="35" s="1"/>
  <c r="T10" i="35" s="1"/>
  <c r="U10" i="35" s="1"/>
  <c r="V10" i="35" s="1"/>
  <c r="W10" i="35" s="1"/>
  <c r="X10" i="35" s="1"/>
  <c r="Y10" i="35" s="1"/>
  <c r="Z10" i="35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R61" i="34"/>
  <c r="S61" i="34" s="1"/>
  <c r="T61" i="34" s="1"/>
  <c r="U61" i="34" s="1"/>
  <c r="V61" i="34" s="1"/>
  <c r="W61" i="34" s="1"/>
  <c r="X61" i="34" s="1"/>
  <c r="Y61" i="34" s="1"/>
  <c r="Z61" i="34" s="1"/>
  <c r="Q62" i="34"/>
  <c r="D14" i="34"/>
  <c r="E14" i="34" s="1"/>
  <c r="F14" i="34" s="1"/>
  <c r="G14" i="34" s="1"/>
  <c r="H14" i="34" s="1"/>
  <c r="I14" i="34" s="1"/>
  <c r="J14" i="34" s="1"/>
  <c r="K14" i="34" s="1"/>
  <c r="L14" i="34" s="1"/>
  <c r="C51" i="35"/>
  <c r="D50" i="35"/>
  <c r="E50" i="35" s="1"/>
  <c r="F50" i="35" s="1"/>
  <c r="G50" i="35" s="1"/>
  <c r="H50" i="35" s="1"/>
  <c r="I50" i="35" s="1"/>
  <c r="J50" i="35" s="1"/>
  <c r="K50" i="35" s="1"/>
  <c r="L50" i="35" s="1"/>
  <c r="R11" i="35"/>
  <c r="S11" i="35" s="1"/>
  <c r="T11" i="35" s="1"/>
  <c r="U11" i="35" s="1"/>
  <c r="V11" i="35" s="1"/>
  <c r="W11" i="35" s="1"/>
  <c r="X11" i="35" s="1"/>
  <c r="Y11" i="35" s="1"/>
  <c r="Z11" i="35" s="1"/>
  <c r="Q12" i="35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1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Q63" i="34" l="1"/>
  <c r="R62" i="34"/>
  <c r="S62" i="34" s="1"/>
  <c r="T62" i="34" s="1"/>
  <c r="U62" i="34" s="1"/>
  <c r="V62" i="34" s="1"/>
  <c r="W62" i="34" s="1"/>
  <c r="X62" i="34" s="1"/>
  <c r="Y62" i="34" s="1"/>
  <c r="Z62" i="34" s="1"/>
  <c r="R12" i="35"/>
  <c r="S12" i="35" s="1"/>
  <c r="T12" i="35" s="1"/>
  <c r="U12" i="35" s="1"/>
  <c r="V12" i="35" s="1"/>
  <c r="W12" i="35" s="1"/>
  <c r="X12" i="35" s="1"/>
  <c r="Y12" i="35" s="1"/>
  <c r="Z12" i="35" s="1"/>
  <c r="Q13" i="35"/>
  <c r="C52" i="35"/>
  <c r="D51" i="35"/>
  <c r="E51" i="35" s="1"/>
  <c r="F51" i="35" s="1"/>
  <c r="G51" i="35" s="1"/>
  <c r="H51" i="35" s="1"/>
  <c r="I51" i="35" s="1"/>
  <c r="J51" i="35" s="1"/>
  <c r="K51" i="35" s="1"/>
  <c r="L51" i="35" s="1"/>
  <c r="D16" i="34"/>
  <c r="E16" i="34" s="1"/>
  <c r="F16" i="34" s="1"/>
  <c r="G16" i="34" s="1"/>
  <c r="H16" i="34" s="1"/>
  <c r="I16" i="34" s="1"/>
  <c r="J16" i="34" s="1"/>
  <c r="K16" i="34" s="1"/>
  <c r="L16" i="34" s="1"/>
  <c r="C52" i="34"/>
  <c r="D51" i="34"/>
  <c r="E51" i="34" s="1"/>
  <c r="F51" i="34" s="1"/>
  <c r="G51" i="34" s="1"/>
  <c r="H51" i="34" s="1"/>
  <c r="I51" i="34" s="1"/>
  <c r="J51" i="34" s="1"/>
  <c r="K51" i="34" s="1"/>
  <c r="L51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D52" i="35"/>
  <c r="E52" i="35" s="1"/>
  <c r="F52" i="35" s="1"/>
  <c r="G52" i="35" s="1"/>
  <c r="H52" i="35" s="1"/>
  <c r="I52" i="35" s="1"/>
  <c r="J52" i="35" s="1"/>
  <c r="K52" i="35" s="1"/>
  <c r="L52" i="35" s="1"/>
  <c r="C53" i="35"/>
  <c r="D53" i="35" s="1"/>
  <c r="E53" i="35" s="1"/>
  <c r="F53" i="35" s="1"/>
  <c r="G53" i="35" s="1"/>
  <c r="H53" i="35" s="1"/>
  <c r="I53" i="35" s="1"/>
  <c r="J53" i="35" s="1"/>
  <c r="K53" i="35" s="1"/>
  <c r="L53" i="35" s="1"/>
  <c r="C3" i="35"/>
  <c r="R13" i="35"/>
  <c r="S13" i="35" s="1"/>
  <c r="T13" i="35" s="1"/>
  <c r="U13" i="35" s="1"/>
  <c r="V13" i="35" s="1"/>
  <c r="W13" i="35" s="1"/>
  <c r="X13" i="35" s="1"/>
  <c r="Y13" i="35" s="1"/>
  <c r="Z13" i="35" s="1"/>
  <c r="Q14" i="35"/>
  <c r="C53" i="34"/>
  <c r="C3" i="34" s="1"/>
  <c r="D52" i="34"/>
  <c r="E52" i="34" s="1"/>
  <c r="F52" i="34" s="1"/>
  <c r="G52" i="34" s="1"/>
  <c r="H52" i="34" s="1"/>
  <c r="I52" i="34" s="1"/>
  <c r="J52" i="34" s="1"/>
  <c r="K52" i="34" s="1"/>
  <c r="L52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Q15" i="35"/>
  <c r="R14" i="35"/>
  <c r="S14" i="35" s="1"/>
  <c r="T14" i="35" s="1"/>
  <c r="U14" i="35" s="1"/>
  <c r="V14" i="35" s="1"/>
  <c r="W14" i="35" s="1"/>
  <c r="X14" i="35" s="1"/>
  <c r="Y14" i="35" s="1"/>
  <c r="Z14" i="35" s="1"/>
  <c r="Q15" i="34"/>
  <c r="R14" i="34"/>
  <c r="S14" i="34" s="1"/>
  <c r="T14" i="34" s="1"/>
  <c r="U14" i="34" s="1"/>
  <c r="V14" i="34" s="1"/>
  <c r="W14" i="34" s="1"/>
  <c r="X14" i="34" s="1"/>
  <c r="Y14" i="34" s="1"/>
  <c r="Z14" i="34" s="1"/>
  <c r="D53" i="34"/>
  <c r="E53" i="34" s="1"/>
  <c r="F53" i="34" s="1"/>
  <c r="G53" i="34" s="1"/>
  <c r="H53" i="34" s="1"/>
  <c r="I53" i="34" s="1"/>
  <c r="J53" i="34" s="1"/>
  <c r="K53" i="34" s="1"/>
  <c r="L53" i="34" s="1"/>
  <c r="R65" i="34" l="1"/>
  <c r="S65" i="34" s="1"/>
  <c r="T65" i="34" s="1"/>
  <c r="U65" i="34" s="1"/>
  <c r="V65" i="34" s="1"/>
  <c r="W65" i="34" s="1"/>
  <c r="X65" i="34" s="1"/>
  <c r="Y65" i="34" s="1"/>
  <c r="Z65" i="34" s="1"/>
  <c r="Q66" i="34"/>
  <c r="Q16" i="35"/>
  <c r="R15" i="35"/>
  <c r="S15" i="35" s="1"/>
  <c r="T15" i="35" s="1"/>
  <c r="U15" i="35" s="1"/>
  <c r="V15" i="35" s="1"/>
  <c r="W15" i="35" s="1"/>
  <c r="X15" i="35" s="1"/>
  <c r="Y15" i="35" s="1"/>
  <c r="Z15" i="35" s="1"/>
  <c r="Q16" i="34"/>
  <c r="R15" i="34"/>
  <c r="S15" i="34" s="1"/>
  <c r="T15" i="34" s="1"/>
  <c r="U15" i="34" s="1"/>
  <c r="V15" i="34" s="1"/>
  <c r="W15" i="34" s="1"/>
  <c r="X15" i="34" s="1"/>
  <c r="Y15" i="34" s="1"/>
  <c r="Z15" i="34" s="1"/>
  <c r="Q67" i="34" l="1"/>
  <c r="R66" i="34"/>
  <c r="S66" i="34" s="1"/>
  <c r="T66" i="34" s="1"/>
  <c r="U66" i="34" s="1"/>
  <c r="V66" i="34" s="1"/>
  <c r="W66" i="34" s="1"/>
  <c r="X66" i="34" s="1"/>
  <c r="Y66" i="34" s="1"/>
  <c r="Z66" i="34" s="1"/>
  <c r="R16" i="35"/>
  <c r="S16" i="35" s="1"/>
  <c r="T16" i="35" s="1"/>
  <c r="U16" i="35" s="1"/>
  <c r="V16" i="35" s="1"/>
  <c r="W16" i="35" s="1"/>
  <c r="X16" i="35" s="1"/>
  <c r="Y16" i="35" s="1"/>
  <c r="Z16" i="35" s="1"/>
  <c r="Q17" i="35"/>
  <c r="Q17" i="34"/>
  <c r="R16" i="34"/>
  <c r="S16" i="34" s="1"/>
  <c r="T16" i="34" s="1"/>
  <c r="U16" i="34" s="1"/>
  <c r="V16" i="34" s="1"/>
  <c r="W16" i="34" s="1"/>
  <c r="X16" i="34" s="1"/>
  <c r="Y16" i="34" s="1"/>
  <c r="Z16" i="34" s="1"/>
  <c r="R67" i="34" l="1"/>
  <c r="S67" i="34" s="1"/>
  <c r="T67" i="34" s="1"/>
  <c r="U67" i="34" s="1"/>
  <c r="V67" i="34" s="1"/>
  <c r="W67" i="34" s="1"/>
  <c r="X67" i="34" s="1"/>
  <c r="Y67" i="34" s="1"/>
  <c r="Z67" i="34" s="1"/>
  <c r="Q68" i="34"/>
  <c r="R17" i="35"/>
  <c r="S17" i="35" s="1"/>
  <c r="T17" i="35" s="1"/>
  <c r="U17" i="35" s="1"/>
  <c r="V17" i="35" s="1"/>
  <c r="W17" i="35" s="1"/>
  <c r="X17" i="35" s="1"/>
  <c r="Y17" i="35" s="1"/>
  <c r="Z17" i="35" s="1"/>
  <c r="Q18" i="35"/>
  <c r="Q18" i="34"/>
  <c r="R17" i="34"/>
  <c r="S17" i="34" s="1"/>
  <c r="T17" i="34" s="1"/>
  <c r="U17" i="34" s="1"/>
  <c r="V17" i="34" s="1"/>
  <c r="W17" i="34" s="1"/>
  <c r="X17" i="34" s="1"/>
  <c r="Y17" i="34" s="1"/>
  <c r="Z17" i="34" s="1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Q19" i="35"/>
  <c r="R18" i="35"/>
  <c r="S18" i="35" s="1"/>
  <c r="T18" i="35" s="1"/>
  <c r="U18" i="35" s="1"/>
  <c r="V18" i="35" s="1"/>
  <c r="W18" i="35" s="1"/>
  <c r="X18" i="35" s="1"/>
  <c r="Y18" i="35" s="1"/>
  <c r="Z18" i="35" s="1"/>
  <c r="Q19" i="34"/>
  <c r="R18" i="34"/>
  <c r="S18" i="34" s="1"/>
  <c r="T18" i="34" s="1"/>
  <c r="U18" i="34" s="1"/>
  <c r="V18" i="34" s="1"/>
  <c r="W18" i="34" s="1"/>
  <c r="X18" i="34" s="1"/>
  <c r="Y18" i="34" s="1"/>
  <c r="Z18" i="34" s="1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Q20" i="35"/>
  <c r="R19" i="35"/>
  <c r="S19" i="35" s="1"/>
  <c r="T19" i="35" s="1"/>
  <c r="U19" i="35" s="1"/>
  <c r="V19" i="35" s="1"/>
  <c r="W19" i="35" s="1"/>
  <c r="X19" i="35" s="1"/>
  <c r="Y19" i="35" s="1"/>
  <c r="Z19" i="35" s="1"/>
  <c r="Q20" i="34"/>
  <c r="R19" i="34"/>
  <c r="S19" i="34" s="1"/>
  <c r="T19" i="34" s="1"/>
  <c r="U19" i="34" s="1"/>
  <c r="V19" i="34" s="1"/>
  <c r="W19" i="34" s="1"/>
  <c r="X19" i="34" s="1"/>
  <c r="Y19" i="34" s="1"/>
  <c r="Z19" i="34" s="1"/>
  <c r="Q71" i="34" l="1"/>
  <c r="R70" i="34"/>
  <c r="S70" i="34" s="1"/>
  <c r="T70" i="34" s="1"/>
  <c r="U70" i="34" s="1"/>
  <c r="V70" i="34" s="1"/>
  <c r="W70" i="34" s="1"/>
  <c r="X70" i="34" s="1"/>
  <c r="Y70" i="34" s="1"/>
  <c r="Z70" i="34" s="1"/>
  <c r="Q21" i="35"/>
  <c r="R20" i="35"/>
  <c r="S20" i="35" s="1"/>
  <c r="T20" i="35" s="1"/>
  <c r="U20" i="35" s="1"/>
  <c r="V20" i="35" s="1"/>
  <c r="W20" i="35" s="1"/>
  <c r="X20" i="35" s="1"/>
  <c r="Y20" i="35" s="1"/>
  <c r="Z20" i="35" s="1"/>
  <c r="Q21" i="34"/>
  <c r="R20" i="34"/>
  <c r="S20" i="34" s="1"/>
  <c r="T20" i="34" s="1"/>
  <c r="U20" i="34" s="1"/>
  <c r="V20" i="34" s="1"/>
  <c r="W20" i="34" s="1"/>
  <c r="X20" i="34" s="1"/>
  <c r="Y20" i="34" s="1"/>
  <c r="Z20" i="34" s="1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Q22" i="35"/>
  <c r="R21" i="35"/>
  <c r="S21" i="35" s="1"/>
  <c r="T21" i="35" s="1"/>
  <c r="U21" i="35" s="1"/>
  <c r="V21" i="35" s="1"/>
  <c r="W21" i="35" s="1"/>
  <c r="X21" i="35" s="1"/>
  <c r="Y21" i="35" s="1"/>
  <c r="Z21" i="35" s="1"/>
  <c r="Q22" i="34"/>
  <c r="R21" i="34"/>
  <c r="S21" i="34" s="1"/>
  <c r="T21" i="34" s="1"/>
  <c r="U21" i="34" s="1"/>
  <c r="V21" i="34" s="1"/>
  <c r="W21" i="34" s="1"/>
  <c r="X21" i="34" s="1"/>
  <c r="Y21" i="34" s="1"/>
  <c r="Z21" i="34" s="1"/>
  <c r="Q73" i="34" l="1"/>
  <c r="R72" i="34"/>
  <c r="S72" i="34" s="1"/>
  <c r="T72" i="34" s="1"/>
  <c r="U72" i="34" s="1"/>
  <c r="V72" i="34" s="1"/>
  <c r="W72" i="34" s="1"/>
  <c r="X72" i="34" s="1"/>
  <c r="Y72" i="34" s="1"/>
  <c r="Z72" i="34" s="1"/>
  <c r="R22" i="35"/>
  <c r="S22" i="35" s="1"/>
  <c r="T22" i="35" s="1"/>
  <c r="U22" i="35" s="1"/>
  <c r="V22" i="35" s="1"/>
  <c r="W22" i="35" s="1"/>
  <c r="X22" i="35" s="1"/>
  <c r="Y22" i="35" s="1"/>
  <c r="Z22" i="35" s="1"/>
  <c r="Q23" i="35"/>
  <c r="Q23" i="34"/>
  <c r="R22" i="34"/>
  <c r="S22" i="34" s="1"/>
  <c r="T22" i="34" s="1"/>
  <c r="U22" i="34" s="1"/>
  <c r="V22" i="34" s="1"/>
  <c r="W22" i="34" s="1"/>
  <c r="X22" i="34" s="1"/>
  <c r="Y22" i="34" s="1"/>
  <c r="Z22" i="34" s="1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Q24" i="35"/>
  <c r="R23" i="35"/>
  <c r="S23" i="35" s="1"/>
  <c r="T23" i="35" s="1"/>
  <c r="U23" i="35" s="1"/>
  <c r="V23" i="35" s="1"/>
  <c r="W23" i="35" s="1"/>
  <c r="X23" i="35" s="1"/>
  <c r="Y23" i="35" s="1"/>
  <c r="Z23" i="35" s="1"/>
  <c r="Q24" i="34"/>
  <c r="R23" i="34"/>
  <c r="S23" i="34" s="1"/>
  <c r="T23" i="34" s="1"/>
  <c r="U23" i="34" s="1"/>
  <c r="V23" i="34" s="1"/>
  <c r="W23" i="34" s="1"/>
  <c r="X23" i="34" s="1"/>
  <c r="Y23" i="34" s="1"/>
  <c r="Z23" i="34" s="1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25" i="35"/>
  <c r="R24" i="35"/>
  <c r="S24" i="35" s="1"/>
  <c r="T24" i="35" s="1"/>
  <c r="U24" i="35" s="1"/>
  <c r="V24" i="35" s="1"/>
  <c r="W24" i="35" s="1"/>
  <c r="X24" i="35" s="1"/>
  <c r="Y24" i="35" s="1"/>
  <c r="Z24" i="35" s="1"/>
  <c r="Q25" i="34"/>
  <c r="R24" i="34"/>
  <c r="S24" i="34" s="1"/>
  <c r="T24" i="34" s="1"/>
  <c r="U24" i="34" s="1"/>
  <c r="V24" i="34" s="1"/>
  <c r="W24" i="34" s="1"/>
  <c r="X24" i="34" s="1"/>
  <c r="Y24" i="34" s="1"/>
  <c r="Z24" i="34" s="1"/>
  <c r="R75" i="34" l="1"/>
  <c r="S75" i="34" s="1"/>
  <c r="T75" i="34" s="1"/>
  <c r="U75" i="34" s="1"/>
  <c r="V75" i="34" s="1"/>
  <c r="W75" i="34" s="1"/>
  <c r="X75" i="34" s="1"/>
  <c r="Y75" i="34" s="1"/>
  <c r="Z75" i="34" s="1"/>
  <c r="Q76" i="34"/>
  <c r="Q26" i="35"/>
  <c r="R25" i="35"/>
  <c r="S25" i="35" s="1"/>
  <c r="T25" i="35" s="1"/>
  <c r="U25" i="35" s="1"/>
  <c r="V25" i="35" s="1"/>
  <c r="W25" i="35" s="1"/>
  <c r="X25" i="35" s="1"/>
  <c r="Y25" i="35" s="1"/>
  <c r="Z25" i="35" s="1"/>
  <c r="Q26" i="34"/>
  <c r="R25" i="34"/>
  <c r="S25" i="34" s="1"/>
  <c r="T25" i="34" s="1"/>
  <c r="U25" i="34" s="1"/>
  <c r="V25" i="34" s="1"/>
  <c r="W25" i="34" s="1"/>
  <c r="X25" i="34" s="1"/>
  <c r="Y25" i="34" s="1"/>
  <c r="Z2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R26" i="35"/>
  <c r="S26" i="35" s="1"/>
  <c r="T26" i="35" s="1"/>
  <c r="U26" i="35" s="1"/>
  <c r="V26" i="35" s="1"/>
  <c r="W26" i="35" s="1"/>
  <c r="X26" i="35" s="1"/>
  <c r="Y26" i="35" s="1"/>
  <c r="Z26" i="35" s="1"/>
  <c r="Q27" i="35"/>
  <c r="R26" i="34"/>
  <c r="S26" i="34" s="1"/>
  <c r="T26" i="34" s="1"/>
  <c r="U26" i="34" s="1"/>
  <c r="V26" i="34" s="1"/>
  <c r="W26" i="34" s="1"/>
  <c r="X26" i="34" s="1"/>
  <c r="Y26" i="34" s="1"/>
  <c r="Z26" i="34" s="1"/>
  <c r="Q27" i="34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27" i="35"/>
  <c r="S27" i="35" s="1"/>
  <c r="T27" i="35" s="1"/>
  <c r="U27" i="35" s="1"/>
  <c r="V27" i="35" s="1"/>
  <c r="W27" i="35" s="1"/>
  <c r="X27" i="35" s="1"/>
  <c r="Y27" i="35" s="1"/>
  <c r="Z27" i="35" s="1"/>
  <c r="Q28" i="35"/>
  <c r="Q28" i="34"/>
  <c r="R27" i="34"/>
  <c r="S27" i="34" s="1"/>
  <c r="T27" i="34" s="1"/>
  <c r="U27" i="34" s="1"/>
  <c r="V27" i="34" s="1"/>
  <c r="W27" i="34" s="1"/>
  <c r="X27" i="34" s="1"/>
  <c r="Y27" i="34" s="1"/>
  <c r="Z2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29" i="35"/>
  <c r="R28" i="35"/>
  <c r="S28" i="35" s="1"/>
  <c r="T28" i="35" s="1"/>
  <c r="U28" i="35" s="1"/>
  <c r="V28" i="35" s="1"/>
  <c r="W28" i="35" s="1"/>
  <c r="X28" i="35" s="1"/>
  <c r="Y28" i="35" s="1"/>
  <c r="Z28" i="35" s="1"/>
  <c r="Q29" i="34"/>
  <c r="R28" i="34"/>
  <c r="S28" i="34" s="1"/>
  <c r="T28" i="34" s="1"/>
  <c r="U28" i="34" s="1"/>
  <c r="V28" i="34" s="1"/>
  <c r="W28" i="34" s="1"/>
  <c r="X28" i="34" s="1"/>
  <c r="Y28" i="34" s="1"/>
  <c r="Z28" i="34" s="1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30" i="35"/>
  <c r="R29" i="35"/>
  <c r="S29" i="35" s="1"/>
  <c r="T29" i="35" s="1"/>
  <c r="U29" i="35" s="1"/>
  <c r="V29" i="35" s="1"/>
  <c r="W29" i="35" s="1"/>
  <c r="X29" i="35" s="1"/>
  <c r="Y29" i="35" s="1"/>
  <c r="Z29" i="35" s="1"/>
  <c r="Q30" i="34"/>
  <c r="R29" i="34"/>
  <c r="S29" i="34" s="1"/>
  <c r="T29" i="34" s="1"/>
  <c r="U29" i="34" s="1"/>
  <c r="V29" i="34" s="1"/>
  <c r="W29" i="34" s="1"/>
  <c r="X29" i="34" s="1"/>
  <c r="Y29" i="34" s="1"/>
  <c r="Z2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30" i="35"/>
  <c r="S30" i="35" s="1"/>
  <c r="T30" i="35" s="1"/>
  <c r="U30" i="35" s="1"/>
  <c r="V30" i="35" s="1"/>
  <c r="W30" i="35" s="1"/>
  <c r="X30" i="35" s="1"/>
  <c r="Y30" i="35" s="1"/>
  <c r="Z30" i="35" s="1"/>
  <c r="Q31" i="35"/>
  <c r="Q31" i="34"/>
  <c r="R30" i="34"/>
  <c r="S30" i="34" s="1"/>
  <c r="T30" i="34" s="1"/>
  <c r="U30" i="34" s="1"/>
  <c r="V30" i="34" s="1"/>
  <c r="W30" i="34" s="1"/>
  <c r="X30" i="34" s="1"/>
  <c r="Y30" i="34" s="1"/>
  <c r="Z30" i="34" s="1"/>
  <c r="R81" i="34" l="1"/>
  <c r="S81" i="34" s="1"/>
  <c r="T81" i="34" s="1"/>
  <c r="U81" i="34" s="1"/>
  <c r="V81" i="34" s="1"/>
  <c r="W81" i="34" s="1"/>
  <c r="X81" i="34" s="1"/>
  <c r="Y81" i="34" s="1"/>
  <c r="Z81" i="34" s="1"/>
  <c r="R31" i="35"/>
  <c r="S31" i="35" s="1"/>
  <c r="T31" i="35" s="1"/>
  <c r="U31" i="35" s="1"/>
  <c r="V31" i="35" s="1"/>
  <c r="W31" i="35" s="1"/>
  <c r="X31" i="35" s="1"/>
  <c r="Y31" i="35" s="1"/>
  <c r="Z31" i="35" s="1"/>
  <c r="Q32" i="35"/>
  <c r="R31" i="34"/>
  <c r="S31" i="34" s="1"/>
  <c r="T31" i="34" s="1"/>
  <c r="U31" i="34" s="1"/>
  <c r="V31" i="34" s="1"/>
  <c r="W31" i="34" s="1"/>
  <c r="X31" i="34" s="1"/>
  <c r="Y31" i="34" s="1"/>
  <c r="Z31" i="34" s="1"/>
  <c r="Q32" i="34"/>
  <c r="Q33" i="35" l="1"/>
  <c r="R32" i="35"/>
  <c r="S32" i="35" s="1"/>
  <c r="T32" i="35" s="1"/>
  <c r="U32" i="35" s="1"/>
  <c r="V32" i="35" s="1"/>
  <c r="W32" i="35" s="1"/>
  <c r="X32" i="35" s="1"/>
  <c r="Y32" i="35" s="1"/>
  <c r="Z32" i="35" s="1"/>
  <c r="Q33" i="34"/>
  <c r="R32" i="34"/>
  <c r="S32" i="34" s="1"/>
  <c r="T32" i="34" s="1"/>
  <c r="U32" i="34" s="1"/>
  <c r="V32" i="34" s="1"/>
  <c r="W32" i="34" s="1"/>
  <c r="X32" i="34" s="1"/>
  <c r="Y32" i="34" s="1"/>
  <c r="Z32" i="34" s="1"/>
  <c r="Q34" i="35" l="1"/>
  <c r="R33" i="35"/>
  <c r="S33" i="35" s="1"/>
  <c r="T33" i="35" s="1"/>
  <c r="U33" i="35" s="1"/>
  <c r="V33" i="35" s="1"/>
  <c r="W33" i="35" s="1"/>
  <c r="X33" i="35" s="1"/>
  <c r="Y33" i="35" s="1"/>
  <c r="Z33" i="35" s="1"/>
  <c r="Q34" i="34"/>
  <c r="R33" i="34"/>
  <c r="S33" i="34" s="1"/>
  <c r="T33" i="34" s="1"/>
  <c r="U33" i="34" s="1"/>
  <c r="V33" i="34" s="1"/>
  <c r="W33" i="34" s="1"/>
  <c r="X33" i="34" s="1"/>
  <c r="Y33" i="34" s="1"/>
  <c r="Z33" i="34" s="1"/>
  <c r="Q35" i="35" l="1"/>
  <c r="R34" i="35"/>
  <c r="S34" i="35" s="1"/>
  <c r="T34" i="35" s="1"/>
  <c r="U34" i="35" s="1"/>
  <c r="V34" i="35" s="1"/>
  <c r="W34" i="35" s="1"/>
  <c r="X34" i="35" s="1"/>
  <c r="Y34" i="35" s="1"/>
  <c r="Z34" i="35" s="1"/>
  <c r="R34" i="34"/>
  <c r="S34" i="34" s="1"/>
  <c r="T34" i="34" s="1"/>
  <c r="U34" i="34" s="1"/>
  <c r="V34" i="34" s="1"/>
  <c r="W34" i="34" s="1"/>
  <c r="X34" i="34" s="1"/>
  <c r="Y34" i="34" s="1"/>
  <c r="Z34" i="34" s="1"/>
  <c r="Q35" i="34"/>
  <c r="Q36" i="35" l="1"/>
  <c r="R35" i="35"/>
  <c r="S35" i="35" s="1"/>
  <c r="T35" i="35" s="1"/>
  <c r="U35" i="35" s="1"/>
  <c r="V35" i="35" s="1"/>
  <c r="W35" i="35" s="1"/>
  <c r="X35" i="35" s="1"/>
  <c r="Y35" i="35" s="1"/>
  <c r="Z35" i="35" s="1"/>
  <c r="R35" i="34"/>
  <c r="S35" i="34" s="1"/>
  <c r="T35" i="34" s="1"/>
  <c r="U35" i="34" s="1"/>
  <c r="V35" i="34" s="1"/>
  <c r="W35" i="34" s="1"/>
  <c r="X35" i="34" s="1"/>
  <c r="Y35" i="34" s="1"/>
  <c r="Z35" i="34" s="1"/>
  <c r="Q36" i="34"/>
  <c r="Q37" i="35" l="1"/>
  <c r="R36" i="35"/>
  <c r="S36" i="35" s="1"/>
  <c r="T36" i="35" s="1"/>
  <c r="U36" i="35" s="1"/>
  <c r="V36" i="35" s="1"/>
  <c r="W36" i="35" s="1"/>
  <c r="X36" i="35" s="1"/>
  <c r="Y36" i="35" s="1"/>
  <c r="Z36" i="35" s="1"/>
  <c r="Q37" i="34"/>
  <c r="R36" i="34"/>
  <c r="S36" i="34" s="1"/>
  <c r="T36" i="34" s="1"/>
  <c r="U36" i="34" s="1"/>
  <c r="V36" i="34" s="1"/>
  <c r="W36" i="34" s="1"/>
  <c r="X36" i="34" s="1"/>
  <c r="Y36" i="34" s="1"/>
  <c r="Z36" i="34" s="1"/>
  <c r="Q38" i="35" l="1"/>
  <c r="R37" i="35"/>
  <c r="S37" i="35" s="1"/>
  <c r="T37" i="35" s="1"/>
  <c r="U37" i="35" s="1"/>
  <c r="V37" i="35" s="1"/>
  <c r="W37" i="35" s="1"/>
  <c r="X37" i="35" s="1"/>
  <c r="Y37" i="35" s="1"/>
  <c r="Z37" i="35" s="1"/>
  <c r="Q38" i="34"/>
  <c r="R37" i="34"/>
  <c r="S37" i="34" s="1"/>
  <c r="T37" i="34" s="1"/>
  <c r="U37" i="34" s="1"/>
  <c r="V37" i="34" s="1"/>
  <c r="W37" i="34" s="1"/>
  <c r="X37" i="34" s="1"/>
  <c r="Y37" i="34" s="1"/>
  <c r="Z37" i="34" s="1"/>
  <c r="Q39" i="35" l="1"/>
  <c r="R38" i="35"/>
  <c r="S38" i="35" s="1"/>
  <c r="T38" i="35" s="1"/>
  <c r="U38" i="35" s="1"/>
  <c r="V38" i="35" s="1"/>
  <c r="W38" i="35" s="1"/>
  <c r="X38" i="35" s="1"/>
  <c r="Y38" i="35" s="1"/>
  <c r="Z38" i="35" s="1"/>
  <c r="Q39" i="34"/>
  <c r="R38" i="34"/>
  <c r="S38" i="34" s="1"/>
  <c r="T38" i="34" s="1"/>
  <c r="U38" i="34" s="1"/>
  <c r="V38" i="34" s="1"/>
  <c r="W38" i="34" s="1"/>
  <c r="X38" i="34" s="1"/>
  <c r="Y38" i="34" s="1"/>
  <c r="Z38" i="34" s="1"/>
  <c r="Q40" i="35" l="1"/>
  <c r="R39" i="35"/>
  <c r="S39" i="35" s="1"/>
  <c r="T39" i="35" s="1"/>
  <c r="U39" i="35" s="1"/>
  <c r="V39" i="35" s="1"/>
  <c r="W39" i="35" s="1"/>
  <c r="X39" i="35" s="1"/>
  <c r="Y39" i="35" s="1"/>
  <c r="Z39" i="35" s="1"/>
  <c r="Q40" i="34"/>
  <c r="R39" i="34"/>
  <c r="S39" i="34" s="1"/>
  <c r="T39" i="34" s="1"/>
  <c r="U39" i="34" s="1"/>
  <c r="V39" i="34" s="1"/>
  <c r="W39" i="34" s="1"/>
  <c r="X39" i="34" s="1"/>
  <c r="Y39" i="34" s="1"/>
  <c r="Z39" i="34" s="1"/>
  <c r="R40" i="35" l="1"/>
  <c r="S40" i="35" s="1"/>
  <c r="T40" i="35" s="1"/>
  <c r="U40" i="35" s="1"/>
  <c r="V40" i="35" s="1"/>
  <c r="W40" i="35" s="1"/>
  <c r="X40" i="35" s="1"/>
  <c r="Y40" i="35" s="1"/>
  <c r="Z40" i="35" s="1"/>
  <c r="Q41" i="35"/>
  <c r="R40" i="34"/>
  <c r="S40" i="34" s="1"/>
  <c r="T40" i="34" s="1"/>
  <c r="U40" i="34" s="1"/>
  <c r="V40" i="34" s="1"/>
  <c r="W40" i="34" s="1"/>
  <c r="X40" i="34" s="1"/>
  <c r="Y40" i="34" s="1"/>
  <c r="Z40" i="34" s="1"/>
  <c r="Q41" i="34"/>
  <c r="Q42" i="35" l="1"/>
  <c r="R41" i="35"/>
  <c r="S41" i="35" s="1"/>
  <c r="T41" i="35" s="1"/>
  <c r="U41" i="35" s="1"/>
  <c r="V41" i="35" s="1"/>
  <c r="W41" i="35" s="1"/>
  <c r="X41" i="35" s="1"/>
  <c r="Y41" i="35" s="1"/>
  <c r="Z41" i="35" s="1"/>
  <c r="Q42" i="34"/>
  <c r="R41" i="34"/>
  <c r="S41" i="34" s="1"/>
  <c r="T41" i="34" s="1"/>
  <c r="U41" i="34" s="1"/>
  <c r="V41" i="34" s="1"/>
  <c r="W41" i="34" s="1"/>
  <c r="X41" i="34" s="1"/>
  <c r="Y41" i="34" s="1"/>
  <c r="Z41" i="34" s="1"/>
  <c r="Q43" i="35" l="1"/>
  <c r="R42" i="35"/>
  <c r="S42" i="35" s="1"/>
  <c r="T42" i="35" s="1"/>
  <c r="U42" i="35" s="1"/>
  <c r="V42" i="35" s="1"/>
  <c r="W42" i="35" s="1"/>
  <c r="X42" i="35" s="1"/>
  <c r="Y42" i="35" s="1"/>
  <c r="Z42" i="35" s="1"/>
  <c r="Q43" i="34"/>
  <c r="R42" i="34"/>
  <c r="S42" i="34" s="1"/>
  <c r="T42" i="34" s="1"/>
  <c r="U42" i="34" s="1"/>
  <c r="V42" i="34" s="1"/>
  <c r="W42" i="34" s="1"/>
  <c r="X42" i="34" s="1"/>
  <c r="Y42" i="34" s="1"/>
  <c r="Z42" i="34" s="1"/>
  <c r="Q44" i="35" l="1"/>
  <c r="R43" i="35"/>
  <c r="S43" i="35" s="1"/>
  <c r="T43" i="35" s="1"/>
  <c r="U43" i="35" s="1"/>
  <c r="V43" i="35" s="1"/>
  <c r="W43" i="35" s="1"/>
  <c r="X43" i="35" s="1"/>
  <c r="Y43" i="35" s="1"/>
  <c r="Z43" i="35" s="1"/>
  <c r="Q44" i="34"/>
  <c r="R43" i="34"/>
  <c r="S43" i="34" s="1"/>
  <c r="T43" i="34" s="1"/>
  <c r="U43" i="34" s="1"/>
  <c r="V43" i="34" s="1"/>
  <c r="W43" i="34" s="1"/>
  <c r="X43" i="34" s="1"/>
  <c r="Y43" i="34" s="1"/>
  <c r="Z43" i="34" s="1"/>
  <c r="R44" i="35" l="1"/>
  <c r="S44" i="35" s="1"/>
  <c r="T44" i="35" s="1"/>
  <c r="U44" i="35" s="1"/>
  <c r="V44" i="35" s="1"/>
  <c r="W44" i="35" s="1"/>
  <c r="X44" i="35" s="1"/>
  <c r="Y44" i="35" s="1"/>
  <c r="Z44" i="35" s="1"/>
  <c r="Q45" i="35"/>
  <c r="R44" i="34"/>
  <c r="S44" i="34" s="1"/>
  <c r="T44" i="34" s="1"/>
  <c r="U44" i="34" s="1"/>
  <c r="V44" i="34" s="1"/>
  <c r="W44" i="34" s="1"/>
  <c r="X44" i="34" s="1"/>
  <c r="Y44" i="34" s="1"/>
  <c r="Z44" i="34" s="1"/>
  <c r="Q45" i="34"/>
  <c r="Q46" i="35" l="1"/>
  <c r="R45" i="35"/>
  <c r="S45" i="35" s="1"/>
  <c r="T45" i="35" s="1"/>
  <c r="U45" i="35" s="1"/>
  <c r="V45" i="35" s="1"/>
  <c r="W45" i="35" s="1"/>
  <c r="X45" i="35" s="1"/>
  <c r="Y45" i="35" s="1"/>
  <c r="Z45" i="35" s="1"/>
  <c r="Q46" i="34"/>
  <c r="R45" i="34"/>
  <c r="S45" i="34" s="1"/>
  <c r="T45" i="34" s="1"/>
  <c r="U45" i="34" s="1"/>
  <c r="V45" i="34" s="1"/>
  <c r="W45" i="34" s="1"/>
  <c r="X45" i="34" s="1"/>
  <c r="Y45" i="34" s="1"/>
  <c r="Z45" i="34" s="1"/>
  <c r="Q47" i="35" l="1"/>
  <c r="R46" i="35"/>
  <c r="S46" i="35" s="1"/>
  <c r="T46" i="35" s="1"/>
  <c r="U46" i="35" s="1"/>
  <c r="V46" i="35" s="1"/>
  <c r="W46" i="35" s="1"/>
  <c r="X46" i="35" s="1"/>
  <c r="Y46" i="35" s="1"/>
  <c r="Z46" i="35" s="1"/>
  <c r="Q47" i="34"/>
  <c r="R46" i="34"/>
  <c r="S46" i="34" s="1"/>
  <c r="T46" i="34" s="1"/>
  <c r="U46" i="34" s="1"/>
  <c r="V46" i="34" s="1"/>
  <c r="W46" i="34" s="1"/>
  <c r="X46" i="34" s="1"/>
  <c r="Y46" i="34" s="1"/>
  <c r="Z46" i="34" s="1"/>
  <c r="Q48" i="35" l="1"/>
  <c r="R47" i="35"/>
  <c r="S47" i="35" s="1"/>
  <c r="T47" i="35" s="1"/>
  <c r="U47" i="35" s="1"/>
  <c r="V47" i="35" s="1"/>
  <c r="W47" i="35" s="1"/>
  <c r="X47" i="35" s="1"/>
  <c r="Y47" i="35" s="1"/>
  <c r="Z47" i="35" s="1"/>
  <c r="Q48" i="34"/>
  <c r="R47" i="34"/>
  <c r="S47" i="34" s="1"/>
  <c r="T47" i="34" s="1"/>
  <c r="U47" i="34" s="1"/>
  <c r="V47" i="34" s="1"/>
  <c r="W47" i="34" s="1"/>
  <c r="X47" i="34" s="1"/>
  <c r="Y47" i="34" s="1"/>
  <c r="Z47" i="34" s="1"/>
  <c r="Q49" i="35" l="1"/>
  <c r="R48" i="35"/>
  <c r="S48" i="35" s="1"/>
  <c r="T48" i="35" s="1"/>
  <c r="U48" i="35" s="1"/>
  <c r="V48" i="35" s="1"/>
  <c r="W48" i="35" s="1"/>
  <c r="X48" i="35" s="1"/>
  <c r="Y48" i="35" s="1"/>
  <c r="Z48" i="35" s="1"/>
  <c r="Q49" i="34"/>
  <c r="R48" i="34"/>
  <c r="S48" i="34" s="1"/>
  <c r="T48" i="34" s="1"/>
  <c r="U48" i="34" s="1"/>
  <c r="V48" i="34" s="1"/>
  <c r="W48" i="34" s="1"/>
  <c r="X48" i="34" s="1"/>
  <c r="Y48" i="34" s="1"/>
  <c r="Z48" i="34" s="1"/>
  <c r="Q50" i="35" l="1"/>
  <c r="R49" i="35"/>
  <c r="S49" i="35" s="1"/>
  <c r="T49" i="35" s="1"/>
  <c r="U49" i="35" s="1"/>
  <c r="V49" i="35" s="1"/>
  <c r="W49" i="35" s="1"/>
  <c r="X49" i="35" s="1"/>
  <c r="Y49" i="35" s="1"/>
  <c r="Z49" i="35" s="1"/>
  <c r="Q50" i="34"/>
  <c r="R49" i="34"/>
  <c r="S49" i="34" s="1"/>
  <c r="T49" i="34" s="1"/>
  <c r="U49" i="34" s="1"/>
  <c r="V49" i="34" s="1"/>
  <c r="W49" i="34" s="1"/>
  <c r="X49" i="34" s="1"/>
  <c r="Y49" i="34" s="1"/>
  <c r="Z49" i="34" s="1"/>
  <c r="Q51" i="35" l="1"/>
  <c r="R50" i="35"/>
  <c r="S50" i="35" s="1"/>
  <c r="T50" i="35" s="1"/>
  <c r="U50" i="35" s="1"/>
  <c r="V50" i="35" s="1"/>
  <c r="W50" i="35" s="1"/>
  <c r="X50" i="35" s="1"/>
  <c r="Y50" i="35" s="1"/>
  <c r="Z50" i="35" s="1"/>
  <c r="Q51" i="34"/>
  <c r="R50" i="34"/>
  <c r="S50" i="34" s="1"/>
  <c r="T50" i="34" s="1"/>
  <c r="U50" i="34" s="1"/>
  <c r="V50" i="34" s="1"/>
  <c r="W50" i="34" s="1"/>
  <c r="X50" i="34" s="1"/>
  <c r="Y50" i="34" s="1"/>
  <c r="Z50" i="34" s="1"/>
  <c r="Q52" i="35" l="1"/>
  <c r="R51" i="35"/>
  <c r="S51" i="35" s="1"/>
  <c r="T51" i="35" s="1"/>
  <c r="U51" i="35" s="1"/>
  <c r="V51" i="35" s="1"/>
  <c r="W51" i="35" s="1"/>
  <c r="X51" i="35" s="1"/>
  <c r="Y51" i="35" s="1"/>
  <c r="Z51" i="35" s="1"/>
  <c r="Q52" i="34"/>
  <c r="R51" i="34"/>
  <c r="S51" i="34" s="1"/>
  <c r="T51" i="34" s="1"/>
  <c r="U51" i="34" s="1"/>
  <c r="V51" i="34" s="1"/>
  <c r="W51" i="34" s="1"/>
  <c r="X51" i="34" s="1"/>
  <c r="Y51" i="34" s="1"/>
  <c r="Z51" i="34" s="1"/>
  <c r="Q53" i="35" l="1"/>
  <c r="R52" i="35"/>
  <c r="S52" i="35" s="1"/>
  <c r="T52" i="35" s="1"/>
  <c r="U52" i="35" s="1"/>
  <c r="V52" i="35" s="1"/>
  <c r="W52" i="35" s="1"/>
  <c r="X52" i="35" s="1"/>
  <c r="Y52" i="35" s="1"/>
  <c r="Z52" i="35" s="1"/>
  <c r="Q53" i="34"/>
  <c r="R52" i="34"/>
  <c r="S52" i="34" s="1"/>
  <c r="T52" i="34" s="1"/>
  <c r="U52" i="34" s="1"/>
  <c r="V52" i="34" s="1"/>
  <c r="W52" i="34" s="1"/>
  <c r="X52" i="34" s="1"/>
  <c r="Y52" i="34" s="1"/>
  <c r="Z52" i="34" s="1"/>
  <c r="Q54" i="35" l="1"/>
  <c r="R53" i="35"/>
  <c r="S53" i="35" s="1"/>
  <c r="T53" i="35" s="1"/>
  <c r="U53" i="35" s="1"/>
  <c r="V53" i="35" s="1"/>
  <c r="W53" i="35" s="1"/>
  <c r="X53" i="35" s="1"/>
  <c r="Y53" i="35" s="1"/>
  <c r="Z53" i="35" s="1"/>
  <c r="Q54" i="34"/>
  <c r="R53" i="34"/>
  <c r="S53" i="34" s="1"/>
  <c r="T53" i="34" s="1"/>
  <c r="U53" i="34" s="1"/>
  <c r="V53" i="34" s="1"/>
  <c r="W53" i="34" s="1"/>
  <c r="X53" i="34" s="1"/>
  <c r="Y53" i="34" s="1"/>
  <c r="Z53" i="34" s="1"/>
  <c r="R54" i="35" l="1"/>
  <c r="S54" i="35" s="1"/>
  <c r="T54" i="35" s="1"/>
  <c r="U54" i="35" s="1"/>
  <c r="V54" i="35" s="1"/>
  <c r="W54" i="35" s="1"/>
  <c r="X54" i="35" s="1"/>
  <c r="Y54" i="35" s="1"/>
  <c r="Z54" i="35" s="1"/>
  <c r="Q55" i="35"/>
  <c r="Q55" i="34"/>
  <c r="R54" i="34"/>
  <c r="S54" i="34" s="1"/>
  <c r="T54" i="34" s="1"/>
  <c r="U54" i="34" s="1"/>
  <c r="V54" i="34" s="1"/>
  <c r="W54" i="34" s="1"/>
  <c r="X54" i="34" s="1"/>
  <c r="Y54" i="34" s="1"/>
  <c r="Z54" i="34" s="1"/>
  <c r="Q56" i="35" l="1"/>
  <c r="R55" i="35"/>
  <c r="S55" i="35" s="1"/>
  <c r="T55" i="35" s="1"/>
  <c r="U55" i="35" s="1"/>
  <c r="V55" i="35" s="1"/>
  <c r="W55" i="35" s="1"/>
  <c r="X55" i="35" s="1"/>
  <c r="Y55" i="35" s="1"/>
  <c r="Z55" i="35" s="1"/>
  <c r="Q56" i="34"/>
  <c r="R55" i="34"/>
  <c r="S55" i="34" s="1"/>
  <c r="T55" i="34" s="1"/>
  <c r="U55" i="34" s="1"/>
  <c r="V55" i="34" s="1"/>
  <c r="W55" i="34" s="1"/>
  <c r="X55" i="34" s="1"/>
  <c r="Y55" i="34" s="1"/>
  <c r="Z55" i="34" s="1"/>
  <c r="Q57" i="35" l="1"/>
  <c r="R56" i="35"/>
  <c r="S56" i="35" s="1"/>
  <c r="T56" i="35" s="1"/>
  <c r="U56" i="35" s="1"/>
  <c r="V56" i="35" s="1"/>
  <c r="W56" i="35" s="1"/>
  <c r="X56" i="35" s="1"/>
  <c r="Y56" i="35" s="1"/>
  <c r="Z56" i="35" s="1"/>
  <c r="Q57" i="34"/>
  <c r="R56" i="34"/>
  <c r="S56" i="34" s="1"/>
  <c r="T56" i="34" s="1"/>
  <c r="U56" i="34" s="1"/>
  <c r="V56" i="34" s="1"/>
  <c r="W56" i="34" s="1"/>
  <c r="X56" i="34" s="1"/>
  <c r="Y56" i="34" s="1"/>
  <c r="Z56" i="34" s="1"/>
  <c r="Q58" i="35" l="1"/>
  <c r="R58" i="35" s="1"/>
  <c r="S58" i="35" s="1"/>
  <c r="T58" i="35" s="1"/>
  <c r="U58" i="35" s="1"/>
  <c r="V58" i="35" s="1"/>
  <c r="W58" i="35" s="1"/>
  <c r="X58" i="35" s="1"/>
  <c r="Y58" i="35" s="1"/>
  <c r="Z58" i="35" s="1"/>
  <c r="R57" i="35"/>
  <c r="S57" i="35" s="1"/>
  <c r="T57" i="35" s="1"/>
  <c r="U57" i="35" s="1"/>
  <c r="V57" i="35" s="1"/>
  <c r="W57" i="35" s="1"/>
  <c r="X57" i="35" s="1"/>
  <c r="Y57" i="35" s="1"/>
  <c r="Z57" i="35" s="1"/>
  <c r="Q58" i="34"/>
  <c r="R58" i="34" s="1"/>
  <c r="S58" i="34" s="1"/>
  <c r="T58" i="34" s="1"/>
  <c r="U58" i="34" s="1"/>
  <c r="V58" i="34" s="1"/>
  <c r="W58" i="34" s="1"/>
  <c r="X58" i="34" s="1"/>
  <c r="Y58" i="34" s="1"/>
  <c r="Z58" i="34" s="1"/>
  <c r="R57" i="34"/>
  <c r="S57" i="34" s="1"/>
  <c r="T57" i="34" s="1"/>
  <c r="U57" i="34" s="1"/>
  <c r="V57" i="34" s="1"/>
  <c r="W57" i="34" s="1"/>
  <c r="X57" i="34" s="1"/>
  <c r="Y57" i="34" s="1"/>
  <c r="Z57" i="34" s="1"/>
  <c r="N9" i="6" l="1"/>
  <c r="N10" i="6"/>
  <c r="N11" i="6"/>
  <c r="N12" i="6"/>
  <c r="N13" i="6"/>
  <c r="N8" i="6"/>
  <c r="A8" i="2" l="1"/>
  <c r="A9" i="2" s="1"/>
  <c r="A10" i="2" s="1"/>
  <c r="B23" i="19" l="1"/>
  <c r="C5" i="19"/>
  <c r="A159" i="26"/>
  <c r="A160" i="26" s="1"/>
  <c r="A161" i="26" s="1"/>
  <c r="A162" i="26" s="1"/>
  <c r="A163" i="26" s="1"/>
  <c r="A164" i="26" s="1"/>
  <c r="A165" i="26" s="1"/>
  <c r="A166" i="26" s="1"/>
  <c r="A167" i="26" s="1"/>
  <c r="A169" i="26" s="1"/>
  <c r="A170" i="26" s="1"/>
  <c r="A171" i="26" s="1"/>
  <c r="A172" i="26" s="1"/>
  <c r="A173" i="26" s="1"/>
  <c r="A174" i="26" s="1"/>
  <c r="A175" i="26" s="1"/>
  <c r="A176" i="26" s="1"/>
  <c r="A177" i="26" s="1"/>
  <c r="A179" i="26" s="1"/>
  <c r="A180" i="26" s="1"/>
  <c r="A181" i="26" s="1"/>
  <c r="A182" i="26" s="1"/>
  <c r="A183" i="26" s="1"/>
  <c r="A184" i="26" s="1"/>
  <c r="A185" i="26" s="1"/>
  <c r="A186" i="26" s="1"/>
  <c r="A187" i="26" s="1"/>
  <c r="A189" i="26" s="1"/>
  <c r="A190" i="26" s="1"/>
  <c r="A191" i="26" s="1"/>
  <c r="A192" i="26" s="1"/>
  <c r="A193" i="26" s="1"/>
  <c r="A194" i="26" s="1"/>
  <c r="A195" i="26" s="1"/>
  <c r="A196" i="26" s="1"/>
  <c r="A197" i="26" s="1"/>
  <c r="A199" i="26" s="1"/>
  <c r="A200" i="26" s="1"/>
  <c r="A201" i="26" s="1"/>
  <c r="A202" i="26" s="1"/>
  <c r="A203" i="26" s="1"/>
  <c r="A204" i="26" s="1"/>
  <c r="A205" i="26" s="1"/>
  <c r="A206" i="26" s="1"/>
  <c r="A207" i="26" s="1"/>
  <c r="A209" i="26" s="1"/>
  <c r="A210" i="26" s="1"/>
  <c r="A211" i="26" s="1"/>
  <c r="A212" i="26" s="1"/>
  <c r="A213" i="26" s="1"/>
  <c r="A214" i="26" s="1"/>
  <c r="A215" i="26" s="1"/>
  <c r="A216" i="26" s="1"/>
  <c r="A217" i="26" s="1"/>
  <c r="A219" i="26" s="1"/>
  <c r="A220" i="26" s="1"/>
  <c r="A221" i="26" s="1"/>
  <c r="A222" i="26" s="1"/>
  <c r="A223" i="26" s="1"/>
  <c r="A224" i="26" s="1"/>
  <c r="A225" i="26" s="1"/>
  <c r="A226" i="26" s="1"/>
  <c r="A227" i="26" s="1"/>
  <c r="A229" i="26" s="1"/>
  <c r="A230" i="26" s="1"/>
  <c r="A231" i="26" s="1"/>
  <c r="A232" i="26" s="1"/>
  <c r="A233" i="26" s="1"/>
  <c r="A234" i="26" s="1"/>
  <c r="A235" i="26" s="1"/>
  <c r="A236" i="26" s="1"/>
  <c r="A237" i="26" s="1"/>
  <c r="A239" i="26" s="1"/>
  <c r="A240" i="26" s="1"/>
  <c r="A241" i="26" s="1"/>
  <c r="A242" i="26" s="1"/>
  <c r="A243" i="26" s="1"/>
  <c r="A244" i="26" s="1"/>
  <c r="A245" i="26" s="1"/>
  <c r="A246" i="26" s="1"/>
  <c r="A247" i="26" s="1"/>
  <c r="A249" i="26" s="1"/>
  <c r="A250" i="26" s="1"/>
  <c r="A251" i="26" s="1"/>
  <c r="A252" i="26" s="1"/>
  <c r="A253" i="26" s="1"/>
  <c r="A254" i="26" s="1"/>
  <c r="A255" i="26" s="1"/>
  <c r="A256" i="26" s="1"/>
  <c r="A257" i="26" s="1"/>
  <c r="A259" i="26" s="1"/>
  <c r="A260" i="26" s="1"/>
  <c r="A261" i="26" s="1"/>
  <c r="A262" i="26" s="1"/>
  <c r="A263" i="26" s="1"/>
  <c r="A264" i="26" s="1"/>
  <c r="A265" i="26" s="1"/>
  <c r="A266" i="26" s="1"/>
  <c r="A267" i="26" s="1"/>
  <c r="A269" i="26" s="1"/>
  <c r="A270" i="26" s="1"/>
  <c r="A271" i="26" s="1"/>
  <c r="A272" i="26" s="1"/>
  <c r="A273" i="26" s="1"/>
  <c r="A274" i="26" s="1"/>
  <c r="A275" i="26" s="1"/>
  <c r="A276" i="26" s="1"/>
  <c r="A277" i="26" s="1"/>
  <c r="A279" i="26" s="1"/>
  <c r="A280" i="26" s="1"/>
  <c r="A281" i="26" s="1"/>
  <c r="A282" i="26" s="1"/>
  <c r="A283" i="26" s="1"/>
  <c r="A284" i="26" s="1"/>
  <c r="A285" i="26" s="1"/>
  <c r="A286" i="26" s="1"/>
  <c r="A287" i="26" s="1"/>
  <c r="A139" i="26"/>
  <c r="A140" i="26" s="1"/>
  <c r="A141" i="26" s="1"/>
  <c r="A142" i="26" s="1"/>
  <c r="A143" i="26" s="1"/>
  <c r="A144" i="26" s="1"/>
  <c r="A145" i="26" s="1"/>
  <c r="A146" i="26" s="1"/>
  <c r="A147" i="26" s="1"/>
  <c r="A129" i="26"/>
  <c r="A130" i="26" s="1"/>
  <c r="A131" i="26" s="1"/>
  <c r="A132" i="26" s="1"/>
  <c r="A133" i="26" s="1"/>
  <c r="A134" i="26" s="1"/>
  <c r="A135" i="26" s="1"/>
  <c r="A136" i="26" s="1"/>
  <c r="A137" i="26" s="1"/>
  <c r="A119" i="26"/>
  <c r="A120" i="26" s="1"/>
  <c r="A121" i="26" s="1"/>
  <c r="A122" i="26" s="1"/>
  <c r="A123" i="26" s="1"/>
  <c r="A124" i="26" s="1"/>
  <c r="A125" i="26" s="1"/>
  <c r="A126" i="26" s="1"/>
  <c r="A127" i="26" s="1"/>
  <c r="A109" i="26"/>
  <c r="A110" i="26" s="1"/>
  <c r="A111" i="26" s="1"/>
  <c r="A112" i="26" s="1"/>
  <c r="A113" i="26" s="1"/>
  <c r="A114" i="26" s="1"/>
  <c r="A115" i="26" s="1"/>
  <c r="A116" i="26" s="1"/>
  <c r="A117" i="26" s="1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69" i="26"/>
  <c r="A70" i="26" s="1"/>
  <c r="A71" i="26" s="1"/>
  <c r="A72" i="26" s="1"/>
  <c r="A73" i="26" s="1"/>
  <c r="A74" i="26" s="1"/>
  <c r="A75" i="26" s="1"/>
  <c r="A76" i="26" s="1"/>
  <c r="A77" i="26" s="1"/>
  <c r="A59" i="26"/>
  <c r="A60" i="26" s="1"/>
  <c r="A61" i="26" s="1"/>
  <c r="A62" i="26" s="1"/>
  <c r="A63" i="26" s="1"/>
  <c r="A64" i="26" s="1"/>
  <c r="A65" i="26" s="1"/>
  <c r="A66" i="26" s="1"/>
  <c r="A67" i="26" s="1"/>
  <c r="A49" i="26"/>
  <c r="A50" i="26" s="1"/>
  <c r="A51" i="26" s="1"/>
  <c r="A52" i="26" s="1"/>
  <c r="A53" i="26" s="1"/>
  <c r="A54" i="26" s="1"/>
  <c r="A55" i="26" s="1"/>
  <c r="A56" i="26" s="1"/>
  <c r="A57" i="26" s="1"/>
  <c r="A39" i="26"/>
  <c r="A40" i="26" s="1"/>
  <c r="A41" i="26" s="1"/>
  <c r="A42" i="26" s="1"/>
  <c r="A43" i="26" s="1"/>
  <c r="A44" i="26" s="1"/>
  <c r="A45" i="26" s="1"/>
  <c r="A46" i="26" s="1"/>
  <c r="A47" i="26" s="1"/>
  <c r="D60" i="7"/>
  <c r="E60" i="7"/>
  <c r="F60" i="7"/>
  <c r="G60" i="7"/>
  <c r="H60" i="7"/>
  <c r="I60" i="7"/>
  <c r="J60" i="7"/>
  <c r="K60" i="7"/>
  <c r="L60" i="7"/>
  <c r="O60" i="7"/>
  <c r="P60" i="7"/>
  <c r="R60" i="7"/>
  <c r="S60" i="7"/>
  <c r="T60" i="7"/>
  <c r="U60" i="7"/>
  <c r="V60" i="7"/>
  <c r="W60" i="7"/>
  <c r="X60" i="7"/>
  <c r="Y60" i="7"/>
  <c r="Z60" i="7"/>
  <c r="D61" i="7"/>
  <c r="E61" i="7"/>
  <c r="F61" i="7"/>
  <c r="G61" i="7"/>
  <c r="H61" i="7"/>
  <c r="I61" i="7"/>
  <c r="J61" i="7"/>
  <c r="K61" i="7"/>
  <c r="L61" i="7"/>
  <c r="O61" i="7"/>
  <c r="P61" i="7"/>
  <c r="R61" i="7"/>
  <c r="S61" i="7"/>
  <c r="T61" i="7"/>
  <c r="U61" i="7"/>
  <c r="V61" i="7"/>
  <c r="W61" i="7"/>
  <c r="X61" i="7"/>
  <c r="Y61" i="7"/>
  <c r="Z61" i="7"/>
  <c r="D62" i="7"/>
  <c r="E62" i="7"/>
  <c r="F62" i="7"/>
  <c r="G62" i="7"/>
  <c r="H62" i="7"/>
  <c r="I62" i="7"/>
  <c r="J62" i="7"/>
  <c r="K62" i="7"/>
  <c r="L62" i="7"/>
  <c r="O62" i="7"/>
  <c r="P62" i="7"/>
  <c r="R62" i="7"/>
  <c r="S62" i="7"/>
  <c r="T62" i="7"/>
  <c r="U62" i="7"/>
  <c r="V62" i="7"/>
  <c r="W62" i="7"/>
  <c r="X62" i="7"/>
  <c r="Y62" i="7"/>
  <c r="Z62" i="7"/>
  <c r="D63" i="7"/>
  <c r="E63" i="7"/>
  <c r="F63" i="7"/>
  <c r="G63" i="7"/>
  <c r="H63" i="7"/>
  <c r="I63" i="7"/>
  <c r="J63" i="7"/>
  <c r="K63" i="7"/>
  <c r="L63" i="7"/>
  <c r="O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O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O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O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O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O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O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O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O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O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O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O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O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O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O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O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O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O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O81" i="7"/>
  <c r="P81" i="7"/>
  <c r="R81" i="7"/>
  <c r="S81" i="7"/>
  <c r="T81" i="7"/>
  <c r="U81" i="7"/>
  <c r="V81" i="7"/>
  <c r="W81" i="7"/>
  <c r="X81" i="7"/>
  <c r="Y81" i="7"/>
  <c r="Z81" i="7"/>
  <c r="A76" i="7"/>
  <c r="A77" i="7"/>
  <c r="A78" i="7"/>
  <c r="A79" i="7"/>
  <c r="A80" i="7"/>
  <c r="A81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8" i="7"/>
  <c r="K7" i="12"/>
  <c r="J7" i="12"/>
  <c r="I7" i="12"/>
  <c r="H7" i="12"/>
  <c r="G7" i="12"/>
  <c r="F7" i="12"/>
  <c r="E7" i="12"/>
  <c r="D7" i="12"/>
  <c r="C7" i="12"/>
  <c r="B7" i="12"/>
  <c r="L7" i="8"/>
  <c r="K7" i="8"/>
  <c r="J7" i="8"/>
  <c r="I7" i="8"/>
  <c r="H7" i="8"/>
  <c r="G7" i="8"/>
  <c r="F7" i="8"/>
  <c r="E7" i="8"/>
  <c r="D7" i="8"/>
  <c r="C7" i="8"/>
  <c r="L7" i="7"/>
  <c r="K7" i="7"/>
  <c r="J7" i="7"/>
  <c r="I7" i="7"/>
  <c r="H7" i="7"/>
  <c r="G7" i="7"/>
  <c r="F7" i="7"/>
  <c r="E7" i="7"/>
  <c r="D7" i="7"/>
  <c r="C7" i="7"/>
  <c r="K7" i="5"/>
  <c r="J7" i="5"/>
  <c r="I7" i="5"/>
  <c r="H7" i="5"/>
  <c r="G7" i="5"/>
  <c r="F7" i="5"/>
  <c r="E7" i="5"/>
  <c r="D7" i="5"/>
  <c r="C7" i="5"/>
  <c r="B7" i="5"/>
  <c r="D7" i="6"/>
  <c r="E7" i="6" s="1"/>
  <c r="F7" i="6" s="1"/>
  <c r="G7" i="6" s="1"/>
  <c r="H7" i="6" s="1"/>
  <c r="I7" i="6" s="1"/>
  <c r="J7" i="6" s="1"/>
  <c r="K7" i="6" s="1"/>
  <c r="C7" i="6"/>
  <c r="B6" i="6" l="1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208" i="32"/>
  <c r="B209" i="32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207" i="32"/>
  <c r="A228" i="32"/>
  <c r="A229" i="32"/>
  <c r="A158" i="32"/>
  <c r="A159" i="32"/>
  <c r="A166" i="32"/>
  <c r="A167" i="32"/>
  <c r="A174" i="32"/>
  <c r="A175" i="32"/>
  <c r="A182" i="32"/>
  <c r="A183" i="32"/>
  <c r="A190" i="32"/>
  <c r="A191" i="32"/>
  <c r="A198" i="32"/>
  <c r="A199" i="32"/>
  <c r="A206" i="32"/>
  <c r="A207" i="32"/>
  <c r="B135" i="32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B134" i="32"/>
  <c r="A154" i="32"/>
  <c r="A155" i="32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85" i="32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93" i="32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01" i="32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09" i="32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17" i="32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25" i="32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133" i="32"/>
  <c r="A82" i="32"/>
  <c r="A156" i="32" s="1"/>
  <c r="AC11" i="5"/>
  <c r="H6" i="6" l="1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C9" i="5" l="1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K2" i="32" l="1"/>
  <c r="L2" i="32" l="1"/>
  <c r="O3" i="32" l="1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Z163" i="32" l="1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Z164" i="32" l="1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Y111" i="32" l="1"/>
  <c r="Z172" i="32"/>
  <c r="Y172" i="32" s="1"/>
  <c r="Y171" i="32"/>
  <c r="Z187" i="32"/>
  <c r="Y186" i="32"/>
  <c r="K4" i="32"/>
  <c r="Y112" i="32"/>
  <c r="Z113" i="32"/>
  <c r="Z98" i="32"/>
  <c r="Y98" i="32" s="1"/>
  <c r="Y97" i="32"/>
  <c r="Z188" i="32" l="1"/>
  <c r="Y187" i="32"/>
  <c r="L4" i="32"/>
  <c r="Z114" i="32"/>
  <c r="Y113" i="32"/>
  <c r="Y188" i="32" l="1"/>
  <c r="Z189" i="32"/>
  <c r="M4" i="32"/>
  <c r="Y114" i="32"/>
  <c r="Z115" i="32"/>
  <c r="Z190" i="32" l="1"/>
  <c r="Y189" i="32"/>
  <c r="Y115" i="32"/>
  <c r="Z116" i="32"/>
  <c r="Z191" i="32" l="1"/>
  <c r="Y191" i="32" s="1"/>
  <c r="Y190" i="32"/>
  <c r="Y116" i="32"/>
  <c r="Z117" i="32"/>
  <c r="Y117" i="32" s="1"/>
  <c r="Y81" i="32" l="1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Z78" i="32" l="1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Z30" i="32" l="1"/>
  <c r="Y29" i="32"/>
  <c r="Z36" i="32"/>
  <c r="Y35" i="32"/>
  <c r="Z74" i="32"/>
  <c r="Y73" i="32"/>
  <c r="Z15" i="32"/>
  <c r="Y14" i="32"/>
  <c r="Z22" i="32"/>
  <c r="Z10" i="32"/>
  <c r="Y10" i="32" s="1"/>
  <c r="Y9" i="32"/>
  <c r="Z16" i="32" l="1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8" i="32" l="1"/>
  <c r="Y37" i="32"/>
  <c r="Z24" i="32"/>
  <c r="Y24" i="32" s="1"/>
  <c r="Y23" i="32"/>
  <c r="Z39" i="32" l="1"/>
  <c r="Y38" i="32"/>
  <c r="Z62" i="32" l="1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59" i="7" l="1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C60" i="27" s="1"/>
  <c r="C61" i="27" s="1"/>
  <c r="C62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T34" i="26"/>
  <c r="T304" i="26" s="1"/>
  <c r="T314" i="26" s="1"/>
  <c r="T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Z36" i="26"/>
  <c r="Z306" i="26" s="1"/>
  <c r="Z316" i="26" s="1"/>
  <c r="Z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X303" i="26"/>
  <c r="X313" i="26" s="1"/>
  <c r="X323" i="26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AF31" i="26" l="1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<sst xmlns="http://schemas.openxmlformats.org/spreadsheetml/2006/main" count="2049" uniqueCount="422">
  <si>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</si>
  <si>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</si>
  <si>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</si>
  <si>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</si>
  <si>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</si>
  <si>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</si>
  <si>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</si>
  <si>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</si>
  <si>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</si>
  <si>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</si>
  <si>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</si>
  <si>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</si>
  <si>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</si>
  <si>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</si>
  <si>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</si>
  <si>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</si>
  <si>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</si>
  <si>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</si>
  <si>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</si>
  <si>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</si>
  <si>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</si>
  <si>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</si>
  <si>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</si>
  <si>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</si>
  <si>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</si>
  <si>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</si>
  <si>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</si>
  <si>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</si>
  <si>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</si>
  <si>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</si>
  <si>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</si>
  <si>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</si>
  <si>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</si>
  <si>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</si>
  <si>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</si>
  <si>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</si>
  <si>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</si>
  <si>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</si>
  <si>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</si>
  <si>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</si>
  <si>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</si>
  <si>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</si>
  <si>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</si>
  <si>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</si>
  <si>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</si>
  <si>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</si>
  <si>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</si>
  <si>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</si>
  <si>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</si>
  <si>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</si>
  <si>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</si>
  <si>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</si>
  <si>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</si>
  <si>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</si>
  <si>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</si>
  <si>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</si>
  <si>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</si>
  <si>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</si>
  <si>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</si>
  <si>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</si>
  <si>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</si>
  <si>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</si>
  <si>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</si>
  <si>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</si>
  <si>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</si>
  <si>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</si>
  <si>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</si>
  <si>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</si>
  <si>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</si>
  <si>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</si>
  <si>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</si>
  <si>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</si>
  <si>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</si>
  <si>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</si>
  <si>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</si>
  <si>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</si>
  <si>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</si>
  <si>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</si>
  <si>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</si>
  <si>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</si>
  <si>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</si>
  <si>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</si>
  <si>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</si>
  <si>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</si>
  <si>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</si>
  <si>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</si>
  <si>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</si>
  <si>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</si>
  <si>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</si>
  <si>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</si>
  <si>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</si>
  <si>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</si>
  <si>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</si>
  <si>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</si>
  <si>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</si>
  <si>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</si>
  <si>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</si>
  <si>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</si>
  <si>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</si>
  <si>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</si>
  <si>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</si>
  <si>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</si>
  <si>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</si>
  <si>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</si>
  <si>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</si>
  <si>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</si>
  <si>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</si>
  <si>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</si>
  <si>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</si>
  <si>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</si>
  <si>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</si>
  <si>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</si>
  <si>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</si>
  <si>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</si>
  <si>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</si>
  <si>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</si>
  <si>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</si>
  <si>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</si>
  <si>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</si>
  <si>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</si>
  <si>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</si>
  <si>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</si>
  <si>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</si>
  <si>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</si>
  <si>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</si>
  <si>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</si>
  <si>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</si>
  <si>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</si>
  <si>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</si>
  <si>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</si>
  <si>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</si>
  <si>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</si>
  <si>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</si>
  <si>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</si>
  <si>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</si>
  <si>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</si>
  <si>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</si>
  <si>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</si>
  <si>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</si>
  <si>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</si>
  <si>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</si>
  <si>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</si>
  <si>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</si>
  <si>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</si>
  <si>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</si>
  <si>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</si>
  <si>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</si>
  <si>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</si>
  <si>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</si>
  <si>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</si>
  <si>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</si>
  <si>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</si>
  <si>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</si>
  <si>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</si>
  <si>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</si>
  <si>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</si>
  <si>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</si>
  <si>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</si>
  <si>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</si>
  <si>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</si>
  <si>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</si>
  <si>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</si>
  <si>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</si>
  <si>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</si>
  <si>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</si>
  <si>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</si>
  <si>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</si>
  <si>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</si>
  <si>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</si>
  <si>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</si>
  <si>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</si>
  <si>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</si>
  <si>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</si>
  <si>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</si>
  <si>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</si>
  <si>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</si>
  <si>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</si>
  <si>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</si>
  <si>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</si>
  <si>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</si>
  <si>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</si>
  <si>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</si>
  <si>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</si>
  <si>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</si>
  <si>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</si>
  <si>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</si>
  <si>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</si>
  <si>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</si>
  <si>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</si>
  <si>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</si>
  <si>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</si>
  <si>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</si>
  <si>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</si>
  <si>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</si>
  <si>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</si>
  <si>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</si>
  <si>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</si>
  <si>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</si>
  <si>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</si>
  <si>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</si>
  <si>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</si>
  <si>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</si>
  <si>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</si>
  <si>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</si>
  <si>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</si>
  <si>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</si>
  <si>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</si>
  <si>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</si>
  <si>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</si>
  <si>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</si>
  <si>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</si>
  <si>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</si>
  <si>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</si>
  <si>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</si>
  <si>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</si>
  <si>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</si>
  <si>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</si>
  <si>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</si>
  <si>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</si>
  <si>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</si>
  <si>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</si>
  <si>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</si>
  <si>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</si>
  <si>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</si>
  <si>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</si>
  <si>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</si>
  <si>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</si>
  <si>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</si>
  <si>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</si>
  <si>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</si>
  <si>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</si>
  <si>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</si>
  <si>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</si>
  <si>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</si>
  <si>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</si>
  <si>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</si>
  <si>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</si>
  <si>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</si>
  <si>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</si>
  <si>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</si>
  <si>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</si>
  <si>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</si>
  <si>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</si>
  <si>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</si>
  <si>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</si>
  <si>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</si>
  <si>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</si>
  <si>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</si>
  <si>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</si>
  <si>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</si>
  <si>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</si>
  <si>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</si>
  <si>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</si>
  <si>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</si>
  <si>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</si>
  <si>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</si>
  <si>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</si>
  <si>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</si>
  <si>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</si>
  <si>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</si>
  <si>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</si>
  <si>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</si>
  <si>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</si>
  <si>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</si>
  <si>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</si>
  <si>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</si>
  <si>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</si>
  <si>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</si>
  <si>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</si>
  <si>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</si>
  <si>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</si>
  <si>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</si>
  <si>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</si>
  <si>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</si>
  <si>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</si>
  <si>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</si>
  <si>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</si>
  <si>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</si>
  <si>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</si>
  <si>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</si>
  <si>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</si>
  <si>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</si>
  <si>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</si>
  <si>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</si>
  <si>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</si>
  <si>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</si>
  <si>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</si>
  <si>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</si>
  <si>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</si>
  <si>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</si>
  <si>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</si>
  <si>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</si>
  <si>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</si>
  <si>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</si>
  <si>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</si>
  <si>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</si>
  <si>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</si>
  <si>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</si>
  <si>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</si>
  <si>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</si>
  <si>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</si>
  <si>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</si>
  <si>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</si>
  <si>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</si>
  <si>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</si>
  <si>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</si>
  <si>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</si>
  <si>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</si>
  <si>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</si>
  <si>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</si>
  <si>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</si>
  <si>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</si>
  <si>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</si>
  <si>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</si>
  <si>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</si>
  <si>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</si>
  <si>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</si>
  <si>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</si>
  <si>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</si>
  <si>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</si>
  <si>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</si>
  <si>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</si>
  <si>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</si>
  <si>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</si>
  <si>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</si>
  <si>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</si>
  <si>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</si>
  <si>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</si>
  <si>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</si>
  <si>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</si>
  <si>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</si>
  <si>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</si>
  <si>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</si>
  <si>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</si>
  <si>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</si>
  <si>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</si>
  <si>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</si>
  <si>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</si>
  <si>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</si>
  <si>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</si>
  <si>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</si>
  <si>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</si>
  <si>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</si>
  <si>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</si>
  <si>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</si>
  <si>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</si>
  <si>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</si>
  <si>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</si>
  <si>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</si>
  <si>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</si>
  <si>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</si>
  <si>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</si>
  <si>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</si>
  <si>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</si>
  <si>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</si>
  <si>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</si>
  <si>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</si>
  <si>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</si>
  <si>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</si>
  <si>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</si>
  <si>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</si>
  <si>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</si>
  <si>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</si>
  <si>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</si>
  <si>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</si>
  <si>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</si>
  <si>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</si>
  <si>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aamaiz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</si>
  <si>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</si>
  <si>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</si>
  <si>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</si>
  <si>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</si>
  <si>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</si>
  <si>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</si>
  <si>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</si>
  <si>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</si>
  <si>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</si>
  <si>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</si>
  <si>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</si>
  <si>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</si>
  <si>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</si>
  <si>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</si>
  <si>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</si>
  <si>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</si>
  <si>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</si>
  <si>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</si>
  <si>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</si>
  <si>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</si>
  <si>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</si>
  <si>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</si>
  <si>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</si>
  <si>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</si>
  <si>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</si>
  <si>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</si>
  <si>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</si>
  <si>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</si>
  <si>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</si>
  <si>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</si>
  <si>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</si>
  <si>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altrp_p</t>
  </si>
  <si>
    <t>altrp</t>
  </si>
  <si>
    <t>awtrp_p</t>
  </si>
  <si>
    <t>awtrp</t>
  </si>
  <si>
    <t>aatrp_p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</si>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</sst>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43" fontId="24" fillId="0" borderId="0" xfId="6" applyFont="1"/>
    <xf numFmtId="169" fontId="24" fillId="0" borderId="0" xfId="5" applyNumberFormat="1"/>
    <xf numFmtId="169" fontId="24" fillId="0" borderId="0" xfId="5" applyNumberFormat="1"/>
    <xf numFmtId="0" fontId="0" fillId="0" borderId="0" xfId="0" applyFill="1" applyBorder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230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165</v>
      </c>
    </row>
    <row r="20" spans="2:3" x14ac:dyDescent="0.25">
      <c r="B20" s="5">
        <v>5</v>
      </c>
      <c r="C20" s="5" t="s">
        <v>166</v>
      </c>
    </row>
    <row r="21" spans="2:3" x14ac:dyDescent="0.25">
      <c r="B21" s="5">
        <v>6</v>
      </c>
      <c r="C21" s="5" t="s">
        <v>168</v>
      </c>
    </row>
    <row r="22" spans="2:3" x14ac:dyDescent="0.25">
      <c r="B22" s="5">
        <v>7</v>
      </c>
      <c r="C22" s="5" t="s">
        <v>167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A42" sqref="A42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189</v>
      </c>
      <c r="C9" s="15" t="s">
        <v>187</v>
      </c>
      <c r="D9" s="15">
        <v>1</v>
      </c>
    </row>
    <row r="10" spans="1:6" s="15" customFormat="1" x14ac:dyDescent="0.25">
      <c r="A10" s="15" t="s">
        <v>9</v>
      </c>
      <c r="B10" s="15" t="s">
        <v>190</v>
      </c>
      <c r="C10" s="15" t="s">
        <v>192</v>
      </c>
      <c r="D10" s="15">
        <v>1</v>
      </c>
    </row>
    <row r="11" spans="1:6" x14ac:dyDescent="0.25">
      <c r="A11" t="s">
        <v>9</v>
      </c>
      <c r="B11" t="s">
        <v>7</v>
      </c>
      <c r="C11" t="s">
        <v>188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299</v>
      </c>
      <c r="D12" s="15">
        <v>1</v>
      </c>
    </row>
    <row r="13" spans="1:6" s="15" customFormat="1" x14ac:dyDescent="0.25">
      <c r="A13" s="15" t="s">
        <v>9</v>
      </c>
      <c r="B13" s="15" t="s">
        <v>202</v>
      </c>
      <c r="C13" s="15" t="s">
        <v>203</v>
      </c>
      <c r="D13" s="15">
        <v>1</v>
      </c>
    </row>
    <row r="14" spans="1:6" s="15" customFormat="1" x14ac:dyDescent="0.25">
      <c r="A14" s="15" t="s">
        <v>9</v>
      </c>
      <c r="B14" s="15" t="s">
        <v>208</v>
      </c>
      <c r="C14" s="15" t="s">
        <v>207</v>
      </c>
      <c r="D14" s="15">
        <v>1</v>
      </c>
    </row>
    <row r="15" spans="1:6" s="15" customFormat="1" x14ac:dyDescent="0.25">
      <c r="A15" s="15" t="s">
        <v>127</v>
      </c>
      <c r="B15" s="15" t="s">
        <v>205</v>
      </c>
      <c r="C15" s="15" t="s">
        <v>209</v>
      </c>
      <c r="D15" s="15">
        <v>2</v>
      </c>
      <c r="F15" s="15" t="s">
        <v>126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25">
      <c r="A18" t="s">
        <v>3</v>
      </c>
      <c r="B18" t="s">
        <v>143</v>
      </c>
      <c r="C18" t="s">
        <v>125</v>
      </c>
      <c r="D18">
        <v>1</v>
      </c>
      <c r="E18">
        <v>1</v>
      </c>
    </row>
    <row r="19" spans="1:6" x14ac:dyDescent="0.25">
      <c r="A19" t="s">
        <v>3</v>
      </c>
      <c r="B19" t="s">
        <v>144</v>
      </c>
      <c r="C19" t="s">
        <v>302</v>
      </c>
      <c r="D19">
        <v>3</v>
      </c>
      <c r="E19">
        <v>1</v>
      </c>
    </row>
    <row r="20" spans="1:6" x14ac:dyDescent="0.25">
      <c r="A20" t="s">
        <v>3</v>
      </c>
      <c r="B20" t="s">
        <v>145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146</v>
      </c>
      <c r="C21" t="s">
        <v>305</v>
      </c>
      <c r="D21">
        <v>1</v>
      </c>
      <c r="E21">
        <v>2</v>
      </c>
    </row>
    <row r="22" spans="1:6" x14ac:dyDescent="0.25">
      <c r="A22" t="s">
        <v>3</v>
      </c>
      <c r="B22" t="s">
        <v>170</v>
      </c>
      <c r="C22" t="s">
        <v>171</v>
      </c>
      <c r="D22">
        <v>1</v>
      </c>
      <c r="E22">
        <v>2</v>
      </c>
    </row>
    <row r="23" spans="1:6" x14ac:dyDescent="0.25">
      <c r="A23" t="s">
        <v>3</v>
      </c>
      <c r="B23" t="s">
        <v>164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147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148</v>
      </c>
      <c r="C25" t="s">
        <v>149</v>
      </c>
      <c r="D25">
        <v>1</v>
      </c>
      <c r="E25">
        <v>2</v>
      </c>
    </row>
    <row r="26" spans="1:6" x14ac:dyDescent="0.25">
      <c r="A26" t="s">
        <v>3</v>
      </c>
      <c r="B26" t="s">
        <v>154</v>
      </c>
      <c r="C26" t="s">
        <v>183</v>
      </c>
      <c r="D26">
        <v>1</v>
      </c>
      <c r="E26">
        <v>1</v>
      </c>
    </row>
    <row r="27" spans="1:6" x14ac:dyDescent="0.25">
      <c r="A27" t="s">
        <v>3</v>
      </c>
      <c r="B27" t="s">
        <v>153</v>
      </c>
      <c r="C27" t="s">
        <v>184</v>
      </c>
      <c r="D27">
        <v>1</v>
      </c>
      <c r="E27">
        <v>1</v>
      </c>
    </row>
    <row r="28" spans="1:6" x14ac:dyDescent="0.25">
      <c r="A28" t="s">
        <v>3</v>
      </c>
      <c r="B28" t="s">
        <v>172</v>
      </c>
      <c r="C28" t="s">
        <v>185</v>
      </c>
      <c r="D28">
        <v>1</v>
      </c>
      <c r="E28">
        <v>1</v>
      </c>
    </row>
    <row r="29" spans="1:6" x14ac:dyDescent="0.25">
      <c r="A29" t="s">
        <v>3</v>
      </c>
      <c r="B29" t="s">
        <v>155</v>
      </c>
      <c r="C29" t="s">
        <v>180</v>
      </c>
      <c r="D29">
        <v>2</v>
      </c>
      <c r="E29">
        <v>1</v>
      </c>
    </row>
    <row r="30" spans="1:6" x14ac:dyDescent="0.25">
      <c r="A30" t="s">
        <v>3</v>
      </c>
      <c r="B30" t="s">
        <v>156</v>
      </c>
      <c r="C30" t="s">
        <v>181</v>
      </c>
      <c r="D30">
        <v>1</v>
      </c>
      <c r="E30">
        <v>1</v>
      </c>
    </row>
    <row r="31" spans="1:6" x14ac:dyDescent="0.25">
      <c r="A31" t="s">
        <v>3</v>
      </c>
      <c r="B31" t="s">
        <v>157</v>
      </c>
      <c r="C31" t="s">
        <v>186</v>
      </c>
      <c r="D31">
        <v>1</v>
      </c>
      <c r="E31">
        <v>1</v>
      </c>
    </row>
    <row r="32" spans="1:6" x14ac:dyDescent="0.25">
      <c r="A32" t="s">
        <v>3</v>
      </c>
      <c r="B32" t="s">
        <v>287</v>
      </c>
      <c r="C32" t="s">
        <v>288</v>
      </c>
      <c r="D32">
        <v>2</v>
      </c>
      <c r="E32">
        <v>1</v>
      </c>
    </row>
    <row r="33" spans="1:5" x14ac:dyDescent="0.25">
      <c r="A33" t="s">
        <v>3</v>
      </c>
      <c r="B33" t="s">
        <v>295</v>
      </c>
      <c r="C33" t="s">
        <v>296</v>
      </c>
      <c r="D33">
        <v>1</v>
      </c>
      <c r="E33">
        <v>1</v>
      </c>
    </row>
    <row r="34" spans="1:5" x14ac:dyDescent="0.25">
      <c r="A34" t="s">
        <v>3</v>
      </c>
      <c r="B34" t="s">
        <v>297</v>
      </c>
      <c r="C34" t="s">
        <v>298</v>
      </c>
      <c r="D34">
        <v>1</v>
      </c>
      <c r="E34">
        <v>1</v>
      </c>
    </row>
    <row r="35" spans="1:5" x14ac:dyDescent="0.25">
      <c r="A35" t="s">
        <v>3</v>
      </c>
      <c r="B35" t="s">
        <v>310</v>
      </c>
      <c r="C35" t="s">
        <v>311</v>
      </c>
      <c r="D35">
        <v>1</v>
      </c>
      <c r="E35">
        <v>1</v>
      </c>
    </row>
    <row r="36" spans="1:5" x14ac:dyDescent="0.25">
      <c r="A36" s="57" t="s">
        <v>3</v>
      </c>
      <c r="B36" s="57" t="s">
        <v>317</v>
      </c>
      <c r="C36" s="57" t="s">
        <v>318</v>
      </c>
      <c r="D36" s="57">
        <v>3</v>
      </c>
      <c r="E36" s="57">
        <v>1</v>
      </c>
    </row>
    <row r="37" spans="1:5" x14ac:dyDescent="0.25">
      <c r="A37" s="57" t="s">
        <v>3</v>
      </c>
      <c r="B37" s="57" t="s">
        <v>319</v>
      </c>
      <c r="C37" s="57" t="s">
        <v>320</v>
      </c>
      <c r="D37" s="57">
        <v>3</v>
      </c>
      <c r="E37" s="57">
        <v>1</v>
      </c>
    </row>
    <row r="38" spans="1:5" x14ac:dyDescent="0.25">
      <c r="A38" s="57" t="s">
        <v>127</v>
      </c>
      <c r="B38" s="57" t="s">
        <v>330</v>
      </c>
      <c r="C38" s="57" t="s">
        <v>331</v>
      </c>
      <c r="D38" s="57">
        <v>1</v>
      </c>
      <c r="E38" s="57"/>
    </row>
    <row r="39" spans="1:5" x14ac:dyDescent="0.25">
      <c r="A39" s="57" t="s">
        <v>3</v>
      </c>
      <c r="B39" s="57" t="s">
        <v>332</v>
      </c>
      <c r="C39" s="57" t="s">
        <v>333</v>
      </c>
      <c r="D39" s="57">
        <v>1</v>
      </c>
      <c r="E39" s="57">
        <v>1</v>
      </c>
    </row>
    <row r="40" spans="1:5" x14ac:dyDescent="0.25">
      <c r="A40" s="57" t="s">
        <v>3</v>
      </c>
      <c r="B40" s="57" t="s">
        <v>334</v>
      </c>
      <c r="C40" s="57" t="s">
        <v>335</v>
      </c>
      <c r="D40" s="57">
        <v>1</v>
      </c>
      <c r="E40" s="57">
        <v>1</v>
      </c>
    </row>
    <row r="41" spans="1:5" x14ac:dyDescent="0.25">
      <c r="A41" t="s">
        <v>3</v>
      </c>
      <c r="B41" t="s">
        <v>152</v>
      </c>
      <c r="C41" t="s">
        <v>182</v>
      </c>
      <c r="D41">
        <v>2</v>
      </c>
      <c r="E41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E38" sqref="E38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16384" width="9.28515625" style="58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58" t="s">
        <v>330</v>
      </c>
    </row>
    <row r="7" spans="1:2" x14ac:dyDescent="0.2">
      <c r="A7" s="58">
        <v>2030</v>
      </c>
    </row>
    <row r="8" spans="1:2" x14ac:dyDescent="0.2">
      <c r="A8" s="58">
        <f>A7+1</f>
        <v>2031</v>
      </c>
    </row>
    <row r="9" spans="1:2" x14ac:dyDescent="0.2">
      <c r="A9" s="58">
        <f>A8+1</f>
        <v>2032</v>
      </c>
    </row>
    <row r="10" spans="1:2" x14ac:dyDescent="0.2">
      <c r="A10" s="58">
        <f>A9+1</f>
        <v>2033</v>
      </c>
    </row>
    <row r="11" spans="1:2" x14ac:dyDescent="0.2">
      <c r="A11" s="58">
        <f>A10+1</f>
        <v>2034</v>
      </c>
    </row>
    <row r="12" spans="1:2" x14ac:dyDescent="0.2">
      <c r="A12" s="58">
        <f>A11+1</f>
        <v>2035</v>
      </c>
    </row>
    <row r="13" spans="1:2" x14ac:dyDescent="0.2">
      <c r="A13" s="58">
        <f t="shared" ref="A13:A27" si="0">A12+1</f>
        <v>2036</v>
      </c>
    </row>
    <row r="14" spans="1:2" x14ac:dyDescent="0.2">
      <c r="A14" s="58">
        <f t="shared" si="0"/>
        <v>2037</v>
      </c>
    </row>
    <row r="15" spans="1:2" x14ac:dyDescent="0.2">
      <c r="A15" s="58">
        <f t="shared" si="0"/>
        <v>2038</v>
      </c>
    </row>
    <row r="16" spans="1:2" x14ac:dyDescent="0.2">
      <c r="A16" s="58">
        <f t="shared" si="0"/>
        <v>2039</v>
      </c>
    </row>
    <row r="17" spans="1:1" x14ac:dyDescent="0.2">
      <c r="A17" s="58">
        <f t="shared" si="0"/>
        <v>2040</v>
      </c>
    </row>
    <row r="18" spans="1:1" x14ac:dyDescent="0.2">
      <c r="A18" s="58">
        <f t="shared" si="0"/>
        <v>2041</v>
      </c>
    </row>
    <row r="19" spans="1:1" x14ac:dyDescent="0.2">
      <c r="A19" s="58">
        <f t="shared" si="0"/>
        <v>2042</v>
      </c>
    </row>
    <row r="20" spans="1:1" x14ac:dyDescent="0.2">
      <c r="A20" s="58">
        <f t="shared" si="0"/>
        <v>2043</v>
      </c>
    </row>
    <row r="21" spans="1:1" x14ac:dyDescent="0.2">
      <c r="A21" s="58">
        <f t="shared" si="0"/>
        <v>2044</v>
      </c>
    </row>
    <row r="22" spans="1:1" x14ac:dyDescent="0.2">
      <c r="A22" s="58">
        <f t="shared" si="0"/>
        <v>2045</v>
      </c>
    </row>
    <row r="23" spans="1:1" x14ac:dyDescent="0.2">
      <c r="A23" s="58">
        <f t="shared" si="0"/>
        <v>2046</v>
      </c>
    </row>
    <row r="24" spans="1:1" x14ac:dyDescent="0.2">
      <c r="A24" s="58">
        <f t="shared" si="0"/>
        <v>2047</v>
      </c>
    </row>
    <row r="25" spans="1:1" x14ac:dyDescent="0.2">
      <c r="A25" s="58">
        <f t="shared" si="0"/>
        <v>2048</v>
      </c>
    </row>
    <row r="26" spans="1:1" x14ac:dyDescent="0.2">
      <c r="A26" s="58">
        <f t="shared" si="0"/>
        <v>2049</v>
      </c>
    </row>
    <row r="27" spans="1:1" x14ac:dyDescent="0.2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8" sqref="A8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3" width="11.5703125" style="58" bestFit="1" customWidth="1"/>
    <col min="4" max="4" width="7.42578125" style="58" bestFit="1" customWidth="1"/>
    <col min="5" max="5" width="3.28515625" style="58" customWidth="1"/>
    <col min="6" max="6" width="10.28515625" style="58" bestFit="1" customWidth="1"/>
    <col min="7" max="7" width="11.5703125" style="58" bestFit="1" customWidth="1"/>
    <col min="8" max="8" width="3.28515625" style="58" customWidth="1"/>
    <col min="9" max="9" width="13.5703125" style="58" bestFit="1" customWidth="1"/>
    <col min="10" max="10" width="9.28515625" style="58"/>
    <col min="11" max="12" width="11.5703125" style="58" bestFit="1" customWidth="1"/>
    <col min="13" max="14" width="9.28515625" style="58"/>
    <col min="15" max="15" width="21.7109375" style="58" bestFit="1" customWidth="1"/>
    <col min="16" max="16" width="9.28515625" style="58"/>
    <col min="17" max="17" width="39" style="58" bestFit="1" customWidth="1"/>
    <col min="18" max="19" width="9.28515625" style="58"/>
    <col min="20" max="20" width="13.42578125" style="58" bestFit="1" customWidth="1"/>
    <col min="21" max="22" width="9.28515625" style="58"/>
    <col min="23" max="23" width="11.42578125" style="58" customWidth="1"/>
    <col min="24" max="40" width="9.28515625" style="58"/>
    <col min="41" max="41" width="5" style="58" bestFit="1" customWidth="1"/>
    <col min="42" max="42" width="9.28515625" style="58"/>
    <col min="43" max="43" width="5" style="58" bestFit="1" customWidth="1"/>
    <col min="44" max="16384" width="9.28515625" style="58"/>
  </cols>
  <sheetData>
    <row r="1" spans="1:43" x14ac:dyDescent="0.2">
      <c r="A1" s="18" t="s">
        <v>211</v>
      </c>
      <c r="K1" s="54" t="s">
        <v>300</v>
      </c>
    </row>
    <row r="4" spans="1:43" x14ac:dyDescent="0.2">
      <c r="A4" s="18" t="s">
        <v>12</v>
      </c>
      <c r="F4" s="18" t="s">
        <v>13</v>
      </c>
      <c r="I4" s="18" t="s">
        <v>201</v>
      </c>
      <c r="K4" s="20" t="s">
        <v>15</v>
      </c>
    </row>
    <row r="5" spans="1:43" x14ac:dyDescent="0.2">
      <c r="A5" s="20" t="s">
        <v>14</v>
      </c>
      <c r="B5" s="20" t="s">
        <v>193</v>
      </c>
      <c r="C5" s="20" t="s">
        <v>194</v>
      </c>
      <c r="D5" s="20" t="s">
        <v>191</v>
      </c>
      <c r="F5" s="20" t="s">
        <v>14</v>
      </c>
      <c r="G5" s="20" t="s">
        <v>15</v>
      </c>
      <c r="I5" s="20" t="s">
        <v>14</v>
      </c>
      <c r="K5" s="21" t="s">
        <v>204</v>
      </c>
      <c r="O5" s="58" t="s">
        <v>210</v>
      </c>
      <c r="S5" s="58" t="s">
        <v>205</v>
      </c>
    </row>
    <row r="6" spans="1:43" x14ac:dyDescent="0.2">
      <c r="A6" s="58" t="s">
        <v>5</v>
      </c>
      <c r="B6" s="58" t="s">
        <v>6</v>
      </c>
      <c r="C6" s="58" t="s">
        <v>189</v>
      </c>
      <c r="D6" s="58" t="s">
        <v>190</v>
      </c>
      <c r="F6" s="58" t="s">
        <v>7</v>
      </c>
      <c r="G6" s="58" t="s">
        <v>8</v>
      </c>
      <c r="I6" s="58" t="s">
        <v>202</v>
      </c>
      <c r="K6" s="58" t="s">
        <v>8</v>
      </c>
      <c r="L6" s="58" t="s">
        <v>202</v>
      </c>
      <c r="O6" s="58" t="s">
        <v>206</v>
      </c>
      <c r="Q6" s="58" t="s">
        <v>208</v>
      </c>
      <c r="S6" s="58" t="s">
        <v>5</v>
      </c>
      <c r="T6" s="58" t="s">
        <v>208</v>
      </c>
      <c r="W6" s="30"/>
      <c r="X6" s="30" t="s">
        <v>289</v>
      </c>
    </row>
    <row r="7" spans="1:43" x14ac:dyDescent="0.2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214</v>
      </c>
      <c r="K7" s="53"/>
      <c r="L7" s="53"/>
      <c r="O7" s="53"/>
      <c r="Q7" s="58" t="s">
        <v>212</v>
      </c>
      <c r="S7" s="58">
        <v>2007</v>
      </c>
      <c r="T7" s="58" t="str">
        <f>Q8</f>
        <v>C:\SATMGE_1.0</v>
      </c>
      <c r="W7" s="58" t="str">
        <f>F8</f>
        <v>base</v>
      </c>
      <c r="X7" s="155" t="s">
        <v>254</v>
      </c>
      <c r="Y7" s="58">
        <f>MATCH(X7,[1]WPData!$B$6:$E$6,0)</f>
        <v>1</v>
      </c>
    </row>
    <row r="8" spans="1:43" x14ac:dyDescent="0.2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213</v>
      </c>
      <c r="W8" s="58" t="str">
        <f t="shared" ref="W8:W16" si="2">F9</f>
        <v>sim1</v>
      </c>
      <c r="X8" s="155" t="s">
        <v>254</v>
      </c>
      <c r="Y8" s="58">
        <f>MATCH(X8,[1]WPData!$B$6:$E$6,0)</f>
        <v>1</v>
      </c>
      <c r="AO8" s="58">
        <v>2006</v>
      </c>
    </row>
    <row r="9" spans="1:43" x14ac:dyDescent="0.2">
      <c r="A9" s="58">
        <f t="shared" si="1"/>
        <v>2017</v>
      </c>
      <c r="B9" s="58">
        <f t="shared" si="0"/>
        <v>2021</v>
      </c>
      <c r="F9" s="58" t="s">
        <v>328</v>
      </c>
      <c r="K9" s="53"/>
      <c r="L9" s="53"/>
      <c r="O9" s="53"/>
      <c r="W9" s="58" t="str">
        <f t="shared" si="2"/>
        <v>sim2</v>
      </c>
      <c r="X9" s="155" t="s">
        <v>254</v>
      </c>
      <c r="Y9" s="58">
        <f>MATCH(X9,[1]WPData!$B$6:$E$6,0)</f>
        <v>1</v>
      </c>
      <c r="AO9" s="58">
        <v>2008</v>
      </c>
    </row>
    <row r="10" spans="1:43" x14ac:dyDescent="0.2">
      <c r="A10" s="58">
        <f t="shared" si="1"/>
        <v>2018</v>
      </c>
      <c r="B10" s="58">
        <f t="shared" si="0"/>
        <v>2022</v>
      </c>
      <c r="F10" s="58" t="s">
        <v>329</v>
      </c>
      <c r="K10" s="53"/>
      <c r="L10" s="53"/>
      <c r="O10" s="53"/>
      <c r="W10" s="58" t="str">
        <f t="shared" si="2"/>
        <v>sim3</v>
      </c>
      <c r="X10" s="155" t="s">
        <v>254</v>
      </c>
      <c r="Y10" s="58">
        <f>MATCH(X10,[1]WPData!$B$6:$E$6,0)</f>
        <v>1</v>
      </c>
      <c r="AO10" s="58">
        <v>2010</v>
      </c>
    </row>
    <row r="11" spans="1:43" x14ac:dyDescent="0.2">
      <c r="A11" s="58">
        <f t="shared" si="1"/>
        <v>2019</v>
      </c>
      <c r="B11" s="58">
        <f t="shared" si="0"/>
        <v>2023</v>
      </c>
      <c r="F11" s="58" t="s">
        <v>177</v>
      </c>
      <c r="W11" s="58" t="str">
        <f t="shared" si="2"/>
        <v>sim4</v>
      </c>
      <c r="X11" s="155" t="s">
        <v>254</v>
      </c>
      <c r="Y11" s="58">
        <f>MATCH(X11,[1]WPData!$B$6:$E$6,0)</f>
        <v>1</v>
      </c>
      <c r="AO11" s="58">
        <f>AO10+5</f>
        <v>2015</v>
      </c>
    </row>
    <row r="12" spans="1:43" x14ac:dyDescent="0.2">
      <c r="A12" s="58">
        <f t="shared" si="1"/>
        <v>2020</v>
      </c>
      <c r="B12" s="58">
        <f t="shared" si="0"/>
        <v>2024</v>
      </c>
      <c r="F12" s="58" t="s">
        <v>178</v>
      </c>
      <c r="W12" s="58" t="str">
        <f t="shared" si="2"/>
        <v>sim5</v>
      </c>
      <c r="X12" s="155" t="s">
        <v>254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2">
      <c r="A13" s="58">
        <f t="shared" si="1"/>
        <v>2021</v>
      </c>
      <c r="B13" s="58">
        <f t="shared" si="0"/>
        <v>2025</v>
      </c>
      <c r="F13" s="58" t="s">
        <v>179</v>
      </c>
      <c r="W13" s="58" t="str">
        <f t="shared" si="2"/>
        <v>sim6</v>
      </c>
      <c r="X13" s="155" t="s">
        <v>254</v>
      </c>
      <c r="Y13" s="58">
        <f>MATCH(X13,[1]WPData!$B$6:$E$6,0)</f>
        <v>1</v>
      </c>
      <c r="AO13" s="58">
        <f>AO12+5</f>
        <v>2025</v>
      </c>
    </row>
    <row r="14" spans="1:43" x14ac:dyDescent="0.2">
      <c r="A14" s="58">
        <f t="shared" si="1"/>
        <v>2022</v>
      </c>
      <c r="B14" s="58">
        <f t="shared" si="0"/>
        <v>2026</v>
      </c>
      <c r="F14" s="58" t="s">
        <v>173</v>
      </c>
      <c r="W14" s="58" t="str">
        <f t="shared" si="2"/>
        <v>sim7</v>
      </c>
      <c r="X14" s="155" t="s">
        <v>254</v>
      </c>
      <c r="Y14" s="58">
        <f>MATCH(X14,[1]WPData!$B$6:$E$6,0)</f>
        <v>1</v>
      </c>
      <c r="AO14" s="58">
        <f>AO13+5</f>
        <v>2030</v>
      </c>
    </row>
    <row r="15" spans="1:43" x14ac:dyDescent="0.2">
      <c r="A15" s="58">
        <f t="shared" si="1"/>
        <v>2023</v>
      </c>
      <c r="B15" s="58">
        <f t="shared" si="0"/>
        <v>2027</v>
      </c>
      <c r="F15" s="58" t="s">
        <v>174</v>
      </c>
      <c r="W15" s="58" t="str">
        <f t="shared" si="2"/>
        <v>sim8</v>
      </c>
      <c r="X15" s="155" t="s">
        <v>254</v>
      </c>
      <c r="Y15" s="58">
        <f>MATCH(X15,[1]WPData!$B$6:$E$6,0)</f>
        <v>1</v>
      </c>
      <c r="AO15" s="58">
        <f>AO14+5</f>
        <v>2035</v>
      </c>
    </row>
    <row r="16" spans="1:43" x14ac:dyDescent="0.2">
      <c r="A16" s="58">
        <f t="shared" si="1"/>
        <v>2024</v>
      </c>
      <c r="B16" s="58">
        <f t="shared" si="0"/>
        <v>2028</v>
      </c>
      <c r="F16" s="58" t="s">
        <v>175</v>
      </c>
      <c r="W16" s="58" t="str">
        <f t="shared" si="2"/>
        <v>sim9</v>
      </c>
      <c r="X16" s="155" t="s">
        <v>254</v>
      </c>
      <c r="Y16" s="58">
        <f>MATCH(X16,[1]WPData!$B$6:$E$6,0)</f>
        <v>1</v>
      </c>
    </row>
    <row r="17" spans="1:41" x14ac:dyDescent="0.2">
      <c r="A17" s="58">
        <f t="shared" si="1"/>
        <v>2025</v>
      </c>
      <c r="B17" s="58">
        <f t="shared" si="0"/>
        <v>2029</v>
      </c>
      <c r="F17" s="58" t="s">
        <v>176</v>
      </c>
    </row>
    <row r="18" spans="1:41" x14ac:dyDescent="0.2">
      <c r="A18" s="58">
        <f t="shared" si="1"/>
        <v>2026</v>
      </c>
      <c r="B18" s="58">
        <f t="shared" si="0"/>
        <v>2030</v>
      </c>
    </row>
    <row r="19" spans="1:41" x14ac:dyDescent="0.2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2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2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2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2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2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2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2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2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2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2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2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2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2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2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2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2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2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2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2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2">
      <c r="A39" s="58">
        <f t="shared" si="1"/>
        <v>2047</v>
      </c>
      <c r="AO39" s="58">
        <f t="shared" si="4"/>
        <v>2046</v>
      </c>
    </row>
    <row r="40" spans="1:41" x14ac:dyDescent="0.2">
      <c r="A40" s="58">
        <f t="shared" si="1"/>
        <v>2048</v>
      </c>
      <c r="AO40" s="58">
        <f t="shared" si="4"/>
        <v>2047</v>
      </c>
    </row>
    <row r="41" spans="1:41" x14ac:dyDescent="0.2">
      <c r="A41" s="58">
        <f t="shared" si="1"/>
        <v>2049</v>
      </c>
      <c r="AO41" s="58">
        <f t="shared" si="4"/>
        <v>2048</v>
      </c>
    </row>
    <row r="42" spans="1:41" x14ac:dyDescent="0.2">
      <c r="A42" s="58">
        <f t="shared" si="1"/>
        <v>2050</v>
      </c>
      <c r="AO42" s="58">
        <f t="shared" si="4"/>
        <v>2049</v>
      </c>
    </row>
    <row r="43" spans="1:41" x14ac:dyDescent="0.2">
      <c r="A43" s="58">
        <f t="shared" si="1"/>
        <v>2051</v>
      </c>
      <c r="AO43" s="58">
        <f t="shared" si="4"/>
        <v>2050</v>
      </c>
    </row>
    <row r="44" spans="1:41" x14ac:dyDescent="0.2">
      <c r="A44" s="58">
        <f t="shared" si="1"/>
        <v>2052</v>
      </c>
      <c r="AO44" s="58">
        <f t="shared" si="4"/>
        <v>2051</v>
      </c>
    </row>
    <row r="45" spans="1:41" x14ac:dyDescent="0.2">
      <c r="A45" s="58">
        <f t="shared" si="1"/>
        <v>2053</v>
      </c>
      <c r="AO45" s="58">
        <f t="shared" si="4"/>
        <v>2052</v>
      </c>
    </row>
    <row r="46" spans="1:41" x14ac:dyDescent="0.2">
      <c r="A46" s="58">
        <f t="shared" si="1"/>
        <v>2054</v>
      </c>
      <c r="AO46" s="58">
        <f t="shared" si="4"/>
        <v>2053</v>
      </c>
    </row>
    <row r="47" spans="1:41" x14ac:dyDescent="0.2">
      <c r="A47" s="58">
        <f t="shared" si="1"/>
        <v>2055</v>
      </c>
      <c r="AO47" s="58">
        <f t="shared" si="4"/>
        <v>2054</v>
      </c>
    </row>
    <row r="48" spans="1:41" x14ac:dyDescent="0.2">
      <c r="A48" s="58">
        <f t="shared" si="1"/>
        <v>2056</v>
      </c>
      <c r="AO48" s="58">
        <f t="shared" si="4"/>
        <v>2055</v>
      </c>
    </row>
    <row r="49" spans="1:1" x14ac:dyDescent="0.2">
      <c r="A49" s="58">
        <f t="shared" si="1"/>
        <v>2057</v>
      </c>
    </row>
    <row r="50" spans="1:1" x14ac:dyDescent="0.2">
      <c r="A50" s="58">
        <f t="shared" si="1"/>
        <v>2058</v>
      </c>
    </row>
    <row r="51" spans="1:1" x14ac:dyDescent="0.2">
      <c r="A51" s="58">
        <f t="shared" si="1"/>
        <v>2059</v>
      </c>
    </row>
    <row r="52" spans="1:1" x14ac:dyDescent="0.2">
      <c r="A52" s="58">
        <f t="shared" si="1"/>
        <v>2060</v>
      </c>
    </row>
    <row r="53" spans="1:1" x14ac:dyDescent="0.2">
      <c r="A53" s="58">
        <f t="shared" si="1"/>
        <v>2061</v>
      </c>
    </row>
    <row r="54" spans="1:1" x14ac:dyDescent="0.2">
      <c r="A54" s="58">
        <f t="shared" si="1"/>
        <v>2062</v>
      </c>
    </row>
    <row r="55" spans="1:1" x14ac:dyDescent="0.2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M27" sqref="M27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55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199</v>
      </c>
      <c r="G16" s="24" t="s">
        <v>163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198</v>
      </c>
      <c r="G17" s="24" t="s">
        <v>195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200</v>
      </c>
      <c r="G18" s="24" t="s">
        <v>196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368</v>
      </c>
      <c r="H19" s="19">
        <v>4</v>
      </c>
      <c r="I19" s="19">
        <f t="shared" si="1"/>
        <v>4</v>
      </c>
      <c r="J19" s="19">
        <f t="shared" si="1"/>
        <v>4</v>
      </c>
      <c r="K19" s="19">
        <f t="shared" si="0"/>
        <v>4</v>
      </c>
      <c r="L19" s="19">
        <f t="shared" si="0"/>
        <v>4</v>
      </c>
      <c r="M19" s="19">
        <f t="shared" si="0"/>
        <v>4</v>
      </c>
      <c r="N19" s="19">
        <f t="shared" si="0"/>
        <v>4</v>
      </c>
      <c r="O19" s="19">
        <f t="shared" si="0"/>
        <v>4</v>
      </c>
      <c r="P19" s="19">
        <f t="shared" si="0"/>
        <v>4</v>
      </c>
      <c r="Q19" s="19">
        <f t="shared" si="0"/>
        <v>4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I229"/>
  <sheetViews>
    <sheetView zoomScale="85" zoomScaleNormal="85" workbookViewId="0">
      <pane xSplit="3" ySplit="7" topLeftCell="D191" activePane="bottomRight" state="frozen"/>
      <selection pane="topRight" activeCell="D1" sqref="D1"/>
      <selection pane="bottomLeft" activeCell="A8" sqref="A8"/>
      <selection pane="bottomRight" activeCell="A8" sqref="A8:A229"/>
    </sheetView>
  </sheetViews>
  <sheetFormatPr defaultColWidth="8.85546875" defaultRowHeight="15" x14ac:dyDescent="0.25"/>
  <cols>
    <col min="1" max="3" width="8.85546875" style="8"/>
    <col min="4" max="4" width="9.28515625" style="158" customWidth="1"/>
    <col min="5" max="5" width="11" style="158" bestFit="1" customWidth="1"/>
    <col min="6" max="7" width="9.28515625" style="158" customWidth="1"/>
    <col min="8" max="15" width="8.85546875" style="158"/>
    <col min="16" max="16384" width="8.85546875" style="32"/>
  </cols>
  <sheetData>
    <row r="1" spans="1:87" ht="18.75" x14ac:dyDescent="0.3">
      <c r="A1" s="164" t="s">
        <v>73</v>
      </c>
      <c r="D1" s="32" t="s">
        <v>328</v>
      </c>
      <c r="E1" s="32" t="s">
        <v>336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2">
        <v>2021</v>
      </c>
      <c r="T1" s="132">
        <v>2022</v>
      </c>
      <c r="U1" s="133">
        <v>2023</v>
      </c>
      <c r="V1" s="133">
        <v>2024</v>
      </c>
      <c r="W1" s="133">
        <v>2025</v>
      </c>
      <c r="X1" s="133">
        <v>2029</v>
      </c>
      <c r="Y1" s="133">
        <v>2031</v>
      </c>
      <c r="Z1" s="133">
        <v>2035</v>
      </c>
      <c r="AA1" s="133">
        <v>2040</v>
      </c>
      <c r="AB1" s="133">
        <v>2045</v>
      </c>
    </row>
    <row r="2" spans="1:87" x14ac:dyDescent="0.25">
      <c r="D2" s="32"/>
      <c r="E2" s="32"/>
      <c r="F2" s="172">
        <v>1.7</v>
      </c>
      <c r="G2" s="172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339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329</v>
      </c>
      <c r="E3" s="32" t="s">
        <v>337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2">
        <v>1.5</v>
      </c>
      <c r="G4" s="172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25">
      <c r="A5" s="7" t="s">
        <v>158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200" t="s">
        <v>303</v>
      </c>
      <c r="E6" s="200"/>
      <c r="F6" s="200"/>
      <c r="G6" s="200"/>
      <c r="H6" s="201" t="s">
        <v>304</v>
      </c>
      <c r="I6" s="201"/>
      <c r="J6" s="201"/>
      <c r="K6" s="201"/>
      <c r="L6" s="201"/>
      <c r="M6" s="201"/>
      <c r="N6" s="201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8">
        <v>2020</v>
      </c>
      <c r="E7" s="178">
        <v>2021</v>
      </c>
      <c r="F7" s="178">
        <v>2022</v>
      </c>
      <c r="G7" s="179">
        <v>2023</v>
      </c>
      <c r="H7" s="180">
        <v>2024</v>
      </c>
      <c r="I7" s="180">
        <v>2025</v>
      </c>
      <c r="J7" s="180">
        <v>2029</v>
      </c>
      <c r="K7" s="180">
        <v>2031</v>
      </c>
      <c r="L7" s="180">
        <v>2035</v>
      </c>
      <c r="M7" s="180">
        <v>2040</v>
      </c>
      <c r="N7" s="180">
        <v>2045</v>
      </c>
      <c r="Y7" s="32">
        <v>0.5</v>
      </c>
    </row>
    <row r="8" spans="1:87" s="158" customFormat="1" x14ac:dyDescent="0.25">
      <c r="A8" s="162" t="s">
        <v>340</v>
      </c>
      <c r="B8" s="162" t="s">
        <v>72</v>
      </c>
      <c r="C8" s="162" t="str">
        <f>Closures!H6</f>
        <v>base</v>
      </c>
      <c r="D8" s="59">
        <v>-0.7</v>
      </c>
      <c r="E8" s="59">
        <v>-0.2</v>
      </c>
      <c r="F8" s="59">
        <v>-0.2</v>
      </c>
      <c r="G8" s="169">
        <v>-0.2</v>
      </c>
      <c r="H8" s="170">
        <v>-0.2</v>
      </c>
      <c r="I8" s="170">
        <v>-0.2</v>
      </c>
      <c r="J8" s="170">
        <v>0.15000000000000002</v>
      </c>
      <c r="K8" s="170">
        <v>0.4</v>
      </c>
      <c r="L8" s="170">
        <v>0.4</v>
      </c>
      <c r="M8" s="170">
        <v>0.39749999999999996</v>
      </c>
      <c r="N8" s="170">
        <v>0.45</v>
      </c>
      <c r="Y8" s="159">
        <f>IF(ISERROR(Z8*$Y$7),"eps",(Z8*$Y$7))</f>
        <v>-0.7</v>
      </c>
      <c r="Z8" s="156">
        <v>-1.4</v>
      </c>
      <c r="AA8" s="160"/>
      <c r="AB8" s="160"/>
      <c r="AC8" s="157">
        <v>-0.1</v>
      </c>
      <c r="AD8" s="157">
        <v>-0.05</v>
      </c>
      <c r="AE8" s="157">
        <v>0.05</v>
      </c>
      <c r="AF8" s="157">
        <v>0.05</v>
      </c>
      <c r="AG8" s="157">
        <v>0.05</v>
      </c>
      <c r="AH8" s="157">
        <v>0.05</v>
      </c>
      <c r="AI8" s="157">
        <v>0.2</v>
      </c>
      <c r="AJ8" s="157">
        <v>0.1</v>
      </c>
      <c r="AK8" s="157">
        <v>0.15</v>
      </c>
      <c r="AL8" s="157">
        <v>0.2</v>
      </c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CC8" s="158">
        <v>1.5</v>
      </c>
      <c r="CD8" s="158">
        <v>2</v>
      </c>
      <c r="CE8" s="158">
        <v>-5.2</v>
      </c>
      <c r="CF8" s="158">
        <v>-5.5</v>
      </c>
      <c r="CG8" s="158">
        <v>2</v>
      </c>
      <c r="CH8" s="158">
        <v>-5.5</v>
      </c>
      <c r="CI8" s="158">
        <v>-5.5</v>
      </c>
    </row>
    <row r="9" spans="1:87" s="158" customFormat="1" x14ac:dyDescent="0.25">
      <c r="A9" s="162" t="s">
        <v>341</v>
      </c>
      <c r="B9" s="162" t="str">
        <f>B8</f>
        <v>nat</v>
      </c>
      <c r="C9" s="162" t="str">
        <f>C8</f>
        <v>base</v>
      </c>
      <c r="D9" s="173">
        <v>-0.7</v>
      </c>
      <c r="E9" s="173">
        <v>-0.2</v>
      </c>
      <c r="F9" s="173">
        <v>-0.2</v>
      </c>
      <c r="G9" s="174">
        <v>-0.2</v>
      </c>
      <c r="H9" s="175">
        <v>-0.2</v>
      </c>
      <c r="I9" s="175">
        <v>-0.2</v>
      </c>
      <c r="J9" s="175">
        <v>0.15000000000000002</v>
      </c>
      <c r="K9" s="175">
        <v>0.4</v>
      </c>
      <c r="L9" s="175">
        <v>0.4</v>
      </c>
      <c r="M9" s="175">
        <v>0.39749999999999996</v>
      </c>
      <c r="N9" s="175">
        <v>0.45</v>
      </c>
      <c r="Y9" s="159">
        <f t="shared" ref="Y9:Y81" si="3">IF(ISERROR(Z9*$Y$7),"eps",(Z9*$Y$7))</f>
        <v>-0.7</v>
      </c>
      <c r="Z9" s="128">
        <f>Z8</f>
        <v>-1.4</v>
      </c>
      <c r="AA9" s="146"/>
      <c r="AB9" s="146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CC9" s="158">
        <v>1.5</v>
      </c>
      <c r="CD9" s="158">
        <v>2</v>
      </c>
      <c r="CE9" s="158">
        <v>-5.2</v>
      </c>
      <c r="CF9" s="158">
        <v>-5.5</v>
      </c>
      <c r="CG9" s="158">
        <v>2</v>
      </c>
      <c r="CH9" s="158">
        <v>-5.5</v>
      </c>
      <c r="CI9" s="158">
        <v>-5.5</v>
      </c>
    </row>
    <row r="10" spans="1:87" s="158" customFormat="1" x14ac:dyDescent="0.25">
      <c r="A10" s="162" t="s">
        <v>342</v>
      </c>
      <c r="B10" s="162" t="str">
        <f t="shared" ref="B10:B73" si="4">B9</f>
        <v>nat</v>
      </c>
      <c r="C10" s="162" t="str">
        <f t="shared" ref="C10:C73" si="5">C9</f>
        <v>base</v>
      </c>
      <c r="D10" s="173">
        <v>-0.7</v>
      </c>
      <c r="E10" s="173">
        <v>-0.2</v>
      </c>
      <c r="F10" s="173">
        <v>-0.2</v>
      </c>
      <c r="G10" s="174">
        <v>-0.2</v>
      </c>
      <c r="H10" s="175">
        <v>-0.2</v>
      </c>
      <c r="I10" s="175">
        <v>-0.2</v>
      </c>
      <c r="J10" s="175">
        <v>0.15000000000000002</v>
      </c>
      <c r="K10" s="175">
        <v>0.4</v>
      </c>
      <c r="L10" s="175">
        <v>0.4</v>
      </c>
      <c r="M10" s="175">
        <v>0.39749999999999996</v>
      </c>
      <c r="N10" s="175">
        <v>0.45</v>
      </c>
      <c r="Y10" s="159">
        <f t="shared" si="3"/>
        <v>-0.7</v>
      </c>
      <c r="Z10" s="128">
        <f>Z9</f>
        <v>-1.4</v>
      </c>
      <c r="AA10" s="146"/>
      <c r="AB10" s="146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CC10" s="158">
        <v>1.5</v>
      </c>
      <c r="CD10" s="158">
        <v>2</v>
      </c>
      <c r="CE10" s="158">
        <v>-5.2</v>
      </c>
      <c r="CF10" s="158">
        <v>-5.5</v>
      </c>
      <c r="CG10" s="158">
        <v>2</v>
      </c>
      <c r="CH10" s="158">
        <v>-5.5</v>
      </c>
      <c r="CI10" s="158">
        <v>-5.5</v>
      </c>
    </row>
    <row r="11" spans="1:87" s="158" customFormat="1" x14ac:dyDescent="0.25">
      <c r="A11" s="162" t="s">
        <v>343</v>
      </c>
      <c r="B11" s="162" t="str">
        <f t="shared" si="4"/>
        <v>nat</v>
      </c>
      <c r="C11" s="162" t="str">
        <f t="shared" si="5"/>
        <v>base</v>
      </c>
      <c r="D11" s="59">
        <v>-0.7</v>
      </c>
      <c r="E11" s="59">
        <v>-0.2</v>
      </c>
      <c r="F11" s="59">
        <v>-0.2</v>
      </c>
      <c r="G11" s="169">
        <v>-0.2</v>
      </c>
      <c r="H11" s="170">
        <v>-0.2</v>
      </c>
      <c r="I11" s="170">
        <v>-0.2</v>
      </c>
      <c r="J11" s="170">
        <v>0.15000000000000002</v>
      </c>
      <c r="K11" s="170">
        <v>0.4</v>
      </c>
      <c r="L11" s="170">
        <v>0.4</v>
      </c>
      <c r="M11" s="170">
        <v>0.39749999999999996</v>
      </c>
      <c r="N11" s="170">
        <v>0.45</v>
      </c>
      <c r="Y11" s="159" t="str">
        <f t="shared" si="3"/>
        <v>eps</v>
      </c>
      <c r="Z11" s="156" t="s">
        <v>75</v>
      </c>
      <c r="AA11" s="160"/>
      <c r="AB11" s="160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CC11" s="158" t="s">
        <v>75</v>
      </c>
      <c r="CD11" s="158" t="s">
        <v>75</v>
      </c>
      <c r="CE11" s="158" t="s">
        <v>75</v>
      </c>
      <c r="CF11" s="158" t="s">
        <v>75</v>
      </c>
      <c r="CG11" s="158" t="s">
        <v>75</v>
      </c>
      <c r="CH11" s="158" t="s">
        <v>75</v>
      </c>
      <c r="CI11" s="158" t="s">
        <v>75</v>
      </c>
    </row>
    <row r="12" spans="1:87" s="158" customFormat="1" x14ac:dyDescent="0.25">
      <c r="A12" s="162" t="s">
        <v>344</v>
      </c>
      <c r="B12" s="162" t="str">
        <f t="shared" si="4"/>
        <v>nat</v>
      </c>
      <c r="C12" s="162" t="str">
        <f t="shared" si="5"/>
        <v>base</v>
      </c>
      <c r="D12" s="59">
        <v>-0.7</v>
      </c>
      <c r="E12" s="59">
        <v>-0.2</v>
      </c>
      <c r="F12" s="59">
        <v>-0.2</v>
      </c>
      <c r="G12" s="169">
        <v>-0.2</v>
      </c>
      <c r="H12" s="170">
        <v>-0.2</v>
      </c>
      <c r="I12" s="170">
        <v>-0.2</v>
      </c>
      <c r="J12" s="170">
        <v>0.15000000000000002</v>
      </c>
      <c r="K12" s="170">
        <v>0.4</v>
      </c>
      <c r="L12" s="170">
        <v>0.4</v>
      </c>
      <c r="M12" s="170">
        <v>0.39749999999999996</v>
      </c>
      <c r="N12" s="170">
        <v>0.45</v>
      </c>
      <c r="Y12" s="159" t="str">
        <f t="shared" si="3"/>
        <v>eps</v>
      </c>
      <c r="Z12" s="156" t="s">
        <v>75</v>
      </c>
      <c r="AA12" s="160"/>
      <c r="AB12" s="160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CC12" s="158" t="s">
        <v>75</v>
      </c>
      <c r="CD12" s="158" t="s">
        <v>75</v>
      </c>
      <c r="CE12" s="158" t="s">
        <v>75</v>
      </c>
      <c r="CF12" s="158" t="s">
        <v>75</v>
      </c>
      <c r="CG12" s="158" t="s">
        <v>75</v>
      </c>
      <c r="CH12" s="158" t="s">
        <v>75</v>
      </c>
      <c r="CI12" s="158" t="s">
        <v>75</v>
      </c>
    </row>
    <row r="13" spans="1:87" s="158" customFormat="1" x14ac:dyDescent="0.25">
      <c r="A13" s="162" t="s">
        <v>345</v>
      </c>
      <c r="B13" s="162" t="str">
        <f t="shared" si="4"/>
        <v>nat</v>
      </c>
      <c r="C13" s="162" t="str">
        <f t="shared" si="5"/>
        <v>base</v>
      </c>
      <c r="D13" s="59">
        <v>-0.7</v>
      </c>
      <c r="E13" s="59">
        <v>-0.2</v>
      </c>
      <c r="F13" s="59">
        <v>-0.2</v>
      </c>
      <c r="G13" s="169">
        <v>-0.2</v>
      </c>
      <c r="H13" s="170">
        <v>-0.2</v>
      </c>
      <c r="I13" s="170">
        <v>-0.2</v>
      </c>
      <c r="J13" s="170">
        <v>0.15000000000000002</v>
      </c>
      <c r="K13" s="170">
        <v>0.4</v>
      </c>
      <c r="L13" s="170">
        <v>0.4</v>
      </c>
      <c r="M13" s="170">
        <v>0.39749999999999996</v>
      </c>
      <c r="N13" s="170">
        <v>0.45</v>
      </c>
      <c r="Y13" s="159">
        <f t="shared" si="3"/>
        <v>-6</v>
      </c>
      <c r="Z13" s="156">
        <v>-12</v>
      </c>
      <c r="AA13" s="160"/>
      <c r="AB13" s="160"/>
      <c r="AC13" s="157">
        <v>-0.1</v>
      </c>
      <c r="AD13" s="157">
        <v>-0.05</v>
      </c>
      <c r="AE13" s="157">
        <v>0.05</v>
      </c>
      <c r="AF13" s="157">
        <v>0.05</v>
      </c>
      <c r="AG13" s="157">
        <v>0.05</v>
      </c>
      <c r="AH13" s="157">
        <v>0.05</v>
      </c>
      <c r="AI13" s="157">
        <v>0.2</v>
      </c>
      <c r="AJ13" s="157">
        <v>0.1</v>
      </c>
      <c r="AK13" s="157">
        <v>0.15</v>
      </c>
      <c r="AL13" s="157">
        <v>0.2</v>
      </c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CC13" s="158">
        <v>0.3</v>
      </c>
      <c r="CD13" s="158">
        <v>-3</v>
      </c>
      <c r="CE13" s="158">
        <v>0.3</v>
      </c>
      <c r="CF13" s="158">
        <v>-5</v>
      </c>
      <c r="CG13" s="158">
        <v>2</v>
      </c>
      <c r="CH13" s="158">
        <v>-3</v>
      </c>
      <c r="CI13" s="158">
        <v>-4</v>
      </c>
    </row>
    <row r="14" spans="1:87" s="158" customFormat="1" x14ac:dyDescent="0.25">
      <c r="A14" s="162" t="s">
        <v>346</v>
      </c>
      <c r="B14" s="162" t="str">
        <f t="shared" si="4"/>
        <v>nat</v>
      </c>
      <c r="C14" s="162" t="str">
        <f t="shared" si="5"/>
        <v>base</v>
      </c>
      <c r="D14" s="173">
        <v>-0.7</v>
      </c>
      <c r="E14" s="173">
        <v>-0.2</v>
      </c>
      <c r="F14" s="173">
        <v>-0.2</v>
      </c>
      <c r="G14" s="174">
        <v>-0.2</v>
      </c>
      <c r="H14" s="175">
        <v>-0.2</v>
      </c>
      <c r="I14" s="175">
        <v>-0.2</v>
      </c>
      <c r="J14" s="175">
        <v>0.15000000000000002</v>
      </c>
      <c r="K14" s="175">
        <v>0.4</v>
      </c>
      <c r="L14" s="175">
        <v>0.4</v>
      </c>
      <c r="M14" s="175">
        <v>0.39749999999999996</v>
      </c>
      <c r="N14" s="175">
        <v>0.45</v>
      </c>
      <c r="Y14" s="159">
        <f t="shared" si="3"/>
        <v>-6</v>
      </c>
      <c r="Z14" s="128">
        <f>Z13</f>
        <v>-12</v>
      </c>
      <c r="AA14" s="146"/>
      <c r="AB14" s="146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CC14" s="158">
        <v>0.3</v>
      </c>
      <c r="CD14" s="158">
        <v>-3</v>
      </c>
      <c r="CE14" s="158">
        <v>0.3</v>
      </c>
      <c r="CF14" s="158">
        <v>-5</v>
      </c>
      <c r="CG14" s="158">
        <v>2</v>
      </c>
      <c r="CH14" s="158">
        <v>-3</v>
      </c>
      <c r="CI14" s="158">
        <v>-4</v>
      </c>
    </row>
    <row r="15" spans="1:87" s="158" customFormat="1" x14ac:dyDescent="0.25">
      <c r="A15" s="162" t="s">
        <v>347</v>
      </c>
      <c r="B15" s="162" t="str">
        <f t="shared" si="4"/>
        <v>nat</v>
      </c>
      <c r="C15" s="162" t="str">
        <f t="shared" si="5"/>
        <v>base</v>
      </c>
      <c r="D15" s="173">
        <v>-0.7</v>
      </c>
      <c r="E15" s="173">
        <v>-0.2</v>
      </c>
      <c r="F15" s="173">
        <v>-0.2</v>
      </c>
      <c r="G15" s="174">
        <v>-0.2</v>
      </c>
      <c r="H15" s="175">
        <v>-0.2</v>
      </c>
      <c r="I15" s="175">
        <v>-0.2</v>
      </c>
      <c r="J15" s="175">
        <v>0.15000000000000002</v>
      </c>
      <c r="K15" s="175">
        <v>0.4</v>
      </c>
      <c r="L15" s="175">
        <v>0.4</v>
      </c>
      <c r="M15" s="175">
        <v>0.39749999999999996</v>
      </c>
      <c r="N15" s="175">
        <v>0.45</v>
      </c>
      <c r="Y15" s="159">
        <f t="shared" si="3"/>
        <v>-6</v>
      </c>
      <c r="Z15" s="128">
        <f t="shared" ref="Z15:Z16" si="6">Z14</f>
        <v>-12</v>
      </c>
      <c r="AA15" s="146"/>
      <c r="AB15" s="146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CC15" s="158">
        <v>0.3</v>
      </c>
      <c r="CD15" s="158">
        <v>-3</v>
      </c>
      <c r="CE15" s="158">
        <v>0.3</v>
      </c>
      <c r="CF15" s="158">
        <v>-5</v>
      </c>
      <c r="CG15" s="158">
        <v>2</v>
      </c>
      <c r="CH15" s="158">
        <v>-3</v>
      </c>
      <c r="CI15" s="158">
        <v>-4</v>
      </c>
    </row>
    <row r="16" spans="1:87" s="158" customFormat="1" x14ac:dyDescent="0.25">
      <c r="A16" s="162" t="s">
        <v>348</v>
      </c>
      <c r="B16" s="162" t="str">
        <f t="shared" si="4"/>
        <v>nat</v>
      </c>
      <c r="C16" s="162" t="str">
        <f t="shared" si="5"/>
        <v>base</v>
      </c>
      <c r="D16" s="173">
        <v>-0.7</v>
      </c>
      <c r="E16" s="173">
        <v>-0.2</v>
      </c>
      <c r="F16" s="173">
        <v>-0.2</v>
      </c>
      <c r="G16" s="174">
        <v>-0.2</v>
      </c>
      <c r="H16" s="175">
        <v>-0.2</v>
      </c>
      <c r="I16" s="175">
        <v>-0.2</v>
      </c>
      <c r="J16" s="175">
        <v>0.15000000000000002</v>
      </c>
      <c r="K16" s="175">
        <v>0.4</v>
      </c>
      <c r="L16" s="175">
        <v>0.4</v>
      </c>
      <c r="M16" s="175">
        <v>0.39749999999999996</v>
      </c>
      <c r="N16" s="175">
        <v>0.45</v>
      </c>
      <c r="Y16" s="159">
        <f t="shared" si="3"/>
        <v>-6</v>
      </c>
      <c r="Z16" s="128">
        <f t="shared" si="6"/>
        <v>-12</v>
      </c>
      <c r="AA16" s="146"/>
      <c r="AB16" s="146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CC16" s="158">
        <v>0.3</v>
      </c>
      <c r="CD16" s="158">
        <v>-3</v>
      </c>
      <c r="CE16" s="158">
        <v>0.3</v>
      </c>
      <c r="CF16" s="158">
        <v>-5</v>
      </c>
      <c r="CG16" s="158">
        <v>2</v>
      </c>
      <c r="CH16" s="158">
        <v>-3</v>
      </c>
      <c r="CI16" s="158">
        <v>-4</v>
      </c>
    </row>
    <row r="17" spans="1:87" s="158" customFormat="1" x14ac:dyDescent="0.25">
      <c r="A17" s="162" t="s">
        <v>349</v>
      </c>
      <c r="B17" s="162" t="str">
        <f t="shared" si="4"/>
        <v>nat</v>
      </c>
      <c r="C17" s="162" t="str">
        <f t="shared" si="5"/>
        <v>base</v>
      </c>
      <c r="D17" s="59">
        <v>-0.7</v>
      </c>
      <c r="E17" s="59">
        <v>-0.2</v>
      </c>
      <c r="F17" s="59">
        <v>-0.2</v>
      </c>
      <c r="G17" s="169">
        <v>-0.2</v>
      </c>
      <c r="H17" s="170">
        <v>-0.2</v>
      </c>
      <c r="I17" s="170">
        <v>-0.2</v>
      </c>
      <c r="J17" s="170">
        <v>0.15000000000000002</v>
      </c>
      <c r="K17" s="170">
        <v>0.4</v>
      </c>
      <c r="L17" s="170">
        <v>0.4</v>
      </c>
      <c r="M17" s="170">
        <v>0.39749999999999996</v>
      </c>
      <c r="N17" s="170">
        <v>0.45</v>
      </c>
      <c r="Y17" s="159">
        <f t="shared" si="3"/>
        <v>-1.25</v>
      </c>
      <c r="Z17" s="128">
        <f>Z28</f>
        <v>-2.5</v>
      </c>
      <c r="AA17" s="146"/>
      <c r="AB17" s="146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CC17" s="158">
        <v>-4.5</v>
      </c>
      <c r="CD17" s="158">
        <v>-5</v>
      </c>
      <c r="CE17" s="158">
        <v>-5.5</v>
      </c>
      <c r="CF17" s="158">
        <v>-2.5</v>
      </c>
      <c r="CG17" s="158">
        <v>-4</v>
      </c>
      <c r="CH17" s="158">
        <v>-2</v>
      </c>
      <c r="CI17" s="158">
        <v>-5</v>
      </c>
    </row>
    <row r="18" spans="1:87" s="158" customFormat="1" x14ac:dyDescent="0.25">
      <c r="A18" s="162" t="s">
        <v>350</v>
      </c>
      <c r="B18" s="162" t="str">
        <f t="shared" si="4"/>
        <v>nat</v>
      </c>
      <c r="C18" s="162" t="str">
        <f t="shared" si="5"/>
        <v>base</v>
      </c>
      <c r="D18" s="59">
        <v>-0.7</v>
      </c>
      <c r="E18" s="59">
        <v>-0.2</v>
      </c>
      <c r="F18" s="59">
        <v>-0.2</v>
      </c>
      <c r="G18" s="169">
        <v>-0.2</v>
      </c>
      <c r="H18" s="170">
        <v>-0.2</v>
      </c>
      <c r="I18" s="170">
        <v>-0.2</v>
      </c>
      <c r="J18" s="170">
        <v>0.15000000000000002</v>
      </c>
      <c r="K18" s="170">
        <v>0.4</v>
      </c>
      <c r="L18" s="170">
        <v>0.4</v>
      </c>
      <c r="M18" s="170">
        <v>0.39749999999999996</v>
      </c>
      <c r="N18" s="170">
        <v>0.45</v>
      </c>
      <c r="Y18" s="159">
        <f t="shared" si="3"/>
        <v>-1</v>
      </c>
      <c r="Z18" s="156">
        <v>-2</v>
      </c>
      <c r="AA18" s="160"/>
      <c r="AB18" s="160"/>
      <c r="AC18" s="157">
        <v>-0.1</v>
      </c>
      <c r="AD18" s="157">
        <v>-0.05</v>
      </c>
      <c r="AE18" s="157">
        <v>0.05</v>
      </c>
      <c r="AF18" s="157">
        <v>0.05</v>
      </c>
      <c r="AG18" s="157">
        <v>0.05</v>
      </c>
      <c r="AH18" s="157">
        <v>0.05</v>
      </c>
      <c r="AI18" s="157">
        <v>0.2</v>
      </c>
      <c r="AJ18" s="157">
        <v>0.1</v>
      </c>
      <c r="AK18" s="157">
        <v>0.15</v>
      </c>
      <c r="AL18" s="157">
        <v>0.2</v>
      </c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CC18" s="158">
        <v>-4.5</v>
      </c>
      <c r="CD18" s="158">
        <v>-5</v>
      </c>
      <c r="CE18" s="158">
        <v>-5.5</v>
      </c>
      <c r="CF18" s="158">
        <v>-2.5</v>
      </c>
      <c r="CG18" s="158">
        <v>-4</v>
      </c>
      <c r="CH18" s="158">
        <v>-2</v>
      </c>
      <c r="CI18" s="158">
        <v>-5</v>
      </c>
    </row>
    <row r="19" spans="1:87" s="158" customFormat="1" x14ac:dyDescent="0.25">
      <c r="A19" s="162" t="s">
        <v>351</v>
      </c>
      <c r="B19" s="162" t="str">
        <f t="shared" si="4"/>
        <v>nat</v>
      </c>
      <c r="C19" s="162" t="str">
        <f t="shared" si="5"/>
        <v>base</v>
      </c>
      <c r="D19" s="173">
        <v>-0.7</v>
      </c>
      <c r="E19" s="173">
        <v>-0.2</v>
      </c>
      <c r="F19" s="173">
        <v>-0.2</v>
      </c>
      <c r="G19" s="174">
        <v>-0.2</v>
      </c>
      <c r="H19" s="175">
        <v>-0.2</v>
      </c>
      <c r="I19" s="175">
        <v>-0.2</v>
      </c>
      <c r="J19" s="175">
        <v>0.15000000000000002</v>
      </c>
      <c r="K19" s="175">
        <v>0.4</v>
      </c>
      <c r="L19" s="175">
        <v>0.4</v>
      </c>
      <c r="M19" s="175">
        <v>0.39749999999999996</v>
      </c>
      <c r="N19" s="175">
        <v>0.45</v>
      </c>
      <c r="Y19" s="159">
        <f t="shared" si="3"/>
        <v>-1</v>
      </c>
      <c r="Z19" s="128">
        <f>Z18</f>
        <v>-2</v>
      </c>
      <c r="AA19" s="146"/>
      <c r="AB19" s="146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CC19" s="158">
        <v>-4.5</v>
      </c>
      <c r="CD19" s="158">
        <v>-5</v>
      </c>
      <c r="CE19" s="158">
        <v>-5.5</v>
      </c>
      <c r="CF19" s="158">
        <v>-2.5</v>
      </c>
      <c r="CG19" s="158">
        <v>-4</v>
      </c>
      <c r="CH19" s="158">
        <v>-2</v>
      </c>
      <c r="CI19" s="158">
        <v>-5</v>
      </c>
    </row>
    <row r="20" spans="1:87" s="158" customFormat="1" x14ac:dyDescent="0.25">
      <c r="A20" s="162" t="s">
        <v>129</v>
      </c>
      <c r="B20" s="162" t="str">
        <f t="shared" si="4"/>
        <v>nat</v>
      </c>
      <c r="C20" s="162" t="str">
        <f t="shared" si="5"/>
        <v>base</v>
      </c>
      <c r="D20" s="59">
        <v>-0.7</v>
      </c>
      <c r="E20" s="59">
        <v>-0.2</v>
      </c>
      <c r="F20" s="59">
        <v>-0.2</v>
      </c>
      <c r="G20" s="169">
        <v>-0.2</v>
      </c>
      <c r="H20" s="170">
        <v>-0.2</v>
      </c>
      <c r="I20" s="170">
        <v>-0.2</v>
      </c>
      <c r="J20" s="170">
        <v>0.15000000000000002</v>
      </c>
      <c r="K20" s="170">
        <v>0.4</v>
      </c>
      <c r="L20" s="170">
        <v>0.4</v>
      </c>
      <c r="M20" s="170">
        <v>0.39749999999999996</v>
      </c>
      <c r="N20" s="170">
        <v>0.45</v>
      </c>
      <c r="Y20" s="159">
        <f t="shared" si="3"/>
        <v>-4</v>
      </c>
      <c r="Z20" s="156">
        <v>-8</v>
      </c>
      <c r="AA20" s="160"/>
      <c r="AB20" s="160"/>
      <c r="AC20" s="157">
        <v>-0.1</v>
      </c>
      <c r="AD20" s="157">
        <v>-0.05</v>
      </c>
      <c r="AE20" s="157">
        <v>0.05</v>
      </c>
      <c r="AF20" s="157">
        <v>0.05</v>
      </c>
      <c r="AG20" s="157">
        <v>0.05</v>
      </c>
      <c r="AH20" s="157">
        <v>0.05</v>
      </c>
      <c r="AI20" s="157">
        <v>0.2</v>
      </c>
      <c r="AJ20" s="157">
        <v>0.1</v>
      </c>
      <c r="AK20" s="157">
        <v>0.15</v>
      </c>
      <c r="AL20" s="157">
        <v>0.2</v>
      </c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CC20" s="158">
        <v>-4.5</v>
      </c>
      <c r="CD20" s="158">
        <v>-5</v>
      </c>
      <c r="CE20" s="158">
        <v>-5.5</v>
      </c>
      <c r="CF20" s="158">
        <v>-2.5</v>
      </c>
      <c r="CG20" s="158">
        <v>-4</v>
      </c>
      <c r="CH20" s="158">
        <v>-2</v>
      </c>
      <c r="CI20" s="158">
        <v>-5</v>
      </c>
    </row>
    <row r="21" spans="1:87" s="158" customFormat="1" x14ac:dyDescent="0.25">
      <c r="A21" s="162" t="s">
        <v>130</v>
      </c>
      <c r="B21" s="162" t="str">
        <f t="shared" si="4"/>
        <v>nat</v>
      </c>
      <c r="C21" s="162" t="str">
        <f t="shared" si="5"/>
        <v>base</v>
      </c>
      <c r="D21" s="173">
        <v>-0.7</v>
      </c>
      <c r="E21" s="173">
        <v>-0.2</v>
      </c>
      <c r="F21" s="173">
        <v>-0.2</v>
      </c>
      <c r="G21" s="174">
        <v>-0.2</v>
      </c>
      <c r="H21" s="175">
        <v>-0.2</v>
      </c>
      <c r="I21" s="175">
        <v>-0.2</v>
      </c>
      <c r="J21" s="175">
        <v>0.15000000000000002</v>
      </c>
      <c r="K21" s="175">
        <v>0.4</v>
      </c>
      <c r="L21" s="175">
        <v>0.4</v>
      </c>
      <c r="M21" s="175">
        <v>0.39749999999999996</v>
      </c>
      <c r="N21" s="175">
        <v>0.45</v>
      </c>
      <c r="Y21" s="159">
        <f t="shared" si="3"/>
        <v>-4</v>
      </c>
      <c r="Z21" s="129">
        <f t="shared" ref="Z21:Z31" si="7">Z20</f>
        <v>-8</v>
      </c>
      <c r="AA21" s="147"/>
      <c r="AB21" s="147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CC21" s="158">
        <v>-4.5</v>
      </c>
      <c r="CD21" s="158">
        <v>-5</v>
      </c>
      <c r="CE21" s="158">
        <v>-5.5</v>
      </c>
      <c r="CF21" s="158">
        <v>-2.5</v>
      </c>
      <c r="CG21" s="158">
        <v>-4</v>
      </c>
      <c r="CH21" s="158">
        <v>-2</v>
      </c>
      <c r="CI21" s="158">
        <v>-5</v>
      </c>
    </row>
    <row r="22" spans="1:87" s="158" customFormat="1" x14ac:dyDescent="0.25">
      <c r="A22" s="162" t="s">
        <v>59</v>
      </c>
      <c r="B22" s="162" t="str">
        <f t="shared" si="4"/>
        <v>nat</v>
      </c>
      <c r="C22" s="162" t="str">
        <f t="shared" si="5"/>
        <v>base</v>
      </c>
      <c r="D22" s="173" t="s">
        <v>75</v>
      </c>
      <c r="E22" s="173" t="s">
        <v>75</v>
      </c>
      <c r="F22" s="173" t="s">
        <v>75</v>
      </c>
      <c r="G22" s="174" t="s">
        <v>75</v>
      </c>
      <c r="H22" s="175" t="s">
        <v>75</v>
      </c>
      <c r="I22" s="175" t="s">
        <v>75</v>
      </c>
      <c r="J22" s="175" t="s">
        <v>75</v>
      </c>
      <c r="K22" s="175" t="s">
        <v>75</v>
      </c>
      <c r="L22" s="175" t="s">
        <v>75</v>
      </c>
      <c r="M22" s="175" t="s">
        <v>75</v>
      </c>
      <c r="N22" s="175" t="s">
        <v>75</v>
      </c>
      <c r="Y22" s="159">
        <f t="shared" si="3"/>
        <v>-4</v>
      </c>
      <c r="Z22" s="129">
        <f t="shared" si="7"/>
        <v>-8</v>
      </c>
      <c r="AA22" s="147"/>
      <c r="AB22" s="147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CC22" s="158">
        <v>-4.5</v>
      </c>
      <c r="CD22" s="158">
        <v>-5</v>
      </c>
      <c r="CE22" s="158">
        <v>-5.5</v>
      </c>
      <c r="CF22" s="158">
        <v>-2.5</v>
      </c>
      <c r="CG22" s="158">
        <v>-4</v>
      </c>
      <c r="CH22" s="158">
        <v>-2</v>
      </c>
      <c r="CI22" s="158">
        <v>-5</v>
      </c>
    </row>
    <row r="23" spans="1:87" s="158" customFormat="1" x14ac:dyDescent="0.25">
      <c r="A23" s="162" t="s">
        <v>215</v>
      </c>
      <c r="B23" s="162" t="str">
        <f t="shared" si="4"/>
        <v>nat</v>
      </c>
      <c r="C23" s="162" t="str">
        <f t="shared" si="5"/>
        <v>base</v>
      </c>
      <c r="D23" s="173" t="s">
        <v>75</v>
      </c>
      <c r="E23" s="173" t="s">
        <v>75</v>
      </c>
      <c r="F23" s="173" t="s">
        <v>75</v>
      </c>
      <c r="G23" s="174" t="s">
        <v>75</v>
      </c>
      <c r="H23" s="175" t="s">
        <v>75</v>
      </c>
      <c r="I23" s="175" t="s">
        <v>75</v>
      </c>
      <c r="J23" s="175" t="s">
        <v>75</v>
      </c>
      <c r="K23" s="175" t="s">
        <v>75</v>
      </c>
      <c r="L23" s="175" t="s">
        <v>75</v>
      </c>
      <c r="M23" s="175" t="s">
        <v>75</v>
      </c>
      <c r="N23" s="175" t="s">
        <v>75</v>
      </c>
      <c r="Y23" s="159">
        <f t="shared" si="3"/>
        <v>-4</v>
      </c>
      <c r="Z23" s="129">
        <f t="shared" si="7"/>
        <v>-8</v>
      </c>
      <c r="AA23" s="147"/>
      <c r="AB23" s="147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CC23" s="158">
        <v>-4.5</v>
      </c>
      <c r="CD23" s="158">
        <v>-5</v>
      </c>
      <c r="CE23" s="158">
        <v>-5.5</v>
      </c>
      <c r="CF23" s="158">
        <v>-2.5</v>
      </c>
      <c r="CG23" s="158">
        <v>-4</v>
      </c>
      <c r="CH23" s="158">
        <v>-2</v>
      </c>
      <c r="CI23" s="158">
        <v>-5</v>
      </c>
    </row>
    <row r="24" spans="1:87" s="158" customFormat="1" x14ac:dyDescent="0.25">
      <c r="A24" s="162" t="s">
        <v>99</v>
      </c>
      <c r="B24" s="162" t="str">
        <f t="shared" si="4"/>
        <v>nat</v>
      </c>
      <c r="C24" s="162" t="str">
        <f t="shared" si="5"/>
        <v>base</v>
      </c>
      <c r="D24" s="173">
        <v>-6</v>
      </c>
      <c r="E24" s="173">
        <v>-0.2</v>
      </c>
      <c r="F24" s="173">
        <v>-0.2</v>
      </c>
      <c r="G24" s="174">
        <v>-0.2</v>
      </c>
      <c r="H24" s="175">
        <v>-0.2</v>
      </c>
      <c r="I24" s="175">
        <v>-0.2</v>
      </c>
      <c r="J24" s="175">
        <v>0.15000000000000002</v>
      </c>
      <c r="K24" s="175">
        <v>0.4</v>
      </c>
      <c r="L24" s="175">
        <v>0.4</v>
      </c>
      <c r="M24" s="175">
        <v>0.39749999999999996</v>
      </c>
      <c r="N24" s="175">
        <v>0.45</v>
      </c>
      <c r="Y24" s="159">
        <f t="shared" si="3"/>
        <v>-4</v>
      </c>
      <c r="Z24" s="129">
        <f>Z23</f>
        <v>-8</v>
      </c>
      <c r="AA24" s="147"/>
      <c r="AB24" s="147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CC24" s="158">
        <v>-4.5</v>
      </c>
      <c r="CD24" s="158">
        <v>-5</v>
      </c>
      <c r="CE24" s="158">
        <v>-5.5</v>
      </c>
      <c r="CF24" s="158">
        <v>-2.5</v>
      </c>
      <c r="CG24" s="158">
        <v>-4</v>
      </c>
      <c r="CH24" s="158">
        <v>-2</v>
      </c>
      <c r="CI24" s="158">
        <v>-5</v>
      </c>
    </row>
    <row r="25" spans="1:87" s="158" customFormat="1" x14ac:dyDescent="0.25">
      <c r="A25" s="162" t="s">
        <v>131</v>
      </c>
      <c r="B25" s="162" t="str">
        <f t="shared" si="4"/>
        <v>nat</v>
      </c>
      <c r="C25" s="162" t="str">
        <f t="shared" si="5"/>
        <v>base</v>
      </c>
      <c r="D25" s="59">
        <v>-6</v>
      </c>
      <c r="E25" s="59">
        <v>-0.2</v>
      </c>
      <c r="F25" s="59">
        <v>-0.2</v>
      </c>
      <c r="G25" s="169">
        <v>-0.2</v>
      </c>
      <c r="H25" s="170">
        <v>-0.2</v>
      </c>
      <c r="I25" s="170">
        <v>-0.2</v>
      </c>
      <c r="J25" s="170">
        <v>0.15000000000000002</v>
      </c>
      <c r="K25" s="170">
        <v>0.4</v>
      </c>
      <c r="L25" s="170">
        <v>0.4</v>
      </c>
      <c r="M25" s="170">
        <v>0.39749999999999996</v>
      </c>
      <c r="N25" s="170">
        <v>0.45</v>
      </c>
      <c r="Y25" s="159">
        <f t="shared" si="3"/>
        <v>-4</v>
      </c>
      <c r="Z25" s="156">
        <v>-8</v>
      </c>
      <c r="AA25" s="160"/>
      <c r="AB25" s="160"/>
      <c r="AC25" s="157">
        <v>-0.1</v>
      </c>
      <c r="AD25" s="157">
        <v>-0.05</v>
      </c>
      <c r="AE25" s="157">
        <v>0.05</v>
      </c>
      <c r="AF25" s="157">
        <v>0.05</v>
      </c>
      <c r="AG25" s="157">
        <v>0.05</v>
      </c>
      <c r="AH25" s="157">
        <v>0.05</v>
      </c>
      <c r="AI25" s="157">
        <v>0.2</v>
      </c>
      <c r="AJ25" s="157">
        <v>0.1</v>
      </c>
      <c r="AK25" s="157">
        <v>0.15</v>
      </c>
      <c r="AL25" s="157">
        <v>0.2</v>
      </c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CC25" s="158">
        <v>-4.5</v>
      </c>
      <c r="CD25" s="158">
        <v>-5</v>
      </c>
      <c r="CE25" s="158">
        <v>-5.5</v>
      </c>
      <c r="CF25" s="158">
        <v>-2.5</v>
      </c>
      <c r="CG25" s="158">
        <v>-4</v>
      </c>
      <c r="CH25" s="158">
        <v>-2</v>
      </c>
      <c r="CI25" s="158">
        <v>-5</v>
      </c>
    </row>
    <row r="26" spans="1:87" s="158" customFormat="1" x14ac:dyDescent="0.25">
      <c r="A26" s="162" t="s">
        <v>216</v>
      </c>
      <c r="B26" s="162" t="str">
        <f t="shared" si="4"/>
        <v>nat</v>
      </c>
      <c r="C26" s="162" t="str">
        <f t="shared" si="5"/>
        <v>base</v>
      </c>
      <c r="D26" s="173">
        <v>-6</v>
      </c>
      <c r="E26" s="173">
        <v>-0.2</v>
      </c>
      <c r="F26" s="173">
        <v>-0.2</v>
      </c>
      <c r="G26" s="174">
        <v>-0.2</v>
      </c>
      <c r="H26" s="175">
        <v>-0.2</v>
      </c>
      <c r="I26" s="175">
        <v>-0.2</v>
      </c>
      <c r="J26" s="175">
        <v>0.15000000000000002</v>
      </c>
      <c r="K26" s="175">
        <v>0.4</v>
      </c>
      <c r="L26" s="175">
        <v>0.4</v>
      </c>
      <c r="M26" s="175">
        <v>0.39749999999999996</v>
      </c>
      <c r="N26" s="175">
        <v>0.45</v>
      </c>
      <c r="Y26" s="159">
        <f t="shared" si="3"/>
        <v>-4</v>
      </c>
      <c r="Z26" s="129">
        <f t="shared" ref="Z26" si="8">Z25</f>
        <v>-8</v>
      </c>
      <c r="AA26" s="147"/>
      <c r="AB26" s="147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CC26" s="158">
        <v>-4.5</v>
      </c>
      <c r="CD26" s="158">
        <v>-5</v>
      </c>
      <c r="CE26" s="158">
        <v>-5.5</v>
      </c>
      <c r="CF26" s="158">
        <v>-2.5</v>
      </c>
      <c r="CG26" s="158">
        <v>-4</v>
      </c>
      <c r="CH26" s="158">
        <v>-2</v>
      </c>
      <c r="CI26" s="158">
        <v>-5</v>
      </c>
    </row>
    <row r="27" spans="1:87" s="158" customFormat="1" x14ac:dyDescent="0.25">
      <c r="A27" s="162" t="s">
        <v>218</v>
      </c>
      <c r="B27" s="162" t="str">
        <f t="shared" si="4"/>
        <v>nat</v>
      </c>
      <c r="C27" s="162" t="str">
        <f t="shared" si="5"/>
        <v>base</v>
      </c>
      <c r="D27" s="59">
        <v>-6</v>
      </c>
      <c r="E27" s="59">
        <v>-0.2</v>
      </c>
      <c r="F27" s="59">
        <v>-0.2</v>
      </c>
      <c r="G27" s="169">
        <v>-0.2</v>
      </c>
      <c r="H27" s="170">
        <v>-0.2</v>
      </c>
      <c r="I27" s="170">
        <v>-0.2</v>
      </c>
      <c r="J27" s="170">
        <v>0.15000000000000002</v>
      </c>
      <c r="K27" s="170">
        <v>0.4</v>
      </c>
      <c r="L27" s="170">
        <v>0.4</v>
      </c>
      <c r="M27" s="170">
        <v>0.39749999999999996</v>
      </c>
      <c r="N27" s="170">
        <v>0.45</v>
      </c>
      <c r="Y27" s="159" t="str">
        <f t="shared" si="3"/>
        <v>eps</v>
      </c>
      <c r="Z27" s="156" t="s">
        <v>75</v>
      </c>
      <c r="AA27" s="160"/>
      <c r="AB27" s="160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CC27" s="158">
        <v>-4.5</v>
      </c>
      <c r="CD27" s="158">
        <v>-5</v>
      </c>
      <c r="CE27" s="158">
        <v>-5.5</v>
      </c>
      <c r="CF27" s="158">
        <v>-2.5</v>
      </c>
      <c r="CG27" s="158">
        <v>-4</v>
      </c>
      <c r="CH27" s="158">
        <v>-2</v>
      </c>
      <c r="CI27" s="158">
        <v>-5</v>
      </c>
    </row>
    <row r="28" spans="1:87" s="158" customFormat="1" x14ac:dyDescent="0.25">
      <c r="A28" s="162" t="s">
        <v>352</v>
      </c>
      <c r="B28" s="162" t="str">
        <f t="shared" si="4"/>
        <v>nat</v>
      </c>
      <c r="C28" s="162" t="str">
        <f t="shared" si="5"/>
        <v>base</v>
      </c>
      <c r="D28" s="59">
        <v>-1</v>
      </c>
      <c r="E28" s="59">
        <v>-0.2</v>
      </c>
      <c r="F28" s="59">
        <v>-0.2</v>
      </c>
      <c r="G28" s="169">
        <v>-0.2</v>
      </c>
      <c r="H28" s="170">
        <v>-0.2</v>
      </c>
      <c r="I28" s="170">
        <v>-0.2</v>
      </c>
      <c r="J28" s="170">
        <v>0.15000000000000002</v>
      </c>
      <c r="K28" s="170">
        <v>0.4</v>
      </c>
      <c r="L28" s="170">
        <v>0.4</v>
      </c>
      <c r="M28" s="170">
        <v>0.39749999999999996</v>
      </c>
      <c r="N28" s="170">
        <v>0.45</v>
      </c>
      <c r="Y28" s="159">
        <f t="shared" si="3"/>
        <v>-1.25</v>
      </c>
      <c r="Z28" s="156">
        <v>-2.5</v>
      </c>
      <c r="AA28" s="160"/>
      <c r="AB28" s="160"/>
      <c r="AC28" s="157">
        <v>-0.1</v>
      </c>
      <c r="AD28" s="157">
        <v>-0.05</v>
      </c>
      <c r="AE28" s="157">
        <v>0.05</v>
      </c>
      <c r="AF28" s="157">
        <v>0.05</v>
      </c>
      <c r="AG28" s="157">
        <v>0.05</v>
      </c>
      <c r="AH28" s="157">
        <v>0.05</v>
      </c>
      <c r="AI28" s="157">
        <v>0.2</v>
      </c>
      <c r="AJ28" s="157">
        <v>0.1</v>
      </c>
      <c r="AK28" s="157">
        <v>0.15</v>
      </c>
      <c r="AL28" s="157">
        <v>0.2</v>
      </c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CC28" s="158">
        <v>-4.5</v>
      </c>
      <c r="CD28" s="158">
        <v>-5</v>
      </c>
      <c r="CE28" s="158">
        <v>-5.5</v>
      </c>
      <c r="CF28" s="158">
        <v>-2.5</v>
      </c>
      <c r="CG28" s="158">
        <v>-4</v>
      </c>
      <c r="CH28" s="158">
        <v>-2</v>
      </c>
      <c r="CI28" s="158">
        <v>-5</v>
      </c>
    </row>
    <row r="29" spans="1:87" s="158" customFormat="1" x14ac:dyDescent="0.25">
      <c r="A29" s="162" t="s">
        <v>353</v>
      </c>
      <c r="B29" s="162" t="str">
        <f t="shared" si="4"/>
        <v>nat</v>
      </c>
      <c r="C29" s="162" t="str">
        <f t="shared" si="5"/>
        <v>base</v>
      </c>
      <c r="D29" s="173">
        <v>-1</v>
      </c>
      <c r="E29" s="173">
        <v>-0.2</v>
      </c>
      <c r="F29" s="173">
        <v>-0.2</v>
      </c>
      <c r="G29" s="174">
        <v>-0.2</v>
      </c>
      <c r="H29" s="175">
        <v>-0.2</v>
      </c>
      <c r="I29" s="175">
        <v>-0.2</v>
      </c>
      <c r="J29" s="175">
        <v>0.15000000000000002</v>
      </c>
      <c r="K29" s="175">
        <v>0.4</v>
      </c>
      <c r="L29" s="175">
        <v>0.4</v>
      </c>
      <c r="M29" s="175">
        <v>0.39749999999999996</v>
      </c>
      <c r="N29" s="175">
        <v>0.45</v>
      </c>
      <c r="Y29" s="159">
        <f t="shared" si="3"/>
        <v>-1.25</v>
      </c>
      <c r="Z29" s="129">
        <f t="shared" si="7"/>
        <v>-2.5</v>
      </c>
      <c r="AA29" s="147"/>
      <c r="AB29" s="147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CC29" s="158">
        <v>-4.5</v>
      </c>
      <c r="CD29" s="158">
        <v>-5</v>
      </c>
      <c r="CE29" s="158">
        <v>-5.5</v>
      </c>
      <c r="CF29" s="158">
        <v>-2.5</v>
      </c>
      <c r="CG29" s="158">
        <v>-4</v>
      </c>
      <c r="CH29" s="158">
        <v>-2</v>
      </c>
      <c r="CI29" s="158">
        <v>-5</v>
      </c>
    </row>
    <row r="30" spans="1:87" s="158" customFormat="1" x14ac:dyDescent="0.25">
      <c r="A30" s="162" t="s">
        <v>354</v>
      </c>
      <c r="B30" s="162" t="str">
        <f t="shared" si="4"/>
        <v>nat</v>
      </c>
      <c r="C30" s="162" t="str">
        <f t="shared" si="5"/>
        <v>base</v>
      </c>
      <c r="D30" s="173">
        <v>-1</v>
      </c>
      <c r="E30" s="173">
        <v>-0.2</v>
      </c>
      <c r="F30" s="173">
        <v>-0.2</v>
      </c>
      <c r="G30" s="174">
        <v>-0.2</v>
      </c>
      <c r="H30" s="175">
        <v>-0.2</v>
      </c>
      <c r="I30" s="175">
        <v>-0.2</v>
      </c>
      <c r="J30" s="175">
        <v>0.15000000000000002</v>
      </c>
      <c r="K30" s="175">
        <v>0.4</v>
      </c>
      <c r="L30" s="175">
        <v>0.4</v>
      </c>
      <c r="M30" s="175">
        <v>0.39749999999999996</v>
      </c>
      <c r="N30" s="175">
        <v>0.45</v>
      </c>
      <c r="Y30" s="159">
        <f t="shared" si="3"/>
        <v>-1.25</v>
      </c>
      <c r="Z30" s="129">
        <f t="shared" si="7"/>
        <v>-2.5</v>
      </c>
      <c r="AA30" s="147"/>
      <c r="AB30" s="147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CC30" s="158">
        <v>-4.5</v>
      </c>
      <c r="CD30" s="158">
        <v>-5</v>
      </c>
      <c r="CE30" s="158">
        <v>-5.5</v>
      </c>
      <c r="CF30" s="158">
        <v>-2.5</v>
      </c>
      <c r="CG30" s="158">
        <v>-4</v>
      </c>
      <c r="CH30" s="158">
        <v>-2</v>
      </c>
      <c r="CI30" s="158">
        <v>-5</v>
      </c>
    </row>
    <row r="31" spans="1:87" s="158" customFormat="1" x14ac:dyDescent="0.25">
      <c r="A31" s="162" t="s">
        <v>355</v>
      </c>
      <c r="B31" s="162" t="str">
        <f t="shared" si="4"/>
        <v>nat</v>
      </c>
      <c r="C31" s="162" t="str">
        <f t="shared" si="5"/>
        <v>base</v>
      </c>
      <c r="D31" s="173">
        <v>-1</v>
      </c>
      <c r="E31" s="173">
        <v>-0.2</v>
      </c>
      <c r="F31" s="173">
        <v>-0.2</v>
      </c>
      <c r="G31" s="174">
        <v>-0.2</v>
      </c>
      <c r="H31" s="175">
        <v>-0.2</v>
      </c>
      <c r="I31" s="175">
        <v>-0.2</v>
      </c>
      <c r="J31" s="175">
        <v>0.15000000000000002</v>
      </c>
      <c r="K31" s="175">
        <v>0.4</v>
      </c>
      <c r="L31" s="175">
        <v>0.4</v>
      </c>
      <c r="M31" s="175">
        <v>0.39749999999999996</v>
      </c>
      <c r="N31" s="175">
        <v>0.45</v>
      </c>
      <c r="Y31" s="159">
        <f t="shared" si="3"/>
        <v>-1.25</v>
      </c>
      <c r="Z31" s="129">
        <f t="shared" si="7"/>
        <v>-2.5</v>
      </c>
      <c r="AA31" s="147"/>
      <c r="AB31" s="147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CC31" s="158">
        <v>-4.5</v>
      </c>
      <c r="CD31" s="158">
        <v>-5</v>
      </c>
      <c r="CE31" s="158">
        <v>-5.5</v>
      </c>
      <c r="CF31" s="158">
        <v>-2.5</v>
      </c>
      <c r="CG31" s="158">
        <v>-4</v>
      </c>
      <c r="CH31" s="158">
        <v>-2</v>
      </c>
      <c r="CI31" s="158">
        <v>-5</v>
      </c>
    </row>
    <row r="32" spans="1:87" s="158" customFormat="1" x14ac:dyDescent="0.25">
      <c r="A32" s="162" t="s">
        <v>356</v>
      </c>
      <c r="B32" s="162" t="str">
        <f t="shared" si="4"/>
        <v>nat</v>
      </c>
      <c r="C32" s="162" t="str">
        <f t="shared" si="5"/>
        <v>base</v>
      </c>
      <c r="D32" s="59">
        <v>-1</v>
      </c>
      <c r="E32" s="59">
        <v>-0.2</v>
      </c>
      <c r="F32" s="59">
        <v>-0.2</v>
      </c>
      <c r="G32" s="169">
        <v>-0.2</v>
      </c>
      <c r="H32" s="170">
        <v>-0.2</v>
      </c>
      <c r="I32" s="170">
        <v>-0.2</v>
      </c>
      <c r="J32" s="170">
        <v>0.15000000000000002</v>
      </c>
      <c r="K32" s="170">
        <v>0.4</v>
      </c>
      <c r="L32" s="170">
        <v>0.4</v>
      </c>
      <c r="M32" s="170">
        <v>0.39749999999999996</v>
      </c>
      <c r="N32" s="170">
        <v>0.45</v>
      </c>
      <c r="Y32" s="159">
        <f t="shared" si="3"/>
        <v>-5.5</v>
      </c>
      <c r="Z32" s="156">
        <v>-11</v>
      </c>
      <c r="AA32" s="160"/>
      <c r="AB32" s="160"/>
      <c r="AC32" s="157">
        <v>-0.1</v>
      </c>
      <c r="AD32" s="157">
        <v>-0.05</v>
      </c>
      <c r="AE32" s="157">
        <v>0.05</v>
      </c>
      <c r="AF32" s="157">
        <v>0.05</v>
      </c>
      <c r="AG32" s="157">
        <v>0.05</v>
      </c>
      <c r="AH32" s="157">
        <v>0.05</v>
      </c>
      <c r="AI32" s="157">
        <v>0.2</v>
      </c>
      <c r="AJ32" s="157">
        <v>0.1</v>
      </c>
      <c r="AK32" s="157">
        <v>0.15</v>
      </c>
      <c r="AL32" s="157">
        <v>0.2</v>
      </c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CC32" s="158">
        <v>-4.5</v>
      </c>
      <c r="CD32" s="158">
        <v>-5</v>
      </c>
      <c r="CE32" s="158">
        <v>-5.5</v>
      </c>
      <c r="CF32" s="158">
        <v>-2.5</v>
      </c>
      <c r="CG32" s="158">
        <v>-4</v>
      </c>
      <c r="CH32" s="158">
        <v>-2</v>
      </c>
      <c r="CI32" s="158">
        <v>-5</v>
      </c>
    </row>
    <row r="33" spans="1:87" s="158" customFormat="1" x14ac:dyDescent="0.25">
      <c r="A33" s="162" t="s">
        <v>357</v>
      </c>
      <c r="B33" s="162" t="str">
        <f t="shared" si="4"/>
        <v>nat</v>
      </c>
      <c r="C33" s="162" t="str">
        <f t="shared" si="5"/>
        <v>base</v>
      </c>
      <c r="D33" s="173">
        <v>-1</v>
      </c>
      <c r="E33" s="173">
        <v>-0.2</v>
      </c>
      <c r="F33" s="173">
        <v>-0.2</v>
      </c>
      <c r="G33" s="174">
        <v>-0.2</v>
      </c>
      <c r="H33" s="175">
        <v>-0.2</v>
      </c>
      <c r="I33" s="175">
        <v>-0.2</v>
      </c>
      <c r="J33" s="175">
        <v>0.15000000000000002</v>
      </c>
      <c r="K33" s="175">
        <v>0.4</v>
      </c>
      <c r="L33" s="175">
        <v>0.4</v>
      </c>
      <c r="M33" s="175">
        <v>0.39749999999999996</v>
      </c>
      <c r="N33" s="175">
        <v>0.45</v>
      </c>
      <c r="Y33" s="159">
        <f t="shared" si="3"/>
        <v>-5.5</v>
      </c>
      <c r="Z33" s="129">
        <f t="shared" ref="Z33:Z65" si="9">Z32</f>
        <v>-11</v>
      </c>
      <c r="AA33" s="147"/>
      <c r="AB33" s="147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CC33" s="158">
        <v>-4.5</v>
      </c>
      <c r="CD33" s="158">
        <v>-5</v>
      </c>
      <c r="CE33" s="158">
        <v>-5.5</v>
      </c>
      <c r="CF33" s="158">
        <v>-2.5</v>
      </c>
      <c r="CG33" s="158">
        <v>-4</v>
      </c>
      <c r="CH33" s="158">
        <v>-2</v>
      </c>
      <c r="CI33" s="158">
        <v>-5</v>
      </c>
    </row>
    <row r="34" spans="1:87" s="158" customFormat="1" x14ac:dyDescent="0.25">
      <c r="A34" s="162" t="s">
        <v>358</v>
      </c>
      <c r="B34" s="162" t="str">
        <f t="shared" si="4"/>
        <v>nat</v>
      </c>
      <c r="C34" s="162" t="str">
        <f t="shared" si="5"/>
        <v>base</v>
      </c>
      <c r="D34" s="173">
        <v>-1</v>
      </c>
      <c r="E34" s="59">
        <v>-0.2</v>
      </c>
      <c r="F34" s="59">
        <v>-0.2</v>
      </c>
      <c r="G34" s="169">
        <v>-0.2</v>
      </c>
      <c r="H34" s="170">
        <v>-0.2</v>
      </c>
      <c r="I34" s="170">
        <v>-0.2</v>
      </c>
      <c r="J34" s="170">
        <v>0.15000000000000002</v>
      </c>
      <c r="K34" s="170">
        <v>0.4</v>
      </c>
      <c r="L34" s="170">
        <v>0.4</v>
      </c>
      <c r="M34" s="170">
        <v>0.39749999999999996</v>
      </c>
      <c r="N34" s="170">
        <v>0.45</v>
      </c>
      <c r="Y34" s="159">
        <f t="shared" si="3"/>
        <v>-10</v>
      </c>
      <c r="Z34" s="156">
        <v>-20</v>
      </c>
      <c r="AA34" s="160"/>
      <c r="AB34" s="160"/>
      <c r="AC34" s="157">
        <v>-0.1</v>
      </c>
      <c r="AD34" s="157">
        <v>-0.05</v>
      </c>
      <c r="AE34" s="157">
        <v>0.05</v>
      </c>
      <c r="AF34" s="157">
        <v>0.05</v>
      </c>
      <c r="AG34" s="157">
        <v>0.05</v>
      </c>
      <c r="AH34" s="157">
        <v>0.05</v>
      </c>
      <c r="AI34" s="157">
        <v>0.2</v>
      </c>
      <c r="AJ34" s="157">
        <v>0.1</v>
      </c>
      <c r="AK34" s="157">
        <v>0.15</v>
      </c>
      <c r="AL34" s="157">
        <v>0.2</v>
      </c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CC34" s="158">
        <v>-4.5</v>
      </c>
      <c r="CD34" s="158">
        <v>-5</v>
      </c>
      <c r="CE34" s="158">
        <v>-5.5</v>
      </c>
      <c r="CF34" s="158">
        <v>-2.5</v>
      </c>
      <c r="CG34" s="158">
        <v>-4</v>
      </c>
      <c r="CH34" s="158">
        <v>-2</v>
      </c>
      <c r="CI34" s="158">
        <v>-5</v>
      </c>
    </row>
    <row r="35" spans="1:87" s="158" customFormat="1" x14ac:dyDescent="0.25">
      <c r="A35" s="162" t="s">
        <v>359</v>
      </c>
      <c r="B35" s="162" t="str">
        <f t="shared" si="4"/>
        <v>nat</v>
      </c>
      <c r="C35" s="162" t="str">
        <f t="shared" si="5"/>
        <v>base</v>
      </c>
      <c r="D35" s="173">
        <v>-1</v>
      </c>
      <c r="E35" s="173">
        <v>-0.2</v>
      </c>
      <c r="F35" s="173">
        <v>-0.2</v>
      </c>
      <c r="G35" s="174">
        <v>-0.2</v>
      </c>
      <c r="H35" s="175">
        <v>-0.2</v>
      </c>
      <c r="I35" s="175">
        <v>-0.2</v>
      </c>
      <c r="J35" s="175">
        <v>0.15000000000000002</v>
      </c>
      <c r="K35" s="175">
        <v>0.4</v>
      </c>
      <c r="L35" s="175">
        <v>0.4</v>
      </c>
      <c r="M35" s="175">
        <v>0.39749999999999996</v>
      </c>
      <c r="N35" s="175">
        <v>0.45</v>
      </c>
      <c r="Y35" s="159">
        <f t="shared" si="3"/>
        <v>-10</v>
      </c>
      <c r="Z35" s="129">
        <f t="shared" si="9"/>
        <v>-20</v>
      </c>
      <c r="AA35" s="147"/>
      <c r="AB35" s="147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CC35" s="158">
        <v>-4.5</v>
      </c>
      <c r="CD35" s="158">
        <v>-5</v>
      </c>
      <c r="CE35" s="158">
        <v>-5.5</v>
      </c>
      <c r="CF35" s="158">
        <v>-2.5</v>
      </c>
      <c r="CG35" s="158">
        <v>-4</v>
      </c>
      <c r="CH35" s="158">
        <v>-2</v>
      </c>
      <c r="CI35" s="158">
        <v>-5</v>
      </c>
    </row>
    <row r="36" spans="1:87" s="158" customFormat="1" x14ac:dyDescent="0.25">
      <c r="A36" s="162" t="s">
        <v>360</v>
      </c>
      <c r="B36" s="162" t="str">
        <f t="shared" si="4"/>
        <v>nat</v>
      </c>
      <c r="C36" s="162" t="str">
        <f t="shared" si="5"/>
        <v>base</v>
      </c>
      <c r="D36" s="173">
        <v>-1</v>
      </c>
      <c r="E36" s="173">
        <v>-0.2</v>
      </c>
      <c r="F36" s="173">
        <v>-0.2</v>
      </c>
      <c r="G36" s="174">
        <v>-0.2</v>
      </c>
      <c r="H36" s="175">
        <v>-0.2</v>
      </c>
      <c r="I36" s="175">
        <v>-0.2</v>
      </c>
      <c r="J36" s="175">
        <v>0.15000000000000002</v>
      </c>
      <c r="K36" s="175">
        <v>0.4</v>
      </c>
      <c r="L36" s="175">
        <v>0.4</v>
      </c>
      <c r="M36" s="175">
        <v>0.39749999999999996</v>
      </c>
      <c r="N36" s="175">
        <v>0.45</v>
      </c>
      <c r="Y36" s="159">
        <f t="shared" si="3"/>
        <v>-10</v>
      </c>
      <c r="Z36" s="129">
        <f t="shared" si="9"/>
        <v>-20</v>
      </c>
      <c r="AA36" s="147"/>
      <c r="AB36" s="147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CC36" s="158">
        <v>-4.5</v>
      </c>
      <c r="CD36" s="158">
        <v>-5</v>
      </c>
      <c r="CE36" s="158">
        <v>-5.5</v>
      </c>
      <c r="CF36" s="158">
        <v>-2.5</v>
      </c>
      <c r="CG36" s="158">
        <v>-4</v>
      </c>
      <c r="CH36" s="158">
        <v>-2</v>
      </c>
      <c r="CI36" s="158">
        <v>-5</v>
      </c>
    </row>
    <row r="37" spans="1:87" s="158" customFormat="1" x14ac:dyDescent="0.25">
      <c r="A37" s="162" t="s">
        <v>361</v>
      </c>
      <c r="B37" s="162" t="str">
        <f t="shared" si="4"/>
        <v>nat</v>
      </c>
      <c r="C37" s="162" t="str">
        <f t="shared" si="5"/>
        <v>base</v>
      </c>
      <c r="D37" s="173">
        <v>-1</v>
      </c>
      <c r="E37" s="173">
        <v>-0.2</v>
      </c>
      <c r="F37" s="173">
        <v>-0.2</v>
      </c>
      <c r="G37" s="174">
        <v>-0.2</v>
      </c>
      <c r="H37" s="175">
        <v>-0.2</v>
      </c>
      <c r="I37" s="175">
        <v>-0.2</v>
      </c>
      <c r="J37" s="175">
        <v>0.15000000000000002</v>
      </c>
      <c r="K37" s="175">
        <v>0.4</v>
      </c>
      <c r="L37" s="175">
        <v>0.4</v>
      </c>
      <c r="M37" s="175">
        <v>0.39749999999999996</v>
      </c>
      <c r="N37" s="175">
        <v>0.45</v>
      </c>
      <c r="Y37" s="159">
        <f t="shared" si="3"/>
        <v>-10</v>
      </c>
      <c r="Z37" s="129">
        <f t="shared" si="9"/>
        <v>-20</v>
      </c>
      <c r="AA37" s="147"/>
      <c r="AB37" s="147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CC37" s="158">
        <v>-4.5</v>
      </c>
      <c r="CD37" s="158">
        <v>-5</v>
      </c>
      <c r="CE37" s="158">
        <v>-5.5</v>
      </c>
      <c r="CF37" s="158">
        <v>-2.5</v>
      </c>
      <c r="CG37" s="158">
        <v>-4</v>
      </c>
      <c r="CH37" s="158">
        <v>-2</v>
      </c>
      <c r="CI37" s="158">
        <v>-5</v>
      </c>
    </row>
    <row r="38" spans="1:87" s="158" customFormat="1" x14ac:dyDescent="0.25">
      <c r="A38" s="162" t="s">
        <v>362</v>
      </c>
      <c r="B38" s="162" t="str">
        <f t="shared" si="4"/>
        <v>nat</v>
      </c>
      <c r="C38" s="162" t="str">
        <f t="shared" si="5"/>
        <v>base</v>
      </c>
      <c r="D38" s="173">
        <v>-1</v>
      </c>
      <c r="E38" s="173">
        <v>-0.2</v>
      </c>
      <c r="F38" s="173">
        <v>-0.2</v>
      </c>
      <c r="G38" s="174">
        <v>-0.2</v>
      </c>
      <c r="H38" s="175">
        <v>-0.2</v>
      </c>
      <c r="I38" s="175">
        <v>-0.2</v>
      </c>
      <c r="J38" s="175">
        <v>0.15000000000000002</v>
      </c>
      <c r="K38" s="175">
        <v>0.4</v>
      </c>
      <c r="L38" s="175">
        <v>0.4</v>
      </c>
      <c r="M38" s="175">
        <v>0.39749999999999996</v>
      </c>
      <c r="N38" s="175">
        <v>0.45</v>
      </c>
      <c r="Y38" s="159">
        <f t="shared" si="3"/>
        <v>-10</v>
      </c>
      <c r="Z38" s="129">
        <f t="shared" si="9"/>
        <v>-20</v>
      </c>
      <c r="AA38" s="147"/>
      <c r="AB38" s="147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CC38" s="158">
        <v>-4.5</v>
      </c>
      <c r="CD38" s="158">
        <v>-5</v>
      </c>
      <c r="CE38" s="158">
        <v>-5.5</v>
      </c>
      <c r="CF38" s="158">
        <v>-2.5</v>
      </c>
      <c r="CG38" s="158">
        <v>-4</v>
      </c>
      <c r="CH38" s="158">
        <v>-2</v>
      </c>
      <c r="CI38" s="158">
        <v>-5</v>
      </c>
    </row>
    <row r="39" spans="1:87" s="158" customFormat="1" x14ac:dyDescent="0.25">
      <c r="A39" s="162" t="s">
        <v>363</v>
      </c>
      <c r="B39" s="162" t="str">
        <f t="shared" si="4"/>
        <v>nat</v>
      </c>
      <c r="C39" s="162" t="str">
        <f t="shared" si="5"/>
        <v>base</v>
      </c>
      <c r="D39" s="173">
        <v>-1</v>
      </c>
      <c r="E39" s="173">
        <v>-0.2</v>
      </c>
      <c r="F39" s="173">
        <v>-0.2</v>
      </c>
      <c r="G39" s="174">
        <v>-0.2</v>
      </c>
      <c r="H39" s="175">
        <v>-0.2</v>
      </c>
      <c r="I39" s="175">
        <v>-0.2</v>
      </c>
      <c r="J39" s="175">
        <v>0.15000000000000002</v>
      </c>
      <c r="K39" s="175">
        <v>0.4</v>
      </c>
      <c r="L39" s="175">
        <v>0.4</v>
      </c>
      <c r="M39" s="175">
        <v>0.39749999999999996</v>
      </c>
      <c r="N39" s="175">
        <v>0.45</v>
      </c>
      <c r="Y39" s="159">
        <f t="shared" si="3"/>
        <v>-10</v>
      </c>
      <c r="Z39" s="129">
        <f t="shared" si="9"/>
        <v>-20</v>
      </c>
      <c r="AA39" s="147"/>
      <c r="AB39" s="147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CC39" s="158">
        <v>-4.5</v>
      </c>
      <c r="CD39" s="158">
        <v>-5</v>
      </c>
      <c r="CE39" s="158">
        <v>-5.5</v>
      </c>
      <c r="CF39" s="158">
        <v>-2.5</v>
      </c>
      <c r="CG39" s="158">
        <v>-4</v>
      </c>
      <c r="CH39" s="158">
        <v>-2</v>
      </c>
      <c r="CI39" s="158">
        <v>-5</v>
      </c>
    </row>
    <row r="40" spans="1:87" s="158" customFormat="1" x14ac:dyDescent="0.25">
      <c r="A40" s="162" t="s">
        <v>364</v>
      </c>
      <c r="B40" s="162" t="str">
        <f t="shared" si="4"/>
        <v>nat</v>
      </c>
      <c r="C40" s="162" t="str">
        <f t="shared" si="5"/>
        <v>base</v>
      </c>
      <c r="D40" s="173">
        <v>-1</v>
      </c>
      <c r="E40" s="173">
        <v>-0.2</v>
      </c>
      <c r="F40" s="173">
        <v>-0.2</v>
      </c>
      <c r="G40" s="174">
        <v>-0.2</v>
      </c>
      <c r="H40" s="175">
        <v>-0.2</v>
      </c>
      <c r="I40" s="175">
        <v>-0.2</v>
      </c>
      <c r="J40" s="175">
        <v>0.15000000000000002</v>
      </c>
      <c r="K40" s="175">
        <v>0.4</v>
      </c>
      <c r="L40" s="175">
        <v>0.4</v>
      </c>
      <c r="M40" s="175">
        <v>0.39749999999999996</v>
      </c>
      <c r="N40" s="175">
        <v>0.45</v>
      </c>
      <c r="Y40" s="159"/>
      <c r="Z40" s="129"/>
      <c r="AA40" s="147"/>
      <c r="AB40" s="147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</row>
    <row r="41" spans="1:87" s="158" customFormat="1" x14ac:dyDescent="0.25">
      <c r="A41" s="162" t="s">
        <v>104</v>
      </c>
      <c r="B41" s="162" t="str">
        <f t="shared" si="4"/>
        <v>nat</v>
      </c>
      <c r="C41" s="162" t="str">
        <f t="shared" si="5"/>
        <v>base</v>
      </c>
      <c r="D41" s="173">
        <v>-1</v>
      </c>
      <c r="E41" s="173">
        <v>-0.2</v>
      </c>
      <c r="F41" s="173">
        <v>-0.2</v>
      </c>
      <c r="G41" s="174">
        <v>-0.2</v>
      </c>
      <c r="H41" s="175">
        <v>-0.2</v>
      </c>
      <c r="I41" s="175">
        <v>-0.2</v>
      </c>
      <c r="J41" s="175">
        <v>0.15000000000000002</v>
      </c>
      <c r="K41" s="175">
        <v>0.4</v>
      </c>
      <c r="L41" s="175">
        <v>0.4</v>
      </c>
      <c r="M41" s="175">
        <v>0.39749999999999996</v>
      </c>
      <c r="N41" s="175">
        <v>0.45</v>
      </c>
      <c r="Y41" s="159"/>
      <c r="Z41" s="129"/>
      <c r="AA41" s="147"/>
      <c r="AB41" s="147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</row>
    <row r="42" spans="1:87" s="158" customFormat="1" x14ac:dyDescent="0.25">
      <c r="A42" s="162" t="s">
        <v>60</v>
      </c>
      <c r="B42" s="162" t="str">
        <f t="shared" si="4"/>
        <v>nat</v>
      </c>
      <c r="C42" s="162" t="str">
        <f t="shared" si="5"/>
        <v>base</v>
      </c>
      <c r="D42" s="173">
        <v>-4</v>
      </c>
      <c r="E42" s="173">
        <v>-0.2</v>
      </c>
      <c r="F42" s="173">
        <v>-0.2</v>
      </c>
      <c r="G42" s="174">
        <v>-0.2</v>
      </c>
      <c r="H42" s="175">
        <v>-0.2</v>
      </c>
      <c r="I42" s="175">
        <v>-0.2</v>
      </c>
      <c r="J42" s="175">
        <v>0.15000000000000002</v>
      </c>
      <c r="K42" s="175">
        <v>0.4</v>
      </c>
      <c r="L42" s="175">
        <v>0.4</v>
      </c>
      <c r="M42" s="175">
        <v>0.39749999999999996</v>
      </c>
      <c r="N42" s="175">
        <v>0.45</v>
      </c>
      <c r="Y42" s="159"/>
      <c r="Z42" s="129"/>
      <c r="AA42" s="147"/>
      <c r="AB42" s="147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</row>
    <row r="43" spans="1:87" s="158" customFormat="1" x14ac:dyDescent="0.25">
      <c r="A43" s="162" t="s">
        <v>105</v>
      </c>
      <c r="B43" s="162" t="str">
        <f t="shared" si="4"/>
        <v>nat</v>
      </c>
      <c r="C43" s="162" t="str">
        <f t="shared" si="5"/>
        <v>base</v>
      </c>
      <c r="D43" s="173">
        <v>-4</v>
      </c>
      <c r="E43" s="173">
        <v>-0.2</v>
      </c>
      <c r="F43" s="173">
        <v>-0.2</v>
      </c>
      <c r="G43" s="174">
        <v>-0.2</v>
      </c>
      <c r="H43" s="175">
        <v>-0.2</v>
      </c>
      <c r="I43" s="175">
        <v>-0.2</v>
      </c>
      <c r="J43" s="175">
        <v>0.15000000000000002</v>
      </c>
      <c r="K43" s="175">
        <v>0.4</v>
      </c>
      <c r="L43" s="175">
        <v>0.4</v>
      </c>
      <c r="M43" s="175">
        <v>0.39749999999999996</v>
      </c>
      <c r="N43" s="175">
        <v>0.45</v>
      </c>
      <c r="Y43" s="159"/>
      <c r="Z43" s="129"/>
      <c r="AA43" s="147"/>
      <c r="AB43" s="147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</row>
    <row r="44" spans="1:87" s="158" customFormat="1" x14ac:dyDescent="0.25">
      <c r="A44" s="162" t="s">
        <v>106</v>
      </c>
      <c r="B44" s="162" t="str">
        <f t="shared" si="4"/>
        <v>nat</v>
      </c>
      <c r="C44" s="162" t="str">
        <f t="shared" si="5"/>
        <v>base</v>
      </c>
      <c r="D44" s="173">
        <v>-4</v>
      </c>
      <c r="E44" s="173">
        <v>-0.2</v>
      </c>
      <c r="F44" s="173">
        <v>-0.2</v>
      </c>
      <c r="G44" s="174">
        <v>-0.2</v>
      </c>
      <c r="H44" s="175">
        <v>-0.2</v>
      </c>
      <c r="I44" s="175">
        <v>-0.2</v>
      </c>
      <c r="J44" s="175">
        <v>0.15000000000000002</v>
      </c>
      <c r="K44" s="175">
        <v>0.4</v>
      </c>
      <c r="L44" s="175">
        <v>0.4</v>
      </c>
      <c r="M44" s="175">
        <v>0.39749999999999996</v>
      </c>
      <c r="N44" s="175">
        <v>0.45</v>
      </c>
      <c r="Y44" s="159"/>
      <c r="Z44" s="129"/>
      <c r="AA44" s="147"/>
      <c r="AB44" s="147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</row>
    <row r="45" spans="1:87" s="158" customFormat="1" x14ac:dyDescent="0.25">
      <c r="A45" s="162" t="s">
        <v>107</v>
      </c>
      <c r="B45" s="162" t="str">
        <f t="shared" si="4"/>
        <v>nat</v>
      </c>
      <c r="C45" s="162" t="str">
        <f t="shared" si="5"/>
        <v>base</v>
      </c>
      <c r="D45" s="173">
        <v>-4</v>
      </c>
      <c r="E45" s="173">
        <v>-0.2</v>
      </c>
      <c r="F45" s="173">
        <v>-0.2</v>
      </c>
      <c r="G45" s="174">
        <v>-0.2</v>
      </c>
      <c r="H45" s="175">
        <v>-0.2</v>
      </c>
      <c r="I45" s="175">
        <v>-0.2</v>
      </c>
      <c r="J45" s="175">
        <v>0.15000000000000002</v>
      </c>
      <c r="K45" s="175">
        <v>0.4</v>
      </c>
      <c r="L45" s="175">
        <v>0.4</v>
      </c>
      <c r="M45" s="175">
        <v>0.39749999999999996</v>
      </c>
      <c r="N45" s="175">
        <v>0.45</v>
      </c>
      <c r="Y45" s="159"/>
      <c r="Z45" s="129"/>
      <c r="AA45" s="147"/>
      <c r="AB45" s="147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</row>
    <row r="46" spans="1:87" s="158" customFormat="1" x14ac:dyDescent="0.25">
      <c r="A46" s="162" t="s">
        <v>108</v>
      </c>
      <c r="B46" s="162" t="str">
        <f t="shared" si="4"/>
        <v>nat</v>
      </c>
      <c r="C46" s="162" t="str">
        <f t="shared" si="5"/>
        <v>base</v>
      </c>
      <c r="D46" s="173">
        <v>-4</v>
      </c>
      <c r="E46" s="173">
        <v>-0.2</v>
      </c>
      <c r="F46" s="173">
        <v>-0.2</v>
      </c>
      <c r="G46" s="174">
        <v>-0.2</v>
      </c>
      <c r="H46" s="175">
        <v>-0.2</v>
      </c>
      <c r="I46" s="175">
        <v>-0.2</v>
      </c>
      <c r="J46" s="175">
        <v>0.15000000000000002</v>
      </c>
      <c r="K46" s="175">
        <v>0.4</v>
      </c>
      <c r="L46" s="175">
        <v>0.4</v>
      </c>
      <c r="M46" s="175">
        <v>0.39749999999999996</v>
      </c>
      <c r="N46" s="175">
        <v>0.45</v>
      </c>
      <c r="Y46" s="159"/>
      <c r="Z46" s="129"/>
      <c r="AA46" s="147"/>
      <c r="AB46" s="147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</row>
    <row r="47" spans="1:87" s="158" customFormat="1" x14ac:dyDescent="0.25">
      <c r="A47" s="162" t="s">
        <v>109</v>
      </c>
      <c r="B47" s="162" t="str">
        <f t="shared" si="4"/>
        <v>nat</v>
      </c>
      <c r="C47" s="162" t="str">
        <f t="shared" si="5"/>
        <v>base</v>
      </c>
      <c r="D47" s="173">
        <v>-4</v>
      </c>
      <c r="E47" s="173">
        <v>-0.2</v>
      </c>
      <c r="F47" s="173">
        <v>-0.2</v>
      </c>
      <c r="G47" s="174">
        <v>-0.2</v>
      </c>
      <c r="H47" s="175">
        <v>-0.2</v>
      </c>
      <c r="I47" s="175">
        <v>-0.2</v>
      </c>
      <c r="J47" s="175">
        <v>0.15000000000000002</v>
      </c>
      <c r="K47" s="175">
        <v>0.4</v>
      </c>
      <c r="L47" s="175">
        <v>0.4</v>
      </c>
      <c r="M47" s="175">
        <v>0.39749999999999996</v>
      </c>
      <c r="N47" s="175">
        <v>0.45</v>
      </c>
      <c r="Y47" s="159"/>
      <c r="Z47" s="129"/>
      <c r="AA47" s="147"/>
      <c r="AB47" s="147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</row>
    <row r="48" spans="1:87" s="158" customFormat="1" x14ac:dyDescent="0.25">
      <c r="A48" s="162" t="s">
        <v>110</v>
      </c>
      <c r="B48" s="162" t="str">
        <f t="shared" si="4"/>
        <v>nat</v>
      </c>
      <c r="C48" s="162" t="str">
        <f t="shared" si="5"/>
        <v>base</v>
      </c>
      <c r="D48" s="173">
        <v>-4</v>
      </c>
      <c r="E48" s="173">
        <v>-0.2</v>
      </c>
      <c r="F48" s="173">
        <v>-0.2</v>
      </c>
      <c r="G48" s="174">
        <v>-0.2</v>
      </c>
      <c r="H48" s="175">
        <v>-0.2</v>
      </c>
      <c r="I48" s="175">
        <v>-0.2</v>
      </c>
      <c r="J48" s="175">
        <v>0.15000000000000002</v>
      </c>
      <c r="K48" s="175">
        <v>0.4</v>
      </c>
      <c r="L48" s="175">
        <v>0.4</v>
      </c>
      <c r="M48" s="175">
        <v>0.39749999999999996</v>
      </c>
      <c r="N48" s="175">
        <v>0.45</v>
      </c>
      <c r="Y48" s="159"/>
      <c r="Z48" s="129"/>
      <c r="AA48" s="147"/>
      <c r="AB48" s="147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</row>
    <row r="49" spans="1:87" s="158" customFormat="1" x14ac:dyDescent="0.25">
      <c r="A49" s="162" t="s">
        <v>61</v>
      </c>
      <c r="B49" s="162" t="str">
        <f t="shared" si="4"/>
        <v>nat</v>
      </c>
      <c r="C49" s="162" t="str">
        <f t="shared" si="5"/>
        <v>base</v>
      </c>
      <c r="D49" s="173" t="s">
        <v>75</v>
      </c>
      <c r="E49" s="173" t="s">
        <v>75</v>
      </c>
      <c r="F49" s="173" t="s">
        <v>75</v>
      </c>
      <c r="G49" s="174" t="s">
        <v>75</v>
      </c>
      <c r="H49" s="175" t="s">
        <v>75</v>
      </c>
      <c r="I49" s="175" t="s">
        <v>75</v>
      </c>
      <c r="J49" s="175" t="s">
        <v>75</v>
      </c>
      <c r="K49" s="175" t="s">
        <v>75</v>
      </c>
      <c r="L49" s="175" t="s">
        <v>75</v>
      </c>
      <c r="M49" s="175" t="s">
        <v>75</v>
      </c>
      <c r="N49" s="175" t="s">
        <v>75</v>
      </c>
      <c r="Y49" s="159"/>
      <c r="Z49" s="129"/>
      <c r="AA49" s="147"/>
      <c r="AB49" s="147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</row>
    <row r="50" spans="1:87" s="158" customFormat="1" x14ac:dyDescent="0.25">
      <c r="A50" s="162" t="s">
        <v>217</v>
      </c>
      <c r="B50" s="162" t="str">
        <f t="shared" si="4"/>
        <v>nat</v>
      </c>
      <c r="C50" s="162" t="str">
        <f t="shared" si="5"/>
        <v>base</v>
      </c>
      <c r="D50" s="173" t="s">
        <v>75</v>
      </c>
      <c r="E50" s="173" t="s">
        <v>75</v>
      </c>
      <c r="F50" s="173" t="s">
        <v>75</v>
      </c>
      <c r="G50" s="174" t="s">
        <v>75</v>
      </c>
      <c r="H50" s="175" t="s">
        <v>75</v>
      </c>
      <c r="I50" s="175" t="s">
        <v>75</v>
      </c>
      <c r="J50" s="175" t="s">
        <v>75</v>
      </c>
      <c r="K50" s="175" t="s">
        <v>75</v>
      </c>
      <c r="L50" s="175" t="s">
        <v>75</v>
      </c>
      <c r="M50" s="175" t="s">
        <v>75</v>
      </c>
      <c r="N50" s="175" t="s">
        <v>75</v>
      </c>
      <c r="Y50" s="159"/>
      <c r="Z50" s="129"/>
      <c r="AA50" s="147"/>
      <c r="AB50" s="147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</row>
    <row r="51" spans="1:87" s="158" customFormat="1" x14ac:dyDescent="0.25">
      <c r="A51" s="162" t="s">
        <v>111</v>
      </c>
      <c r="B51" s="162" t="str">
        <f t="shared" si="4"/>
        <v>nat</v>
      </c>
      <c r="C51" s="162" t="str">
        <f t="shared" si="5"/>
        <v>base</v>
      </c>
      <c r="D51" s="173">
        <v>-1.25</v>
      </c>
      <c r="E51" s="173">
        <v>-0.2</v>
      </c>
      <c r="F51" s="173">
        <v>-0.2</v>
      </c>
      <c r="G51" s="174">
        <v>-0.2</v>
      </c>
      <c r="H51" s="175">
        <v>-0.2</v>
      </c>
      <c r="I51" s="175">
        <v>-0.2</v>
      </c>
      <c r="J51" s="175">
        <v>0.15000000000000002</v>
      </c>
      <c r="K51" s="175">
        <v>0.4</v>
      </c>
      <c r="L51" s="175">
        <v>0.4</v>
      </c>
      <c r="M51" s="175">
        <v>0.39749999999999996</v>
      </c>
      <c r="N51" s="175">
        <v>0.45</v>
      </c>
      <c r="Y51" s="159"/>
      <c r="Z51" s="129"/>
      <c r="AA51" s="147"/>
      <c r="AB51" s="147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</row>
    <row r="52" spans="1:87" s="158" customFormat="1" x14ac:dyDescent="0.25">
      <c r="A52" s="162" t="s">
        <v>112</v>
      </c>
      <c r="B52" s="162" t="str">
        <f t="shared" si="4"/>
        <v>nat</v>
      </c>
      <c r="C52" s="162" t="str">
        <f t="shared" si="5"/>
        <v>base</v>
      </c>
      <c r="D52" s="173">
        <v>-1.25</v>
      </c>
      <c r="E52" s="173">
        <v>-0.2</v>
      </c>
      <c r="F52" s="173">
        <v>-0.2</v>
      </c>
      <c r="G52" s="174">
        <v>-0.2</v>
      </c>
      <c r="H52" s="175">
        <v>-0.2</v>
      </c>
      <c r="I52" s="175">
        <v>-0.2</v>
      </c>
      <c r="J52" s="175">
        <v>0.15000000000000002</v>
      </c>
      <c r="K52" s="175">
        <v>0.4</v>
      </c>
      <c r="L52" s="175">
        <v>0.4</v>
      </c>
      <c r="M52" s="175">
        <v>0.39749999999999996</v>
      </c>
      <c r="N52" s="175">
        <v>0.45</v>
      </c>
      <c r="Y52" s="159"/>
      <c r="Z52" s="129"/>
      <c r="AA52" s="147"/>
      <c r="AB52" s="147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</row>
    <row r="53" spans="1:87" s="158" customFormat="1" x14ac:dyDescent="0.25">
      <c r="A53" s="162" t="s">
        <v>113</v>
      </c>
      <c r="B53" s="162" t="str">
        <f t="shared" si="4"/>
        <v>nat</v>
      </c>
      <c r="C53" s="162" t="str">
        <f t="shared" si="5"/>
        <v>base</v>
      </c>
      <c r="D53" s="173">
        <v>-1.25</v>
      </c>
      <c r="E53" s="173">
        <v>-0.2</v>
      </c>
      <c r="F53" s="173">
        <v>-0.2</v>
      </c>
      <c r="G53" s="174">
        <v>-0.2</v>
      </c>
      <c r="H53" s="175">
        <v>-0.2</v>
      </c>
      <c r="I53" s="175">
        <v>-0.2</v>
      </c>
      <c r="J53" s="175">
        <v>0.15000000000000002</v>
      </c>
      <c r="K53" s="175">
        <v>0.4</v>
      </c>
      <c r="L53" s="175">
        <v>0.4</v>
      </c>
      <c r="M53" s="175">
        <v>0.39749999999999996</v>
      </c>
      <c r="N53" s="175">
        <v>0.45</v>
      </c>
      <c r="Y53" s="159"/>
      <c r="Z53" s="129"/>
      <c r="AA53" s="147"/>
      <c r="AB53" s="147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</row>
    <row r="54" spans="1:87" s="158" customFormat="1" x14ac:dyDescent="0.25">
      <c r="A54" s="162" t="s">
        <v>114</v>
      </c>
      <c r="B54" s="162" t="str">
        <f t="shared" si="4"/>
        <v>nat</v>
      </c>
      <c r="C54" s="162" t="str">
        <f t="shared" si="5"/>
        <v>base</v>
      </c>
      <c r="D54" s="173">
        <v>-1.25</v>
      </c>
      <c r="E54" s="173">
        <v>-0.2</v>
      </c>
      <c r="F54" s="173">
        <v>-0.2</v>
      </c>
      <c r="G54" s="174">
        <v>-0.2</v>
      </c>
      <c r="H54" s="175">
        <v>-0.2</v>
      </c>
      <c r="I54" s="175">
        <v>-0.2</v>
      </c>
      <c r="J54" s="175">
        <v>0.15000000000000002</v>
      </c>
      <c r="K54" s="175">
        <v>0.4</v>
      </c>
      <c r="L54" s="175">
        <v>0.4</v>
      </c>
      <c r="M54" s="175">
        <v>0.39749999999999996</v>
      </c>
      <c r="N54" s="175">
        <v>0.45</v>
      </c>
      <c r="Y54" s="159"/>
      <c r="Z54" s="129"/>
      <c r="AA54" s="147"/>
      <c r="AB54" s="147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</row>
    <row r="55" spans="1:87" s="158" customFormat="1" x14ac:dyDescent="0.25">
      <c r="A55" s="162" t="s">
        <v>62</v>
      </c>
      <c r="B55" s="162" t="str">
        <f t="shared" si="4"/>
        <v>nat</v>
      </c>
      <c r="C55" s="162" t="str">
        <f t="shared" si="5"/>
        <v>base</v>
      </c>
      <c r="D55" s="173">
        <v>-5.5</v>
      </c>
      <c r="E55" s="173">
        <v>-0.2</v>
      </c>
      <c r="F55" s="173">
        <v>-0.2</v>
      </c>
      <c r="G55" s="174">
        <v>-0.2</v>
      </c>
      <c r="H55" s="175">
        <v>-0.2</v>
      </c>
      <c r="I55" s="175">
        <v>-0.2</v>
      </c>
      <c r="J55" s="175">
        <v>0.15000000000000002</v>
      </c>
      <c r="K55" s="175">
        <v>0.4</v>
      </c>
      <c r="L55" s="175">
        <v>0.4</v>
      </c>
      <c r="M55" s="175">
        <v>0.39749999999999996</v>
      </c>
      <c r="N55" s="175">
        <v>0.45</v>
      </c>
      <c r="Y55" s="159"/>
      <c r="Z55" s="129"/>
      <c r="AA55" s="147"/>
      <c r="AB55" s="147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</row>
    <row r="56" spans="1:87" s="158" customFormat="1" x14ac:dyDescent="0.25">
      <c r="A56" s="162" t="s">
        <v>115</v>
      </c>
      <c r="B56" s="162" t="str">
        <f t="shared" si="4"/>
        <v>nat</v>
      </c>
      <c r="C56" s="162" t="str">
        <f t="shared" si="5"/>
        <v>base</v>
      </c>
      <c r="D56" s="173">
        <v>-10</v>
      </c>
      <c r="E56" s="173">
        <v>-0.2</v>
      </c>
      <c r="F56" s="173">
        <v>-0.2</v>
      </c>
      <c r="G56" s="174">
        <v>-0.2</v>
      </c>
      <c r="H56" s="175">
        <v>-0.2</v>
      </c>
      <c r="I56" s="175">
        <v>-0.2</v>
      </c>
      <c r="J56" s="175">
        <v>0.15000000000000002</v>
      </c>
      <c r="K56" s="175">
        <v>0.4</v>
      </c>
      <c r="L56" s="175">
        <v>0.4</v>
      </c>
      <c r="M56" s="175">
        <v>0.39749999999999996</v>
      </c>
      <c r="N56" s="175">
        <v>0.45</v>
      </c>
      <c r="Y56" s="159"/>
      <c r="Z56" s="129"/>
      <c r="AA56" s="147"/>
      <c r="AB56" s="147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</row>
    <row r="57" spans="1:87" s="158" customFormat="1" x14ac:dyDescent="0.25">
      <c r="A57" s="162" t="s">
        <v>116</v>
      </c>
      <c r="B57" s="162" t="str">
        <f t="shared" si="4"/>
        <v>nat</v>
      </c>
      <c r="C57" s="162" t="str">
        <f t="shared" si="5"/>
        <v>base</v>
      </c>
      <c r="D57" s="173">
        <v>-10</v>
      </c>
      <c r="E57" s="173">
        <v>-0.2</v>
      </c>
      <c r="F57" s="173">
        <v>-0.2</v>
      </c>
      <c r="G57" s="174">
        <v>-0.2</v>
      </c>
      <c r="H57" s="175">
        <v>-0.2</v>
      </c>
      <c r="I57" s="175">
        <v>-0.2</v>
      </c>
      <c r="J57" s="175">
        <v>0.15000000000000002</v>
      </c>
      <c r="K57" s="175">
        <v>0.4</v>
      </c>
      <c r="L57" s="175">
        <v>0.4</v>
      </c>
      <c r="M57" s="175">
        <v>0.39749999999999996</v>
      </c>
      <c r="N57" s="175">
        <v>0.45</v>
      </c>
      <c r="Y57" s="159"/>
      <c r="Z57" s="129"/>
      <c r="AA57" s="147"/>
      <c r="AB57" s="147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</row>
    <row r="58" spans="1:87" s="158" customFormat="1" x14ac:dyDescent="0.25">
      <c r="A58" s="162" t="s">
        <v>117</v>
      </c>
      <c r="B58" s="162" t="str">
        <f t="shared" si="4"/>
        <v>nat</v>
      </c>
      <c r="C58" s="162" t="str">
        <f t="shared" si="5"/>
        <v>base</v>
      </c>
      <c r="D58" s="173">
        <v>-10</v>
      </c>
      <c r="E58" s="173">
        <v>-0.2</v>
      </c>
      <c r="F58" s="173">
        <v>-0.2</v>
      </c>
      <c r="G58" s="174">
        <v>-0.2</v>
      </c>
      <c r="H58" s="175">
        <v>-0.2</v>
      </c>
      <c r="I58" s="175">
        <v>-0.2</v>
      </c>
      <c r="J58" s="175">
        <v>0.15000000000000002</v>
      </c>
      <c r="K58" s="175">
        <v>0.4</v>
      </c>
      <c r="L58" s="175">
        <v>0.4</v>
      </c>
      <c r="M58" s="175">
        <v>0.39749999999999996</v>
      </c>
      <c r="N58" s="175">
        <v>0.45</v>
      </c>
      <c r="Y58" s="159"/>
      <c r="Z58" s="129"/>
      <c r="AA58" s="147"/>
      <c r="AB58" s="147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</row>
    <row r="59" spans="1:87" s="158" customFormat="1" x14ac:dyDescent="0.25">
      <c r="A59" s="162" t="s">
        <v>63</v>
      </c>
      <c r="B59" s="162" t="str">
        <f t="shared" si="4"/>
        <v>nat</v>
      </c>
      <c r="C59" s="162" t="str">
        <f t="shared" si="5"/>
        <v>base</v>
      </c>
      <c r="D59" s="173">
        <v>-10</v>
      </c>
      <c r="E59" s="173">
        <v>-0.2</v>
      </c>
      <c r="F59" s="173">
        <v>-0.2</v>
      </c>
      <c r="G59" s="174">
        <v>-0.2</v>
      </c>
      <c r="H59" s="175">
        <v>-0.2</v>
      </c>
      <c r="I59" s="175">
        <v>-0.2</v>
      </c>
      <c r="J59" s="175">
        <v>0.15000000000000002</v>
      </c>
      <c r="K59" s="175">
        <v>0.4</v>
      </c>
      <c r="L59" s="175">
        <v>0.4</v>
      </c>
      <c r="M59" s="175">
        <v>0.39749999999999996</v>
      </c>
      <c r="N59" s="175">
        <v>0.45</v>
      </c>
      <c r="Y59" s="159"/>
      <c r="Z59" s="129"/>
      <c r="AA59" s="147"/>
      <c r="AB59" s="147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</row>
    <row r="60" spans="1:87" s="158" customFormat="1" x14ac:dyDescent="0.25">
      <c r="A60" s="162" t="s">
        <v>118</v>
      </c>
      <c r="B60" s="162" t="str">
        <f t="shared" si="4"/>
        <v>nat</v>
      </c>
      <c r="C60" s="162" t="str">
        <f t="shared" si="5"/>
        <v>base</v>
      </c>
      <c r="D60" s="173">
        <v>-10</v>
      </c>
      <c r="E60" s="173">
        <v>-0.2</v>
      </c>
      <c r="F60" s="173">
        <v>-0.2</v>
      </c>
      <c r="G60" s="174">
        <v>-0.2</v>
      </c>
      <c r="H60" s="175">
        <v>-0.2</v>
      </c>
      <c r="I60" s="175">
        <v>-0.2</v>
      </c>
      <c r="J60" s="175">
        <v>0.15000000000000002</v>
      </c>
      <c r="K60" s="175">
        <v>0.4</v>
      </c>
      <c r="L60" s="175">
        <v>0.4</v>
      </c>
      <c r="M60" s="175">
        <v>0.39749999999999996</v>
      </c>
      <c r="N60" s="175">
        <v>0.45</v>
      </c>
      <c r="Y60" s="159"/>
      <c r="Z60" s="129"/>
      <c r="AA60" s="147"/>
      <c r="AB60" s="147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</row>
    <row r="61" spans="1:87" s="158" customFormat="1" x14ac:dyDescent="0.25">
      <c r="A61" s="162" t="s">
        <v>119</v>
      </c>
      <c r="B61" s="162" t="str">
        <f t="shared" si="4"/>
        <v>nat</v>
      </c>
      <c r="C61" s="162" t="str">
        <f t="shared" si="5"/>
        <v>base</v>
      </c>
      <c r="D61" s="173">
        <v>-10</v>
      </c>
      <c r="E61" s="173">
        <v>-0.2</v>
      </c>
      <c r="F61" s="173">
        <v>-0.2</v>
      </c>
      <c r="G61" s="174">
        <v>-0.2</v>
      </c>
      <c r="H61" s="175">
        <v>-0.2</v>
      </c>
      <c r="I61" s="175">
        <v>-0.2</v>
      </c>
      <c r="J61" s="175">
        <v>0.15000000000000002</v>
      </c>
      <c r="K61" s="175">
        <v>0.4</v>
      </c>
      <c r="L61" s="175">
        <v>0.4</v>
      </c>
      <c r="M61" s="175">
        <v>0.39749999999999996</v>
      </c>
      <c r="N61" s="175">
        <v>0.45</v>
      </c>
      <c r="Y61" s="159"/>
      <c r="Z61" s="129"/>
      <c r="AA61" s="147"/>
      <c r="AB61" s="147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</row>
    <row r="62" spans="1:87" s="158" customFormat="1" x14ac:dyDescent="0.25">
      <c r="A62" s="162" t="s">
        <v>64</v>
      </c>
      <c r="B62" s="162" t="str">
        <f t="shared" si="4"/>
        <v>nat</v>
      </c>
      <c r="C62" s="162" t="str">
        <f t="shared" si="5"/>
        <v>base</v>
      </c>
      <c r="D62" s="173">
        <v>-10</v>
      </c>
      <c r="E62" s="173">
        <v>-0.2</v>
      </c>
      <c r="F62" s="173">
        <v>-0.2</v>
      </c>
      <c r="G62" s="174">
        <v>-0.2</v>
      </c>
      <c r="H62" s="175">
        <v>-0.2</v>
      </c>
      <c r="I62" s="175">
        <v>-0.2</v>
      </c>
      <c r="J62" s="175">
        <v>0.15000000000000002</v>
      </c>
      <c r="K62" s="175">
        <v>0.4</v>
      </c>
      <c r="L62" s="175">
        <v>0.4</v>
      </c>
      <c r="M62" s="175">
        <v>0.39749999999999996</v>
      </c>
      <c r="N62" s="175">
        <v>0.45</v>
      </c>
      <c r="Y62" s="159">
        <f t="shared" si="3"/>
        <v>-10</v>
      </c>
      <c r="Z62" s="129">
        <f>Z39</f>
        <v>-20</v>
      </c>
      <c r="AA62" s="147"/>
      <c r="AB62" s="147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CC62" s="158">
        <v>-4.5</v>
      </c>
      <c r="CD62" s="158">
        <v>-5</v>
      </c>
      <c r="CE62" s="158">
        <v>-5.5</v>
      </c>
      <c r="CF62" s="158">
        <v>-2.5</v>
      </c>
      <c r="CG62" s="158">
        <v>-4</v>
      </c>
      <c r="CH62" s="158">
        <v>-2</v>
      </c>
      <c r="CI62" s="158">
        <v>-5</v>
      </c>
    </row>
    <row r="63" spans="1:87" s="158" customFormat="1" x14ac:dyDescent="0.25">
      <c r="A63" s="162" t="s">
        <v>120</v>
      </c>
      <c r="B63" s="162" t="str">
        <f t="shared" si="4"/>
        <v>nat</v>
      </c>
      <c r="C63" s="162" t="str">
        <f t="shared" si="5"/>
        <v>base</v>
      </c>
      <c r="D63" s="173">
        <v>-10</v>
      </c>
      <c r="E63" s="173">
        <v>-0.2</v>
      </c>
      <c r="F63" s="173">
        <v>-0.2</v>
      </c>
      <c r="G63" s="174">
        <v>-0.2</v>
      </c>
      <c r="H63" s="175">
        <v>-0.2</v>
      </c>
      <c r="I63" s="175">
        <v>-0.2</v>
      </c>
      <c r="J63" s="175">
        <v>0.15000000000000002</v>
      </c>
      <c r="K63" s="175">
        <v>0.4</v>
      </c>
      <c r="L63" s="175">
        <v>0.4</v>
      </c>
      <c r="M63" s="175">
        <v>0.39749999999999996</v>
      </c>
      <c r="N63" s="175">
        <v>0.45</v>
      </c>
      <c r="Y63" s="159">
        <f t="shared" si="3"/>
        <v>-10</v>
      </c>
      <c r="Z63" s="129">
        <f t="shared" si="9"/>
        <v>-20</v>
      </c>
      <c r="AA63" s="147"/>
      <c r="AB63" s="147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CC63" s="158">
        <v>-4.5</v>
      </c>
      <c r="CD63" s="158">
        <v>-5</v>
      </c>
      <c r="CE63" s="158">
        <v>-5.5</v>
      </c>
      <c r="CF63" s="158">
        <v>-2.5</v>
      </c>
      <c r="CG63" s="158">
        <v>-4</v>
      </c>
      <c r="CH63" s="158">
        <v>-2</v>
      </c>
      <c r="CI63" s="158">
        <v>-5</v>
      </c>
    </row>
    <row r="64" spans="1:87" s="158" customFormat="1" x14ac:dyDescent="0.25">
      <c r="A64" s="162" t="s">
        <v>121</v>
      </c>
      <c r="B64" s="162" t="str">
        <f t="shared" si="4"/>
        <v>nat</v>
      </c>
      <c r="C64" s="162" t="str">
        <f t="shared" si="5"/>
        <v>base</v>
      </c>
      <c r="D64" s="173">
        <v>-10</v>
      </c>
      <c r="E64" s="173">
        <v>-0.2</v>
      </c>
      <c r="F64" s="173">
        <v>-0.2</v>
      </c>
      <c r="G64" s="174">
        <v>-0.2</v>
      </c>
      <c r="H64" s="175">
        <v>-0.2</v>
      </c>
      <c r="I64" s="175">
        <v>-0.2</v>
      </c>
      <c r="J64" s="175">
        <v>0.15000000000000002</v>
      </c>
      <c r="K64" s="175">
        <v>0.4</v>
      </c>
      <c r="L64" s="175">
        <v>0.4</v>
      </c>
      <c r="M64" s="175">
        <v>0.39749999999999996</v>
      </c>
      <c r="N64" s="175">
        <v>0.45</v>
      </c>
      <c r="Y64" s="159">
        <f t="shared" si="3"/>
        <v>-10</v>
      </c>
      <c r="Z64" s="129">
        <f t="shared" si="9"/>
        <v>-20</v>
      </c>
      <c r="AA64" s="147"/>
      <c r="AB64" s="147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CC64" s="158">
        <v>-4.5</v>
      </c>
      <c r="CD64" s="158">
        <v>-5</v>
      </c>
      <c r="CE64" s="158">
        <v>-5.5</v>
      </c>
      <c r="CF64" s="158">
        <v>-2.5</v>
      </c>
      <c r="CG64" s="158">
        <v>-4</v>
      </c>
      <c r="CH64" s="158">
        <v>-2</v>
      </c>
      <c r="CI64" s="158">
        <v>-5</v>
      </c>
    </row>
    <row r="65" spans="1:87" s="158" customFormat="1" x14ac:dyDescent="0.25">
      <c r="A65" s="162" t="s">
        <v>65</v>
      </c>
      <c r="B65" s="162" t="str">
        <f t="shared" si="4"/>
        <v>nat</v>
      </c>
      <c r="C65" s="162" t="str">
        <f t="shared" si="5"/>
        <v>base</v>
      </c>
      <c r="D65" s="173">
        <v>-10</v>
      </c>
      <c r="E65" s="173">
        <v>-0.2</v>
      </c>
      <c r="F65" s="173">
        <v>-0.2</v>
      </c>
      <c r="G65" s="174">
        <v>-0.2</v>
      </c>
      <c r="H65" s="175">
        <v>-0.2</v>
      </c>
      <c r="I65" s="175">
        <v>-0.2</v>
      </c>
      <c r="J65" s="175">
        <v>0.15000000000000002</v>
      </c>
      <c r="K65" s="175">
        <v>0.4</v>
      </c>
      <c r="L65" s="175">
        <v>0.4</v>
      </c>
      <c r="M65" s="175">
        <v>0.39749999999999996</v>
      </c>
      <c r="N65" s="175">
        <v>0.45</v>
      </c>
      <c r="Y65" s="159">
        <f t="shared" si="3"/>
        <v>-10</v>
      </c>
      <c r="Z65" s="129">
        <f t="shared" si="9"/>
        <v>-20</v>
      </c>
      <c r="AA65" s="147"/>
      <c r="AB65" s="147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CC65" s="158">
        <v>-4.5</v>
      </c>
      <c r="CD65" s="158">
        <v>-5</v>
      </c>
      <c r="CE65" s="158">
        <v>-5.5</v>
      </c>
      <c r="CF65" s="158">
        <v>-2.5</v>
      </c>
      <c r="CG65" s="158">
        <v>-4</v>
      </c>
      <c r="CH65" s="158">
        <v>-2</v>
      </c>
      <c r="CI65" s="158">
        <v>-5</v>
      </c>
    </row>
    <row r="66" spans="1:87" s="158" customFormat="1" x14ac:dyDescent="0.25">
      <c r="A66" s="162" t="s">
        <v>66</v>
      </c>
      <c r="B66" s="162" t="str">
        <f t="shared" si="4"/>
        <v>nat</v>
      </c>
      <c r="C66" s="162" t="str">
        <f t="shared" si="5"/>
        <v>base</v>
      </c>
      <c r="D66" s="59" t="s">
        <v>75</v>
      </c>
      <c r="E66" s="59" t="s">
        <v>75</v>
      </c>
      <c r="F66" s="59" t="s">
        <v>75</v>
      </c>
      <c r="G66" s="169" t="s">
        <v>75</v>
      </c>
      <c r="H66" s="170" t="s">
        <v>75</v>
      </c>
      <c r="I66" s="170" t="s">
        <v>75</v>
      </c>
      <c r="J66" s="170" t="s">
        <v>75</v>
      </c>
      <c r="K66" s="170" t="s">
        <v>75</v>
      </c>
      <c r="L66" s="170" t="s">
        <v>75</v>
      </c>
      <c r="M66" s="170" t="s">
        <v>75</v>
      </c>
      <c r="N66" s="170" t="s">
        <v>75</v>
      </c>
      <c r="Y66" s="159" t="str">
        <f t="shared" si="3"/>
        <v>eps</v>
      </c>
      <c r="Z66" s="156" t="s">
        <v>75</v>
      </c>
      <c r="AA66" s="160"/>
      <c r="AB66" s="160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CC66" s="158" t="s">
        <v>75</v>
      </c>
      <c r="CD66" s="158" t="s">
        <v>75</v>
      </c>
      <c r="CE66" s="158" t="s">
        <v>75</v>
      </c>
      <c r="CF66" s="158" t="s">
        <v>75</v>
      </c>
      <c r="CG66" s="158" t="s">
        <v>75</v>
      </c>
      <c r="CH66" s="158" t="s">
        <v>75</v>
      </c>
      <c r="CI66" s="158" t="s">
        <v>75</v>
      </c>
    </row>
    <row r="67" spans="1:87" s="158" customFormat="1" x14ac:dyDescent="0.25">
      <c r="A67" s="162" t="s">
        <v>24</v>
      </c>
      <c r="B67" s="162" t="str">
        <f t="shared" si="4"/>
        <v>nat</v>
      </c>
      <c r="C67" s="162" t="str">
        <f t="shared" si="5"/>
        <v>base</v>
      </c>
      <c r="D67" s="59">
        <v>0.1</v>
      </c>
      <c r="E67" s="59">
        <v>-0.2</v>
      </c>
      <c r="F67" s="59">
        <v>-0.2</v>
      </c>
      <c r="G67" s="169">
        <v>-0.2</v>
      </c>
      <c r="H67" s="170">
        <v>-0.2</v>
      </c>
      <c r="I67" s="170">
        <v>-0.2</v>
      </c>
      <c r="J67" s="170">
        <v>0.15000000000000002</v>
      </c>
      <c r="K67" s="170">
        <v>0.4</v>
      </c>
      <c r="L67" s="170">
        <v>0.4</v>
      </c>
      <c r="M67" s="170">
        <v>0.39749999999999996</v>
      </c>
      <c r="N67" s="170">
        <v>0.45</v>
      </c>
      <c r="Y67" s="159" t="str">
        <f t="shared" si="3"/>
        <v>eps</v>
      </c>
      <c r="Z67" s="156" t="s">
        <v>75</v>
      </c>
      <c r="AA67" s="160"/>
      <c r="AB67" s="160"/>
      <c r="AC67" s="157">
        <v>-0.1</v>
      </c>
      <c r="AD67" s="157">
        <v>-0.05</v>
      </c>
      <c r="AE67" s="157">
        <v>0.05</v>
      </c>
      <c r="AF67" s="157">
        <v>0.05</v>
      </c>
      <c r="AG67" s="157">
        <v>0.05</v>
      </c>
      <c r="AH67" s="157">
        <v>0.05</v>
      </c>
      <c r="AI67" s="157">
        <v>0.2</v>
      </c>
      <c r="AJ67" s="157">
        <v>0.1</v>
      </c>
      <c r="AK67" s="157">
        <v>0.15</v>
      </c>
      <c r="AL67" s="157">
        <v>0.2</v>
      </c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0"/>
      <c r="BN67" s="160"/>
      <c r="BO67" s="160"/>
      <c r="BP67" s="160"/>
      <c r="BQ67" s="160"/>
      <c r="BR67" s="160"/>
      <c r="BS67" s="160"/>
      <c r="BT67" s="160"/>
      <c r="BU67" s="160"/>
      <c r="BV67" s="160"/>
      <c r="BW67" s="160"/>
      <c r="BX67" s="160"/>
      <c r="BY67" s="160"/>
      <c r="CC67" s="158">
        <v>-1.5</v>
      </c>
      <c r="CD67" s="158">
        <v>-2</v>
      </c>
      <c r="CE67" s="158">
        <v>-2</v>
      </c>
      <c r="CF67" s="158">
        <v>-2.5</v>
      </c>
      <c r="CG67" s="158">
        <v>-2.5</v>
      </c>
      <c r="CH67" s="158">
        <v>-2.5</v>
      </c>
      <c r="CI67" s="158">
        <v>-2.5</v>
      </c>
    </row>
    <row r="68" spans="1:87" s="158" customFormat="1" x14ac:dyDescent="0.25">
      <c r="A68" s="162" t="s">
        <v>67</v>
      </c>
      <c r="B68" s="162" t="str">
        <f t="shared" si="4"/>
        <v>nat</v>
      </c>
      <c r="C68" s="162" t="str">
        <f t="shared" si="5"/>
        <v>base</v>
      </c>
      <c r="D68" s="59">
        <v>-9.5</v>
      </c>
      <c r="E68" s="59">
        <v>-0.2</v>
      </c>
      <c r="F68" s="59">
        <v>-0.2</v>
      </c>
      <c r="G68" s="169">
        <v>-0.2</v>
      </c>
      <c r="H68" s="170">
        <v>-0.2</v>
      </c>
      <c r="I68" s="170">
        <v>-0.2</v>
      </c>
      <c r="J68" s="170">
        <v>0.15000000000000002</v>
      </c>
      <c r="K68" s="170">
        <v>0.4</v>
      </c>
      <c r="L68" s="170">
        <v>0.4</v>
      </c>
      <c r="M68" s="170">
        <v>0.39749999999999996</v>
      </c>
      <c r="N68" s="170">
        <v>0.45</v>
      </c>
      <c r="Y68" s="159">
        <f t="shared" si="3"/>
        <v>-9.5</v>
      </c>
      <c r="Z68" s="156">
        <v>-19</v>
      </c>
      <c r="AA68" s="160"/>
      <c r="AB68" s="160"/>
      <c r="AC68" s="157">
        <v>-0.1</v>
      </c>
      <c r="AD68" s="157">
        <v>-0.05</v>
      </c>
      <c r="AE68" s="157">
        <v>0.05</v>
      </c>
      <c r="AF68" s="157">
        <v>0.05</v>
      </c>
      <c r="AG68" s="157">
        <v>0.05</v>
      </c>
      <c r="AH68" s="157">
        <v>0.05</v>
      </c>
      <c r="AI68" s="157">
        <v>0.2</v>
      </c>
      <c r="AJ68" s="157">
        <v>0.1</v>
      </c>
      <c r="AK68" s="157">
        <v>0.15</v>
      </c>
      <c r="AL68" s="157">
        <v>0.2</v>
      </c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CC68" s="158">
        <v>4</v>
      </c>
      <c r="CD68" s="158">
        <v>2.5</v>
      </c>
      <c r="CE68" s="158">
        <v>-1.5</v>
      </c>
      <c r="CF68" s="158">
        <v>-3</v>
      </c>
      <c r="CG68" s="158">
        <v>-5.5</v>
      </c>
      <c r="CH68" s="158">
        <v>-5.5</v>
      </c>
      <c r="CI68" s="158">
        <v>-5.5</v>
      </c>
    </row>
    <row r="69" spans="1:87" s="158" customFormat="1" x14ac:dyDescent="0.25">
      <c r="A69" s="162" t="s">
        <v>68</v>
      </c>
      <c r="B69" s="162" t="str">
        <f t="shared" si="4"/>
        <v>nat</v>
      </c>
      <c r="C69" s="162" t="str">
        <f t="shared" si="5"/>
        <v>base</v>
      </c>
      <c r="D69" s="59">
        <v>-5</v>
      </c>
      <c r="E69" s="59">
        <v>-0.2</v>
      </c>
      <c r="F69" s="59">
        <v>-0.2</v>
      </c>
      <c r="G69" s="169">
        <v>-0.2</v>
      </c>
      <c r="H69" s="170">
        <v>-0.2</v>
      </c>
      <c r="I69" s="170">
        <v>-0.2</v>
      </c>
      <c r="J69" s="170">
        <v>0.15000000000000002</v>
      </c>
      <c r="K69" s="170">
        <v>0.4</v>
      </c>
      <c r="L69" s="170">
        <v>0.4</v>
      </c>
      <c r="M69" s="170">
        <v>0.39749999999999996</v>
      </c>
      <c r="N69" s="170">
        <v>0.45</v>
      </c>
      <c r="Y69" s="159">
        <f t="shared" si="3"/>
        <v>-5.5</v>
      </c>
      <c r="Z69" s="156">
        <v>-11</v>
      </c>
      <c r="AA69" s="160"/>
      <c r="AB69" s="160"/>
      <c r="AC69" s="157">
        <v>-0.1</v>
      </c>
      <c r="AD69" s="157">
        <v>-0.05</v>
      </c>
      <c r="AE69" s="157">
        <v>0.05</v>
      </c>
      <c r="AF69" s="157">
        <v>0.05</v>
      </c>
      <c r="AG69" s="157">
        <v>0.05</v>
      </c>
      <c r="AH69" s="157">
        <v>0.05</v>
      </c>
      <c r="AI69" s="157">
        <v>0.2</v>
      </c>
      <c r="AJ69" s="157">
        <v>0.1</v>
      </c>
      <c r="AK69" s="157">
        <v>0.15</v>
      </c>
      <c r="AL69" s="157">
        <v>0.2</v>
      </c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  <c r="BJ69" s="160"/>
      <c r="BK69" s="160"/>
      <c r="BL69" s="160"/>
      <c r="BM69" s="160"/>
      <c r="BN69" s="160"/>
      <c r="BO69" s="160"/>
      <c r="BP69" s="160"/>
      <c r="BQ69" s="160"/>
      <c r="BR69" s="160"/>
      <c r="BS69" s="160"/>
      <c r="BT69" s="160"/>
      <c r="BU69" s="160"/>
      <c r="BV69" s="160"/>
      <c r="BW69" s="160"/>
      <c r="BX69" s="160"/>
      <c r="BY69" s="160"/>
      <c r="CC69" s="158">
        <v>-0.9</v>
      </c>
      <c r="CD69" s="158">
        <v>-1.3</v>
      </c>
      <c r="CE69" s="158">
        <v>0.5</v>
      </c>
      <c r="CF69" s="158">
        <v>0.5</v>
      </c>
      <c r="CG69" s="158">
        <v>-2.2999999999999998</v>
      </c>
      <c r="CH69" s="158">
        <v>-1.3</v>
      </c>
      <c r="CI69" s="158">
        <v>-1</v>
      </c>
    </row>
    <row r="70" spans="1:87" s="158" customFormat="1" x14ac:dyDescent="0.25">
      <c r="A70" s="162" t="s">
        <v>122</v>
      </c>
      <c r="B70" s="162" t="str">
        <f t="shared" si="4"/>
        <v>nat</v>
      </c>
      <c r="C70" s="162" t="str">
        <f t="shared" si="5"/>
        <v>base</v>
      </c>
      <c r="D70" s="173">
        <v>-5</v>
      </c>
      <c r="E70" s="173">
        <v>-0.2</v>
      </c>
      <c r="F70" s="173">
        <v>-0.2</v>
      </c>
      <c r="G70" s="174">
        <v>-0.2</v>
      </c>
      <c r="H70" s="175">
        <v>-0.2</v>
      </c>
      <c r="I70" s="175">
        <v>-0.2</v>
      </c>
      <c r="J70" s="175">
        <v>0.15000000000000002</v>
      </c>
      <c r="K70" s="175">
        <v>0.4</v>
      </c>
      <c r="L70" s="175">
        <v>0.4</v>
      </c>
      <c r="M70" s="175">
        <v>0.39749999999999996</v>
      </c>
      <c r="N70" s="175">
        <v>0.45</v>
      </c>
      <c r="Y70" s="159">
        <f t="shared" si="3"/>
        <v>-5.5</v>
      </c>
      <c r="Z70" s="130">
        <f>Z69</f>
        <v>-11</v>
      </c>
      <c r="AA70" s="148"/>
      <c r="AB70" s="148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48"/>
      <c r="AN70" s="148"/>
      <c r="AO70" s="148"/>
      <c r="AP70" s="148"/>
      <c r="AQ70" s="148"/>
      <c r="AR70" s="148"/>
      <c r="AS70" s="148"/>
      <c r="AT70" s="148"/>
      <c r="AU70" s="148"/>
      <c r="AV70" s="148"/>
      <c r="AW70" s="148"/>
      <c r="AX70" s="148"/>
      <c r="AY70" s="148"/>
      <c r="AZ70" s="148"/>
      <c r="BA70" s="148"/>
      <c r="BB70" s="148"/>
      <c r="BC70" s="148"/>
      <c r="BD70" s="148"/>
      <c r="BE70" s="148"/>
      <c r="BF70" s="148"/>
      <c r="BG70" s="148"/>
      <c r="BH70" s="148"/>
      <c r="BI70" s="148"/>
      <c r="BJ70" s="148"/>
      <c r="BK70" s="148"/>
      <c r="BL70" s="148"/>
      <c r="BM70" s="148"/>
      <c r="BN70" s="148"/>
      <c r="BO70" s="148"/>
      <c r="BP70" s="148"/>
      <c r="BQ70" s="148"/>
      <c r="BR70" s="148"/>
      <c r="BS70" s="148"/>
      <c r="BT70" s="148"/>
      <c r="BU70" s="148"/>
      <c r="BV70" s="148"/>
      <c r="BW70" s="148"/>
      <c r="BX70" s="148"/>
      <c r="BY70" s="148"/>
      <c r="CC70" s="158">
        <v>-0.9</v>
      </c>
      <c r="CD70" s="158">
        <v>-1.3</v>
      </c>
      <c r="CE70" s="158">
        <v>0.5</v>
      </c>
      <c r="CF70" s="158">
        <v>0.5</v>
      </c>
      <c r="CG70" s="158">
        <v>-2.2999999999999998</v>
      </c>
      <c r="CH70" s="158">
        <v>-1.3</v>
      </c>
      <c r="CI70" s="158">
        <v>-1</v>
      </c>
    </row>
    <row r="71" spans="1:87" s="158" customFormat="1" x14ac:dyDescent="0.25">
      <c r="A71" s="162" t="s">
        <v>322</v>
      </c>
      <c r="B71" s="162" t="str">
        <f t="shared" si="4"/>
        <v>nat</v>
      </c>
      <c r="C71" s="162" t="str">
        <f t="shared" si="5"/>
        <v>base</v>
      </c>
      <c r="D71" s="173">
        <v>-4.5</v>
      </c>
      <c r="E71" s="173">
        <v>-0.2</v>
      </c>
      <c r="F71" s="173">
        <v>-0.2</v>
      </c>
      <c r="G71" s="174">
        <v>-0.2</v>
      </c>
      <c r="H71" s="175">
        <v>-0.2</v>
      </c>
      <c r="I71" s="175">
        <v>-0.2</v>
      </c>
      <c r="J71" s="175">
        <v>0.15000000000000002</v>
      </c>
      <c r="K71" s="175">
        <v>0.4</v>
      </c>
      <c r="L71" s="175">
        <v>0.4</v>
      </c>
      <c r="M71" s="175">
        <v>0.39749999999999996</v>
      </c>
      <c r="N71" s="175">
        <v>0.45</v>
      </c>
      <c r="Y71" s="159">
        <f t="shared" si="3"/>
        <v>-4.5</v>
      </c>
      <c r="Z71" s="130">
        <f>Z72</f>
        <v>-9</v>
      </c>
      <c r="AA71" s="148"/>
      <c r="AB71" s="148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48"/>
      <c r="AN71" s="148"/>
      <c r="AO71" s="148"/>
      <c r="AP71" s="148"/>
      <c r="AQ71" s="148"/>
      <c r="AR71" s="148"/>
      <c r="AS71" s="148"/>
      <c r="AT71" s="148"/>
      <c r="AU71" s="148"/>
      <c r="AV71" s="148"/>
      <c r="AW71" s="148"/>
      <c r="AX71" s="148"/>
      <c r="AY71" s="148"/>
      <c r="AZ71" s="148"/>
      <c r="BA71" s="148"/>
      <c r="BB71" s="148"/>
      <c r="BC71" s="148"/>
      <c r="BD71" s="148"/>
      <c r="BE71" s="148"/>
      <c r="BF71" s="148"/>
      <c r="BG71" s="148"/>
      <c r="BH71" s="148"/>
      <c r="BI71" s="148"/>
      <c r="BJ71" s="148"/>
      <c r="BK71" s="148"/>
      <c r="BL71" s="148"/>
      <c r="BM71" s="148"/>
      <c r="BN71" s="148"/>
      <c r="BO71" s="148"/>
      <c r="BP71" s="148"/>
      <c r="BQ71" s="148"/>
      <c r="BR71" s="148"/>
      <c r="BS71" s="148"/>
      <c r="BT71" s="148"/>
      <c r="BU71" s="148"/>
      <c r="BV71" s="148"/>
      <c r="BW71" s="148"/>
      <c r="BX71" s="148"/>
      <c r="BY71" s="148"/>
      <c r="CC71" s="158">
        <v>-0.9</v>
      </c>
      <c r="CD71" s="158">
        <v>-1.3</v>
      </c>
      <c r="CE71" s="158">
        <v>0.5</v>
      </c>
      <c r="CF71" s="158">
        <v>0.5</v>
      </c>
      <c r="CG71" s="158">
        <v>-2.2999999999999998</v>
      </c>
      <c r="CH71" s="158">
        <v>-1.3</v>
      </c>
      <c r="CI71" s="158">
        <v>-1</v>
      </c>
    </row>
    <row r="72" spans="1:87" s="158" customFormat="1" x14ac:dyDescent="0.25">
      <c r="A72" s="162" t="s">
        <v>323</v>
      </c>
      <c r="B72" s="162" t="str">
        <f t="shared" si="4"/>
        <v>nat</v>
      </c>
      <c r="C72" s="162" t="str">
        <f t="shared" si="5"/>
        <v>base</v>
      </c>
      <c r="D72" s="59">
        <v>-4.5</v>
      </c>
      <c r="E72" s="59">
        <v>-0.2</v>
      </c>
      <c r="F72" s="59">
        <v>-0.2</v>
      </c>
      <c r="G72" s="169">
        <v>-0.2</v>
      </c>
      <c r="H72" s="170">
        <v>-0.2</v>
      </c>
      <c r="I72" s="170">
        <v>-0.2</v>
      </c>
      <c r="J72" s="170">
        <v>0.15000000000000002</v>
      </c>
      <c r="K72" s="170">
        <v>0.4</v>
      </c>
      <c r="L72" s="170">
        <v>0.4</v>
      </c>
      <c r="M72" s="170">
        <v>0.39749999999999996</v>
      </c>
      <c r="N72" s="170">
        <v>0.45</v>
      </c>
      <c r="Y72" s="159">
        <f t="shared" si="3"/>
        <v>-4.5</v>
      </c>
      <c r="Z72" s="156">
        <v>-9</v>
      </c>
      <c r="AA72" s="160"/>
      <c r="AB72" s="160"/>
      <c r="AC72" s="157">
        <v>-0.1</v>
      </c>
      <c r="AD72" s="157">
        <v>-0.05</v>
      </c>
      <c r="AE72" s="157">
        <v>0.05</v>
      </c>
      <c r="AF72" s="157">
        <v>0.05</v>
      </c>
      <c r="AG72" s="157">
        <v>0.05</v>
      </c>
      <c r="AH72" s="157">
        <v>0.05</v>
      </c>
      <c r="AI72" s="157">
        <v>0.2</v>
      </c>
      <c r="AJ72" s="157">
        <v>0.1</v>
      </c>
      <c r="AK72" s="157">
        <v>0.15</v>
      </c>
      <c r="AL72" s="157">
        <v>0.2</v>
      </c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  <c r="BJ72" s="160"/>
      <c r="BK72" s="160"/>
      <c r="BL72" s="160"/>
      <c r="BM72" s="160"/>
      <c r="BN72" s="160"/>
      <c r="BO72" s="160"/>
      <c r="BP72" s="160"/>
      <c r="BQ72" s="160"/>
      <c r="BR72" s="160"/>
      <c r="BS72" s="160"/>
      <c r="BT72" s="160"/>
      <c r="BU72" s="160"/>
      <c r="BV72" s="160"/>
      <c r="BW72" s="160"/>
      <c r="BX72" s="160"/>
      <c r="BY72" s="160"/>
      <c r="CC72" s="158">
        <v>0.8</v>
      </c>
      <c r="CD72" s="158">
        <v>1</v>
      </c>
      <c r="CE72" s="158">
        <v>-1.8</v>
      </c>
      <c r="CF72" s="158">
        <v>-3</v>
      </c>
      <c r="CG72" s="158">
        <v>0.5</v>
      </c>
      <c r="CH72" s="158">
        <v>0.8</v>
      </c>
      <c r="CI72" s="158">
        <v>-1.8</v>
      </c>
    </row>
    <row r="73" spans="1:87" s="158" customFormat="1" x14ac:dyDescent="0.25">
      <c r="A73" s="162" t="s">
        <v>365</v>
      </c>
      <c r="B73" s="162" t="str">
        <f t="shared" si="4"/>
        <v>nat</v>
      </c>
      <c r="C73" s="162" t="str">
        <f t="shared" si="5"/>
        <v>base</v>
      </c>
      <c r="D73" s="173">
        <v>-4.5</v>
      </c>
      <c r="E73" s="173">
        <v>-0.2</v>
      </c>
      <c r="F73" s="173">
        <v>-0.2</v>
      </c>
      <c r="G73" s="174">
        <v>-0.2</v>
      </c>
      <c r="H73" s="175">
        <v>-0.2</v>
      </c>
      <c r="I73" s="175">
        <v>-0.2</v>
      </c>
      <c r="J73" s="175">
        <v>0.15000000000000002</v>
      </c>
      <c r="K73" s="175">
        <v>0.4</v>
      </c>
      <c r="L73" s="175">
        <v>0.4</v>
      </c>
      <c r="M73" s="175">
        <v>0.39749999999999996</v>
      </c>
      <c r="N73" s="175">
        <v>0.45</v>
      </c>
      <c r="Y73" s="159">
        <f t="shared" si="3"/>
        <v>-4.5</v>
      </c>
      <c r="Z73" s="156">
        <f>Z72</f>
        <v>-9</v>
      </c>
      <c r="AA73" s="160"/>
      <c r="AB73" s="160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  <c r="BB73" s="160"/>
      <c r="BC73" s="160"/>
      <c r="BD73" s="160"/>
      <c r="BE73" s="160"/>
      <c r="BF73" s="160"/>
      <c r="BG73" s="160"/>
      <c r="BH73" s="160"/>
      <c r="BI73" s="160"/>
      <c r="BJ73" s="160"/>
      <c r="BK73" s="160"/>
      <c r="BL73" s="160"/>
      <c r="BM73" s="160"/>
      <c r="BN73" s="160"/>
      <c r="BO73" s="160"/>
      <c r="BP73" s="160"/>
      <c r="BQ73" s="160"/>
      <c r="BR73" s="160"/>
      <c r="BS73" s="160"/>
      <c r="BT73" s="160"/>
      <c r="BU73" s="160"/>
      <c r="BV73" s="160"/>
      <c r="BW73" s="160"/>
      <c r="BX73" s="160"/>
      <c r="BY73" s="160"/>
      <c r="CC73" s="158">
        <v>0.8</v>
      </c>
      <c r="CD73" s="158">
        <v>1</v>
      </c>
      <c r="CE73" s="158">
        <v>-1.8</v>
      </c>
      <c r="CF73" s="158">
        <v>-3</v>
      </c>
      <c r="CG73" s="158">
        <v>0.5</v>
      </c>
      <c r="CH73" s="158">
        <v>0.8</v>
      </c>
      <c r="CI73" s="158">
        <v>-1.8</v>
      </c>
    </row>
    <row r="74" spans="1:87" s="158" customFormat="1" x14ac:dyDescent="0.25">
      <c r="A74" s="162" t="s">
        <v>366</v>
      </c>
      <c r="B74" s="162" t="str">
        <f t="shared" ref="B74:B81" si="10">B73</f>
        <v>nat</v>
      </c>
      <c r="C74" s="162" t="str">
        <f t="shared" ref="C74:C81" si="11">C73</f>
        <v>base</v>
      </c>
      <c r="D74" s="173">
        <v>-4.5</v>
      </c>
      <c r="E74" s="173">
        <v>-0.2</v>
      </c>
      <c r="F74" s="173">
        <v>-0.2</v>
      </c>
      <c r="G74" s="174">
        <v>-0.2</v>
      </c>
      <c r="H74" s="175">
        <v>-0.2</v>
      </c>
      <c r="I74" s="175">
        <v>-0.2</v>
      </c>
      <c r="J74" s="175">
        <v>0.15000000000000002</v>
      </c>
      <c r="K74" s="175">
        <v>0.4</v>
      </c>
      <c r="L74" s="175">
        <v>0.4</v>
      </c>
      <c r="M74" s="175">
        <v>0.39749999999999996</v>
      </c>
      <c r="N74" s="175">
        <v>0.45</v>
      </c>
      <c r="Y74" s="159">
        <f t="shared" si="3"/>
        <v>-4.5</v>
      </c>
      <c r="Z74" s="156">
        <f>Z73</f>
        <v>-9</v>
      </c>
      <c r="AA74" s="160"/>
      <c r="AB74" s="160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CC74" s="158">
        <v>0.8</v>
      </c>
      <c r="CD74" s="158">
        <v>1</v>
      </c>
      <c r="CE74" s="158">
        <v>-1.8</v>
      </c>
      <c r="CF74" s="158">
        <v>-3</v>
      </c>
      <c r="CG74" s="158">
        <v>0.5</v>
      </c>
      <c r="CH74" s="158">
        <v>0.8</v>
      </c>
      <c r="CI74" s="158">
        <v>-1.8</v>
      </c>
    </row>
    <row r="75" spans="1:87" s="158" customFormat="1" x14ac:dyDescent="0.25">
      <c r="A75" s="162" t="s">
        <v>327</v>
      </c>
      <c r="B75" s="162" t="str">
        <f t="shared" si="10"/>
        <v>nat</v>
      </c>
      <c r="C75" s="162" t="str">
        <f t="shared" si="11"/>
        <v>base</v>
      </c>
      <c r="D75" s="173" t="s">
        <v>75</v>
      </c>
      <c r="E75" s="173" t="s">
        <v>75</v>
      </c>
      <c r="F75" s="173" t="s">
        <v>75</v>
      </c>
      <c r="G75" s="174" t="s">
        <v>75</v>
      </c>
      <c r="H75" s="175" t="s">
        <v>75</v>
      </c>
      <c r="I75" s="175" t="s">
        <v>75</v>
      </c>
      <c r="J75" s="175" t="s">
        <v>75</v>
      </c>
      <c r="K75" s="175" t="s">
        <v>75</v>
      </c>
      <c r="L75" s="175" t="s">
        <v>75</v>
      </c>
      <c r="M75" s="175" t="s">
        <v>75</v>
      </c>
      <c r="N75" s="175" t="s">
        <v>75</v>
      </c>
      <c r="Y75" s="159">
        <f t="shared" si="3"/>
        <v>-4.5</v>
      </c>
      <c r="Z75" s="156">
        <f>Z74</f>
        <v>-9</v>
      </c>
      <c r="AA75" s="160"/>
      <c r="AB75" s="160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  <c r="BJ75" s="160"/>
      <c r="BK75" s="160"/>
      <c r="BL75" s="160"/>
      <c r="BM75" s="160"/>
      <c r="BN75" s="160"/>
      <c r="BO75" s="160"/>
      <c r="BP75" s="160"/>
      <c r="BQ75" s="160"/>
      <c r="BR75" s="160"/>
      <c r="BS75" s="160"/>
      <c r="BT75" s="160"/>
      <c r="BU75" s="160"/>
      <c r="BV75" s="160"/>
      <c r="BW75" s="160"/>
      <c r="BX75" s="160"/>
      <c r="BY75" s="160"/>
      <c r="CC75" s="158">
        <v>0.8</v>
      </c>
      <c r="CD75" s="158">
        <v>1</v>
      </c>
      <c r="CE75" s="158">
        <v>-1.8</v>
      </c>
      <c r="CF75" s="158">
        <v>-3</v>
      </c>
      <c r="CG75" s="158">
        <v>0.5</v>
      </c>
      <c r="CH75" s="158">
        <v>0.8</v>
      </c>
      <c r="CI75" s="158">
        <v>-1.8</v>
      </c>
    </row>
    <row r="76" spans="1:87" s="158" customFormat="1" x14ac:dyDescent="0.25">
      <c r="A76" s="162" t="s">
        <v>219</v>
      </c>
      <c r="B76" s="162" t="str">
        <f t="shared" si="10"/>
        <v>nat</v>
      </c>
      <c r="C76" s="162" t="str">
        <f t="shared" si="11"/>
        <v>base</v>
      </c>
      <c r="D76" s="59">
        <v>-4.5</v>
      </c>
      <c r="E76" s="59">
        <v>-0.2</v>
      </c>
      <c r="F76" s="59">
        <v>-0.2</v>
      </c>
      <c r="G76" s="169">
        <v>-0.2</v>
      </c>
      <c r="H76" s="170">
        <v>-0.2</v>
      </c>
      <c r="I76" s="170">
        <v>-0.2</v>
      </c>
      <c r="J76" s="170">
        <v>0.15000000000000002</v>
      </c>
      <c r="K76" s="170">
        <v>0.4</v>
      </c>
      <c r="L76" s="170">
        <v>0.4</v>
      </c>
      <c r="M76" s="170">
        <v>0.39749999999999996</v>
      </c>
      <c r="N76" s="170">
        <v>0.45</v>
      </c>
      <c r="Y76" s="159">
        <f t="shared" si="3"/>
        <v>-0.75</v>
      </c>
      <c r="Z76" s="156">
        <v>-1.5</v>
      </c>
      <c r="AA76" s="160"/>
      <c r="AB76" s="160"/>
      <c r="AC76" s="157">
        <v>-0.1</v>
      </c>
      <c r="AD76" s="157">
        <v>-0.05</v>
      </c>
      <c r="AE76" s="157">
        <v>0.05</v>
      </c>
      <c r="AF76" s="157">
        <v>0.05</v>
      </c>
      <c r="AG76" s="157">
        <v>0.05</v>
      </c>
      <c r="AH76" s="157">
        <v>0.05</v>
      </c>
      <c r="AI76" s="157">
        <v>0.2</v>
      </c>
      <c r="AJ76" s="157">
        <v>0.1</v>
      </c>
      <c r="AK76" s="157">
        <v>0.15</v>
      </c>
      <c r="AL76" s="157">
        <v>0.2</v>
      </c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  <c r="BJ76" s="160"/>
      <c r="BK76" s="160"/>
      <c r="BL76" s="160"/>
      <c r="BM76" s="160"/>
      <c r="BN76" s="160"/>
      <c r="BO76" s="160"/>
      <c r="BP76" s="160"/>
      <c r="BQ76" s="160"/>
      <c r="BR76" s="160"/>
      <c r="BS76" s="160"/>
      <c r="BT76" s="160"/>
      <c r="BU76" s="160"/>
      <c r="BV76" s="160"/>
      <c r="BW76" s="160"/>
      <c r="BX76" s="160"/>
      <c r="BY76" s="160"/>
      <c r="CC76" s="158">
        <v>0.8</v>
      </c>
      <c r="CD76" s="158">
        <v>1</v>
      </c>
      <c r="CE76" s="158">
        <v>-1.8</v>
      </c>
      <c r="CF76" s="158">
        <v>-3</v>
      </c>
      <c r="CG76" s="158">
        <v>0.5</v>
      </c>
      <c r="CH76" s="158">
        <v>0.8</v>
      </c>
      <c r="CI76" s="158">
        <v>-1.8</v>
      </c>
    </row>
    <row r="77" spans="1:87" s="158" customFormat="1" x14ac:dyDescent="0.25">
      <c r="A77" s="162" t="s">
        <v>69</v>
      </c>
      <c r="B77" s="162" t="str">
        <f t="shared" si="10"/>
        <v>nat</v>
      </c>
      <c r="C77" s="162" t="str">
        <f t="shared" si="11"/>
        <v>base</v>
      </c>
      <c r="D77" s="59">
        <v>-0.75</v>
      </c>
      <c r="E77" s="59">
        <v>-0.2</v>
      </c>
      <c r="F77" s="59">
        <v>-0.2</v>
      </c>
      <c r="G77" s="169">
        <v>-0.2</v>
      </c>
      <c r="H77" s="170">
        <v>-0.2</v>
      </c>
      <c r="I77" s="170">
        <v>-0.2</v>
      </c>
      <c r="J77" s="170">
        <v>0.15000000000000002</v>
      </c>
      <c r="K77" s="170">
        <v>0.4</v>
      </c>
      <c r="L77" s="170">
        <v>0.4</v>
      </c>
      <c r="M77" s="170">
        <v>0.39749999999999996</v>
      </c>
      <c r="N77" s="170">
        <v>0.45</v>
      </c>
      <c r="Y77" s="159">
        <f t="shared" si="3"/>
        <v>-0.125</v>
      </c>
      <c r="Z77" s="156">
        <v>-0.25</v>
      </c>
      <c r="AA77" s="160"/>
      <c r="AB77" s="160"/>
      <c r="AC77" s="157">
        <v>-0.1</v>
      </c>
      <c r="AD77" s="157">
        <v>-0.05</v>
      </c>
      <c r="AE77" s="157">
        <v>0.05</v>
      </c>
      <c r="AF77" s="157">
        <v>0.05</v>
      </c>
      <c r="AG77" s="157">
        <v>0.05</v>
      </c>
      <c r="AH77" s="157">
        <v>0.05</v>
      </c>
      <c r="AI77" s="157">
        <v>0.2</v>
      </c>
      <c r="AJ77" s="157">
        <v>0.1</v>
      </c>
      <c r="AK77" s="157">
        <v>0.15</v>
      </c>
      <c r="AL77" s="157">
        <v>0.2</v>
      </c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CC77" s="158">
        <v>-0.8</v>
      </c>
      <c r="CD77" s="158">
        <v>-0.3</v>
      </c>
      <c r="CE77" s="158">
        <v>0.2</v>
      </c>
      <c r="CF77" s="158">
        <v>-0.5</v>
      </c>
      <c r="CG77" s="158">
        <v>0.9</v>
      </c>
      <c r="CH77" s="158">
        <v>1</v>
      </c>
      <c r="CI77" s="158">
        <v>2</v>
      </c>
    </row>
    <row r="78" spans="1:87" s="158" customFormat="1" x14ac:dyDescent="0.25">
      <c r="A78" s="162" t="s">
        <v>70</v>
      </c>
      <c r="B78" s="162" t="str">
        <f t="shared" si="10"/>
        <v>nat</v>
      </c>
      <c r="C78" s="162" t="str">
        <f t="shared" si="11"/>
        <v>base</v>
      </c>
      <c r="D78" s="173">
        <v>0.1</v>
      </c>
      <c r="E78" s="173">
        <v>-0.2</v>
      </c>
      <c r="F78" s="173">
        <v>-0.2</v>
      </c>
      <c r="G78" s="174">
        <v>-0.2</v>
      </c>
      <c r="H78" s="175">
        <v>-0.2</v>
      </c>
      <c r="I78" s="175">
        <v>-0.2</v>
      </c>
      <c r="J78" s="175">
        <v>0.15000000000000002</v>
      </c>
      <c r="K78" s="175">
        <v>0.4</v>
      </c>
      <c r="L78" s="175">
        <v>0.4</v>
      </c>
      <c r="M78" s="175">
        <v>0.39749999999999996</v>
      </c>
      <c r="N78" s="175">
        <v>0.45</v>
      </c>
      <c r="Y78" s="159">
        <f t="shared" si="3"/>
        <v>-0.125</v>
      </c>
      <c r="Z78" s="156">
        <f t="shared" ref="Z78" si="12">Z77</f>
        <v>-0.25</v>
      </c>
      <c r="AA78" s="160"/>
      <c r="AB78" s="160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0"/>
      <c r="BF78" s="160"/>
      <c r="BG78" s="160"/>
      <c r="BH78" s="160"/>
      <c r="BI78" s="160"/>
      <c r="BJ78" s="160"/>
      <c r="BK78" s="160"/>
      <c r="BL78" s="160"/>
      <c r="BM78" s="160"/>
      <c r="BN78" s="160"/>
      <c r="BO78" s="160"/>
      <c r="BP78" s="160"/>
      <c r="BQ78" s="160"/>
      <c r="BR78" s="160"/>
      <c r="BS78" s="160"/>
      <c r="BT78" s="160"/>
      <c r="BU78" s="160"/>
      <c r="BV78" s="160"/>
      <c r="BW78" s="160"/>
      <c r="BX78" s="160"/>
      <c r="BY78" s="160"/>
      <c r="CC78" s="158">
        <v>-0.8</v>
      </c>
      <c r="CD78" s="158">
        <v>-0.3</v>
      </c>
      <c r="CE78" s="158">
        <v>0.2</v>
      </c>
      <c r="CF78" s="158">
        <v>-0.5</v>
      </c>
      <c r="CG78" s="158">
        <v>0.9</v>
      </c>
      <c r="CH78" s="158">
        <v>1</v>
      </c>
      <c r="CI78" s="158">
        <v>2</v>
      </c>
    </row>
    <row r="79" spans="1:87" s="158" customFormat="1" x14ac:dyDescent="0.25">
      <c r="A79" s="162" t="s">
        <v>123</v>
      </c>
      <c r="B79" s="162" t="str">
        <f t="shared" si="10"/>
        <v>nat</v>
      </c>
      <c r="C79" s="162" t="str">
        <f t="shared" si="11"/>
        <v>base</v>
      </c>
      <c r="D79" s="59">
        <v>0.1</v>
      </c>
      <c r="E79" s="59">
        <v>-0.2</v>
      </c>
      <c r="F79" s="59">
        <v>-0.2</v>
      </c>
      <c r="G79" s="169">
        <v>-0.2</v>
      </c>
      <c r="H79" s="170">
        <v>-0.2</v>
      </c>
      <c r="I79" s="170">
        <v>-0.2</v>
      </c>
      <c r="J79" s="170">
        <v>0.15000000000000002</v>
      </c>
      <c r="K79" s="170">
        <v>0.4</v>
      </c>
      <c r="L79" s="170">
        <v>0.4</v>
      </c>
      <c r="M79" s="170">
        <v>0.39749999999999996</v>
      </c>
      <c r="N79" s="170">
        <v>0.45</v>
      </c>
      <c r="Y79" s="159">
        <f t="shared" si="3"/>
        <v>0.25</v>
      </c>
      <c r="Z79" s="156">
        <v>0.5</v>
      </c>
      <c r="AA79" s="160"/>
      <c r="AB79" s="160"/>
      <c r="AC79" s="157">
        <v>-0.1</v>
      </c>
      <c r="AD79" s="157">
        <v>-0.05</v>
      </c>
      <c r="AE79" s="157">
        <v>0.05</v>
      </c>
      <c r="AF79" s="157">
        <v>0.05</v>
      </c>
      <c r="AG79" s="157">
        <v>0.05</v>
      </c>
      <c r="AH79" s="157">
        <v>0.05</v>
      </c>
      <c r="AI79" s="157">
        <v>0.2</v>
      </c>
      <c r="AJ79" s="157">
        <v>0.1</v>
      </c>
      <c r="AK79" s="157">
        <v>0.15</v>
      </c>
      <c r="AL79" s="157">
        <v>0.2</v>
      </c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  <c r="BB79" s="160"/>
      <c r="BC79" s="160"/>
      <c r="BD79" s="160"/>
      <c r="BE79" s="160"/>
      <c r="BF79" s="160"/>
      <c r="BG79" s="160"/>
      <c r="BH79" s="160"/>
      <c r="BI79" s="160"/>
      <c r="BJ79" s="160"/>
      <c r="BK79" s="160"/>
      <c r="BL79" s="160"/>
      <c r="BM79" s="160"/>
      <c r="BN79" s="160"/>
      <c r="BO79" s="160"/>
      <c r="BP79" s="160"/>
      <c r="BQ79" s="160"/>
      <c r="BR79" s="160"/>
      <c r="BS79" s="160"/>
      <c r="BT79" s="160"/>
      <c r="BU79" s="160"/>
      <c r="BV79" s="160"/>
      <c r="BW79" s="160"/>
      <c r="BX79" s="160"/>
      <c r="BY79" s="160"/>
      <c r="CC79" s="158">
        <v>1.7</v>
      </c>
      <c r="CD79" s="158">
        <v>1</v>
      </c>
      <c r="CE79" s="158">
        <v>-2</v>
      </c>
      <c r="CF79" s="158">
        <v>-2</v>
      </c>
      <c r="CG79" s="158">
        <v>-1.4</v>
      </c>
      <c r="CH79" s="158">
        <v>-0.6</v>
      </c>
      <c r="CI79" s="158">
        <v>0.5</v>
      </c>
    </row>
    <row r="80" spans="1:87" s="158" customFormat="1" x14ac:dyDescent="0.25">
      <c r="A80" s="162" t="s">
        <v>71</v>
      </c>
      <c r="B80" s="162" t="str">
        <f t="shared" si="10"/>
        <v>nat</v>
      </c>
      <c r="C80" s="162" t="str">
        <f t="shared" si="11"/>
        <v>base</v>
      </c>
      <c r="D80" s="59">
        <v>1</v>
      </c>
      <c r="E80" s="59">
        <v>-0.2</v>
      </c>
      <c r="F80" s="59">
        <v>-0.2</v>
      </c>
      <c r="G80" s="169">
        <v>-0.2</v>
      </c>
      <c r="H80" s="170">
        <v>-0.2</v>
      </c>
      <c r="I80" s="170">
        <v>-0.2</v>
      </c>
      <c r="J80" s="170">
        <v>0.15000000000000002</v>
      </c>
      <c r="K80" s="170">
        <v>0.4</v>
      </c>
      <c r="L80" s="170">
        <v>0.4</v>
      </c>
      <c r="M80" s="170">
        <v>0.39749999999999996</v>
      </c>
      <c r="N80" s="170">
        <v>0.45</v>
      </c>
      <c r="Y80" s="159">
        <f t="shared" si="3"/>
        <v>-9.5</v>
      </c>
      <c r="Z80" s="156">
        <v>-19</v>
      </c>
      <c r="AA80" s="160"/>
      <c r="AB80" s="160"/>
      <c r="AC80" s="157">
        <v>-0.1</v>
      </c>
      <c r="AD80" s="157">
        <v>-0.05</v>
      </c>
      <c r="AE80" s="157">
        <v>0.05</v>
      </c>
      <c r="AF80" s="157">
        <v>0.05</v>
      </c>
      <c r="AG80" s="157">
        <v>0.05</v>
      </c>
      <c r="AH80" s="157">
        <v>0.05</v>
      </c>
      <c r="AI80" s="157">
        <v>0.2</v>
      </c>
      <c r="AJ80" s="157">
        <v>0.1</v>
      </c>
      <c r="AK80" s="157">
        <v>0.15</v>
      </c>
      <c r="AL80" s="157">
        <v>0.2</v>
      </c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  <c r="BE80" s="160"/>
      <c r="BF80" s="160"/>
      <c r="BG80" s="160"/>
      <c r="BH80" s="160"/>
      <c r="BI80" s="160"/>
      <c r="BJ80" s="160"/>
      <c r="BK80" s="160"/>
      <c r="BL80" s="160"/>
      <c r="BM80" s="160"/>
      <c r="BN80" s="160"/>
      <c r="BO80" s="160"/>
      <c r="BP80" s="160"/>
      <c r="BQ80" s="160"/>
      <c r="BR80" s="160"/>
      <c r="BS80" s="160"/>
      <c r="BT80" s="160"/>
      <c r="BU80" s="160"/>
      <c r="BV80" s="160"/>
      <c r="BW80" s="160"/>
      <c r="BX80" s="160"/>
      <c r="BY80" s="160"/>
      <c r="CC80" s="158">
        <v>-1</v>
      </c>
      <c r="CD80" s="158">
        <v>-2.4</v>
      </c>
      <c r="CE80" s="158">
        <v>-3</v>
      </c>
      <c r="CF80" s="158">
        <v>-1.6</v>
      </c>
      <c r="CG80" s="158">
        <v>-1.4</v>
      </c>
      <c r="CH80" s="158">
        <v>-2</v>
      </c>
      <c r="CI80" s="158">
        <v>-1.5</v>
      </c>
    </row>
    <row r="81" spans="1:87" s="158" customFormat="1" x14ac:dyDescent="0.25">
      <c r="A81" s="162" t="s">
        <v>124</v>
      </c>
      <c r="B81" s="162" t="str">
        <f t="shared" si="10"/>
        <v>nat</v>
      </c>
      <c r="C81" s="162" t="str">
        <f t="shared" si="11"/>
        <v>base</v>
      </c>
      <c r="D81" s="59">
        <v>-10</v>
      </c>
      <c r="E81" s="59">
        <v>-0.2</v>
      </c>
      <c r="F81" s="59">
        <v>-0.2</v>
      </c>
      <c r="G81" s="169">
        <v>-0.2</v>
      </c>
      <c r="H81" s="170">
        <v>-0.2</v>
      </c>
      <c r="I81" s="170">
        <v>-0.2</v>
      </c>
      <c r="J81" s="170">
        <v>0.15000000000000002</v>
      </c>
      <c r="K81" s="170">
        <v>0.4</v>
      </c>
      <c r="L81" s="170">
        <v>0.4</v>
      </c>
      <c r="M81" s="170">
        <v>0.39749999999999996</v>
      </c>
      <c r="N81" s="170">
        <v>0.45</v>
      </c>
      <c r="Y81" s="159" t="str">
        <f t="shared" si="3"/>
        <v>eps</v>
      </c>
      <c r="Z81" s="131" t="s">
        <v>75</v>
      </c>
      <c r="AA81" s="149"/>
      <c r="AB81" s="149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9"/>
      <c r="AN81" s="149"/>
      <c r="AO81" s="149"/>
      <c r="AP81" s="149"/>
      <c r="AQ81" s="149"/>
      <c r="AR81" s="149"/>
      <c r="AS81" s="149"/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CC81" s="158" t="s">
        <v>75</v>
      </c>
      <c r="CD81" s="158" t="s">
        <v>75</v>
      </c>
      <c r="CE81" s="158" t="s">
        <v>75</v>
      </c>
      <c r="CF81" s="158" t="s">
        <v>75</v>
      </c>
      <c r="CG81" s="158" t="s">
        <v>75</v>
      </c>
      <c r="CH81" s="158" t="s">
        <v>75</v>
      </c>
      <c r="CI81" s="158" t="s">
        <v>75</v>
      </c>
    </row>
    <row r="82" spans="1:87" s="86" customFormat="1" x14ac:dyDescent="0.25">
      <c r="A82" s="165" t="str">
        <f>A8</f>
        <v>aawhe</v>
      </c>
      <c r="B82" s="167" t="s">
        <v>72</v>
      </c>
      <c r="C82" s="167" t="s">
        <v>328</v>
      </c>
      <c r="D82" s="181">
        <v>-0.7</v>
      </c>
      <c r="E82" s="181">
        <v>0.8</v>
      </c>
      <c r="F82" s="181">
        <v>-2.5000000000000001E-2</v>
      </c>
      <c r="G82" s="181">
        <v>5.000000000000001E-3</v>
      </c>
      <c r="H82" s="182">
        <v>1.4999999999999999E-2</v>
      </c>
      <c r="I82" s="182">
        <v>1.35</v>
      </c>
      <c r="J82" s="182">
        <v>1.8000000000000003</v>
      </c>
      <c r="K82" s="182">
        <v>0.90000000000000013</v>
      </c>
      <c r="L82" s="182">
        <v>0.30000000000000004</v>
      </c>
      <c r="M82" s="182">
        <v>0.44999999999999996</v>
      </c>
      <c r="N82" s="182">
        <v>0.60000000000000009</v>
      </c>
      <c r="Y82" s="152">
        <f t="shared" ref="Y82:Y113" si="13">IF(ISERROR(Z82*$BZ$82),"eps",(Z82*$BZ$82))</f>
        <v>-0.7</v>
      </c>
      <c r="Z82" s="150">
        <v>-1.4</v>
      </c>
      <c r="AA82" s="153"/>
      <c r="AB82" s="153"/>
      <c r="AC82" s="151">
        <v>-0.1</v>
      </c>
      <c r="AD82" s="151">
        <v>-0.05</v>
      </c>
      <c r="AE82" s="151">
        <v>0.05</v>
      </c>
      <c r="AF82" s="151">
        <v>0.05</v>
      </c>
      <c r="AG82" s="151">
        <v>0.05</v>
      </c>
      <c r="AH82" s="151">
        <v>0.05</v>
      </c>
      <c r="AI82" s="151">
        <v>0.2</v>
      </c>
      <c r="AJ82" s="151">
        <v>0.1</v>
      </c>
      <c r="AK82" s="151">
        <v>0.15</v>
      </c>
      <c r="AL82" s="151">
        <v>0.2</v>
      </c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  <c r="BM82" s="153"/>
      <c r="BN82" s="153"/>
      <c r="BO82" s="153"/>
      <c r="BP82" s="153"/>
      <c r="BQ82" s="153"/>
      <c r="BR82" s="153"/>
      <c r="BS82" s="153"/>
      <c r="BT82" s="153"/>
      <c r="BU82" s="153"/>
      <c r="BV82" s="153"/>
      <c r="BW82" s="153"/>
      <c r="BX82" s="153"/>
      <c r="BY82" s="153"/>
      <c r="BZ82" s="86">
        <v>0.5</v>
      </c>
    </row>
    <row r="83" spans="1:87" x14ac:dyDescent="0.25">
      <c r="A83" s="162" t="str">
        <f t="shared" ref="A83:A146" si="14">A9</f>
        <v>aamai</v>
      </c>
      <c r="B83" s="8" t="s">
        <v>72</v>
      </c>
      <c r="C83" s="8" t="str">
        <f t="shared" ref="C83:C84" si="15">C82</f>
        <v>sim1</v>
      </c>
      <c r="D83" s="173">
        <v>-0.7</v>
      </c>
      <c r="E83" s="173">
        <v>0.8</v>
      </c>
      <c r="F83" s="173">
        <v>-2.5000000000000001E-2</v>
      </c>
      <c r="G83" s="174">
        <v>5.000000000000001E-3</v>
      </c>
      <c r="H83" s="175">
        <v>1.4999999999999999E-2</v>
      </c>
      <c r="I83" s="175">
        <v>1.35</v>
      </c>
      <c r="J83" s="175">
        <v>1.8000000000000003</v>
      </c>
      <c r="K83" s="175">
        <v>0.90000000000000013</v>
      </c>
      <c r="L83" s="175">
        <v>0.30000000000000004</v>
      </c>
      <c r="M83" s="175">
        <v>0.44999999999999996</v>
      </c>
      <c r="N83" s="175">
        <v>0.60000000000000009</v>
      </c>
      <c r="Y83" s="110">
        <f t="shared" si="13"/>
        <v>-0.7</v>
      </c>
      <c r="Z83" s="128">
        <f>Z82</f>
        <v>-1.4</v>
      </c>
      <c r="AA83" s="146"/>
      <c r="AB83" s="146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</row>
    <row r="84" spans="1:87" x14ac:dyDescent="0.25">
      <c r="A84" s="162" t="str">
        <f t="shared" si="14"/>
        <v>aaoce</v>
      </c>
      <c r="B84" s="8" t="s">
        <v>72</v>
      </c>
      <c r="C84" s="8" t="str">
        <f t="shared" si="15"/>
        <v>sim1</v>
      </c>
      <c r="D84" s="173">
        <v>-0.7</v>
      </c>
      <c r="E84" s="173">
        <v>0.8</v>
      </c>
      <c r="F84" s="173">
        <v>-2.5000000000000001E-2</v>
      </c>
      <c r="G84" s="174">
        <v>5.000000000000001E-3</v>
      </c>
      <c r="H84" s="175">
        <v>1.4999999999999999E-2</v>
      </c>
      <c r="I84" s="175">
        <v>1.35</v>
      </c>
      <c r="J84" s="175">
        <v>1.8000000000000003</v>
      </c>
      <c r="K84" s="175">
        <v>0.90000000000000013</v>
      </c>
      <c r="L84" s="175">
        <v>0.30000000000000004</v>
      </c>
      <c r="M84" s="175">
        <v>0.44999999999999996</v>
      </c>
      <c r="N84" s="175">
        <v>0.60000000000000009</v>
      </c>
      <c r="Y84" s="110">
        <f t="shared" si="13"/>
        <v>-0.7</v>
      </c>
      <c r="Z84" s="128">
        <f>Z83</f>
        <v>-1.4</v>
      </c>
      <c r="AA84" s="146"/>
      <c r="AB84" s="146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</row>
    <row r="85" spans="1:87" x14ac:dyDescent="0.25">
      <c r="A85" s="162" t="str">
        <f t="shared" si="14"/>
        <v>aaveg</v>
      </c>
      <c r="B85" s="8" t="s">
        <v>72</v>
      </c>
      <c r="C85" s="8" t="str">
        <f t="shared" ref="C85:C116" si="16">C84</f>
        <v>sim1</v>
      </c>
      <c r="D85" s="59">
        <v>-0.7</v>
      </c>
      <c r="E85" s="59">
        <v>0.8</v>
      </c>
      <c r="F85" s="59">
        <v>-2.5000000000000001E-2</v>
      </c>
      <c r="G85" s="169">
        <v>5.000000000000001E-3</v>
      </c>
      <c r="H85" s="170">
        <v>1.4999999999999999E-2</v>
      </c>
      <c r="I85" s="170">
        <v>1.35</v>
      </c>
      <c r="J85" s="170">
        <v>1.8000000000000003</v>
      </c>
      <c r="K85" s="170">
        <v>0.90000000000000013</v>
      </c>
      <c r="L85" s="170">
        <v>0.30000000000000004</v>
      </c>
      <c r="M85" s="170">
        <v>0.44999999999999996</v>
      </c>
      <c r="N85" s="170">
        <v>0.60000000000000009</v>
      </c>
      <c r="Y85" s="110" t="str">
        <f t="shared" si="13"/>
        <v>eps</v>
      </c>
      <c r="Z85" s="127" t="s">
        <v>75</v>
      </c>
      <c r="AA85" s="145"/>
      <c r="AB85" s="145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</row>
    <row r="86" spans="1:87" x14ac:dyDescent="0.25">
      <c r="A86" s="162" t="str">
        <f t="shared" si="14"/>
        <v>aaofr</v>
      </c>
      <c r="B86" s="8" t="s">
        <v>72</v>
      </c>
      <c r="C86" s="8" t="str">
        <f t="shared" si="16"/>
        <v>sim1</v>
      </c>
      <c r="D86" s="59">
        <v>-0.7</v>
      </c>
      <c r="E86" s="59">
        <v>0.8</v>
      </c>
      <c r="F86" s="59">
        <v>-2.5000000000000001E-2</v>
      </c>
      <c r="G86" s="169">
        <v>5.000000000000001E-3</v>
      </c>
      <c r="H86" s="170">
        <v>1.4999999999999999E-2</v>
      </c>
      <c r="I86" s="170">
        <v>1.35</v>
      </c>
      <c r="J86" s="170">
        <v>1.8000000000000003</v>
      </c>
      <c r="K86" s="170">
        <v>0.90000000000000013</v>
      </c>
      <c r="L86" s="170">
        <v>0.30000000000000004</v>
      </c>
      <c r="M86" s="170">
        <v>0.44999999999999996</v>
      </c>
      <c r="N86" s="170">
        <v>0.60000000000000009</v>
      </c>
      <c r="Y86" s="110" t="str">
        <f t="shared" si="13"/>
        <v>eps</v>
      </c>
      <c r="Z86" s="127" t="s">
        <v>75</v>
      </c>
      <c r="AA86" s="145"/>
      <c r="AB86" s="145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45"/>
      <c r="BH86" s="145"/>
      <c r="BI86" s="14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  <c r="BV86" s="145"/>
      <c r="BW86" s="145"/>
      <c r="BX86" s="145"/>
      <c r="BY86" s="145"/>
    </row>
    <row r="87" spans="1:87" x14ac:dyDescent="0.25">
      <c r="A87" s="162" t="str">
        <f t="shared" si="14"/>
        <v>aagra</v>
      </c>
      <c r="B87" s="8" t="s">
        <v>72</v>
      </c>
      <c r="C87" s="8" t="str">
        <f t="shared" si="16"/>
        <v>sim1</v>
      </c>
      <c r="D87" s="59">
        <v>-0.7</v>
      </c>
      <c r="E87" s="59">
        <v>0.8</v>
      </c>
      <c r="F87" s="59">
        <v>-2.5000000000000001E-2</v>
      </c>
      <c r="G87" s="169">
        <v>5.000000000000001E-3</v>
      </c>
      <c r="H87" s="170">
        <v>1.4999999999999999E-2</v>
      </c>
      <c r="I87" s="170">
        <v>1.35</v>
      </c>
      <c r="J87" s="170">
        <v>1.8000000000000003</v>
      </c>
      <c r="K87" s="170">
        <v>0.90000000000000013</v>
      </c>
      <c r="L87" s="170">
        <v>0.30000000000000004</v>
      </c>
      <c r="M87" s="170">
        <v>0.44999999999999996</v>
      </c>
      <c r="N87" s="170">
        <v>0.60000000000000009</v>
      </c>
      <c r="Y87" s="110">
        <f t="shared" si="13"/>
        <v>-6</v>
      </c>
      <c r="Z87" s="127">
        <v>-12</v>
      </c>
      <c r="AA87" s="145"/>
      <c r="AB87" s="145"/>
      <c r="AC87" s="134">
        <v>-0.1</v>
      </c>
      <c r="AD87" s="134">
        <v>-0.05</v>
      </c>
      <c r="AE87" s="134">
        <v>0.05</v>
      </c>
      <c r="AF87" s="134">
        <v>0.05</v>
      </c>
      <c r="AG87" s="134">
        <v>0.05</v>
      </c>
      <c r="AH87" s="134">
        <v>0.05</v>
      </c>
      <c r="AI87" s="134">
        <v>0.2</v>
      </c>
      <c r="AJ87" s="134">
        <v>0.1</v>
      </c>
      <c r="AK87" s="134">
        <v>0.15</v>
      </c>
      <c r="AL87" s="134">
        <v>0.2</v>
      </c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  <c r="BV87" s="145"/>
      <c r="BW87" s="145"/>
      <c r="BX87" s="145"/>
      <c r="BY87" s="145"/>
    </row>
    <row r="88" spans="1:87" x14ac:dyDescent="0.25">
      <c r="A88" s="162" t="str">
        <f t="shared" si="14"/>
        <v>aaoil</v>
      </c>
      <c r="B88" s="8" t="s">
        <v>72</v>
      </c>
      <c r="C88" s="8" t="str">
        <f t="shared" si="16"/>
        <v>sim1</v>
      </c>
      <c r="D88" s="173">
        <v>-0.7</v>
      </c>
      <c r="E88" s="173">
        <v>0.8</v>
      </c>
      <c r="F88" s="173">
        <v>-2.5000000000000001E-2</v>
      </c>
      <c r="G88" s="174">
        <v>5.000000000000001E-3</v>
      </c>
      <c r="H88" s="175">
        <v>1.4999999999999999E-2</v>
      </c>
      <c r="I88" s="175">
        <v>1.35</v>
      </c>
      <c r="J88" s="175">
        <v>1.8000000000000003</v>
      </c>
      <c r="K88" s="175">
        <v>0.90000000000000013</v>
      </c>
      <c r="L88" s="175">
        <v>0.30000000000000004</v>
      </c>
      <c r="M88" s="175">
        <v>0.44999999999999996</v>
      </c>
      <c r="N88" s="175">
        <v>0.60000000000000009</v>
      </c>
      <c r="Y88" s="110">
        <f t="shared" si="13"/>
        <v>-6</v>
      </c>
      <c r="Z88" s="128">
        <f>Z87</f>
        <v>-12</v>
      </c>
      <c r="AA88" s="146"/>
      <c r="AB88" s="146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</row>
    <row r="89" spans="1:87" x14ac:dyDescent="0.25">
      <c r="A89" s="162" t="str">
        <f t="shared" si="14"/>
        <v>aatub</v>
      </c>
      <c r="B89" s="8" t="s">
        <v>72</v>
      </c>
      <c r="C89" s="8" t="str">
        <f t="shared" si="16"/>
        <v>sim1</v>
      </c>
      <c r="D89" s="173">
        <v>-0.7</v>
      </c>
      <c r="E89" s="173">
        <v>0.8</v>
      </c>
      <c r="F89" s="173">
        <v>-2.5000000000000001E-2</v>
      </c>
      <c r="G89" s="174">
        <v>5.000000000000001E-3</v>
      </c>
      <c r="H89" s="175">
        <v>1.4999999999999999E-2</v>
      </c>
      <c r="I89" s="175">
        <v>1.35</v>
      </c>
      <c r="J89" s="175">
        <v>1.8000000000000003</v>
      </c>
      <c r="K89" s="175">
        <v>0.90000000000000013</v>
      </c>
      <c r="L89" s="175">
        <v>0.30000000000000004</v>
      </c>
      <c r="M89" s="175">
        <v>0.44999999999999996</v>
      </c>
      <c r="N89" s="175">
        <v>0.60000000000000009</v>
      </c>
      <c r="Y89" s="110">
        <f t="shared" si="13"/>
        <v>-6</v>
      </c>
      <c r="Z89" s="128">
        <f>Z88</f>
        <v>-12</v>
      </c>
      <c r="AA89" s="146"/>
      <c r="AB89" s="146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</row>
    <row r="90" spans="1:87" x14ac:dyDescent="0.25">
      <c r="A90" s="162" t="str">
        <f t="shared" si="14"/>
        <v>aapul</v>
      </c>
      <c r="B90" s="8" t="s">
        <v>72</v>
      </c>
      <c r="C90" s="8" t="str">
        <f t="shared" si="16"/>
        <v>sim1</v>
      </c>
      <c r="D90" s="173">
        <v>-0.7</v>
      </c>
      <c r="E90" s="173">
        <v>0.8</v>
      </c>
      <c r="F90" s="173">
        <v>-2.5000000000000001E-2</v>
      </c>
      <c r="G90" s="174">
        <v>5.000000000000001E-3</v>
      </c>
      <c r="H90" s="175">
        <v>1.4999999999999999E-2</v>
      </c>
      <c r="I90" s="175">
        <v>1.35</v>
      </c>
      <c r="J90" s="175">
        <v>1.8000000000000003</v>
      </c>
      <c r="K90" s="175">
        <v>0.90000000000000013</v>
      </c>
      <c r="L90" s="175">
        <v>0.30000000000000004</v>
      </c>
      <c r="M90" s="175">
        <v>0.44999999999999996</v>
      </c>
      <c r="N90" s="175">
        <v>0.60000000000000009</v>
      </c>
      <c r="Y90" s="110">
        <f t="shared" si="13"/>
        <v>-6</v>
      </c>
      <c r="Z90" s="128">
        <f>Z89</f>
        <v>-12</v>
      </c>
      <c r="AA90" s="146"/>
      <c r="AB90" s="146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</row>
    <row r="91" spans="1:87" x14ac:dyDescent="0.25">
      <c r="A91" s="162" t="str">
        <f t="shared" si="14"/>
        <v>aasug</v>
      </c>
      <c r="B91" s="8" t="s">
        <v>72</v>
      </c>
      <c r="C91" s="8" t="str">
        <f t="shared" si="16"/>
        <v>sim1</v>
      </c>
      <c r="D91" s="59">
        <v>-0.7</v>
      </c>
      <c r="E91" s="59">
        <v>0.8</v>
      </c>
      <c r="F91" s="59">
        <v>-2.5000000000000001E-2</v>
      </c>
      <c r="G91" s="169">
        <v>5.000000000000001E-3</v>
      </c>
      <c r="H91" s="170">
        <v>1.4999999999999999E-2</v>
      </c>
      <c r="I91" s="170">
        <v>1.35</v>
      </c>
      <c r="J91" s="170">
        <v>1.8000000000000003</v>
      </c>
      <c r="K91" s="170">
        <v>0.90000000000000013</v>
      </c>
      <c r="L91" s="170">
        <v>0.30000000000000004</v>
      </c>
      <c r="M91" s="170">
        <v>0.44999999999999996</v>
      </c>
      <c r="N91" s="170">
        <v>0.60000000000000009</v>
      </c>
      <c r="Y91" s="110">
        <f t="shared" si="13"/>
        <v>-1.25</v>
      </c>
      <c r="Z91" s="128">
        <f>Z102</f>
        <v>-2.5</v>
      </c>
      <c r="AA91" s="146"/>
      <c r="AB91" s="146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</row>
    <row r="92" spans="1:87" x14ac:dyDescent="0.25">
      <c r="A92" s="162" t="str">
        <f t="shared" si="14"/>
        <v>aaoth</v>
      </c>
      <c r="B92" s="8" t="s">
        <v>72</v>
      </c>
      <c r="C92" s="8" t="str">
        <f t="shared" si="16"/>
        <v>sim1</v>
      </c>
      <c r="D92" s="59">
        <v>-0.7</v>
      </c>
      <c r="E92" s="59">
        <v>0.8</v>
      </c>
      <c r="F92" s="59">
        <v>-2.5000000000000001E-2</v>
      </c>
      <c r="G92" s="169">
        <v>5.000000000000001E-3</v>
      </c>
      <c r="H92" s="170">
        <v>1.4999999999999999E-2</v>
      </c>
      <c r="I92" s="170">
        <v>1.35</v>
      </c>
      <c r="J92" s="170">
        <v>1.8000000000000003</v>
      </c>
      <c r="K92" s="170">
        <v>0.90000000000000013</v>
      </c>
      <c r="L92" s="170">
        <v>0.30000000000000004</v>
      </c>
      <c r="M92" s="170">
        <v>0.44999999999999996</v>
      </c>
      <c r="N92" s="170">
        <v>0.60000000000000009</v>
      </c>
      <c r="Y92" s="110">
        <f t="shared" si="13"/>
        <v>-1</v>
      </c>
      <c r="Z92" s="127">
        <v>-2</v>
      </c>
      <c r="AA92" s="145"/>
      <c r="AB92" s="145"/>
      <c r="AC92" s="134">
        <v>-0.1</v>
      </c>
      <c r="AD92" s="134">
        <v>-0.05</v>
      </c>
      <c r="AE92" s="134">
        <v>0.05</v>
      </c>
      <c r="AF92" s="134">
        <v>0.05</v>
      </c>
      <c r="AG92" s="134">
        <v>0.05</v>
      </c>
      <c r="AH92" s="134">
        <v>0.05</v>
      </c>
      <c r="AI92" s="134">
        <v>0.2</v>
      </c>
      <c r="AJ92" s="134">
        <v>0.1</v>
      </c>
      <c r="AK92" s="134">
        <v>0.15</v>
      </c>
      <c r="AL92" s="134">
        <v>0.2</v>
      </c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  <c r="BD92" s="145"/>
      <c r="BE92" s="145"/>
      <c r="BF92" s="145"/>
      <c r="BG92" s="145"/>
      <c r="BH92" s="145"/>
      <c r="BI92" s="145"/>
      <c r="BJ92" s="145"/>
      <c r="BK92" s="145"/>
      <c r="BL92" s="145"/>
      <c r="BM92" s="145"/>
      <c r="BN92" s="145"/>
      <c r="BO92" s="145"/>
      <c r="BP92" s="145"/>
      <c r="BQ92" s="145"/>
      <c r="BR92" s="145"/>
      <c r="BS92" s="145"/>
      <c r="BT92" s="145"/>
      <c r="BU92" s="145"/>
      <c r="BV92" s="145"/>
      <c r="BW92" s="145"/>
      <c r="BX92" s="145"/>
      <c r="BY92" s="145"/>
    </row>
    <row r="93" spans="1:87" x14ac:dyDescent="0.25">
      <c r="A93" s="162" t="str">
        <f t="shared" si="14"/>
        <v>alani</v>
      </c>
      <c r="B93" s="8" t="s">
        <v>72</v>
      </c>
      <c r="C93" s="8" t="str">
        <f t="shared" si="16"/>
        <v>sim1</v>
      </c>
      <c r="D93" s="173">
        <v>-0.7</v>
      </c>
      <c r="E93" s="173">
        <v>0.8</v>
      </c>
      <c r="F93" s="173">
        <v>-2.5000000000000001E-2</v>
      </c>
      <c r="G93" s="174">
        <v>5.000000000000001E-3</v>
      </c>
      <c r="H93" s="175">
        <v>1.4999999999999999E-2</v>
      </c>
      <c r="I93" s="175">
        <v>1.35</v>
      </c>
      <c r="J93" s="175">
        <v>1.8000000000000003</v>
      </c>
      <c r="K93" s="175">
        <v>0.90000000000000013</v>
      </c>
      <c r="L93" s="175">
        <v>0.30000000000000004</v>
      </c>
      <c r="M93" s="175">
        <v>0.44999999999999996</v>
      </c>
      <c r="N93" s="175">
        <v>0.60000000000000009</v>
      </c>
      <c r="Y93" s="110">
        <f t="shared" si="13"/>
        <v>-1</v>
      </c>
      <c r="Z93" s="128">
        <f>Z92</f>
        <v>-2</v>
      </c>
      <c r="AA93" s="146"/>
      <c r="AB93" s="146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</row>
    <row r="94" spans="1:87" x14ac:dyDescent="0.25">
      <c r="A94" s="162" t="str">
        <f t="shared" si="14"/>
        <v>afore</v>
      </c>
      <c r="B94" s="8" t="s">
        <v>72</v>
      </c>
      <c r="C94" s="8" t="str">
        <f t="shared" si="16"/>
        <v>sim1</v>
      </c>
      <c r="D94" s="59">
        <v>-0.7</v>
      </c>
      <c r="E94" s="59">
        <v>0.8</v>
      </c>
      <c r="F94" s="59">
        <v>-2.5000000000000001E-2</v>
      </c>
      <c r="G94" s="169">
        <v>5.000000000000001E-3</v>
      </c>
      <c r="H94" s="170">
        <v>1.4999999999999999E-2</v>
      </c>
      <c r="I94" s="170">
        <v>1.35</v>
      </c>
      <c r="J94" s="170">
        <v>1.8000000000000003</v>
      </c>
      <c r="K94" s="170">
        <v>0.90000000000000013</v>
      </c>
      <c r="L94" s="170">
        <v>0.30000000000000004</v>
      </c>
      <c r="M94" s="170">
        <v>0.44999999999999996</v>
      </c>
      <c r="N94" s="170">
        <v>0.60000000000000009</v>
      </c>
      <c r="Y94" s="110">
        <f t="shared" si="13"/>
        <v>-4</v>
      </c>
      <c r="Z94" s="127">
        <v>-8</v>
      </c>
      <c r="AA94" s="145"/>
      <c r="AB94" s="145"/>
      <c r="AC94" s="134">
        <v>-0.1</v>
      </c>
      <c r="AD94" s="134">
        <v>-0.05</v>
      </c>
      <c r="AE94" s="134">
        <v>0.05</v>
      </c>
      <c r="AF94" s="134">
        <v>0.05</v>
      </c>
      <c r="AG94" s="134">
        <v>0.05</v>
      </c>
      <c r="AH94" s="134">
        <v>0.05</v>
      </c>
      <c r="AI94" s="134">
        <v>0.2</v>
      </c>
      <c r="AJ94" s="134">
        <v>0.1</v>
      </c>
      <c r="AK94" s="134">
        <v>0.15</v>
      </c>
      <c r="AL94" s="134">
        <v>0.2</v>
      </c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5"/>
      <c r="BF94" s="145"/>
      <c r="BG94" s="145"/>
      <c r="BH94" s="145"/>
      <c r="BI94" s="145"/>
      <c r="BJ94" s="145"/>
      <c r="BK94" s="145"/>
      <c r="BL94" s="145"/>
      <c r="BM94" s="145"/>
      <c r="BN94" s="145"/>
      <c r="BO94" s="145"/>
      <c r="BP94" s="145"/>
      <c r="BQ94" s="145"/>
      <c r="BR94" s="145"/>
      <c r="BS94" s="145"/>
      <c r="BT94" s="145"/>
      <c r="BU94" s="145"/>
      <c r="BV94" s="145"/>
      <c r="BW94" s="145"/>
      <c r="BX94" s="145"/>
      <c r="BY94" s="145"/>
    </row>
    <row r="95" spans="1:87" x14ac:dyDescent="0.25">
      <c r="A95" s="162" t="str">
        <f t="shared" si="14"/>
        <v>afish</v>
      </c>
      <c r="B95" s="8" t="s">
        <v>72</v>
      </c>
      <c r="C95" s="8" t="str">
        <f t="shared" si="16"/>
        <v>sim1</v>
      </c>
      <c r="D95" s="173">
        <v>-0.7</v>
      </c>
      <c r="E95" s="173">
        <v>0.8</v>
      </c>
      <c r="F95" s="173">
        <v>-2.5000000000000001E-2</v>
      </c>
      <c r="G95" s="174">
        <v>5.000000000000001E-3</v>
      </c>
      <c r="H95" s="175">
        <v>1.4999999999999999E-2</v>
      </c>
      <c r="I95" s="175">
        <v>1.35</v>
      </c>
      <c r="J95" s="175">
        <v>1.8000000000000003</v>
      </c>
      <c r="K95" s="175">
        <v>0.90000000000000013</v>
      </c>
      <c r="L95" s="175">
        <v>0.30000000000000004</v>
      </c>
      <c r="M95" s="175">
        <v>0.44999999999999996</v>
      </c>
      <c r="N95" s="175">
        <v>0.60000000000000009</v>
      </c>
      <c r="Y95" s="110">
        <f t="shared" si="13"/>
        <v>-4</v>
      </c>
      <c r="Z95" s="129">
        <f>Z94</f>
        <v>-8</v>
      </c>
      <c r="AA95" s="147"/>
      <c r="AB95" s="14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147"/>
      <c r="BH95" s="147"/>
      <c r="BI95" s="14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</row>
    <row r="96" spans="1:87" x14ac:dyDescent="0.25">
      <c r="A96" s="162" t="str">
        <f t="shared" si="14"/>
        <v>acoal</v>
      </c>
      <c r="B96" s="8" t="s">
        <v>72</v>
      </c>
      <c r="C96" s="8" t="str">
        <f t="shared" si="16"/>
        <v>sim1</v>
      </c>
      <c r="D96" s="173" t="s">
        <v>75</v>
      </c>
      <c r="E96" s="173" t="s">
        <v>75</v>
      </c>
      <c r="F96" s="173" t="s">
        <v>75</v>
      </c>
      <c r="G96" s="174" t="s">
        <v>75</v>
      </c>
      <c r="H96" s="175" t="s">
        <v>75</v>
      </c>
      <c r="I96" s="175" t="s">
        <v>75</v>
      </c>
      <c r="J96" s="175" t="s">
        <v>75</v>
      </c>
      <c r="K96" s="175" t="s">
        <v>75</v>
      </c>
      <c r="L96" s="175" t="s">
        <v>75</v>
      </c>
      <c r="M96" s="175" t="s">
        <v>75</v>
      </c>
      <c r="N96" s="175" t="s">
        <v>75</v>
      </c>
      <c r="Y96" s="110">
        <f t="shared" si="13"/>
        <v>-4</v>
      </c>
      <c r="Z96" s="129">
        <f>Z95</f>
        <v>-8</v>
      </c>
      <c r="AA96" s="147"/>
      <c r="AB96" s="14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</row>
    <row r="97" spans="1:77" x14ac:dyDescent="0.25">
      <c r="A97" s="162" t="str">
        <f t="shared" si="14"/>
        <v>agold</v>
      </c>
      <c r="B97" s="8" t="s">
        <v>72</v>
      </c>
      <c r="C97" s="8" t="str">
        <f t="shared" si="16"/>
        <v>sim1</v>
      </c>
      <c r="D97" s="173" t="s">
        <v>75</v>
      </c>
      <c r="E97" s="173" t="s">
        <v>75</v>
      </c>
      <c r="F97" s="173" t="s">
        <v>75</v>
      </c>
      <c r="G97" s="174" t="s">
        <v>75</v>
      </c>
      <c r="H97" s="175" t="s">
        <v>75</v>
      </c>
      <c r="I97" s="175" t="s">
        <v>75</v>
      </c>
      <c r="J97" s="175" t="s">
        <v>75</v>
      </c>
      <c r="K97" s="175" t="s">
        <v>75</v>
      </c>
      <c r="L97" s="175" t="s">
        <v>75</v>
      </c>
      <c r="M97" s="175" t="s">
        <v>75</v>
      </c>
      <c r="N97" s="175" t="s">
        <v>75</v>
      </c>
      <c r="Y97" s="110">
        <f t="shared" si="13"/>
        <v>-4</v>
      </c>
      <c r="Z97" s="129">
        <f>Z96</f>
        <v>-8</v>
      </c>
      <c r="AA97" s="147"/>
      <c r="AB97" s="14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</row>
    <row r="98" spans="1:77" x14ac:dyDescent="0.25">
      <c r="A98" s="162" t="str">
        <f t="shared" si="14"/>
        <v>acoil</v>
      </c>
      <c r="B98" s="8" t="s">
        <v>72</v>
      </c>
      <c r="C98" s="8" t="str">
        <f t="shared" si="16"/>
        <v>sim1</v>
      </c>
      <c r="D98" s="173">
        <v>-6</v>
      </c>
      <c r="E98" s="173">
        <v>0.8</v>
      </c>
      <c r="F98" s="173">
        <v>-2.5000000000000001E-2</v>
      </c>
      <c r="G98" s="174">
        <v>5.000000000000001E-3</v>
      </c>
      <c r="H98" s="175">
        <v>1.4999999999999999E-2</v>
      </c>
      <c r="I98" s="175">
        <v>0.45</v>
      </c>
      <c r="J98" s="175">
        <v>0.60000000000000009</v>
      </c>
      <c r="K98" s="175">
        <v>0.30000000000000004</v>
      </c>
      <c r="L98" s="175">
        <v>0.15000000000000002</v>
      </c>
      <c r="M98" s="175">
        <v>0.22499999999999998</v>
      </c>
      <c r="N98" s="175">
        <v>0.30000000000000004</v>
      </c>
      <c r="Y98" s="110">
        <f t="shared" si="13"/>
        <v>-4</v>
      </c>
      <c r="Z98" s="129">
        <f>Z97</f>
        <v>-8</v>
      </c>
      <c r="AA98" s="147"/>
      <c r="AB98" s="14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</row>
    <row r="99" spans="1:77" x14ac:dyDescent="0.25">
      <c r="A99" s="162" t="str">
        <f t="shared" si="14"/>
        <v>angas</v>
      </c>
      <c r="B99" s="8" t="s">
        <v>72</v>
      </c>
      <c r="C99" s="8" t="str">
        <f t="shared" si="16"/>
        <v>sim1</v>
      </c>
      <c r="D99" s="59">
        <v>-6</v>
      </c>
      <c r="E99" s="59">
        <v>0.8</v>
      </c>
      <c r="F99" s="59">
        <v>-2.5000000000000001E-2</v>
      </c>
      <c r="G99" s="169">
        <v>5.000000000000001E-3</v>
      </c>
      <c r="H99" s="170">
        <v>1.4999999999999999E-2</v>
      </c>
      <c r="I99" s="170">
        <v>0.45</v>
      </c>
      <c r="J99" s="170">
        <v>0.60000000000000009</v>
      </c>
      <c r="K99" s="170">
        <v>0.30000000000000004</v>
      </c>
      <c r="L99" s="170">
        <v>0.15000000000000002</v>
      </c>
      <c r="M99" s="170">
        <v>0.22499999999999998</v>
      </c>
      <c r="N99" s="170">
        <v>0.30000000000000004</v>
      </c>
      <c r="Y99" s="110">
        <f t="shared" si="13"/>
        <v>-4</v>
      </c>
      <c r="Z99" s="127">
        <v>-8</v>
      </c>
      <c r="AA99" s="145"/>
      <c r="AB99" s="145"/>
      <c r="AC99" s="134">
        <v>-0.1</v>
      </c>
      <c r="AD99" s="134">
        <v>-0.05</v>
      </c>
      <c r="AE99" s="134">
        <v>0.05</v>
      </c>
      <c r="AF99" s="134">
        <v>0.05</v>
      </c>
      <c r="AG99" s="134">
        <v>0.05</v>
      </c>
      <c r="AH99" s="134">
        <v>0.05</v>
      </c>
      <c r="AI99" s="134">
        <v>0.2</v>
      </c>
      <c r="AJ99" s="134">
        <v>0.1</v>
      </c>
      <c r="AK99" s="134">
        <v>0.15</v>
      </c>
      <c r="AL99" s="134">
        <v>0.2</v>
      </c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  <c r="BD99" s="145"/>
      <c r="BE99" s="145"/>
      <c r="BF99" s="145"/>
      <c r="BG99" s="145"/>
      <c r="BH99" s="145"/>
      <c r="BI99" s="145"/>
      <c r="BJ99" s="145"/>
      <c r="BK99" s="145"/>
      <c r="BL99" s="145"/>
      <c r="BM99" s="145"/>
      <c r="BN99" s="145"/>
      <c r="BO99" s="145"/>
      <c r="BP99" s="145"/>
      <c r="BQ99" s="145"/>
      <c r="BR99" s="145"/>
      <c r="BS99" s="145"/>
      <c r="BT99" s="145"/>
      <c r="BU99" s="145"/>
      <c r="BV99" s="145"/>
      <c r="BW99" s="145"/>
      <c r="BX99" s="145"/>
      <c r="BY99" s="145"/>
    </row>
    <row r="100" spans="1:77" x14ac:dyDescent="0.25">
      <c r="A100" s="162" t="str">
        <f t="shared" si="14"/>
        <v>amore</v>
      </c>
      <c r="B100" s="8" t="s">
        <v>72</v>
      </c>
      <c r="C100" s="8" t="str">
        <f t="shared" si="16"/>
        <v>sim1</v>
      </c>
      <c r="D100" s="173">
        <v>-6</v>
      </c>
      <c r="E100" s="173">
        <v>0.8</v>
      </c>
      <c r="F100" s="173">
        <v>-2.5000000000000001E-2</v>
      </c>
      <c r="G100" s="174">
        <v>5.000000000000001E-3</v>
      </c>
      <c r="H100" s="175">
        <v>1.4999999999999999E-2</v>
      </c>
      <c r="I100" s="175">
        <v>0.45</v>
      </c>
      <c r="J100" s="175">
        <v>0.60000000000000009</v>
      </c>
      <c r="K100" s="175">
        <v>0.30000000000000004</v>
      </c>
      <c r="L100" s="175">
        <v>0.15000000000000002</v>
      </c>
      <c r="M100" s="175">
        <v>0.22499999999999998</v>
      </c>
      <c r="N100" s="175">
        <v>0.30000000000000004</v>
      </c>
      <c r="Y100" s="110">
        <f t="shared" si="13"/>
        <v>-4</v>
      </c>
      <c r="Z100" s="129">
        <f>Z99</f>
        <v>-8</v>
      </c>
      <c r="AA100" s="147"/>
      <c r="AB100" s="14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147"/>
      <c r="BH100" s="147"/>
      <c r="BI100" s="14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</row>
    <row r="101" spans="1:77" x14ac:dyDescent="0.25">
      <c r="A101" s="162" t="str">
        <f t="shared" si="14"/>
        <v>amine</v>
      </c>
      <c r="B101" s="8" t="s">
        <v>72</v>
      </c>
      <c r="C101" s="8" t="str">
        <f t="shared" si="16"/>
        <v>sim1</v>
      </c>
      <c r="D101" s="59">
        <v>-6</v>
      </c>
      <c r="E101" s="59">
        <v>0.8</v>
      </c>
      <c r="F101" s="59">
        <v>-2.5000000000000001E-2</v>
      </c>
      <c r="G101" s="169">
        <v>5.000000000000001E-3</v>
      </c>
      <c r="H101" s="170">
        <v>1.4999999999999999E-2</v>
      </c>
      <c r="I101" s="170">
        <v>0.45</v>
      </c>
      <c r="J101" s="170">
        <v>0.60000000000000009</v>
      </c>
      <c r="K101" s="170">
        <v>0.30000000000000004</v>
      </c>
      <c r="L101" s="170">
        <v>0.15000000000000002</v>
      </c>
      <c r="M101" s="170">
        <v>0.22499999999999998</v>
      </c>
      <c r="N101" s="170">
        <v>0.30000000000000004</v>
      </c>
      <c r="Y101" s="110" t="str">
        <f t="shared" si="13"/>
        <v>eps</v>
      </c>
      <c r="Z101" s="127" t="s">
        <v>75</v>
      </c>
      <c r="AA101" s="145"/>
      <c r="AB101" s="145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6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45"/>
      <c r="BH101" s="145"/>
      <c r="BI101" s="145"/>
      <c r="BJ101" s="145"/>
      <c r="BK101" s="145"/>
      <c r="BL101" s="145"/>
      <c r="BM101" s="145"/>
      <c r="BN101" s="145"/>
      <c r="BO101" s="145"/>
      <c r="BP101" s="145"/>
      <c r="BQ101" s="145"/>
      <c r="BR101" s="145"/>
      <c r="BS101" s="145"/>
      <c r="BT101" s="145"/>
      <c r="BU101" s="145"/>
      <c r="BV101" s="145"/>
      <c r="BW101" s="145"/>
      <c r="BX101" s="145"/>
      <c r="BY101" s="145"/>
    </row>
    <row r="102" spans="1:77" x14ac:dyDescent="0.25">
      <c r="A102" s="162" t="str">
        <f t="shared" si="14"/>
        <v>ameat</v>
      </c>
      <c r="B102" s="8" t="s">
        <v>72</v>
      </c>
      <c r="C102" s="8" t="str">
        <f t="shared" si="16"/>
        <v>sim1</v>
      </c>
      <c r="D102" s="59">
        <v>-1</v>
      </c>
      <c r="E102" s="59">
        <v>0.8</v>
      </c>
      <c r="F102" s="59">
        <v>-2.5000000000000001E-2</v>
      </c>
      <c r="G102" s="169">
        <v>5.000000000000001E-3</v>
      </c>
      <c r="H102" s="170">
        <v>1.4999999999999999E-2</v>
      </c>
      <c r="I102" s="170">
        <v>0.45</v>
      </c>
      <c r="J102" s="170">
        <v>0.60000000000000009</v>
      </c>
      <c r="K102" s="170">
        <v>0.30000000000000004</v>
      </c>
      <c r="L102" s="170">
        <v>0.15000000000000002</v>
      </c>
      <c r="M102" s="170">
        <v>0.22499999999999998</v>
      </c>
      <c r="N102" s="170">
        <v>0.30000000000000004</v>
      </c>
      <c r="Y102" s="110">
        <f t="shared" si="13"/>
        <v>-1.25</v>
      </c>
      <c r="Z102" s="127">
        <v>-2.5</v>
      </c>
      <c r="AA102" s="145"/>
      <c r="AB102" s="145"/>
      <c r="AC102" s="134">
        <v>-0.1</v>
      </c>
      <c r="AD102" s="134">
        <v>-0.05</v>
      </c>
      <c r="AE102" s="134">
        <v>0.05</v>
      </c>
      <c r="AF102" s="134">
        <v>0.05</v>
      </c>
      <c r="AG102" s="134">
        <v>0.05</v>
      </c>
      <c r="AH102" s="134">
        <v>0.05</v>
      </c>
      <c r="AI102" s="134">
        <v>0.2</v>
      </c>
      <c r="AJ102" s="134">
        <v>0.1</v>
      </c>
      <c r="AK102" s="134">
        <v>0.15</v>
      </c>
      <c r="AL102" s="134">
        <v>0.2</v>
      </c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  <c r="BD102" s="145"/>
      <c r="BE102" s="145"/>
      <c r="BF102" s="145"/>
      <c r="BG102" s="145"/>
      <c r="BH102" s="145"/>
      <c r="BI102" s="145"/>
      <c r="BJ102" s="145"/>
      <c r="BK102" s="145"/>
      <c r="BL102" s="145"/>
      <c r="BM102" s="145"/>
      <c r="BN102" s="145"/>
      <c r="BO102" s="145"/>
      <c r="BP102" s="145"/>
      <c r="BQ102" s="145"/>
      <c r="BR102" s="145"/>
      <c r="BS102" s="145"/>
      <c r="BT102" s="145"/>
      <c r="BU102" s="145"/>
      <c r="BV102" s="145"/>
      <c r="BW102" s="145"/>
      <c r="BX102" s="145"/>
      <c r="BY102" s="145"/>
    </row>
    <row r="103" spans="1:77" x14ac:dyDescent="0.25">
      <c r="A103" s="162" t="str">
        <f t="shared" si="14"/>
        <v>apfis</v>
      </c>
      <c r="B103" s="8" t="s">
        <v>72</v>
      </c>
      <c r="C103" s="8" t="str">
        <f t="shared" si="16"/>
        <v>sim1</v>
      </c>
      <c r="D103" s="173">
        <v>-1</v>
      </c>
      <c r="E103" s="173">
        <v>0.8</v>
      </c>
      <c r="F103" s="173">
        <v>-2.5000000000000001E-2</v>
      </c>
      <c r="G103" s="174">
        <v>5.000000000000001E-3</v>
      </c>
      <c r="H103" s="175">
        <v>1.4999999999999999E-2</v>
      </c>
      <c r="I103" s="175">
        <v>0.45</v>
      </c>
      <c r="J103" s="175">
        <v>0.60000000000000009</v>
      </c>
      <c r="K103" s="175">
        <v>0.30000000000000004</v>
      </c>
      <c r="L103" s="175">
        <v>0.15000000000000002</v>
      </c>
      <c r="M103" s="175">
        <v>0.22499999999999998</v>
      </c>
      <c r="N103" s="175">
        <v>0.30000000000000004</v>
      </c>
      <c r="Y103" s="110">
        <f t="shared" si="13"/>
        <v>-1.25</v>
      </c>
      <c r="Z103" s="129">
        <f>Z102</f>
        <v>-2.5</v>
      </c>
      <c r="AA103" s="147"/>
      <c r="AB103" s="14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147"/>
      <c r="BH103" s="147"/>
      <c r="BI103" s="14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</row>
    <row r="104" spans="1:77" x14ac:dyDescent="0.25">
      <c r="A104" s="162" t="str">
        <f t="shared" si="14"/>
        <v>avege</v>
      </c>
      <c r="B104" s="8" t="s">
        <v>72</v>
      </c>
      <c r="C104" s="8" t="str">
        <f t="shared" si="16"/>
        <v>sim1</v>
      </c>
      <c r="D104" s="173">
        <v>-1</v>
      </c>
      <c r="E104" s="173">
        <v>0.8</v>
      </c>
      <c r="F104" s="173">
        <v>-2.5000000000000001E-2</v>
      </c>
      <c r="G104" s="174">
        <v>5.000000000000001E-3</v>
      </c>
      <c r="H104" s="175">
        <v>1.4999999999999999E-2</v>
      </c>
      <c r="I104" s="175">
        <v>0.45</v>
      </c>
      <c r="J104" s="175">
        <v>0.60000000000000009</v>
      </c>
      <c r="K104" s="175">
        <v>0.30000000000000004</v>
      </c>
      <c r="L104" s="175">
        <v>0.15000000000000002</v>
      </c>
      <c r="M104" s="175">
        <v>0.22499999999999998</v>
      </c>
      <c r="N104" s="175">
        <v>0.30000000000000004</v>
      </c>
      <c r="Y104" s="110">
        <f t="shared" si="13"/>
        <v>-1.25</v>
      </c>
      <c r="Z104" s="129">
        <f>Z103</f>
        <v>-2.5</v>
      </c>
      <c r="AA104" s="147"/>
      <c r="AB104" s="14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147"/>
      <c r="BH104" s="147"/>
      <c r="BI104" s="14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</row>
    <row r="105" spans="1:77" x14ac:dyDescent="0.25">
      <c r="A105" s="162" t="str">
        <f t="shared" si="14"/>
        <v>afats</v>
      </c>
      <c r="B105" s="8" t="s">
        <v>72</v>
      </c>
      <c r="C105" s="8" t="str">
        <f t="shared" si="16"/>
        <v>sim1</v>
      </c>
      <c r="D105" s="173">
        <v>-1</v>
      </c>
      <c r="E105" s="173">
        <v>0.8</v>
      </c>
      <c r="F105" s="173">
        <v>-2.5000000000000001E-2</v>
      </c>
      <c r="G105" s="174">
        <v>5.000000000000001E-3</v>
      </c>
      <c r="H105" s="175">
        <v>1.4999999999999999E-2</v>
      </c>
      <c r="I105" s="175">
        <v>0.45</v>
      </c>
      <c r="J105" s="175">
        <v>0.60000000000000009</v>
      </c>
      <c r="K105" s="175">
        <v>0.30000000000000004</v>
      </c>
      <c r="L105" s="175">
        <v>0.15000000000000002</v>
      </c>
      <c r="M105" s="175">
        <v>0.22499999999999998</v>
      </c>
      <c r="N105" s="175">
        <v>0.30000000000000004</v>
      </c>
      <c r="Y105" s="110">
        <f t="shared" si="13"/>
        <v>-1.25</v>
      </c>
      <c r="Z105" s="129">
        <f>Z104</f>
        <v>-2.5</v>
      </c>
      <c r="AA105" s="147"/>
      <c r="AB105" s="14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147"/>
      <c r="BH105" s="147"/>
      <c r="BI105" s="14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</row>
    <row r="106" spans="1:77" x14ac:dyDescent="0.25">
      <c r="A106" s="162" t="str">
        <f t="shared" si="14"/>
        <v>adair</v>
      </c>
      <c r="B106" s="8" t="s">
        <v>72</v>
      </c>
      <c r="C106" s="8" t="str">
        <f t="shared" si="16"/>
        <v>sim1</v>
      </c>
      <c r="D106" s="59">
        <v>-1</v>
      </c>
      <c r="E106" s="59">
        <v>0.8</v>
      </c>
      <c r="F106" s="59">
        <v>-2.5000000000000001E-2</v>
      </c>
      <c r="G106" s="169">
        <v>5.000000000000001E-3</v>
      </c>
      <c r="H106" s="170">
        <v>1.4999999999999999E-2</v>
      </c>
      <c r="I106" s="170">
        <v>0.45</v>
      </c>
      <c r="J106" s="170">
        <v>0.60000000000000009</v>
      </c>
      <c r="K106" s="170">
        <v>0.30000000000000004</v>
      </c>
      <c r="L106" s="170">
        <v>0.15000000000000002</v>
      </c>
      <c r="M106" s="170">
        <v>0.22499999999999998</v>
      </c>
      <c r="N106" s="170">
        <v>0.30000000000000004</v>
      </c>
      <c r="Y106" s="110">
        <f t="shared" si="13"/>
        <v>-5.5</v>
      </c>
      <c r="Z106" s="127">
        <v>-11</v>
      </c>
      <c r="AA106" s="145"/>
      <c r="AB106" s="145"/>
      <c r="AC106" s="134">
        <v>-0.1</v>
      </c>
      <c r="AD106" s="134">
        <v>-0.05</v>
      </c>
      <c r="AE106" s="134">
        <v>0.05</v>
      </c>
      <c r="AF106" s="134">
        <v>0.05</v>
      </c>
      <c r="AG106" s="134">
        <v>0.05</v>
      </c>
      <c r="AH106" s="134">
        <v>0.05</v>
      </c>
      <c r="AI106" s="134">
        <v>0.2</v>
      </c>
      <c r="AJ106" s="134">
        <v>0.1</v>
      </c>
      <c r="AK106" s="134">
        <v>0.15</v>
      </c>
      <c r="AL106" s="134">
        <v>0.2</v>
      </c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</row>
    <row r="107" spans="1:77" x14ac:dyDescent="0.25">
      <c r="A107" s="162" t="str">
        <f t="shared" si="14"/>
        <v>agrai</v>
      </c>
      <c r="B107" s="8" t="s">
        <v>72</v>
      </c>
      <c r="C107" s="8" t="str">
        <f t="shared" si="16"/>
        <v>sim1</v>
      </c>
      <c r="D107" s="173">
        <v>-1</v>
      </c>
      <c r="E107" s="173">
        <v>0.8</v>
      </c>
      <c r="F107" s="173">
        <v>-2.5000000000000001E-2</v>
      </c>
      <c r="G107" s="174">
        <v>5.000000000000001E-3</v>
      </c>
      <c r="H107" s="175">
        <v>1.4999999999999999E-2</v>
      </c>
      <c r="I107" s="175">
        <v>0.45</v>
      </c>
      <c r="J107" s="175">
        <v>0.60000000000000009</v>
      </c>
      <c r="K107" s="175">
        <v>0.30000000000000004</v>
      </c>
      <c r="L107" s="175">
        <v>0.15000000000000002</v>
      </c>
      <c r="M107" s="175">
        <v>0.22499999999999998</v>
      </c>
      <c r="N107" s="175">
        <v>0.30000000000000004</v>
      </c>
      <c r="Y107" s="110">
        <f t="shared" si="13"/>
        <v>-5.5</v>
      </c>
      <c r="Z107" s="129">
        <f>Z106</f>
        <v>-11</v>
      </c>
      <c r="AA107" s="147"/>
      <c r="AB107" s="14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</row>
    <row r="108" spans="1:77" x14ac:dyDescent="0.25">
      <c r="A108" s="162" t="str">
        <f t="shared" si="14"/>
        <v>astar</v>
      </c>
      <c r="B108" s="8" t="s">
        <v>72</v>
      </c>
      <c r="C108" s="8" t="str">
        <f t="shared" si="16"/>
        <v>sim1</v>
      </c>
      <c r="D108" s="173">
        <v>-1</v>
      </c>
      <c r="E108" s="59">
        <v>0.8</v>
      </c>
      <c r="F108" s="59">
        <v>-2.5000000000000001E-2</v>
      </c>
      <c r="G108" s="169">
        <v>5.000000000000001E-3</v>
      </c>
      <c r="H108" s="170">
        <v>1.4999999999999999E-2</v>
      </c>
      <c r="I108" s="170">
        <v>0.45</v>
      </c>
      <c r="J108" s="170">
        <v>0.60000000000000009</v>
      </c>
      <c r="K108" s="170">
        <v>0.30000000000000004</v>
      </c>
      <c r="L108" s="170">
        <v>0.15000000000000002</v>
      </c>
      <c r="M108" s="170">
        <v>0.22499999999999998</v>
      </c>
      <c r="N108" s="170">
        <v>0.30000000000000004</v>
      </c>
      <c r="Y108" s="110">
        <f t="shared" si="13"/>
        <v>-10</v>
      </c>
      <c r="Z108" s="127">
        <v>-20</v>
      </c>
      <c r="AA108" s="145"/>
      <c r="AB108" s="145"/>
      <c r="AC108" s="134">
        <v>-0.1</v>
      </c>
      <c r="AD108" s="134">
        <v>-0.05</v>
      </c>
      <c r="AE108" s="134">
        <v>0.05</v>
      </c>
      <c r="AF108" s="134">
        <v>0.05</v>
      </c>
      <c r="AG108" s="134">
        <v>0.05</v>
      </c>
      <c r="AH108" s="134">
        <v>0.05</v>
      </c>
      <c r="AI108" s="134">
        <v>0.2</v>
      </c>
      <c r="AJ108" s="134">
        <v>0.1</v>
      </c>
      <c r="AK108" s="134">
        <v>0.15</v>
      </c>
      <c r="AL108" s="134">
        <v>0.2</v>
      </c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  <c r="BD108" s="145"/>
      <c r="BE108" s="145"/>
      <c r="BF108" s="145"/>
      <c r="BG108" s="145"/>
      <c r="BH108" s="145"/>
      <c r="BI108" s="145"/>
      <c r="BJ108" s="145"/>
      <c r="BK108" s="145"/>
      <c r="BL108" s="145"/>
      <c r="BM108" s="145"/>
      <c r="BN108" s="145"/>
      <c r="BO108" s="145"/>
      <c r="BP108" s="145"/>
      <c r="BQ108" s="145"/>
      <c r="BR108" s="145"/>
      <c r="BS108" s="145"/>
      <c r="BT108" s="145"/>
      <c r="BU108" s="145"/>
      <c r="BV108" s="145"/>
      <c r="BW108" s="145"/>
      <c r="BX108" s="145"/>
      <c r="BY108" s="145"/>
    </row>
    <row r="109" spans="1:77" x14ac:dyDescent="0.25">
      <c r="A109" s="162" t="str">
        <f t="shared" si="14"/>
        <v>afeed</v>
      </c>
      <c r="B109" s="8" t="s">
        <v>72</v>
      </c>
      <c r="C109" s="8" t="str">
        <f t="shared" si="16"/>
        <v>sim1</v>
      </c>
      <c r="D109" s="173">
        <v>-1</v>
      </c>
      <c r="E109" s="173">
        <v>0.8</v>
      </c>
      <c r="F109" s="173">
        <v>-2.5000000000000001E-2</v>
      </c>
      <c r="G109" s="174">
        <v>5.000000000000001E-3</v>
      </c>
      <c r="H109" s="175">
        <v>1.4999999999999999E-2</v>
      </c>
      <c r="I109" s="175">
        <v>0.45</v>
      </c>
      <c r="J109" s="175">
        <v>0.60000000000000009</v>
      </c>
      <c r="K109" s="175">
        <v>0.30000000000000004</v>
      </c>
      <c r="L109" s="175">
        <v>0.15000000000000002</v>
      </c>
      <c r="M109" s="175">
        <v>0.22499999999999998</v>
      </c>
      <c r="N109" s="175">
        <v>0.30000000000000004</v>
      </c>
      <c r="Y109" s="110">
        <f t="shared" si="13"/>
        <v>-10</v>
      </c>
      <c r="Z109" s="129">
        <f t="shared" ref="Z109:Z117" si="17">Z108</f>
        <v>-20</v>
      </c>
      <c r="AA109" s="147"/>
      <c r="AB109" s="14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</row>
    <row r="110" spans="1:77" x14ac:dyDescent="0.25">
      <c r="A110" s="162" t="str">
        <f t="shared" si="14"/>
        <v>abake</v>
      </c>
      <c r="B110" s="8" t="s">
        <v>72</v>
      </c>
      <c r="C110" s="8" t="str">
        <f t="shared" si="16"/>
        <v>sim1</v>
      </c>
      <c r="D110" s="173">
        <v>-1</v>
      </c>
      <c r="E110" s="173">
        <v>0.8</v>
      </c>
      <c r="F110" s="173">
        <v>-2.5000000000000001E-2</v>
      </c>
      <c r="G110" s="174">
        <v>5.000000000000001E-3</v>
      </c>
      <c r="H110" s="175">
        <v>1.4999999999999999E-2</v>
      </c>
      <c r="I110" s="175">
        <v>0.45</v>
      </c>
      <c r="J110" s="175">
        <v>0.60000000000000009</v>
      </c>
      <c r="K110" s="175">
        <v>0.30000000000000004</v>
      </c>
      <c r="L110" s="175">
        <v>0.15000000000000002</v>
      </c>
      <c r="M110" s="175">
        <v>0.22499999999999998</v>
      </c>
      <c r="N110" s="175">
        <v>0.30000000000000004</v>
      </c>
      <c r="Y110" s="110">
        <f t="shared" si="13"/>
        <v>-10</v>
      </c>
      <c r="Z110" s="129">
        <f t="shared" si="17"/>
        <v>-20</v>
      </c>
      <c r="AA110" s="147"/>
      <c r="AB110" s="14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</row>
    <row r="111" spans="1:77" x14ac:dyDescent="0.25">
      <c r="A111" s="162" t="str">
        <f t="shared" si="14"/>
        <v>asuga</v>
      </c>
      <c r="B111" s="8" t="s">
        <v>72</v>
      </c>
      <c r="C111" s="8" t="str">
        <f t="shared" si="16"/>
        <v>sim1</v>
      </c>
      <c r="D111" s="173">
        <v>-1</v>
      </c>
      <c r="E111" s="173">
        <v>0.8</v>
      </c>
      <c r="F111" s="173">
        <v>-2.5000000000000001E-2</v>
      </c>
      <c r="G111" s="174">
        <v>5.000000000000001E-3</v>
      </c>
      <c r="H111" s="175">
        <v>1.4999999999999999E-2</v>
      </c>
      <c r="I111" s="175">
        <v>0.45</v>
      </c>
      <c r="J111" s="175">
        <v>0.60000000000000009</v>
      </c>
      <c r="K111" s="175">
        <v>0.30000000000000004</v>
      </c>
      <c r="L111" s="175">
        <v>0.15000000000000002</v>
      </c>
      <c r="M111" s="175">
        <v>0.22499999999999998</v>
      </c>
      <c r="N111" s="175">
        <v>0.30000000000000004</v>
      </c>
      <c r="Y111" s="110">
        <f t="shared" si="13"/>
        <v>-10</v>
      </c>
      <c r="Z111" s="129">
        <f t="shared" si="17"/>
        <v>-20</v>
      </c>
      <c r="AA111" s="147"/>
      <c r="AB111" s="14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</row>
    <row r="112" spans="1:77" x14ac:dyDescent="0.25">
      <c r="A112" s="162" t="str">
        <f t="shared" si="14"/>
        <v>aconf</v>
      </c>
      <c r="B112" s="8" t="s">
        <v>72</v>
      </c>
      <c r="C112" s="8" t="str">
        <f t="shared" si="16"/>
        <v>sim1</v>
      </c>
      <c r="D112" s="173">
        <v>-1</v>
      </c>
      <c r="E112" s="173">
        <v>0.8</v>
      </c>
      <c r="F112" s="173">
        <v>-2.5000000000000001E-2</v>
      </c>
      <c r="G112" s="174">
        <v>5.000000000000001E-3</v>
      </c>
      <c r="H112" s="175">
        <v>1.4999999999999999E-2</v>
      </c>
      <c r="I112" s="175">
        <v>0.45</v>
      </c>
      <c r="J112" s="175">
        <v>0.60000000000000009</v>
      </c>
      <c r="K112" s="175">
        <v>0.30000000000000004</v>
      </c>
      <c r="L112" s="175">
        <v>0.15000000000000002</v>
      </c>
      <c r="M112" s="175">
        <v>0.22499999999999998</v>
      </c>
      <c r="N112" s="175">
        <v>0.30000000000000004</v>
      </c>
      <c r="Y112" s="110">
        <f t="shared" si="13"/>
        <v>-10</v>
      </c>
      <c r="Z112" s="129">
        <f t="shared" si="17"/>
        <v>-20</v>
      </c>
      <c r="AA112" s="147"/>
      <c r="AB112" s="14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</row>
    <row r="113" spans="1:77" x14ac:dyDescent="0.25">
      <c r="A113" s="162" t="str">
        <f t="shared" si="14"/>
        <v>apast</v>
      </c>
      <c r="B113" s="8" t="s">
        <v>72</v>
      </c>
      <c r="C113" s="8" t="str">
        <f t="shared" si="16"/>
        <v>sim1</v>
      </c>
      <c r="D113" s="173">
        <v>-1</v>
      </c>
      <c r="E113" s="173">
        <v>0.8</v>
      </c>
      <c r="F113" s="173">
        <v>-2.5000000000000001E-2</v>
      </c>
      <c r="G113" s="174">
        <v>5.000000000000001E-3</v>
      </c>
      <c r="H113" s="175">
        <v>1.4999999999999999E-2</v>
      </c>
      <c r="I113" s="175">
        <v>0.45</v>
      </c>
      <c r="J113" s="175">
        <v>0.60000000000000009</v>
      </c>
      <c r="K113" s="175">
        <v>0.30000000000000004</v>
      </c>
      <c r="L113" s="175">
        <v>0.15000000000000002</v>
      </c>
      <c r="M113" s="175">
        <v>0.22499999999999998</v>
      </c>
      <c r="N113" s="175">
        <v>0.30000000000000004</v>
      </c>
      <c r="Y113" s="110">
        <f t="shared" si="13"/>
        <v>-10</v>
      </c>
      <c r="Z113" s="129">
        <f t="shared" si="17"/>
        <v>-20</v>
      </c>
      <c r="AA113" s="147"/>
      <c r="AB113" s="14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</row>
    <row r="114" spans="1:77" x14ac:dyDescent="0.25">
      <c r="A114" s="162" t="str">
        <f t="shared" si="14"/>
        <v>aofoo</v>
      </c>
      <c r="B114" s="8" t="s">
        <v>72</v>
      </c>
      <c r="C114" s="8" t="str">
        <f t="shared" si="16"/>
        <v>sim1</v>
      </c>
      <c r="D114" s="173">
        <v>-1</v>
      </c>
      <c r="E114" s="173">
        <v>0.8</v>
      </c>
      <c r="F114" s="173">
        <v>-2.5000000000000001E-2</v>
      </c>
      <c r="G114" s="174">
        <v>5.000000000000001E-3</v>
      </c>
      <c r="H114" s="175">
        <v>1.4999999999999999E-2</v>
      </c>
      <c r="I114" s="175">
        <v>0.45</v>
      </c>
      <c r="J114" s="175">
        <v>0.60000000000000009</v>
      </c>
      <c r="K114" s="175">
        <v>0.30000000000000004</v>
      </c>
      <c r="L114" s="175">
        <v>0.15000000000000002</v>
      </c>
      <c r="M114" s="175">
        <v>0.22499999999999998</v>
      </c>
      <c r="N114" s="175">
        <v>0.30000000000000004</v>
      </c>
      <c r="Y114" s="110">
        <f t="shared" ref="Y114:Y133" si="18">IF(ISERROR(Z114*$BZ$82),"eps",(Z114*$BZ$82))</f>
        <v>-10</v>
      </c>
      <c r="Z114" s="129">
        <f t="shared" si="17"/>
        <v>-20</v>
      </c>
      <c r="AA114" s="147"/>
      <c r="AB114" s="14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</row>
    <row r="115" spans="1:77" x14ac:dyDescent="0.25">
      <c r="A115" s="162" t="str">
        <f t="shared" si="14"/>
        <v>abevt</v>
      </c>
      <c r="B115" s="8" t="s">
        <v>72</v>
      </c>
      <c r="C115" s="8" t="str">
        <f t="shared" si="16"/>
        <v>sim1</v>
      </c>
      <c r="D115" s="173">
        <v>-1</v>
      </c>
      <c r="E115" s="173">
        <v>0.8</v>
      </c>
      <c r="F115" s="173">
        <v>-2.5000000000000001E-2</v>
      </c>
      <c r="G115" s="174">
        <v>5.000000000000001E-3</v>
      </c>
      <c r="H115" s="175">
        <v>1.4999999999999999E-2</v>
      </c>
      <c r="I115" s="175">
        <v>0.45</v>
      </c>
      <c r="J115" s="175">
        <v>0.60000000000000009</v>
      </c>
      <c r="K115" s="175">
        <v>0.30000000000000004</v>
      </c>
      <c r="L115" s="175">
        <v>0.15000000000000002</v>
      </c>
      <c r="M115" s="175">
        <v>0.22499999999999998</v>
      </c>
      <c r="N115" s="175">
        <v>0.30000000000000004</v>
      </c>
      <c r="Y115" s="110">
        <f t="shared" si="18"/>
        <v>-10</v>
      </c>
      <c r="Z115" s="129">
        <f t="shared" si="17"/>
        <v>-20</v>
      </c>
      <c r="AA115" s="147"/>
      <c r="AB115" s="14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</row>
    <row r="116" spans="1:77" x14ac:dyDescent="0.25">
      <c r="A116" s="162" t="str">
        <f t="shared" si="14"/>
        <v>atext</v>
      </c>
      <c r="B116" s="8" t="s">
        <v>72</v>
      </c>
      <c r="C116" s="8" t="str">
        <f t="shared" si="16"/>
        <v>sim1</v>
      </c>
      <c r="D116" s="173">
        <v>-4</v>
      </c>
      <c r="E116" s="173">
        <v>0.8</v>
      </c>
      <c r="F116" s="173">
        <v>-2.5000000000000001E-2</v>
      </c>
      <c r="G116" s="174">
        <v>5.000000000000001E-3</v>
      </c>
      <c r="H116" s="175">
        <v>1.4999999999999999E-2</v>
      </c>
      <c r="I116" s="175">
        <v>0.45</v>
      </c>
      <c r="J116" s="175">
        <v>0.60000000000000009</v>
      </c>
      <c r="K116" s="175">
        <v>0.30000000000000004</v>
      </c>
      <c r="L116" s="175">
        <v>0.15000000000000002</v>
      </c>
      <c r="M116" s="175">
        <v>0.22499999999999998</v>
      </c>
      <c r="N116" s="175">
        <v>0.30000000000000004</v>
      </c>
      <c r="Y116" s="110">
        <f t="shared" si="18"/>
        <v>-10</v>
      </c>
      <c r="Z116" s="129">
        <f t="shared" si="17"/>
        <v>-20</v>
      </c>
      <c r="AA116" s="147"/>
      <c r="AB116" s="14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</row>
    <row r="117" spans="1:77" x14ac:dyDescent="0.25">
      <c r="A117" s="162" t="str">
        <f t="shared" si="14"/>
        <v>aclth</v>
      </c>
      <c r="B117" s="8" t="s">
        <v>72</v>
      </c>
      <c r="C117" s="8" t="str">
        <f t="shared" ref="C117:C155" si="19">C116</f>
        <v>sim1</v>
      </c>
      <c r="D117" s="173">
        <v>-4</v>
      </c>
      <c r="E117" s="173">
        <v>0.8</v>
      </c>
      <c r="F117" s="173">
        <v>-2.5000000000000001E-2</v>
      </c>
      <c r="G117" s="174">
        <v>5.000000000000001E-3</v>
      </c>
      <c r="H117" s="175">
        <v>1.4999999999999999E-2</v>
      </c>
      <c r="I117" s="175">
        <v>0.45</v>
      </c>
      <c r="J117" s="175">
        <v>0.60000000000000009</v>
      </c>
      <c r="K117" s="175">
        <v>0.30000000000000004</v>
      </c>
      <c r="L117" s="175">
        <v>0.15000000000000002</v>
      </c>
      <c r="M117" s="175">
        <v>0.22499999999999998</v>
      </c>
      <c r="N117" s="175">
        <v>0.30000000000000004</v>
      </c>
      <c r="Y117" s="110">
        <f t="shared" si="18"/>
        <v>-10</v>
      </c>
      <c r="Z117" s="129">
        <f t="shared" si="17"/>
        <v>-20</v>
      </c>
      <c r="AA117" s="147"/>
      <c r="AB117" s="14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</row>
    <row r="118" spans="1:77" x14ac:dyDescent="0.25">
      <c r="A118" s="162" t="str">
        <f t="shared" si="14"/>
        <v>aleat</v>
      </c>
      <c r="B118" s="8" t="s">
        <v>72</v>
      </c>
      <c r="C118" s="8" t="str">
        <f t="shared" si="19"/>
        <v>sim1</v>
      </c>
      <c r="D118" s="59">
        <v>-4</v>
      </c>
      <c r="E118" s="59">
        <v>0.8</v>
      </c>
      <c r="F118" s="59">
        <v>-2.5000000000000001E-2</v>
      </c>
      <c r="G118" s="169">
        <v>5.000000000000001E-3</v>
      </c>
      <c r="H118" s="170">
        <v>1.4999999999999999E-2</v>
      </c>
      <c r="I118" s="170">
        <v>0.45</v>
      </c>
      <c r="J118" s="170">
        <v>0.60000000000000009</v>
      </c>
      <c r="K118" s="170">
        <v>0.30000000000000004</v>
      </c>
      <c r="L118" s="170">
        <v>0.15000000000000002</v>
      </c>
      <c r="M118" s="170">
        <v>0.22499999999999998</v>
      </c>
      <c r="N118" s="170">
        <v>0.30000000000000004</v>
      </c>
      <c r="Y118" s="110" t="str">
        <f t="shared" si="18"/>
        <v>eps</v>
      </c>
      <c r="Z118" s="127" t="s">
        <v>75</v>
      </c>
      <c r="AA118" s="145"/>
      <c r="AB118" s="145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  <c r="BD118" s="145"/>
      <c r="BE118" s="145"/>
      <c r="BF118" s="145"/>
      <c r="BG118" s="145"/>
      <c r="BH118" s="145"/>
      <c r="BI118" s="14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/>
      <c r="BU118" s="145"/>
      <c r="BV118" s="145"/>
      <c r="BW118" s="145"/>
      <c r="BX118" s="145"/>
      <c r="BY118" s="145"/>
    </row>
    <row r="119" spans="1:77" x14ac:dyDescent="0.25">
      <c r="A119" s="162" t="str">
        <f t="shared" si="14"/>
        <v>afoot</v>
      </c>
      <c r="B119" s="8" t="s">
        <v>72</v>
      </c>
      <c r="C119" s="8" t="str">
        <f t="shared" si="19"/>
        <v>sim1</v>
      </c>
      <c r="D119" s="59">
        <v>-4</v>
      </c>
      <c r="E119" s="59">
        <v>0.8</v>
      </c>
      <c r="F119" s="59">
        <v>-2.5000000000000001E-2</v>
      </c>
      <c r="G119" s="169">
        <v>5.000000000000001E-3</v>
      </c>
      <c r="H119" s="170">
        <v>1.4999999999999999E-2</v>
      </c>
      <c r="I119" s="170">
        <v>0.45</v>
      </c>
      <c r="J119" s="170">
        <v>0.60000000000000009</v>
      </c>
      <c r="K119" s="170">
        <v>0.30000000000000004</v>
      </c>
      <c r="L119" s="170">
        <v>0.15000000000000002</v>
      </c>
      <c r="M119" s="170">
        <v>0.22499999999999998</v>
      </c>
      <c r="N119" s="170">
        <v>0.30000000000000004</v>
      </c>
      <c r="Y119" s="110" t="str">
        <f t="shared" si="18"/>
        <v>eps</v>
      </c>
      <c r="Z119" s="127" t="s">
        <v>75</v>
      </c>
      <c r="AA119" s="145"/>
      <c r="AB119" s="145"/>
      <c r="AC119" s="134">
        <v>-0.1</v>
      </c>
      <c r="AD119" s="134">
        <v>-0.05</v>
      </c>
      <c r="AE119" s="134">
        <v>0.05</v>
      </c>
      <c r="AF119" s="134">
        <v>0.05</v>
      </c>
      <c r="AG119" s="134">
        <v>0.05</v>
      </c>
      <c r="AH119" s="134">
        <v>0.05</v>
      </c>
      <c r="AI119" s="134">
        <v>0.2</v>
      </c>
      <c r="AJ119" s="134">
        <v>0.1</v>
      </c>
      <c r="AK119" s="134">
        <v>0.15</v>
      </c>
      <c r="AL119" s="134">
        <v>0.2</v>
      </c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  <c r="BD119" s="145"/>
      <c r="BE119" s="145"/>
      <c r="BF119" s="145"/>
      <c r="BG119" s="145"/>
      <c r="BH119" s="145"/>
      <c r="BI119" s="14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/>
      <c r="BU119" s="145"/>
      <c r="BV119" s="145"/>
      <c r="BW119" s="145"/>
      <c r="BX119" s="145"/>
      <c r="BY119" s="145"/>
    </row>
    <row r="120" spans="1:77" x14ac:dyDescent="0.25">
      <c r="A120" s="162" t="str">
        <f t="shared" si="14"/>
        <v>awood</v>
      </c>
      <c r="B120" s="8" t="s">
        <v>72</v>
      </c>
      <c r="C120" s="8" t="str">
        <f t="shared" si="19"/>
        <v>sim1</v>
      </c>
      <c r="D120" s="59">
        <v>-4</v>
      </c>
      <c r="E120" s="59">
        <v>0.8</v>
      </c>
      <c r="F120" s="59">
        <v>-2.5000000000000001E-2</v>
      </c>
      <c r="G120" s="169">
        <v>5.000000000000001E-3</v>
      </c>
      <c r="H120" s="170">
        <v>1.4999999999999999E-2</v>
      </c>
      <c r="I120" s="170">
        <v>0.45</v>
      </c>
      <c r="J120" s="170">
        <v>0.60000000000000009</v>
      </c>
      <c r="K120" s="170">
        <v>0.30000000000000004</v>
      </c>
      <c r="L120" s="170">
        <v>0.15000000000000002</v>
      </c>
      <c r="M120" s="170">
        <v>0.22499999999999998</v>
      </c>
      <c r="N120" s="170">
        <v>0.30000000000000004</v>
      </c>
      <c r="Y120" s="110">
        <f t="shared" si="18"/>
        <v>-9.5</v>
      </c>
      <c r="Z120" s="127">
        <v>-19</v>
      </c>
      <c r="AA120" s="145"/>
      <c r="AB120" s="145"/>
      <c r="AC120" s="134">
        <v>-0.1</v>
      </c>
      <c r="AD120" s="134">
        <v>-0.05</v>
      </c>
      <c r="AE120" s="134">
        <v>0.05</v>
      </c>
      <c r="AF120" s="134">
        <v>0.05</v>
      </c>
      <c r="AG120" s="134">
        <v>0.05</v>
      </c>
      <c r="AH120" s="134">
        <v>0.05</v>
      </c>
      <c r="AI120" s="134">
        <v>0.2</v>
      </c>
      <c r="AJ120" s="134">
        <v>0.1</v>
      </c>
      <c r="AK120" s="134">
        <v>0.15</v>
      </c>
      <c r="AL120" s="134">
        <v>0.2</v>
      </c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  <c r="BD120" s="145"/>
      <c r="BE120" s="145"/>
      <c r="BF120" s="145"/>
      <c r="BG120" s="145"/>
      <c r="BH120" s="145"/>
      <c r="BI120" s="145"/>
      <c r="BJ120" s="145"/>
      <c r="BK120" s="145"/>
      <c r="BL120" s="145"/>
      <c r="BM120" s="145"/>
      <c r="BN120" s="145"/>
      <c r="BO120" s="145"/>
      <c r="BP120" s="145"/>
      <c r="BQ120" s="145"/>
      <c r="BR120" s="145"/>
      <c r="BS120" s="145"/>
      <c r="BT120" s="145"/>
      <c r="BU120" s="145"/>
      <c r="BV120" s="145"/>
      <c r="BW120" s="145"/>
      <c r="BX120" s="145"/>
      <c r="BY120" s="145"/>
    </row>
    <row r="121" spans="1:77" x14ac:dyDescent="0.25">
      <c r="A121" s="162" t="str">
        <f t="shared" si="14"/>
        <v>apapr</v>
      </c>
      <c r="B121" s="8" t="s">
        <v>72</v>
      </c>
      <c r="C121" s="8" t="str">
        <f t="shared" si="19"/>
        <v>sim1</v>
      </c>
      <c r="D121" s="59">
        <v>-4</v>
      </c>
      <c r="E121" s="59">
        <v>0.8</v>
      </c>
      <c r="F121" s="59">
        <v>-2.5000000000000001E-2</v>
      </c>
      <c r="G121" s="169">
        <v>5.000000000000001E-3</v>
      </c>
      <c r="H121" s="170">
        <v>1.4999999999999999E-2</v>
      </c>
      <c r="I121" s="170">
        <v>0.45</v>
      </c>
      <c r="J121" s="170">
        <v>0.60000000000000009</v>
      </c>
      <c r="K121" s="170">
        <v>0.30000000000000004</v>
      </c>
      <c r="L121" s="170">
        <v>0.15000000000000002</v>
      </c>
      <c r="M121" s="170">
        <v>0.22499999999999998</v>
      </c>
      <c r="N121" s="170">
        <v>0.30000000000000004</v>
      </c>
      <c r="Y121" s="110">
        <f t="shared" si="18"/>
        <v>-5.5</v>
      </c>
      <c r="Z121" s="127">
        <v>-11</v>
      </c>
      <c r="AA121" s="145"/>
      <c r="AB121" s="145"/>
      <c r="AC121" s="134">
        <v>-0.1</v>
      </c>
      <c r="AD121" s="134">
        <v>-0.05</v>
      </c>
      <c r="AE121" s="134">
        <v>0.05</v>
      </c>
      <c r="AF121" s="134">
        <v>0.05</v>
      </c>
      <c r="AG121" s="134">
        <v>0.05</v>
      </c>
      <c r="AH121" s="134">
        <v>0.05</v>
      </c>
      <c r="AI121" s="134">
        <v>0.2</v>
      </c>
      <c r="AJ121" s="134">
        <v>0.1</v>
      </c>
      <c r="AK121" s="134">
        <v>0.15</v>
      </c>
      <c r="AL121" s="134">
        <v>0.2</v>
      </c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  <c r="BD121" s="145"/>
      <c r="BE121" s="145"/>
      <c r="BF121" s="145"/>
      <c r="BG121" s="145"/>
      <c r="BH121" s="145"/>
      <c r="BI121" s="145"/>
      <c r="BJ121" s="145"/>
      <c r="BK121" s="145"/>
      <c r="BL121" s="145"/>
      <c r="BM121" s="145"/>
      <c r="BN121" s="145"/>
      <c r="BO121" s="145"/>
      <c r="BP121" s="145"/>
      <c r="BQ121" s="145"/>
      <c r="BR121" s="145"/>
      <c r="BS121" s="145"/>
      <c r="BT121" s="145"/>
      <c r="BU121" s="145"/>
      <c r="BV121" s="145"/>
      <c r="BW121" s="145"/>
      <c r="BX121" s="145"/>
      <c r="BY121" s="145"/>
    </row>
    <row r="122" spans="1:77" x14ac:dyDescent="0.25">
      <c r="A122" s="162" t="str">
        <f t="shared" si="14"/>
        <v>aprnt</v>
      </c>
      <c r="B122" s="8" t="s">
        <v>72</v>
      </c>
      <c r="C122" s="8" t="str">
        <f t="shared" si="19"/>
        <v>sim1</v>
      </c>
      <c r="D122" s="173">
        <v>-4</v>
      </c>
      <c r="E122" s="173">
        <v>0.8</v>
      </c>
      <c r="F122" s="173">
        <v>-2.5000000000000001E-2</v>
      </c>
      <c r="G122" s="174">
        <v>5.000000000000001E-3</v>
      </c>
      <c r="H122" s="175">
        <v>1.4999999999999999E-2</v>
      </c>
      <c r="I122" s="175">
        <v>0.45</v>
      </c>
      <c r="J122" s="175">
        <v>0.60000000000000009</v>
      </c>
      <c r="K122" s="175">
        <v>0.30000000000000004</v>
      </c>
      <c r="L122" s="175">
        <v>0.15000000000000002</v>
      </c>
      <c r="M122" s="175">
        <v>0.22499999999999998</v>
      </c>
      <c r="N122" s="175">
        <v>0.30000000000000004</v>
      </c>
      <c r="Y122" s="110">
        <f t="shared" si="18"/>
        <v>-5.5</v>
      </c>
      <c r="Z122" s="130">
        <f>Z121</f>
        <v>-11</v>
      </c>
      <c r="AA122" s="148"/>
      <c r="AB122" s="148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48"/>
      <c r="AN122" s="148"/>
      <c r="AO122" s="148"/>
      <c r="AP122" s="148"/>
      <c r="AQ122" s="148"/>
      <c r="AR122" s="148"/>
      <c r="AS122" s="148"/>
      <c r="AT122" s="148"/>
      <c r="AU122" s="148"/>
      <c r="AV122" s="148"/>
      <c r="AW122" s="148"/>
      <c r="AX122" s="148"/>
      <c r="AY122" s="148"/>
      <c r="AZ122" s="148"/>
      <c r="BA122" s="148"/>
      <c r="BB122" s="148"/>
      <c r="BC122" s="148"/>
      <c r="BD122" s="148"/>
      <c r="BE122" s="148"/>
      <c r="BF122" s="148"/>
      <c r="BG122" s="148"/>
      <c r="BH122" s="148"/>
      <c r="BI122" s="148"/>
      <c r="BJ122" s="148"/>
      <c r="BK122" s="148"/>
      <c r="BL122" s="148"/>
      <c r="BM122" s="148"/>
      <c r="BN122" s="148"/>
      <c r="BO122" s="148"/>
      <c r="BP122" s="148"/>
      <c r="BQ122" s="148"/>
      <c r="BR122" s="148"/>
      <c r="BS122" s="148"/>
      <c r="BT122" s="148"/>
      <c r="BU122" s="148"/>
      <c r="BV122" s="148"/>
      <c r="BW122" s="148"/>
      <c r="BX122" s="148"/>
      <c r="BY122" s="148"/>
    </row>
    <row r="123" spans="1:77" x14ac:dyDescent="0.25">
      <c r="A123" s="162" t="str">
        <f t="shared" si="14"/>
        <v>apetr</v>
      </c>
      <c r="B123" s="8" t="s">
        <v>72</v>
      </c>
      <c r="C123" s="8" t="str">
        <f t="shared" si="19"/>
        <v>sim1</v>
      </c>
      <c r="D123" s="173" t="s">
        <v>75</v>
      </c>
      <c r="E123" s="173" t="s">
        <v>75</v>
      </c>
      <c r="F123" s="173" t="s">
        <v>75</v>
      </c>
      <c r="G123" s="174" t="s">
        <v>75</v>
      </c>
      <c r="H123" s="175" t="s">
        <v>75</v>
      </c>
      <c r="I123" s="175" t="s">
        <v>75</v>
      </c>
      <c r="J123" s="175" t="s">
        <v>75</v>
      </c>
      <c r="K123" s="175" t="s">
        <v>75</v>
      </c>
      <c r="L123" s="175" t="s">
        <v>75</v>
      </c>
      <c r="M123" s="175" t="s">
        <v>75</v>
      </c>
      <c r="N123" s="175" t="s">
        <v>75</v>
      </c>
      <c r="Y123" s="110">
        <f t="shared" si="18"/>
        <v>-4.5</v>
      </c>
      <c r="Z123" s="130">
        <f>Z124</f>
        <v>-9</v>
      </c>
      <c r="AA123" s="148"/>
      <c r="AB123" s="148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8"/>
      <c r="BF123" s="148"/>
      <c r="BG123" s="148"/>
      <c r="BH123" s="148"/>
      <c r="BI123" s="148"/>
      <c r="BJ123" s="148"/>
      <c r="BK123" s="148"/>
      <c r="BL123" s="148"/>
      <c r="BM123" s="148"/>
      <c r="BN123" s="148"/>
      <c r="BO123" s="148"/>
      <c r="BP123" s="148"/>
      <c r="BQ123" s="148"/>
      <c r="BR123" s="148"/>
      <c r="BS123" s="148"/>
      <c r="BT123" s="148"/>
      <c r="BU123" s="148"/>
      <c r="BV123" s="148"/>
      <c r="BW123" s="148"/>
      <c r="BX123" s="148"/>
      <c r="BY123" s="148"/>
    </row>
    <row r="124" spans="1:77" x14ac:dyDescent="0.25">
      <c r="A124" s="162" t="str">
        <f t="shared" si="14"/>
        <v>ahydr</v>
      </c>
      <c r="B124" s="8" t="s">
        <v>72</v>
      </c>
      <c r="C124" s="8" t="str">
        <f t="shared" si="19"/>
        <v>sim1</v>
      </c>
      <c r="D124" s="59" t="s">
        <v>75</v>
      </c>
      <c r="E124" s="59" t="s">
        <v>75</v>
      </c>
      <c r="F124" s="59" t="s">
        <v>75</v>
      </c>
      <c r="G124" s="169" t="s">
        <v>75</v>
      </c>
      <c r="H124" s="170" t="s">
        <v>75</v>
      </c>
      <c r="I124" s="170" t="s">
        <v>75</v>
      </c>
      <c r="J124" s="170" t="s">
        <v>75</v>
      </c>
      <c r="K124" s="170" t="s">
        <v>75</v>
      </c>
      <c r="L124" s="170" t="s">
        <v>75</v>
      </c>
      <c r="M124" s="170" t="s">
        <v>75</v>
      </c>
      <c r="N124" s="170" t="s">
        <v>75</v>
      </c>
      <c r="Y124" s="110">
        <f t="shared" si="18"/>
        <v>-4.5</v>
      </c>
      <c r="Z124" s="127">
        <v>-9</v>
      </c>
      <c r="AA124" s="145"/>
      <c r="AB124" s="145"/>
      <c r="AC124" s="134">
        <v>-0.1</v>
      </c>
      <c r="AD124" s="134">
        <v>-0.05</v>
      </c>
      <c r="AE124" s="134">
        <v>0.05</v>
      </c>
      <c r="AF124" s="134">
        <v>0.05</v>
      </c>
      <c r="AG124" s="134">
        <v>0.05</v>
      </c>
      <c r="AH124" s="134">
        <v>0.05</v>
      </c>
      <c r="AI124" s="134">
        <v>0.2</v>
      </c>
      <c r="AJ124" s="134">
        <v>0.1</v>
      </c>
      <c r="AK124" s="134">
        <v>0.15</v>
      </c>
      <c r="AL124" s="134">
        <v>0.2</v>
      </c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  <c r="BF124" s="145"/>
      <c r="BG124" s="145"/>
      <c r="BH124" s="145"/>
      <c r="BI124" s="145"/>
      <c r="BJ124" s="145"/>
      <c r="BK124" s="145"/>
      <c r="BL124" s="145"/>
      <c r="BM124" s="145"/>
      <c r="BN124" s="145"/>
      <c r="BO124" s="145"/>
      <c r="BP124" s="145"/>
      <c r="BQ124" s="145"/>
      <c r="BR124" s="145"/>
      <c r="BS124" s="145"/>
      <c r="BT124" s="145"/>
      <c r="BU124" s="145"/>
      <c r="BV124" s="145"/>
      <c r="BW124" s="145"/>
      <c r="BX124" s="145"/>
      <c r="BY124" s="145"/>
    </row>
    <row r="125" spans="1:77" x14ac:dyDescent="0.25">
      <c r="A125" s="162" t="str">
        <f t="shared" si="14"/>
        <v>abchm</v>
      </c>
      <c r="B125" s="8" t="s">
        <v>72</v>
      </c>
      <c r="C125" s="8" t="str">
        <f t="shared" si="19"/>
        <v>sim1</v>
      </c>
      <c r="D125" s="173">
        <v>-1.25</v>
      </c>
      <c r="E125" s="173">
        <v>0.8</v>
      </c>
      <c r="F125" s="173">
        <v>-2.5000000000000001E-2</v>
      </c>
      <c r="G125" s="174">
        <v>5.000000000000001E-3</v>
      </c>
      <c r="H125" s="175">
        <v>1.4999999999999999E-2</v>
      </c>
      <c r="I125" s="175">
        <v>0.45</v>
      </c>
      <c r="J125" s="175">
        <v>0.60000000000000009</v>
      </c>
      <c r="K125" s="175">
        <v>0.30000000000000004</v>
      </c>
      <c r="L125" s="175">
        <v>0.15000000000000002</v>
      </c>
      <c r="M125" s="175">
        <v>0.22499999999999998</v>
      </c>
      <c r="N125" s="175">
        <v>0.30000000000000004</v>
      </c>
      <c r="Y125" s="110">
        <f t="shared" si="18"/>
        <v>-4.5</v>
      </c>
      <c r="Z125" s="127">
        <f>Z124</f>
        <v>-9</v>
      </c>
      <c r="AA125" s="145"/>
      <c r="AB125" s="14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  <c r="BF125" s="145"/>
      <c r="BG125" s="145"/>
      <c r="BH125" s="145"/>
      <c r="BI125" s="145"/>
      <c r="BJ125" s="145"/>
      <c r="BK125" s="145"/>
      <c r="BL125" s="145"/>
      <c r="BM125" s="145"/>
      <c r="BN125" s="145"/>
      <c r="BO125" s="145"/>
      <c r="BP125" s="145"/>
      <c r="BQ125" s="145"/>
      <c r="BR125" s="145"/>
      <c r="BS125" s="145"/>
      <c r="BT125" s="145"/>
      <c r="BU125" s="145"/>
      <c r="BV125" s="145"/>
      <c r="BW125" s="145"/>
      <c r="BX125" s="145"/>
      <c r="BY125" s="145"/>
    </row>
    <row r="126" spans="1:77" x14ac:dyDescent="0.25">
      <c r="A126" s="162" t="str">
        <f t="shared" si="14"/>
        <v>aochm</v>
      </c>
      <c r="B126" s="8" t="s">
        <v>72</v>
      </c>
      <c r="C126" s="8" t="str">
        <f t="shared" si="19"/>
        <v>sim1</v>
      </c>
      <c r="D126" s="173">
        <v>-1.25</v>
      </c>
      <c r="E126" s="173">
        <v>0.8</v>
      </c>
      <c r="F126" s="173">
        <v>-2.5000000000000001E-2</v>
      </c>
      <c r="G126" s="174">
        <v>5.000000000000001E-3</v>
      </c>
      <c r="H126" s="175">
        <v>1.4999999999999999E-2</v>
      </c>
      <c r="I126" s="175">
        <v>0.45</v>
      </c>
      <c r="J126" s="175">
        <v>0.60000000000000009</v>
      </c>
      <c r="K126" s="175">
        <v>0.30000000000000004</v>
      </c>
      <c r="L126" s="175">
        <v>0.15000000000000002</v>
      </c>
      <c r="M126" s="175">
        <v>0.22499999999999998</v>
      </c>
      <c r="N126" s="175">
        <v>0.30000000000000004</v>
      </c>
      <c r="Y126" s="110">
        <f t="shared" si="18"/>
        <v>-4.5</v>
      </c>
      <c r="Z126" s="127">
        <f>Z125</f>
        <v>-9</v>
      </c>
      <c r="AA126" s="145"/>
      <c r="AB126" s="14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  <c r="BF126" s="145"/>
      <c r="BG126" s="145"/>
      <c r="BH126" s="145"/>
      <c r="BI126" s="145"/>
      <c r="BJ126" s="145"/>
      <c r="BK126" s="145"/>
      <c r="BL126" s="145"/>
      <c r="BM126" s="145"/>
      <c r="BN126" s="145"/>
      <c r="BO126" s="145"/>
      <c r="BP126" s="145"/>
      <c r="BQ126" s="145"/>
      <c r="BR126" s="145"/>
      <c r="BS126" s="145"/>
      <c r="BT126" s="145"/>
      <c r="BU126" s="145"/>
      <c r="BV126" s="145"/>
      <c r="BW126" s="145"/>
      <c r="BX126" s="145"/>
      <c r="BY126" s="145"/>
    </row>
    <row r="127" spans="1:77" x14ac:dyDescent="0.25">
      <c r="A127" s="162" t="str">
        <f t="shared" si="14"/>
        <v>arubb</v>
      </c>
      <c r="B127" s="8" t="s">
        <v>72</v>
      </c>
      <c r="C127" s="8" t="str">
        <f t="shared" si="19"/>
        <v>sim1</v>
      </c>
      <c r="D127" s="173">
        <v>-1.25</v>
      </c>
      <c r="E127" s="173">
        <v>0.8</v>
      </c>
      <c r="F127" s="173">
        <v>-2.5000000000000001E-2</v>
      </c>
      <c r="G127" s="174">
        <v>5.000000000000001E-3</v>
      </c>
      <c r="H127" s="175">
        <v>1.4999999999999999E-2</v>
      </c>
      <c r="I127" s="175">
        <v>0.45</v>
      </c>
      <c r="J127" s="175">
        <v>0.60000000000000009</v>
      </c>
      <c r="K127" s="175">
        <v>0.30000000000000004</v>
      </c>
      <c r="L127" s="175">
        <v>0.15000000000000002</v>
      </c>
      <c r="M127" s="175">
        <v>0.22499999999999998</v>
      </c>
      <c r="N127" s="175">
        <v>0.30000000000000004</v>
      </c>
      <c r="Y127" s="110">
        <f t="shared" si="18"/>
        <v>-4.5</v>
      </c>
      <c r="Z127" s="127">
        <f>Z126</f>
        <v>-9</v>
      </c>
      <c r="AA127" s="145"/>
      <c r="AB127" s="14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  <c r="BF127" s="145"/>
      <c r="BG127" s="145"/>
      <c r="BH127" s="145"/>
      <c r="BI127" s="145"/>
      <c r="BJ127" s="145"/>
      <c r="BK127" s="145"/>
      <c r="BL127" s="145"/>
      <c r="BM127" s="145"/>
      <c r="BN127" s="145"/>
      <c r="BO127" s="145"/>
      <c r="BP127" s="145"/>
      <c r="BQ127" s="145"/>
      <c r="BR127" s="145"/>
      <c r="BS127" s="145"/>
      <c r="BT127" s="145"/>
      <c r="BU127" s="145"/>
      <c r="BV127" s="145"/>
      <c r="BW127" s="145"/>
      <c r="BX127" s="145"/>
      <c r="BY127" s="145"/>
    </row>
    <row r="128" spans="1:77" x14ac:dyDescent="0.25">
      <c r="A128" s="162" t="str">
        <f t="shared" si="14"/>
        <v>aplas</v>
      </c>
      <c r="B128" s="8" t="s">
        <v>72</v>
      </c>
      <c r="C128" s="8" t="str">
        <f t="shared" si="19"/>
        <v>sim1</v>
      </c>
      <c r="D128" s="59">
        <v>-1.25</v>
      </c>
      <c r="E128" s="59">
        <v>0.8</v>
      </c>
      <c r="F128" s="59">
        <v>-2.5000000000000001E-2</v>
      </c>
      <c r="G128" s="169">
        <v>5.000000000000001E-3</v>
      </c>
      <c r="H128" s="170">
        <v>1.4999999999999999E-2</v>
      </c>
      <c r="I128" s="170">
        <v>0.45</v>
      </c>
      <c r="J128" s="170">
        <v>0.60000000000000009</v>
      </c>
      <c r="K128" s="170">
        <v>0.30000000000000004</v>
      </c>
      <c r="L128" s="170">
        <v>0.15000000000000002</v>
      </c>
      <c r="M128" s="170">
        <v>0.22499999999999998</v>
      </c>
      <c r="N128" s="170">
        <v>0.30000000000000004</v>
      </c>
      <c r="Y128" s="110">
        <f t="shared" si="18"/>
        <v>-0.75</v>
      </c>
      <c r="Z128" s="127">
        <v>-1.5</v>
      </c>
      <c r="AA128" s="145"/>
      <c r="AB128" s="145"/>
      <c r="AC128" s="134">
        <v>-0.1</v>
      </c>
      <c r="AD128" s="134">
        <v>-0.05</v>
      </c>
      <c r="AE128" s="134">
        <v>0.05</v>
      </c>
      <c r="AF128" s="134">
        <v>0.05</v>
      </c>
      <c r="AG128" s="134">
        <v>0.05</v>
      </c>
      <c r="AH128" s="134">
        <v>0.05</v>
      </c>
      <c r="AI128" s="134">
        <v>0.2</v>
      </c>
      <c r="AJ128" s="134">
        <v>0.1</v>
      </c>
      <c r="AK128" s="134">
        <v>0.15</v>
      </c>
      <c r="AL128" s="134">
        <v>0.2</v>
      </c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  <c r="BF128" s="145"/>
      <c r="BG128" s="145"/>
      <c r="BH128" s="145"/>
      <c r="BI128" s="145"/>
      <c r="BJ128" s="145"/>
      <c r="BK128" s="145"/>
      <c r="BL128" s="145"/>
      <c r="BM128" s="145"/>
      <c r="BN128" s="145"/>
      <c r="BO128" s="145"/>
      <c r="BP128" s="145"/>
      <c r="BQ128" s="145"/>
      <c r="BR128" s="145"/>
      <c r="BS128" s="145"/>
      <c r="BT128" s="145"/>
      <c r="BU128" s="145"/>
      <c r="BV128" s="145"/>
      <c r="BW128" s="145"/>
      <c r="BX128" s="145"/>
      <c r="BY128" s="145"/>
    </row>
    <row r="129" spans="1:77" x14ac:dyDescent="0.25">
      <c r="A129" s="162" t="str">
        <f t="shared" si="14"/>
        <v>anmet</v>
      </c>
      <c r="B129" s="8" t="s">
        <v>72</v>
      </c>
      <c r="C129" s="8" t="str">
        <f t="shared" si="19"/>
        <v>sim1</v>
      </c>
      <c r="D129" s="59">
        <v>-5.5</v>
      </c>
      <c r="E129" s="59">
        <v>0.8</v>
      </c>
      <c r="F129" s="59">
        <v>-2.5000000000000001E-2</v>
      </c>
      <c r="G129" s="169">
        <v>5.000000000000001E-3</v>
      </c>
      <c r="H129" s="170">
        <v>1.4999999999999999E-2</v>
      </c>
      <c r="I129" s="170">
        <v>0.45</v>
      </c>
      <c r="J129" s="170">
        <v>0.60000000000000009</v>
      </c>
      <c r="K129" s="170">
        <v>0.30000000000000004</v>
      </c>
      <c r="L129" s="170">
        <v>0.15000000000000002</v>
      </c>
      <c r="M129" s="170">
        <v>0.22499999999999998</v>
      </c>
      <c r="N129" s="170">
        <v>0.30000000000000004</v>
      </c>
      <c r="Q129" s="154"/>
      <c r="Y129" s="110">
        <f t="shared" si="18"/>
        <v>-0.125</v>
      </c>
      <c r="Z129" s="127">
        <v>-0.25</v>
      </c>
      <c r="AA129" s="145"/>
      <c r="AB129" s="145"/>
      <c r="AC129" s="134">
        <v>-0.1</v>
      </c>
      <c r="AD129" s="134">
        <v>-0.05</v>
      </c>
      <c r="AE129" s="134">
        <v>0.05</v>
      </c>
      <c r="AF129" s="134">
        <v>0.05</v>
      </c>
      <c r="AG129" s="134">
        <v>0.05</v>
      </c>
      <c r="AH129" s="134">
        <v>0.05</v>
      </c>
      <c r="AI129" s="134">
        <v>0.2</v>
      </c>
      <c r="AJ129" s="134">
        <v>0.1</v>
      </c>
      <c r="AK129" s="134">
        <v>0.15</v>
      </c>
      <c r="AL129" s="134">
        <v>0.2</v>
      </c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  <c r="BF129" s="145"/>
      <c r="BG129" s="145"/>
      <c r="BH129" s="145"/>
      <c r="BI129" s="145"/>
      <c r="BJ129" s="145"/>
      <c r="BK129" s="145"/>
      <c r="BL129" s="145"/>
      <c r="BM129" s="145"/>
      <c r="BN129" s="145"/>
      <c r="BO129" s="145"/>
      <c r="BP129" s="145"/>
      <c r="BQ129" s="145"/>
      <c r="BR129" s="145"/>
      <c r="BS129" s="145"/>
      <c r="BT129" s="145"/>
      <c r="BU129" s="145"/>
      <c r="BV129" s="145"/>
      <c r="BW129" s="145"/>
      <c r="BX129" s="145"/>
      <c r="BY129" s="145"/>
    </row>
    <row r="130" spans="1:77" x14ac:dyDescent="0.25">
      <c r="A130" s="162" t="str">
        <f t="shared" si="14"/>
        <v>airon</v>
      </c>
      <c r="B130" s="8" t="s">
        <v>72</v>
      </c>
      <c r="C130" s="8" t="str">
        <f t="shared" si="19"/>
        <v>sim1</v>
      </c>
      <c r="D130" s="173">
        <v>-10</v>
      </c>
      <c r="E130" s="173">
        <v>0.8</v>
      </c>
      <c r="F130" s="173">
        <v>-2.5000000000000001E-2</v>
      </c>
      <c r="G130" s="174">
        <v>5.000000000000001E-3</v>
      </c>
      <c r="H130" s="175">
        <v>1.4999999999999999E-2</v>
      </c>
      <c r="I130" s="175">
        <v>0.45</v>
      </c>
      <c r="J130" s="175">
        <v>0.60000000000000009</v>
      </c>
      <c r="K130" s="175">
        <v>0.30000000000000004</v>
      </c>
      <c r="L130" s="175">
        <v>0.15000000000000002</v>
      </c>
      <c r="M130" s="175">
        <v>0.22499999999999998</v>
      </c>
      <c r="N130" s="175">
        <v>0.30000000000000004</v>
      </c>
      <c r="Y130" s="110">
        <f t="shared" si="18"/>
        <v>-0.125</v>
      </c>
      <c r="Z130" s="127">
        <f>Z129</f>
        <v>-0.25</v>
      </c>
      <c r="AA130" s="145"/>
      <c r="AB130" s="14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  <c r="BF130" s="145"/>
      <c r="BG130" s="145"/>
      <c r="BH130" s="145"/>
      <c r="BI130" s="145"/>
      <c r="BJ130" s="145"/>
      <c r="BK130" s="145"/>
      <c r="BL130" s="145"/>
      <c r="BM130" s="145"/>
      <c r="BN130" s="145"/>
      <c r="BO130" s="145"/>
      <c r="BP130" s="145"/>
      <c r="BQ130" s="145"/>
      <c r="BR130" s="145"/>
      <c r="BS130" s="145"/>
      <c r="BT130" s="145"/>
      <c r="BU130" s="145"/>
      <c r="BV130" s="145"/>
      <c r="BW130" s="145"/>
      <c r="BX130" s="145"/>
      <c r="BY130" s="145"/>
    </row>
    <row r="131" spans="1:77" x14ac:dyDescent="0.25">
      <c r="A131" s="162" t="str">
        <f t="shared" si="14"/>
        <v>anfrm</v>
      </c>
      <c r="B131" s="8" t="s">
        <v>72</v>
      </c>
      <c r="C131" s="8" t="str">
        <f t="shared" si="19"/>
        <v>sim1</v>
      </c>
      <c r="D131" s="59">
        <v>-10</v>
      </c>
      <c r="E131" s="59">
        <v>0.8</v>
      </c>
      <c r="F131" s="59">
        <v>-2.5000000000000001E-2</v>
      </c>
      <c r="G131" s="169">
        <v>5.000000000000001E-3</v>
      </c>
      <c r="H131" s="170">
        <v>1.4999999999999999E-2</v>
      </c>
      <c r="I131" s="170">
        <v>0.45</v>
      </c>
      <c r="J131" s="170">
        <v>0.60000000000000009</v>
      </c>
      <c r="K131" s="170">
        <v>0.30000000000000004</v>
      </c>
      <c r="L131" s="170">
        <v>0.15000000000000002</v>
      </c>
      <c r="M131" s="170">
        <v>0.22499999999999998</v>
      </c>
      <c r="N131" s="170">
        <v>0.30000000000000004</v>
      </c>
      <c r="Y131" s="110">
        <f t="shared" si="18"/>
        <v>0.25</v>
      </c>
      <c r="Z131" s="127">
        <v>0.5</v>
      </c>
      <c r="AA131" s="145"/>
      <c r="AB131" s="145"/>
      <c r="AC131" s="134">
        <v>-0.1</v>
      </c>
      <c r="AD131" s="134">
        <v>-0.05</v>
      </c>
      <c r="AE131" s="134">
        <v>0.05</v>
      </c>
      <c r="AF131" s="134">
        <v>0.05</v>
      </c>
      <c r="AG131" s="134">
        <v>0.05</v>
      </c>
      <c r="AH131" s="134">
        <v>0.05</v>
      </c>
      <c r="AI131" s="134">
        <v>0.2</v>
      </c>
      <c r="AJ131" s="134">
        <v>0.1</v>
      </c>
      <c r="AK131" s="134">
        <v>0.15</v>
      </c>
      <c r="AL131" s="134">
        <v>0.2</v>
      </c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F131" s="145"/>
      <c r="BG131" s="145"/>
      <c r="BH131" s="145"/>
      <c r="BI131" s="145"/>
      <c r="BJ131" s="145"/>
      <c r="BK131" s="145"/>
      <c r="BL131" s="145"/>
      <c r="BM131" s="145"/>
      <c r="BN131" s="145"/>
      <c r="BO131" s="145"/>
      <c r="BP131" s="145"/>
      <c r="BQ131" s="145"/>
      <c r="BR131" s="145"/>
      <c r="BS131" s="145"/>
      <c r="BT131" s="145"/>
      <c r="BU131" s="145"/>
      <c r="BV131" s="145"/>
      <c r="BW131" s="145"/>
      <c r="BX131" s="145"/>
      <c r="BY131" s="145"/>
    </row>
    <row r="132" spans="1:77" x14ac:dyDescent="0.25">
      <c r="A132" s="162" t="str">
        <f t="shared" si="14"/>
        <v>ametp</v>
      </c>
      <c r="B132" s="8" t="s">
        <v>72</v>
      </c>
      <c r="C132" s="8" t="str">
        <f t="shared" si="19"/>
        <v>sim1</v>
      </c>
      <c r="D132" s="59">
        <v>-10</v>
      </c>
      <c r="E132" s="59">
        <v>0.8</v>
      </c>
      <c r="F132" s="59">
        <v>-2.5000000000000001E-2</v>
      </c>
      <c r="G132" s="169">
        <v>5.000000000000001E-3</v>
      </c>
      <c r="H132" s="170">
        <v>1.4999999999999999E-2</v>
      </c>
      <c r="I132" s="170">
        <v>0.45</v>
      </c>
      <c r="J132" s="170">
        <v>0.60000000000000009</v>
      </c>
      <c r="K132" s="170">
        <v>0.30000000000000004</v>
      </c>
      <c r="L132" s="170">
        <v>0.15000000000000002</v>
      </c>
      <c r="M132" s="170">
        <v>0.22499999999999998</v>
      </c>
      <c r="N132" s="170">
        <v>0.30000000000000004</v>
      </c>
      <c r="Y132" s="110">
        <f t="shared" si="18"/>
        <v>-9.5</v>
      </c>
      <c r="Z132" s="127">
        <v>-19</v>
      </c>
      <c r="AA132" s="145"/>
      <c r="AB132" s="145"/>
      <c r="AC132" s="134">
        <v>-0.1</v>
      </c>
      <c r="AD132" s="134">
        <v>-0.05</v>
      </c>
      <c r="AE132" s="134">
        <v>0.05</v>
      </c>
      <c r="AF132" s="134">
        <v>0.05</v>
      </c>
      <c r="AG132" s="134">
        <v>0.05</v>
      </c>
      <c r="AH132" s="134">
        <v>0.05</v>
      </c>
      <c r="AI132" s="134">
        <v>0.2</v>
      </c>
      <c r="AJ132" s="134">
        <v>0.1</v>
      </c>
      <c r="AK132" s="134">
        <v>0.15</v>
      </c>
      <c r="AL132" s="134">
        <v>0.2</v>
      </c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  <c r="BD132" s="145"/>
      <c r="BE132" s="145"/>
      <c r="BF132" s="145"/>
      <c r="BG132" s="145"/>
      <c r="BH132" s="145"/>
      <c r="BI132" s="145"/>
      <c r="BJ132" s="145"/>
      <c r="BK132" s="145"/>
      <c r="BL132" s="145"/>
      <c r="BM132" s="145"/>
      <c r="BN132" s="145"/>
      <c r="BO132" s="145"/>
      <c r="BP132" s="145"/>
      <c r="BQ132" s="145"/>
      <c r="BR132" s="145"/>
      <c r="BS132" s="145"/>
      <c r="BT132" s="145"/>
      <c r="BU132" s="145"/>
      <c r="BV132" s="145"/>
      <c r="BW132" s="145"/>
      <c r="BX132" s="145"/>
      <c r="BY132" s="145"/>
    </row>
    <row r="133" spans="1:77" x14ac:dyDescent="0.25">
      <c r="A133" s="162" t="str">
        <f t="shared" si="14"/>
        <v>amach</v>
      </c>
      <c r="B133" s="8" t="s">
        <v>72</v>
      </c>
      <c r="C133" s="8" t="str">
        <f t="shared" si="19"/>
        <v>sim1</v>
      </c>
      <c r="D133" s="59">
        <v>-10</v>
      </c>
      <c r="E133" s="59">
        <v>0.8</v>
      </c>
      <c r="F133" s="59">
        <v>-2.5000000000000001E-2</v>
      </c>
      <c r="G133" s="169">
        <v>5.000000000000001E-3</v>
      </c>
      <c r="H133" s="170">
        <v>1.4999999999999999E-2</v>
      </c>
      <c r="I133" s="170">
        <v>0.45</v>
      </c>
      <c r="J133" s="170">
        <v>0.60000000000000009</v>
      </c>
      <c r="K133" s="170">
        <v>0.30000000000000004</v>
      </c>
      <c r="L133" s="170">
        <v>0.15000000000000002</v>
      </c>
      <c r="M133" s="170">
        <v>0.22499999999999998</v>
      </c>
      <c r="N133" s="170">
        <v>0.30000000000000004</v>
      </c>
      <c r="Y133" s="110" t="str">
        <f t="shared" si="18"/>
        <v>eps</v>
      </c>
      <c r="Z133" s="131" t="s">
        <v>75</v>
      </c>
      <c r="AA133" s="149"/>
      <c r="AB133" s="149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49"/>
      <c r="AN133" s="149"/>
      <c r="AO133" s="149"/>
      <c r="AP133" s="149"/>
      <c r="AQ133" s="149"/>
      <c r="AR133" s="149"/>
      <c r="AS133" s="149"/>
      <c r="AT133" s="149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49"/>
      <c r="BE133" s="149"/>
      <c r="BF133" s="149"/>
      <c r="BG133" s="149"/>
      <c r="BH133" s="149"/>
      <c r="BI133" s="149"/>
      <c r="BJ133" s="149"/>
      <c r="BK133" s="149"/>
      <c r="BL133" s="149"/>
      <c r="BM133" s="149"/>
      <c r="BN133" s="149"/>
      <c r="BO133" s="149"/>
      <c r="BP133" s="149"/>
      <c r="BQ133" s="149"/>
      <c r="BR133" s="149"/>
      <c r="BS133" s="149"/>
      <c r="BT133" s="149"/>
      <c r="BU133" s="149"/>
      <c r="BV133" s="149"/>
      <c r="BW133" s="149"/>
      <c r="BX133" s="149"/>
      <c r="BY133" s="149"/>
    </row>
    <row r="134" spans="1:77" x14ac:dyDescent="0.25">
      <c r="A134" s="162" t="str">
        <f>A60</f>
        <v>aemch</v>
      </c>
      <c r="B134" s="8" t="str">
        <f>B133</f>
        <v>nat</v>
      </c>
      <c r="C134" s="8" t="str">
        <f t="shared" si="19"/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1">
        <v>1.4999999999999999E-2</v>
      </c>
      <c r="I134" s="171">
        <v>0.45</v>
      </c>
      <c r="J134" s="171">
        <v>0.60000000000000009</v>
      </c>
      <c r="K134" s="171">
        <v>0.30000000000000004</v>
      </c>
      <c r="L134" s="171">
        <v>0.15000000000000002</v>
      </c>
      <c r="M134" s="171">
        <v>0.22499999999999998</v>
      </c>
      <c r="N134" s="171">
        <v>0.30000000000000004</v>
      </c>
      <c r="Y134" s="110"/>
      <c r="Z134" s="131"/>
      <c r="AA134" s="149"/>
      <c r="AB134" s="149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49"/>
      <c r="AN134" s="149"/>
      <c r="AO134" s="149"/>
      <c r="AP134" s="149"/>
      <c r="AQ134" s="149"/>
      <c r="AR134" s="149"/>
      <c r="AS134" s="149"/>
      <c r="AT134" s="149"/>
      <c r="AU134" s="149"/>
      <c r="AV134" s="149"/>
      <c r="AW134" s="149"/>
      <c r="AX134" s="149"/>
      <c r="AY134" s="149"/>
      <c r="AZ134" s="149"/>
      <c r="BA134" s="149"/>
      <c r="BB134" s="149"/>
      <c r="BC134" s="149"/>
      <c r="BD134" s="149"/>
      <c r="BE134" s="149"/>
      <c r="BF134" s="149"/>
      <c r="BG134" s="149"/>
      <c r="BH134" s="149"/>
      <c r="BI134" s="149"/>
      <c r="BJ134" s="149"/>
      <c r="BK134" s="149"/>
      <c r="BL134" s="149"/>
      <c r="BM134" s="149"/>
      <c r="BN134" s="149"/>
      <c r="BO134" s="149"/>
      <c r="BP134" s="149"/>
      <c r="BQ134" s="149"/>
      <c r="BR134" s="149"/>
      <c r="BS134" s="149"/>
      <c r="BT134" s="149"/>
      <c r="BU134" s="149"/>
      <c r="BV134" s="149"/>
      <c r="BW134" s="149"/>
      <c r="BX134" s="149"/>
      <c r="BY134" s="149"/>
    </row>
    <row r="135" spans="1:77" x14ac:dyDescent="0.25">
      <c r="A135" s="162" t="str">
        <f t="shared" si="14"/>
        <v>asequ</v>
      </c>
      <c r="B135" s="8" t="str">
        <f t="shared" ref="B135:B155" si="20">B134</f>
        <v>nat</v>
      </c>
      <c r="C135" s="8" t="str">
        <f t="shared" si="19"/>
        <v>sim1</v>
      </c>
      <c r="D135" s="59">
        <v>-10</v>
      </c>
      <c r="E135" s="59">
        <v>0.8</v>
      </c>
      <c r="F135" s="59">
        <v>-2.5000000000000001E-2</v>
      </c>
      <c r="G135" s="169">
        <v>5.000000000000001E-3</v>
      </c>
      <c r="H135" s="170">
        <v>1.4999999999999999E-2</v>
      </c>
      <c r="I135" s="170">
        <v>0.45</v>
      </c>
      <c r="J135" s="170">
        <v>0.60000000000000009</v>
      </c>
      <c r="K135" s="170">
        <v>0.30000000000000004</v>
      </c>
      <c r="L135" s="170">
        <v>0.15000000000000002</v>
      </c>
      <c r="M135" s="170">
        <v>0.22499999999999998</v>
      </c>
      <c r="N135" s="170">
        <v>0.30000000000000004</v>
      </c>
      <c r="Y135" s="110"/>
      <c r="Z135" s="131"/>
      <c r="AA135" s="149"/>
      <c r="AB135" s="149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49"/>
      <c r="AN135" s="149"/>
      <c r="AO135" s="149"/>
      <c r="AP135" s="149"/>
      <c r="AQ135" s="149"/>
      <c r="AR135" s="149"/>
      <c r="AS135" s="149"/>
      <c r="AT135" s="149"/>
      <c r="AU135" s="149"/>
      <c r="AV135" s="149"/>
      <c r="AW135" s="149"/>
      <c r="AX135" s="149"/>
      <c r="AY135" s="149"/>
      <c r="AZ135" s="149"/>
      <c r="BA135" s="149"/>
      <c r="BB135" s="149"/>
      <c r="BC135" s="149"/>
      <c r="BD135" s="149"/>
      <c r="BE135" s="149"/>
      <c r="BF135" s="149"/>
      <c r="BG135" s="149"/>
      <c r="BH135" s="149"/>
      <c r="BI135" s="149"/>
      <c r="BJ135" s="149"/>
      <c r="BK135" s="149"/>
      <c r="BL135" s="149"/>
      <c r="BM135" s="149"/>
      <c r="BN135" s="149"/>
      <c r="BO135" s="149"/>
      <c r="BP135" s="149"/>
      <c r="BQ135" s="149"/>
      <c r="BR135" s="149"/>
      <c r="BS135" s="149"/>
      <c r="BT135" s="149"/>
      <c r="BU135" s="149"/>
      <c r="BV135" s="149"/>
      <c r="BW135" s="149"/>
      <c r="BX135" s="149"/>
      <c r="BY135" s="149"/>
    </row>
    <row r="136" spans="1:77" x14ac:dyDescent="0.25">
      <c r="A136" s="162" t="str">
        <f t="shared" si="14"/>
        <v>avehi</v>
      </c>
      <c r="B136" s="8" t="str">
        <f t="shared" si="20"/>
        <v>nat</v>
      </c>
      <c r="C136" s="8" t="str">
        <f t="shared" si="19"/>
        <v>sim1</v>
      </c>
      <c r="D136" s="59">
        <v>-10</v>
      </c>
      <c r="E136" s="59">
        <v>0.8</v>
      </c>
      <c r="F136" s="59">
        <v>-2.5000000000000001E-2</v>
      </c>
      <c r="G136" s="169">
        <v>5.000000000000001E-3</v>
      </c>
      <c r="H136" s="170">
        <v>1.4999999999999999E-2</v>
      </c>
      <c r="I136" s="170">
        <v>0.45</v>
      </c>
      <c r="J136" s="170">
        <v>0.60000000000000009</v>
      </c>
      <c r="K136" s="170">
        <v>0.30000000000000004</v>
      </c>
      <c r="L136" s="170">
        <v>0.15000000000000002</v>
      </c>
      <c r="M136" s="170">
        <v>0.22499999999999998</v>
      </c>
      <c r="N136" s="170">
        <v>0.30000000000000004</v>
      </c>
      <c r="Y136" s="110"/>
      <c r="Z136" s="131"/>
      <c r="AA136" s="149"/>
      <c r="AB136" s="149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49"/>
      <c r="AN136" s="149"/>
      <c r="AO136" s="149"/>
      <c r="AP136" s="149"/>
      <c r="AQ136" s="149"/>
      <c r="AR136" s="149"/>
      <c r="AS136" s="149"/>
      <c r="AT136" s="149"/>
      <c r="AU136" s="149"/>
      <c r="AV136" s="149"/>
      <c r="AW136" s="149"/>
      <c r="AX136" s="149"/>
      <c r="AY136" s="149"/>
      <c r="AZ136" s="149"/>
      <c r="BA136" s="149"/>
      <c r="BB136" s="149"/>
      <c r="BC136" s="149"/>
      <c r="BD136" s="149"/>
      <c r="BE136" s="149"/>
      <c r="BF136" s="149"/>
      <c r="BG136" s="149"/>
      <c r="BH136" s="149"/>
      <c r="BI136" s="149"/>
      <c r="BJ136" s="149"/>
      <c r="BK136" s="149"/>
      <c r="BL136" s="149"/>
      <c r="BM136" s="149"/>
      <c r="BN136" s="149"/>
      <c r="BO136" s="149"/>
      <c r="BP136" s="149"/>
      <c r="BQ136" s="149"/>
      <c r="BR136" s="149"/>
      <c r="BS136" s="149"/>
      <c r="BT136" s="149"/>
      <c r="BU136" s="149"/>
      <c r="BV136" s="149"/>
      <c r="BW136" s="149"/>
      <c r="BX136" s="149"/>
      <c r="BY136" s="149"/>
    </row>
    <row r="137" spans="1:77" x14ac:dyDescent="0.25">
      <c r="A137" s="162" t="str">
        <f t="shared" si="14"/>
        <v>atequ</v>
      </c>
      <c r="B137" s="8" t="str">
        <f t="shared" si="20"/>
        <v>nat</v>
      </c>
      <c r="C137" s="8" t="str">
        <f t="shared" si="19"/>
        <v>sim1</v>
      </c>
      <c r="D137" s="59">
        <v>-10</v>
      </c>
      <c r="E137" s="59">
        <v>0.8</v>
      </c>
      <c r="F137" s="59">
        <v>-2.5000000000000001E-2</v>
      </c>
      <c r="G137" s="169">
        <v>5.000000000000001E-3</v>
      </c>
      <c r="H137" s="170">
        <v>1.4999999999999999E-2</v>
      </c>
      <c r="I137" s="170">
        <v>0.45</v>
      </c>
      <c r="J137" s="170">
        <v>0.60000000000000009</v>
      </c>
      <c r="K137" s="170">
        <v>0.30000000000000004</v>
      </c>
      <c r="L137" s="170">
        <v>0.15000000000000002</v>
      </c>
      <c r="M137" s="170">
        <v>0.22499999999999998</v>
      </c>
      <c r="N137" s="170">
        <v>0.30000000000000004</v>
      </c>
      <c r="Y137" s="110"/>
      <c r="Z137" s="131"/>
      <c r="AA137" s="149"/>
      <c r="AB137" s="149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49"/>
      <c r="AN137" s="149"/>
      <c r="AO137" s="149"/>
      <c r="AP137" s="149"/>
      <c r="AQ137" s="149"/>
      <c r="AR137" s="149"/>
      <c r="AS137" s="149"/>
      <c r="AT137" s="149"/>
      <c r="AU137" s="149"/>
      <c r="AV137" s="149"/>
      <c r="AW137" s="149"/>
      <c r="AX137" s="149"/>
      <c r="AY137" s="149"/>
      <c r="AZ137" s="149"/>
      <c r="BA137" s="149"/>
      <c r="BB137" s="149"/>
      <c r="BC137" s="149"/>
      <c r="BD137" s="149"/>
      <c r="BE137" s="149"/>
      <c r="BF137" s="149"/>
      <c r="BG137" s="149"/>
      <c r="BH137" s="149"/>
      <c r="BI137" s="149"/>
      <c r="BJ137" s="149"/>
      <c r="BK137" s="149"/>
      <c r="BL137" s="149"/>
      <c r="BM137" s="149"/>
      <c r="BN137" s="149"/>
      <c r="BO137" s="149"/>
      <c r="BP137" s="149"/>
      <c r="BQ137" s="149"/>
      <c r="BR137" s="149"/>
      <c r="BS137" s="149"/>
      <c r="BT137" s="149"/>
      <c r="BU137" s="149"/>
      <c r="BV137" s="149"/>
      <c r="BW137" s="149"/>
      <c r="BX137" s="149"/>
      <c r="BY137" s="149"/>
    </row>
    <row r="138" spans="1:77" x14ac:dyDescent="0.25">
      <c r="A138" s="162" t="str">
        <f t="shared" si="14"/>
        <v>afurn</v>
      </c>
      <c r="B138" s="8" t="str">
        <f t="shared" si="20"/>
        <v>nat</v>
      </c>
      <c r="C138" s="8" t="str">
        <f t="shared" si="19"/>
        <v>sim1</v>
      </c>
      <c r="D138" s="59">
        <v>-10</v>
      </c>
      <c r="E138" s="59">
        <v>0.8</v>
      </c>
      <c r="F138" s="59">
        <v>-2.5000000000000001E-2</v>
      </c>
      <c r="G138" s="16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10"/>
      <c r="Z138" s="131"/>
      <c r="AA138" s="149"/>
      <c r="AB138" s="149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49"/>
      <c r="AN138" s="149"/>
      <c r="AO138" s="149"/>
      <c r="AP138" s="149"/>
      <c r="AQ138" s="149"/>
      <c r="AR138" s="149"/>
      <c r="AS138" s="149"/>
      <c r="AT138" s="149"/>
      <c r="AU138" s="149"/>
      <c r="AV138" s="149"/>
      <c r="AW138" s="149"/>
      <c r="AX138" s="149"/>
      <c r="AY138" s="149"/>
      <c r="AZ138" s="149"/>
      <c r="BA138" s="149"/>
      <c r="BB138" s="149"/>
      <c r="BC138" s="149"/>
      <c r="BD138" s="149"/>
      <c r="BE138" s="149"/>
      <c r="BF138" s="149"/>
      <c r="BG138" s="149"/>
      <c r="BH138" s="149"/>
      <c r="BI138" s="149"/>
      <c r="BJ138" s="149"/>
      <c r="BK138" s="149"/>
      <c r="BL138" s="149"/>
      <c r="BM138" s="149"/>
      <c r="BN138" s="149"/>
      <c r="BO138" s="149"/>
      <c r="BP138" s="149"/>
      <c r="BQ138" s="149"/>
      <c r="BR138" s="149"/>
      <c r="BS138" s="149"/>
      <c r="BT138" s="149"/>
      <c r="BU138" s="149"/>
      <c r="BV138" s="149"/>
      <c r="BW138" s="149"/>
      <c r="BX138" s="149"/>
      <c r="BY138" s="149"/>
    </row>
    <row r="139" spans="1:77" x14ac:dyDescent="0.25">
      <c r="A139" s="162" t="str">
        <f t="shared" si="14"/>
        <v>aoman</v>
      </c>
      <c r="B139" s="8" t="str">
        <f t="shared" si="20"/>
        <v>nat</v>
      </c>
      <c r="C139" s="8" t="str">
        <f t="shared" si="19"/>
        <v>sim1</v>
      </c>
      <c r="D139" s="59">
        <v>-10</v>
      </c>
      <c r="E139" s="59">
        <v>0.8</v>
      </c>
      <c r="F139" s="59">
        <v>-2.5000000000000001E-2</v>
      </c>
      <c r="G139" s="16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10"/>
      <c r="Z139" s="131"/>
      <c r="AA139" s="149"/>
      <c r="AB139" s="149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49"/>
      <c r="AW139" s="149"/>
      <c r="AX139" s="149"/>
      <c r="AY139" s="149"/>
      <c r="AZ139" s="149"/>
      <c r="BA139" s="149"/>
      <c r="BB139" s="149"/>
      <c r="BC139" s="149"/>
      <c r="BD139" s="149"/>
      <c r="BE139" s="149"/>
      <c r="BF139" s="149"/>
      <c r="BG139" s="149"/>
      <c r="BH139" s="149"/>
      <c r="BI139" s="149"/>
      <c r="BJ139" s="149"/>
      <c r="BK139" s="149"/>
      <c r="BL139" s="149"/>
      <c r="BM139" s="149"/>
      <c r="BN139" s="149"/>
      <c r="BO139" s="149"/>
      <c r="BP139" s="149"/>
      <c r="BQ139" s="149"/>
      <c r="BR139" s="149"/>
      <c r="BS139" s="149"/>
      <c r="BT139" s="149"/>
      <c r="BU139" s="149"/>
      <c r="BV139" s="149"/>
      <c r="BW139" s="149"/>
      <c r="BX139" s="149"/>
      <c r="BY139" s="149"/>
    </row>
    <row r="140" spans="1:77" x14ac:dyDescent="0.25">
      <c r="A140" s="162" t="str">
        <f t="shared" si="14"/>
        <v>aelec</v>
      </c>
      <c r="B140" s="8" t="str">
        <f t="shared" si="20"/>
        <v>nat</v>
      </c>
      <c r="C140" s="8" t="str">
        <f t="shared" si="19"/>
        <v>sim1</v>
      </c>
      <c r="D140" s="59" t="s">
        <v>75</v>
      </c>
      <c r="E140" s="59" t="s">
        <v>75</v>
      </c>
      <c r="F140" s="59" t="s">
        <v>75</v>
      </c>
      <c r="G140" s="169" t="s">
        <v>75</v>
      </c>
      <c r="H140" s="170" t="s">
        <v>75</v>
      </c>
      <c r="I140" s="170" t="s">
        <v>75</v>
      </c>
      <c r="J140" s="170" t="s">
        <v>75</v>
      </c>
      <c r="K140" s="170" t="s">
        <v>75</v>
      </c>
      <c r="L140" s="170" t="s">
        <v>75</v>
      </c>
      <c r="M140" s="170" t="s">
        <v>75</v>
      </c>
      <c r="N140" s="170" t="s">
        <v>75</v>
      </c>
      <c r="Y140" s="110"/>
      <c r="Z140" s="131"/>
      <c r="AA140" s="149"/>
      <c r="AB140" s="149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149"/>
      <c r="AX140" s="149"/>
      <c r="AY140" s="149"/>
      <c r="AZ140" s="149"/>
      <c r="BA140" s="149"/>
      <c r="BB140" s="149"/>
      <c r="BC140" s="149"/>
      <c r="BD140" s="149"/>
      <c r="BE140" s="149"/>
      <c r="BF140" s="149"/>
      <c r="BG140" s="149"/>
      <c r="BH140" s="149"/>
      <c r="BI140" s="149"/>
      <c r="BJ140" s="149"/>
      <c r="BK140" s="149"/>
      <c r="BL140" s="149"/>
      <c r="BM140" s="149"/>
      <c r="BN140" s="149"/>
      <c r="BO140" s="149"/>
      <c r="BP140" s="149"/>
      <c r="BQ140" s="149"/>
      <c r="BR140" s="149"/>
      <c r="BS140" s="149"/>
      <c r="BT140" s="149"/>
      <c r="BU140" s="149"/>
      <c r="BV140" s="149"/>
      <c r="BW140" s="149"/>
      <c r="BX140" s="149"/>
      <c r="BY140" s="149"/>
    </row>
    <row r="141" spans="1:77" x14ac:dyDescent="0.25">
      <c r="A141" s="162" t="str">
        <f t="shared" si="14"/>
        <v>awatr</v>
      </c>
      <c r="B141" s="8" t="str">
        <f t="shared" si="20"/>
        <v>nat</v>
      </c>
      <c r="C141" s="8" t="str">
        <f t="shared" si="19"/>
        <v>sim1</v>
      </c>
      <c r="D141" s="59">
        <v>0.1</v>
      </c>
      <c r="E141" s="59">
        <v>0.8</v>
      </c>
      <c r="F141" s="59">
        <v>-2.5000000000000001E-2</v>
      </c>
      <c r="G141" s="169">
        <v>5.000000000000001E-3</v>
      </c>
      <c r="H141" s="170">
        <v>1.4999999999999999E-2</v>
      </c>
      <c r="I141" s="170">
        <v>0.45</v>
      </c>
      <c r="J141" s="170">
        <v>0.60000000000000009</v>
      </c>
      <c r="K141" s="170">
        <v>0.30000000000000004</v>
      </c>
      <c r="L141" s="170">
        <v>0.15000000000000002</v>
      </c>
      <c r="M141" s="170">
        <v>0.22499999999999998</v>
      </c>
      <c r="N141" s="170">
        <v>0.30000000000000004</v>
      </c>
      <c r="Y141" s="110"/>
      <c r="Z141" s="131"/>
      <c r="AA141" s="149"/>
      <c r="AB141" s="149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49"/>
      <c r="AN141" s="149"/>
      <c r="AO141" s="149"/>
      <c r="AP141" s="149"/>
      <c r="AQ141" s="149"/>
      <c r="AR141" s="149"/>
      <c r="AS141" s="149"/>
      <c r="AT141" s="149"/>
      <c r="AU141" s="149"/>
      <c r="AV141" s="149"/>
      <c r="AW141" s="149"/>
      <c r="AX141" s="149"/>
      <c r="AY141" s="149"/>
      <c r="AZ141" s="149"/>
      <c r="BA141" s="149"/>
      <c r="BB141" s="149"/>
      <c r="BC141" s="149"/>
      <c r="BD141" s="149"/>
      <c r="BE141" s="149"/>
      <c r="BF141" s="149"/>
      <c r="BG141" s="149"/>
      <c r="BH141" s="149"/>
      <c r="BI141" s="149"/>
      <c r="BJ141" s="149"/>
      <c r="BK141" s="149"/>
      <c r="BL141" s="149"/>
      <c r="BM141" s="149"/>
      <c r="BN141" s="149"/>
      <c r="BO141" s="149"/>
      <c r="BP141" s="149"/>
      <c r="BQ141" s="149"/>
      <c r="BR141" s="149"/>
      <c r="BS141" s="149"/>
      <c r="BT141" s="149"/>
      <c r="BU141" s="149"/>
      <c r="BV141" s="149"/>
      <c r="BW141" s="149"/>
      <c r="BX141" s="149"/>
      <c r="BY141" s="149"/>
    </row>
    <row r="142" spans="1:77" x14ac:dyDescent="0.25">
      <c r="A142" s="162" t="str">
        <f t="shared" si="14"/>
        <v>acons</v>
      </c>
      <c r="B142" s="8" t="str">
        <f t="shared" si="20"/>
        <v>nat</v>
      </c>
      <c r="C142" s="8" t="str">
        <f t="shared" si="19"/>
        <v>sim1</v>
      </c>
      <c r="D142" s="59">
        <v>-9.5</v>
      </c>
      <c r="E142" s="59">
        <v>0.8</v>
      </c>
      <c r="F142" s="59">
        <v>-2.5000000000000001E-2</v>
      </c>
      <c r="G142" s="169">
        <v>5.000000000000001E-3</v>
      </c>
      <c r="H142" s="170">
        <v>1.4999999999999999E-2</v>
      </c>
      <c r="I142" s="170">
        <v>0.45</v>
      </c>
      <c r="J142" s="170">
        <v>0.60000000000000009</v>
      </c>
      <c r="K142" s="170">
        <v>0.30000000000000004</v>
      </c>
      <c r="L142" s="170">
        <v>0.15000000000000002</v>
      </c>
      <c r="M142" s="170">
        <v>0.22499999999999998</v>
      </c>
      <c r="N142" s="170">
        <v>0.30000000000000004</v>
      </c>
      <c r="Y142" s="110"/>
      <c r="Z142" s="131"/>
      <c r="AA142" s="149"/>
      <c r="AB142" s="149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49"/>
      <c r="AN142" s="149"/>
      <c r="AO142" s="149"/>
      <c r="AP142" s="149"/>
      <c r="AQ142" s="149"/>
      <c r="AR142" s="149"/>
      <c r="AS142" s="149"/>
      <c r="AT142" s="149"/>
      <c r="AU142" s="149"/>
      <c r="AV142" s="149"/>
      <c r="AW142" s="149"/>
      <c r="AX142" s="149"/>
      <c r="AY142" s="149"/>
      <c r="AZ142" s="149"/>
      <c r="BA142" s="149"/>
      <c r="BB142" s="149"/>
      <c r="BC142" s="149"/>
      <c r="BD142" s="149"/>
      <c r="BE142" s="149"/>
      <c r="BF142" s="149"/>
      <c r="BG142" s="149"/>
      <c r="BH142" s="149"/>
      <c r="BI142" s="149"/>
      <c r="BJ142" s="149"/>
      <c r="BK142" s="149"/>
      <c r="BL142" s="149"/>
      <c r="BM142" s="149"/>
      <c r="BN142" s="149"/>
      <c r="BO142" s="149"/>
      <c r="BP142" s="149"/>
      <c r="BQ142" s="149"/>
      <c r="BR142" s="149"/>
      <c r="BS142" s="149"/>
      <c r="BT142" s="149"/>
      <c r="BU142" s="149"/>
      <c r="BV142" s="149"/>
      <c r="BW142" s="149"/>
      <c r="BX142" s="149"/>
      <c r="BY142" s="149"/>
    </row>
    <row r="143" spans="1:77" x14ac:dyDescent="0.25">
      <c r="A143" s="162" t="str">
        <f t="shared" si="14"/>
        <v>atrad</v>
      </c>
      <c r="B143" s="8" t="str">
        <f t="shared" si="20"/>
        <v>nat</v>
      </c>
      <c r="C143" s="8" t="str">
        <f t="shared" si="19"/>
        <v>sim1</v>
      </c>
      <c r="D143" s="59">
        <v>-5</v>
      </c>
      <c r="E143" s="59">
        <v>0.8</v>
      </c>
      <c r="F143" s="59">
        <v>-2.5000000000000001E-2</v>
      </c>
      <c r="G143" s="169">
        <v>5.000000000000001E-3</v>
      </c>
      <c r="H143" s="170">
        <v>1.4999999999999999E-2</v>
      </c>
      <c r="I143" s="170">
        <v>1.35</v>
      </c>
      <c r="J143" s="170">
        <v>1.8000000000000003</v>
      </c>
      <c r="K143" s="170">
        <v>0.90000000000000013</v>
      </c>
      <c r="L143" s="170">
        <v>0.30000000000000004</v>
      </c>
      <c r="M143" s="170">
        <v>0.44999999999999996</v>
      </c>
      <c r="N143" s="170">
        <v>0.60000000000000009</v>
      </c>
      <c r="Y143" s="110"/>
      <c r="Z143" s="131"/>
      <c r="AA143" s="149"/>
      <c r="AB143" s="149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49"/>
      <c r="AN143" s="149"/>
      <c r="AO143" s="149"/>
      <c r="AP143" s="149"/>
      <c r="AQ143" s="149"/>
      <c r="AR143" s="149"/>
      <c r="AS143" s="149"/>
      <c r="AT143" s="149"/>
      <c r="AU143" s="149"/>
      <c r="AV143" s="149"/>
      <c r="AW143" s="149"/>
      <c r="AX143" s="149"/>
      <c r="AY143" s="149"/>
      <c r="AZ143" s="149"/>
      <c r="BA143" s="149"/>
      <c r="BB143" s="149"/>
      <c r="BC143" s="149"/>
      <c r="BD143" s="149"/>
      <c r="BE143" s="149"/>
      <c r="BF143" s="149"/>
      <c r="BG143" s="149"/>
      <c r="BH143" s="149"/>
      <c r="BI143" s="149"/>
      <c r="BJ143" s="149"/>
      <c r="BK143" s="149"/>
      <c r="BL143" s="149"/>
      <c r="BM143" s="149"/>
      <c r="BN143" s="149"/>
      <c r="BO143" s="149"/>
      <c r="BP143" s="149"/>
      <c r="BQ143" s="149"/>
      <c r="BR143" s="149"/>
      <c r="BS143" s="149"/>
      <c r="BT143" s="149"/>
      <c r="BU143" s="149"/>
      <c r="BV143" s="149"/>
      <c r="BW143" s="149"/>
      <c r="BX143" s="149"/>
      <c r="BY143" s="149"/>
    </row>
    <row r="144" spans="1:77" x14ac:dyDescent="0.25">
      <c r="A144" s="162" t="str">
        <f t="shared" si="14"/>
        <v>ahotl</v>
      </c>
      <c r="B144" s="8" t="str">
        <f t="shared" si="20"/>
        <v>nat</v>
      </c>
      <c r="C144" s="8" t="str">
        <f t="shared" si="19"/>
        <v>sim1</v>
      </c>
      <c r="D144" s="59">
        <v>-5</v>
      </c>
      <c r="E144" s="59">
        <v>0.8</v>
      </c>
      <c r="F144" s="59">
        <v>-2.5000000000000001E-2</v>
      </c>
      <c r="G144" s="169">
        <v>5.000000000000001E-3</v>
      </c>
      <c r="H144" s="170">
        <v>1.4999999999999999E-2</v>
      </c>
      <c r="I144" s="170">
        <v>1.35</v>
      </c>
      <c r="J144" s="170">
        <v>1.8000000000000003</v>
      </c>
      <c r="K144" s="170">
        <v>0.90000000000000013</v>
      </c>
      <c r="L144" s="170">
        <v>0.30000000000000004</v>
      </c>
      <c r="M144" s="170">
        <v>0.44999999999999996</v>
      </c>
      <c r="N144" s="170">
        <v>0.60000000000000009</v>
      </c>
      <c r="Y144" s="110"/>
      <c r="Z144" s="131"/>
      <c r="AA144" s="149"/>
      <c r="AB144" s="149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49"/>
      <c r="AN144" s="149"/>
      <c r="AO144" s="149"/>
      <c r="AP144" s="149"/>
      <c r="AQ144" s="149"/>
      <c r="AR144" s="149"/>
      <c r="AS144" s="149"/>
      <c r="AT144" s="149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49"/>
      <c r="BE144" s="149"/>
      <c r="BF144" s="149"/>
      <c r="BG144" s="149"/>
      <c r="BH144" s="149"/>
      <c r="BI144" s="149"/>
      <c r="BJ144" s="149"/>
      <c r="BK144" s="149"/>
      <c r="BL144" s="149"/>
      <c r="BM144" s="149"/>
      <c r="BN144" s="149"/>
      <c r="BO144" s="149"/>
      <c r="BP144" s="149"/>
      <c r="BQ144" s="149"/>
      <c r="BR144" s="149"/>
      <c r="BS144" s="149"/>
      <c r="BT144" s="149"/>
      <c r="BU144" s="149"/>
      <c r="BV144" s="149"/>
      <c r="BW144" s="149"/>
      <c r="BX144" s="149"/>
      <c r="BY144" s="149"/>
    </row>
    <row r="145" spans="1:79" x14ac:dyDescent="0.25">
      <c r="A145" s="162" t="str">
        <f t="shared" si="14"/>
        <v>altrp-p</v>
      </c>
      <c r="B145" s="8" t="str">
        <f t="shared" si="20"/>
        <v>nat</v>
      </c>
      <c r="C145" s="8" t="str">
        <f t="shared" si="19"/>
        <v>sim1</v>
      </c>
      <c r="D145" s="59">
        <v>-4.5</v>
      </c>
      <c r="E145" s="59">
        <v>0.8</v>
      </c>
      <c r="F145" s="59">
        <v>-2.5000000000000001E-2</v>
      </c>
      <c r="G145" s="169">
        <v>5.000000000000001E-3</v>
      </c>
      <c r="H145" s="170">
        <v>1.4999999999999999E-2</v>
      </c>
      <c r="I145" s="170">
        <v>1.35</v>
      </c>
      <c r="J145" s="170">
        <v>1.8000000000000003</v>
      </c>
      <c r="K145" s="170">
        <v>0.90000000000000013</v>
      </c>
      <c r="L145" s="170">
        <v>0.30000000000000004</v>
      </c>
      <c r="M145" s="170">
        <v>0.44999999999999996</v>
      </c>
      <c r="N145" s="170">
        <v>0.60000000000000009</v>
      </c>
      <c r="Y145" s="110"/>
      <c r="Z145" s="131"/>
      <c r="AA145" s="149"/>
      <c r="AB145" s="149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49"/>
      <c r="AW145" s="149"/>
      <c r="AX145" s="149"/>
      <c r="AY145" s="149"/>
      <c r="AZ145" s="149"/>
      <c r="BA145" s="149"/>
      <c r="BB145" s="149"/>
      <c r="BC145" s="149"/>
      <c r="BD145" s="149"/>
      <c r="BE145" s="149"/>
      <c r="BF145" s="149"/>
      <c r="BG145" s="149"/>
      <c r="BH145" s="149"/>
      <c r="BI145" s="149"/>
      <c r="BJ145" s="149"/>
      <c r="BK145" s="149"/>
      <c r="BL145" s="149"/>
      <c r="BM145" s="149"/>
      <c r="BN145" s="149"/>
      <c r="BO145" s="149"/>
      <c r="BP145" s="149"/>
      <c r="BQ145" s="149"/>
      <c r="BR145" s="149"/>
      <c r="BS145" s="149"/>
      <c r="BT145" s="149"/>
      <c r="BU145" s="149"/>
      <c r="BV145" s="149"/>
      <c r="BW145" s="149"/>
      <c r="BX145" s="149"/>
      <c r="BY145" s="149"/>
    </row>
    <row r="146" spans="1:79" x14ac:dyDescent="0.25">
      <c r="A146" s="162" t="str">
        <f t="shared" si="14"/>
        <v>altrp-f</v>
      </c>
      <c r="B146" s="8" t="str">
        <f t="shared" si="20"/>
        <v>nat</v>
      </c>
      <c r="C146" s="8" t="str">
        <f t="shared" si="19"/>
        <v>sim1</v>
      </c>
      <c r="D146" s="59">
        <v>-4.5</v>
      </c>
      <c r="E146" s="59">
        <v>0.8</v>
      </c>
      <c r="F146" s="59">
        <v>-2.5000000000000001E-2</v>
      </c>
      <c r="G146" s="169">
        <v>5.000000000000001E-3</v>
      </c>
      <c r="H146" s="170">
        <v>1.4999999999999999E-2</v>
      </c>
      <c r="I146" s="170">
        <v>1.35</v>
      </c>
      <c r="J146" s="170">
        <v>1.8000000000000003</v>
      </c>
      <c r="K146" s="170">
        <v>0.90000000000000013</v>
      </c>
      <c r="L146" s="170">
        <v>0.30000000000000004</v>
      </c>
      <c r="M146" s="170">
        <v>0.44999999999999996</v>
      </c>
      <c r="N146" s="170">
        <v>0.60000000000000009</v>
      </c>
      <c r="Y146" s="110"/>
      <c r="Z146" s="131"/>
      <c r="AA146" s="149"/>
      <c r="AB146" s="149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49"/>
      <c r="AN146" s="149"/>
      <c r="AO146" s="149"/>
      <c r="AP146" s="149"/>
      <c r="AQ146" s="149"/>
      <c r="AR146" s="149"/>
      <c r="AS146" s="149"/>
      <c r="AT146" s="149"/>
      <c r="AU146" s="149"/>
      <c r="AV146" s="149"/>
      <c r="AW146" s="149"/>
      <c r="AX146" s="149"/>
      <c r="AY146" s="149"/>
      <c r="AZ146" s="149"/>
      <c r="BA146" s="149"/>
      <c r="BB146" s="149"/>
      <c r="BC146" s="149"/>
      <c r="BD146" s="149"/>
      <c r="BE146" s="149"/>
      <c r="BF146" s="149"/>
      <c r="BG146" s="149"/>
      <c r="BH146" s="149"/>
      <c r="BI146" s="149"/>
      <c r="BJ146" s="149"/>
      <c r="BK146" s="149"/>
      <c r="BL146" s="149"/>
      <c r="BM146" s="149"/>
      <c r="BN146" s="149"/>
      <c r="BO146" s="149"/>
      <c r="BP146" s="149"/>
      <c r="BQ146" s="149"/>
      <c r="BR146" s="149"/>
      <c r="BS146" s="149"/>
      <c r="BT146" s="149"/>
      <c r="BU146" s="149"/>
      <c r="BV146" s="149"/>
      <c r="BW146" s="149"/>
      <c r="BX146" s="149"/>
      <c r="BY146" s="149"/>
    </row>
    <row r="147" spans="1:79" x14ac:dyDescent="0.25">
      <c r="A147" s="162" t="str">
        <f t="shared" ref="A147:A155" si="21">A73</f>
        <v>aotrp-p</v>
      </c>
      <c r="B147" s="8" t="str">
        <f t="shared" si="20"/>
        <v>nat</v>
      </c>
      <c r="C147" s="8" t="str">
        <f t="shared" si="19"/>
        <v>sim1</v>
      </c>
      <c r="D147" s="59">
        <v>-4.5</v>
      </c>
      <c r="E147" s="59">
        <v>0.8</v>
      </c>
      <c r="F147" s="59">
        <v>-2.5000000000000001E-2</v>
      </c>
      <c r="G147" s="169">
        <v>5.000000000000001E-3</v>
      </c>
      <c r="H147" s="170">
        <v>1.4999999999999999E-2</v>
      </c>
      <c r="I147" s="170">
        <v>1.35</v>
      </c>
      <c r="J147" s="170">
        <v>1.8000000000000003</v>
      </c>
      <c r="K147" s="170">
        <v>0.90000000000000013</v>
      </c>
      <c r="L147" s="170">
        <v>0.30000000000000004</v>
      </c>
      <c r="M147" s="170">
        <v>0.44999999999999996</v>
      </c>
      <c r="N147" s="170">
        <v>0.60000000000000009</v>
      </c>
      <c r="Y147" s="110"/>
      <c r="Z147" s="131"/>
      <c r="AA147" s="149"/>
      <c r="AB147" s="149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49"/>
      <c r="AN147" s="149"/>
      <c r="AO147" s="149"/>
      <c r="AP147" s="149"/>
      <c r="AQ147" s="149"/>
      <c r="AR147" s="149"/>
      <c r="AS147" s="149"/>
      <c r="AT147" s="149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49"/>
      <c r="BE147" s="149"/>
      <c r="BF147" s="149"/>
      <c r="BG147" s="149"/>
      <c r="BH147" s="149"/>
      <c r="BI147" s="149"/>
      <c r="BJ147" s="149"/>
      <c r="BK147" s="149"/>
      <c r="BL147" s="149"/>
      <c r="BM147" s="149"/>
      <c r="BN147" s="149"/>
      <c r="BO147" s="149"/>
      <c r="BP147" s="149"/>
      <c r="BQ147" s="149"/>
      <c r="BR147" s="149"/>
      <c r="BS147" s="149"/>
      <c r="BT147" s="149"/>
      <c r="BU147" s="149"/>
      <c r="BV147" s="149"/>
      <c r="BW147" s="149"/>
      <c r="BX147" s="149"/>
      <c r="BY147" s="149"/>
    </row>
    <row r="148" spans="1:79" x14ac:dyDescent="0.25">
      <c r="A148" s="162" t="str">
        <f t="shared" si="21"/>
        <v>aotrp-f</v>
      </c>
      <c r="B148" s="8" t="str">
        <f t="shared" si="20"/>
        <v>nat</v>
      </c>
      <c r="C148" s="8" t="str">
        <f t="shared" si="19"/>
        <v>sim1</v>
      </c>
      <c r="D148" s="59">
        <v>-4.5</v>
      </c>
      <c r="E148" s="59">
        <v>0.8</v>
      </c>
      <c r="F148" s="59">
        <v>-2.5000000000000001E-2</v>
      </c>
      <c r="G148" s="169">
        <v>5.000000000000001E-3</v>
      </c>
      <c r="H148" s="170">
        <v>1.4999999999999999E-2</v>
      </c>
      <c r="I148" s="170">
        <v>1.35</v>
      </c>
      <c r="J148" s="170">
        <v>1.8000000000000003</v>
      </c>
      <c r="K148" s="170">
        <v>0.90000000000000013</v>
      </c>
      <c r="L148" s="170">
        <v>0.30000000000000004</v>
      </c>
      <c r="M148" s="170">
        <v>0.44999999999999996</v>
      </c>
      <c r="N148" s="170">
        <v>0.60000000000000009</v>
      </c>
      <c r="Y148" s="110"/>
      <c r="Z148" s="131"/>
      <c r="AA148" s="149"/>
      <c r="AB148" s="149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49"/>
      <c r="AW148" s="149"/>
      <c r="AX148" s="149"/>
      <c r="AY148" s="149"/>
      <c r="AZ148" s="149"/>
      <c r="BA148" s="149"/>
      <c r="BB148" s="149"/>
      <c r="BC148" s="149"/>
      <c r="BD148" s="149"/>
      <c r="BE148" s="149"/>
      <c r="BF148" s="149"/>
      <c r="BG148" s="149"/>
      <c r="BH148" s="149"/>
      <c r="BI148" s="149"/>
      <c r="BJ148" s="149"/>
      <c r="BK148" s="149"/>
      <c r="BL148" s="149"/>
      <c r="BM148" s="149"/>
      <c r="BN148" s="149"/>
      <c r="BO148" s="149"/>
      <c r="BP148" s="149"/>
      <c r="BQ148" s="149"/>
      <c r="BR148" s="149"/>
      <c r="BS148" s="149"/>
      <c r="BT148" s="149"/>
      <c r="BU148" s="149"/>
      <c r="BV148" s="149"/>
      <c r="BW148" s="149"/>
      <c r="BX148" s="149"/>
      <c r="BY148" s="149"/>
    </row>
    <row r="149" spans="1:79" x14ac:dyDescent="0.25">
      <c r="A149" s="162" t="str">
        <f t="shared" si="21"/>
        <v>aprtr</v>
      </c>
      <c r="B149" s="8" t="str">
        <f t="shared" si="20"/>
        <v>nat</v>
      </c>
      <c r="C149" s="8" t="str">
        <f t="shared" si="19"/>
        <v>sim1</v>
      </c>
      <c r="D149" s="59" t="s">
        <v>75</v>
      </c>
      <c r="E149" s="59" t="s">
        <v>75</v>
      </c>
      <c r="F149" s="59" t="s">
        <v>75</v>
      </c>
      <c r="G149" s="169" t="s">
        <v>75</v>
      </c>
      <c r="H149" s="170" t="s">
        <v>75</v>
      </c>
      <c r="I149" s="170" t="s">
        <v>75</v>
      </c>
      <c r="J149" s="170" t="s">
        <v>75</v>
      </c>
      <c r="K149" s="170" t="s">
        <v>75</v>
      </c>
      <c r="L149" s="170" t="s">
        <v>75</v>
      </c>
      <c r="M149" s="170" t="s">
        <v>75</v>
      </c>
      <c r="N149" s="170" t="s">
        <v>75</v>
      </c>
      <c r="Y149" s="110"/>
      <c r="Z149" s="131"/>
      <c r="AA149" s="149"/>
      <c r="AB149" s="149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49"/>
      <c r="AN149" s="149"/>
      <c r="AO149" s="149"/>
      <c r="AP149" s="149"/>
      <c r="AQ149" s="149"/>
      <c r="AR149" s="149"/>
      <c r="AS149" s="149"/>
      <c r="AT149" s="149"/>
      <c r="AU149" s="149"/>
      <c r="AV149" s="149"/>
      <c r="AW149" s="149"/>
      <c r="AX149" s="149"/>
      <c r="AY149" s="149"/>
      <c r="AZ149" s="149"/>
      <c r="BA149" s="149"/>
      <c r="BB149" s="149"/>
      <c r="BC149" s="149"/>
      <c r="BD149" s="149"/>
      <c r="BE149" s="149"/>
      <c r="BF149" s="149"/>
      <c r="BG149" s="149"/>
      <c r="BH149" s="149"/>
      <c r="BI149" s="149"/>
      <c r="BJ149" s="149"/>
      <c r="BK149" s="149"/>
      <c r="BL149" s="149"/>
      <c r="BM149" s="149"/>
      <c r="BN149" s="149"/>
      <c r="BO149" s="149"/>
      <c r="BP149" s="149"/>
      <c r="BQ149" s="149"/>
      <c r="BR149" s="149"/>
      <c r="BS149" s="149"/>
      <c r="BT149" s="149"/>
      <c r="BU149" s="149"/>
      <c r="BV149" s="149"/>
      <c r="BW149" s="149"/>
      <c r="BX149" s="149"/>
      <c r="BY149" s="149"/>
    </row>
    <row r="150" spans="1:79" x14ac:dyDescent="0.25">
      <c r="A150" s="162" t="str">
        <f t="shared" si="21"/>
        <v>atrps</v>
      </c>
      <c r="B150" s="8" t="str">
        <f t="shared" si="20"/>
        <v>nat</v>
      </c>
      <c r="C150" s="8" t="str">
        <f t="shared" si="19"/>
        <v>sim1</v>
      </c>
      <c r="D150" s="59">
        <v>-4.5</v>
      </c>
      <c r="E150" s="59">
        <v>0.8</v>
      </c>
      <c r="F150" s="59">
        <v>-2.5000000000000001E-2</v>
      </c>
      <c r="G150" s="169">
        <v>5.000000000000001E-3</v>
      </c>
      <c r="H150" s="170">
        <v>1.4999999999999999E-2</v>
      </c>
      <c r="I150" s="170">
        <v>1.35</v>
      </c>
      <c r="J150" s="170">
        <v>1.8000000000000003</v>
      </c>
      <c r="K150" s="170">
        <v>0.90000000000000013</v>
      </c>
      <c r="L150" s="170">
        <v>0.30000000000000004</v>
      </c>
      <c r="M150" s="170">
        <v>0.44999999999999996</v>
      </c>
      <c r="N150" s="170">
        <v>0.60000000000000009</v>
      </c>
      <c r="Y150" s="110"/>
      <c r="Z150" s="131"/>
      <c r="AA150" s="149"/>
      <c r="AB150" s="149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49"/>
      <c r="AN150" s="149"/>
      <c r="AO150" s="149"/>
      <c r="AP150" s="149"/>
      <c r="AQ150" s="149"/>
      <c r="AR150" s="149"/>
      <c r="AS150" s="149"/>
      <c r="AT150" s="149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49"/>
      <c r="BE150" s="149"/>
      <c r="BF150" s="149"/>
      <c r="BG150" s="149"/>
      <c r="BH150" s="149"/>
      <c r="BI150" s="149"/>
      <c r="BJ150" s="149"/>
      <c r="BK150" s="149"/>
      <c r="BL150" s="149"/>
      <c r="BM150" s="149"/>
      <c r="BN150" s="149"/>
      <c r="BO150" s="149"/>
      <c r="BP150" s="149"/>
      <c r="BQ150" s="149"/>
      <c r="BR150" s="149"/>
      <c r="BS150" s="149"/>
      <c r="BT150" s="149"/>
      <c r="BU150" s="149"/>
      <c r="BV150" s="149"/>
      <c r="BW150" s="149"/>
      <c r="BX150" s="149"/>
      <c r="BY150" s="149"/>
    </row>
    <row r="151" spans="1:79" x14ac:dyDescent="0.25">
      <c r="A151" s="162" t="str">
        <f t="shared" si="21"/>
        <v>acomm</v>
      </c>
      <c r="B151" s="8" t="str">
        <f t="shared" si="20"/>
        <v>nat</v>
      </c>
      <c r="C151" s="8" t="str">
        <f t="shared" si="19"/>
        <v>sim1</v>
      </c>
      <c r="D151" s="59">
        <v>-0.75</v>
      </c>
      <c r="E151" s="59">
        <v>1.36</v>
      </c>
      <c r="F151" s="59">
        <v>-2.5000000000000001E-2</v>
      </c>
      <c r="G151" s="169">
        <v>6.000000000000001E-3</v>
      </c>
      <c r="H151" s="170">
        <v>1.7999999999999999E-2</v>
      </c>
      <c r="I151" s="170">
        <v>1.35</v>
      </c>
      <c r="J151" s="170">
        <v>1.8000000000000003</v>
      </c>
      <c r="K151" s="170">
        <v>0.90000000000000013</v>
      </c>
      <c r="L151" s="170">
        <v>0.30000000000000004</v>
      </c>
      <c r="M151" s="170">
        <v>0.44999999999999996</v>
      </c>
      <c r="N151" s="170">
        <v>0.60000000000000009</v>
      </c>
      <c r="Y151" s="110"/>
      <c r="Z151" s="131"/>
      <c r="AA151" s="149"/>
      <c r="AB151" s="149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49"/>
      <c r="AN151" s="149"/>
      <c r="AO151" s="149"/>
      <c r="AP151" s="149"/>
      <c r="AQ151" s="149"/>
      <c r="AR151" s="149"/>
      <c r="AS151" s="149"/>
      <c r="AT151" s="149"/>
      <c r="AU151" s="149"/>
      <c r="AV151" s="149"/>
      <c r="AW151" s="149"/>
      <c r="AX151" s="149"/>
      <c r="AY151" s="149"/>
      <c r="AZ151" s="149"/>
      <c r="BA151" s="149"/>
      <c r="BB151" s="149"/>
      <c r="BC151" s="149"/>
      <c r="BD151" s="149"/>
      <c r="BE151" s="149"/>
      <c r="BF151" s="149"/>
      <c r="BG151" s="149"/>
      <c r="BH151" s="149"/>
      <c r="BI151" s="149"/>
      <c r="BJ151" s="149"/>
      <c r="BK151" s="149"/>
      <c r="BL151" s="149"/>
      <c r="BM151" s="149"/>
      <c r="BN151" s="149"/>
      <c r="BO151" s="149"/>
      <c r="BP151" s="149"/>
      <c r="BQ151" s="149"/>
      <c r="BR151" s="149"/>
      <c r="BS151" s="149"/>
      <c r="BT151" s="149"/>
      <c r="BU151" s="149"/>
      <c r="BV151" s="149"/>
      <c r="BW151" s="149"/>
      <c r="BX151" s="149"/>
      <c r="BY151" s="149"/>
    </row>
    <row r="152" spans="1:79" x14ac:dyDescent="0.25">
      <c r="A152" s="162" t="str">
        <f t="shared" si="21"/>
        <v>afsrv</v>
      </c>
      <c r="B152" s="8" t="str">
        <f t="shared" si="20"/>
        <v>nat</v>
      </c>
      <c r="C152" s="8" t="str">
        <f t="shared" si="19"/>
        <v>sim1</v>
      </c>
      <c r="D152" s="59">
        <v>0.05</v>
      </c>
      <c r="E152" s="59">
        <v>0.8</v>
      </c>
      <c r="F152" s="59">
        <v>-2.5000000000000001E-2</v>
      </c>
      <c r="G152" s="169">
        <v>5.000000000000001E-3</v>
      </c>
      <c r="H152" s="170">
        <v>1.4999999999999999E-2</v>
      </c>
      <c r="I152" s="170">
        <v>1.35</v>
      </c>
      <c r="J152" s="170">
        <v>1.8000000000000003</v>
      </c>
      <c r="K152" s="170">
        <v>0.90000000000000013</v>
      </c>
      <c r="L152" s="170">
        <v>0.30000000000000004</v>
      </c>
      <c r="M152" s="170">
        <v>0.44999999999999996</v>
      </c>
      <c r="N152" s="170">
        <v>0.60000000000000009</v>
      </c>
      <c r="Y152" s="110"/>
      <c r="Z152" s="131"/>
      <c r="AA152" s="149"/>
      <c r="AB152" s="149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149"/>
      <c r="BB152" s="149"/>
      <c r="BC152" s="149"/>
      <c r="BD152" s="149"/>
      <c r="BE152" s="149"/>
      <c r="BF152" s="149"/>
      <c r="BG152" s="149"/>
      <c r="BH152" s="149"/>
      <c r="BI152" s="149"/>
      <c r="BJ152" s="149"/>
      <c r="BK152" s="149"/>
      <c r="BL152" s="149"/>
      <c r="BM152" s="149"/>
      <c r="BN152" s="149"/>
      <c r="BO152" s="149"/>
      <c r="BP152" s="149"/>
      <c r="BQ152" s="149"/>
      <c r="BR152" s="149"/>
      <c r="BS152" s="149"/>
      <c r="BT152" s="149"/>
      <c r="BU152" s="149"/>
      <c r="BV152" s="149"/>
      <c r="BW152" s="149"/>
      <c r="BX152" s="149"/>
      <c r="BY152" s="149"/>
    </row>
    <row r="153" spans="1:79" x14ac:dyDescent="0.25">
      <c r="A153" s="162" t="str">
        <f t="shared" si="21"/>
        <v>absrv</v>
      </c>
      <c r="B153" s="8" t="str">
        <f t="shared" si="20"/>
        <v>nat</v>
      </c>
      <c r="C153" s="8" t="str">
        <f t="shared" si="19"/>
        <v>sim1</v>
      </c>
      <c r="D153" s="59">
        <v>0.05</v>
      </c>
      <c r="E153" s="59">
        <v>0.8</v>
      </c>
      <c r="F153" s="59">
        <v>-2.5000000000000001E-2</v>
      </c>
      <c r="G153" s="169">
        <v>5.000000000000001E-3</v>
      </c>
      <c r="H153" s="170">
        <v>1.4999999999999999E-2</v>
      </c>
      <c r="I153" s="170">
        <v>1.35</v>
      </c>
      <c r="J153" s="170">
        <v>1.8000000000000003</v>
      </c>
      <c r="K153" s="170">
        <v>0.90000000000000013</v>
      </c>
      <c r="L153" s="170">
        <v>0.30000000000000004</v>
      </c>
      <c r="M153" s="170">
        <v>0.44999999999999996</v>
      </c>
      <c r="N153" s="170">
        <v>0.60000000000000009</v>
      </c>
      <c r="Y153" s="110"/>
      <c r="Z153" s="131"/>
      <c r="AA153" s="149"/>
      <c r="AB153" s="149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149"/>
      <c r="AW153" s="149"/>
      <c r="AX153" s="149"/>
      <c r="AY153" s="149"/>
      <c r="AZ153" s="149"/>
      <c r="BA153" s="149"/>
      <c r="BB153" s="149"/>
      <c r="BC153" s="149"/>
      <c r="BD153" s="149"/>
      <c r="BE153" s="149"/>
      <c r="BF153" s="149"/>
      <c r="BG153" s="149"/>
      <c r="BH153" s="149"/>
      <c r="BI153" s="149"/>
      <c r="BJ153" s="149"/>
      <c r="BK153" s="149"/>
      <c r="BL153" s="149"/>
      <c r="BM153" s="149"/>
      <c r="BN153" s="149"/>
      <c r="BO153" s="149"/>
      <c r="BP153" s="149"/>
      <c r="BQ153" s="149"/>
      <c r="BR153" s="149"/>
      <c r="BS153" s="149"/>
      <c r="BT153" s="149"/>
      <c r="BU153" s="149"/>
      <c r="BV153" s="149"/>
      <c r="BW153" s="149"/>
      <c r="BX153" s="149"/>
      <c r="BY153" s="149"/>
    </row>
    <row r="154" spans="1:79" x14ac:dyDescent="0.25">
      <c r="A154" s="162" t="str">
        <f t="shared" si="21"/>
        <v>agsrv</v>
      </c>
      <c r="B154" s="8" t="str">
        <f t="shared" si="20"/>
        <v>nat</v>
      </c>
      <c r="C154" s="8" t="str">
        <f t="shared" si="19"/>
        <v>sim1</v>
      </c>
      <c r="D154" s="59">
        <v>0.9</v>
      </c>
      <c r="E154" s="59">
        <v>0.8</v>
      </c>
      <c r="F154" s="59">
        <v>-2.5000000000000001E-2</v>
      </c>
      <c r="G154" s="169">
        <v>5.000000000000001E-3</v>
      </c>
      <c r="H154" s="170">
        <v>1.4999999999999999E-2</v>
      </c>
      <c r="I154" s="170">
        <v>0.45</v>
      </c>
      <c r="J154" s="170">
        <v>0.60000000000000009</v>
      </c>
      <c r="K154" s="170">
        <v>0.30000000000000004</v>
      </c>
      <c r="L154" s="170">
        <v>0.15000000000000002</v>
      </c>
      <c r="M154" s="170">
        <v>0.22499999999999998</v>
      </c>
      <c r="N154" s="170">
        <v>0.30000000000000004</v>
      </c>
      <c r="Y154" s="110"/>
      <c r="Z154" s="131"/>
      <c r="AA154" s="149"/>
      <c r="AB154" s="149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49"/>
      <c r="AN154" s="149"/>
      <c r="AO154" s="149"/>
      <c r="AP154" s="149"/>
      <c r="AQ154" s="149"/>
      <c r="AR154" s="149"/>
      <c r="AS154" s="149"/>
      <c r="AT154" s="149"/>
      <c r="AU154" s="149"/>
      <c r="AV154" s="149"/>
      <c r="AW154" s="149"/>
      <c r="AX154" s="149"/>
      <c r="AY154" s="149"/>
      <c r="AZ154" s="149"/>
      <c r="BA154" s="149"/>
      <c r="BB154" s="149"/>
      <c r="BC154" s="149"/>
      <c r="BD154" s="149"/>
      <c r="BE154" s="149"/>
      <c r="BF154" s="149"/>
      <c r="BG154" s="149"/>
      <c r="BH154" s="149"/>
      <c r="BI154" s="149"/>
      <c r="BJ154" s="149"/>
      <c r="BK154" s="149"/>
      <c r="BL154" s="149"/>
      <c r="BM154" s="149"/>
      <c r="BN154" s="149"/>
      <c r="BO154" s="149"/>
      <c r="BP154" s="149"/>
      <c r="BQ154" s="149"/>
      <c r="BR154" s="149"/>
      <c r="BS154" s="149"/>
      <c r="BT154" s="149"/>
      <c r="BU154" s="149"/>
      <c r="BV154" s="149"/>
      <c r="BW154" s="149"/>
      <c r="BX154" s="149"/>
      <c r="BY154" s="149"/>
    </row>
    <row r="155" spans="1:79" x14ac:dyDescent="0.25">
      <c r="A155" s="166" t="str">
        <f t="shared" si="21"/>
        <v>aosrv</v>
      </c>
      <c r="B155" s="8" t="str">
        <f t="shared" si="20"/>
        <v>nat</v>
      </c>
      <c r="C155" s="8" t="str">
        <f t="shared" si="19"/>
        <v>sim1</v>
      </c>
      <c r="D155" s="59">
        <v>-10</v>
      </c>
      <c r="E155" s="59">
        <v>0.8</v>
      </c>
      <c r="F155" s="59">
        <v>-2.5000000000000001E-2</v>
      </c>
      <c r="G155" s="169">
        <v>5.000000000000001E-3</v>
      </c>
      <c r="H155" s="170">
        <v>1.4999999999999999E-2</v>
      </c>
      <c r="I155" s="170">
        <v>0.45</v>
      </c>
      <c r="J155" s="170">
        <v>0.60000000000000009</v>
      </c>
      <c r="K155" s="170">
        <v>0.30000000000000004</v>
      </c>
      <c r="L155" s="170">
        <v>0.15000000000000002</v>
      </c>
      <c r="M155" s="170">
        <v>0.22499999999999998</v>
      </c>
      <c r="N155" s="170">
        <v>0.30000000000000004</v>
      </c>
      <c r="Y155" s="110"/>
      <c r="Z155" s="131"/>
      <c r="AA155" s="149"/>
      <c r="AB155" s="149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49"/>
      <c r="AN155" s="149"/>
      <c r="AO155" s="149"/>
      <c r="AP155" s="149"/>
      <c r="AQ155" s="149"/>
      <c r="AR155" s="149"/>
      <c r="AS155" s="149"/>
      <c r="AT155" s="149"/>
      <c r="AU155" s="149"/>
      <c r="AV155" s="149"/>
      <c r="AW155" s="149"/>
      <c r="AX155" s="149"/>
      <c r="AY155" s="149"/>
      <c r="AZ155" s="149"/>
      <c r="BA155" s="149"/>
      <c r="BB155" s="149"/>
      <c r="BC155" s="149"/>
      <c r="BD155" s="149"/>
      <c r="BE155" s="149"/>
      <c r="BF155" s="149"/>
      <c r="BG155" s="149"/>
      <c r="BH155" s="149"/>
      <c r="BI155" s="149"/>
      <c r="BJ155" s="149"/>
      <c r="BK155" s="149"/>
      <c r="BL155" s="149"/>
      <c r="BM155" s="149"/>
      <c r="BN155" s="149"/>
      <c r="BO155" s="149"/>
      <c r="BP155" s="149"/>
      <c r="BQ155" s="149"/>
      <c r="BR155" s="149"/>
      <c r="BS155" s="149"/>
      <c r="BT155" s="149"/>
      <c r="BU155" s="149"/>
      <c r="BV155" s="149"/>
      <c r="BW155" s="149"/>
      <c r="BX155" s="149"/>
      <c r="BY155" s="149"/>
    </row>
    <row r="156" spans="1:79" s="86" customFormat="1" x14ac:dyDescent="0.25">
      <c r="A156" s="167" t="str">
        <f>A82</f>
        <v>aawhe</v>
      </c>
      <c r="B156" s="167" t="s">
        <v>72</v>
      </c>
      <c r="C156" s="167" t="s">
        <v>329</v>
      </c>
      <c r="D156" s="181">
        <v>-0.7</v>
      </c>
      <c r="E156" s="181">
        <v>1.2000000000000002</v>
      </c>
      <c r="F156" s="181">
        <v>0.15000000000000002</v>
      </c>
      <c r="G156" s="181">
        <v>0.30000000000000004</v>
      </c>
      <c r="H156" s="182">
        <v>0.60000000000000009</v>
      </c>
      <c r="I156" s="182">
        <v>0.75</v>
      </c>
      <c r="J156" s="182">
        <v>1.05</v>
      </c>
      <c r="K156" s="182">
        <v>0.45000000000000007</v>
      </c>
      <c r="L156" s="182">
        <v>-0.15000000000000002</v>
      </c>
      <c r="M156" s="182">
        <v>-0.15</v>
      </c>
      <c r="N156" s="182">
        <v>-0.2</v>
      </c>
      <c r="Y156" s="152">
        <f t="shared" ref="Y156:Y187" si="22">IF(ISERROR(Z156*$BZ$156),"eps",(Z156*$BZ$156))</f>
        <v>-0.7</v>
      </c>
      <c r="Z156" s="150">
        <v>-1.4</v>
      </c>
      <c r="AA156" s="153"/>
      <c r="AB156" s="153"/>
      <c r="AC156" s="151">
        <v>-0.1</v>
      </c>
      <c r="AD156" s="151">
        <v>-0.05</v>
      </c>
      <c r="AE156" s="151">
        <v>0.05</v>
      </c>
      <c r="AF156" s="151">
        <v>0.05</v>
      </c>
      <c r="AG156" s="151">
        <v>0.05</v>
      </c>
      <c r="AH156" s="151">
        <v>0.05</v>
      </c>
      <c r="AI156" s="151">
        <v>0.2</v>
      </c>
      <c r="AJ156" s="151">
        <v>0.1</v>
      </c>
      <c r="AK156" s="151">
        <v>0.15</v>
      </c>
      <c r="AL156" s="151">
        <v>0.2</v>
      </c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153"/>
      <c r="BM156" s="153"/>
      <c r="BN156" s="153"/>
      <c r="BO156" s="153"/>
      <c r="BP156" s="153"/>
      <c r="BQ156" s="153"/>
      <c r="BR156" s="153"/>
      <c r="BS156" s="153"/>
      <c r="BT156" s="153"/>
      <c r="BU156" s="153"/>
      <c r="BV156" s="153"/>
      <c r="BW156" s="153"/>
      <c r="BX156" s="153"/>
      <c r="BY156" s="153"/>
      <c r="BZ156" s="86">
        <v>0.5</v>
      </c>
    </row>
    <row r="157" spans="1:79" x14ac:dyDescent="0.25">
      <c r="A157" s="8" t="str">
        <f t="shared" ref="A157:A220" si="23">A83</f>
        <v>aamai</v>
      </c>
      <c r="B157" s="5" t="s">
        <v>72</v>
      </c>
      <c r="C157" s="5" t="str">
        <f t="shared" ref="C157:C158" si="24">C156</f>
        <v>sim2</v>
      </c>
      <c r="D157" s="173">
        <v>-0.7</v>
      </c>
      <c r="E157" s="173">
        <v>1.2000000000000002</v>
      </c>
      <c r="F157" s="173">
        <v>0.15000000000000002</v>
      </c>
      <c r="G157" s="174">
        <v>0.30000000000000004</v>
      </c>
      <c r="H157" s="175">
        <v>0.60000000000000009</v>
      </c>
      <c r="I157" s="175">
        <v>0.75</v>
      </c>
      <c r="J157" s="175">
        <v>1.05</v>
      </c>
      <c r="K157" s="175">
        <v>0.45000000000000007</v>
      </c>
      <c r="L157" s="175">
        <v>-0.15000000000000002</v>
      </c>
      <c r="M157" s="175">
        <v>-0.15</v>
      </c>
      <c r="N157" s="175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3">
        <f t="shared" si="22"/>
        <v>-0.7</v>
      </c>
      <c r="Z157" s="128">
        <f>Z156</f>
        <v>-1.4</v>
      </c>
      <c r="AA157" s="146"/>
      <c r="AB157" s="146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57"/>
      <c r="CA157" s="57"/>
    </row>
    <row r="158" spans="1:79" x14ac:dyDescent="0.25">
      <c r="A158" s="8" t="str">
        <f t="shared" si="23"/>
        <v>aaoce</v>
      </c>
      <c r="B158" s="5" t="s">
        <v>72</v>
      </c>
      <c r="C158" s="5" t="str">
        <f t="shared" si="24"/>
        <v>sim2</v>
      </c>
      <c r="D158" s="173">
        <v>-0.7</v>
      </c>
      <c r="E158" s="173">
        <v>1.2000000000000002</v>
      </c>
      <c r="F158" s="173">
        <v>0.15000000000000002</v>
      </c>
      <c r="G158" s="174">
        <v>0.30000000000000004</v>
      </c>
      <c r="H158" s="175">
        <v>0.60000000000000009</v>
      </c>
      <c r="I158" s="175">
        <v>0.75</v>
      </c>
      <c r="J158" s="175">
        <v>1.05</v>
      </c>
      <c r="K158" s="175">
        <v>0.45000000000000007</v>
      </c>
      <c r="L158" s="175">
        <v>-0.15000000000000002</v>
      </c>
      <c r="M158" s="175">
        <v>-0.15</v>
      </c>
      <c r="N158" s="175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3">
        <f t="shared" si="22"/>
        <v>-0.7</v>
      </c>
      <c r="Z158" s="128">
        <f>Z157</f>
        <v>-1.4</v>
      </c>
      <c r="AA158" s="146"/>
      <c r="AB158" s="146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57"/>
      <c r="CA158" s="57"/>
    </row>
    <row r="159" spans="1:79" x14ac:dyDescent="0.25">
      <c r="A159" s="8" t="str">
        <f t="shared" si="23"/>
        <v>aaveg</v>
      </c>
      <c r="B159" s="5" t="s">
        <v>72</v>
      </c>
      <c r="C159" s="5" t="str">
        <f t="shared" ref="C159:C190" si="25">C158</f>
        <v>sim2</v>
      </c>
      <c r="D159" s="59">
        <v>-0.7</v>
      </c>
      <c r="E159" s="59">
        <v>1.2000000000000002</v>
      </c>
      <c r="F159" s="59">
        <v>0.15000000000000002</v>
      </c>
      <c r="G159" s="169">
        <v>0.30000000000000004</v>
      </c>
      <c r="H159" s="170">
        <v>0.60000000000000009</v>
      </c>
      <c r="I159" s="170">
        <v>0.75</v>
      </c>
      <c r="J159" s="170">
        <v>1.05</v>
      </c>
      <c r="K159" s="170">
        <v>0.45000000000000007</v>
      </c>
      <c r="L159" s="170">
        <v>-0.15000000000000002</v>
      </c>
      <c r="M159" s="170">
        <v>-0.15</v>
      </c>
      <c r="N159" s="170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3" t="str">
        <f t="shared" si="22"/>
        <v>eps</v>
      </c>
      <c r="Z159" s="127" t="s">
        <v>75</v>
      </c>
      <c r="AA159" s="145"/>
      <c r="AB159" s="145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  <c r="BD159" s="145"/>
      <c r="BE159" s="145"/>
      <c r="BF159" s="145"/>
      <c r="BG159" s="145"/>
      <c r="BH159" s="145"/>
      <c r="BI159" s="145"/>
      <c r="BJ159" s="145"/>
      <c r="BK159" s="145"/>
      <c r="BL159" s="145"/>
      <c r="BM159" s="145"/>
      <c r="BN159" s="145"/>
      <c r="BO159" s="145"/>
      <c r="BP159" s="145"/>
      <c r="BQ159" s="145"/>
      <c r="BR159" s="145"/>
      <c r="BS159" s="145"/>
      <c r="BT159" s="145"/>
      <c r="BU159" s="145"/>
      <c r="BV159" s="145"/>
      <c r="BW159" s="145"/>
      <c r="BX159" s="145"/>
      <c r="BY159" s="145"/>
      <c r="BZ159" s="57"/>
      <c r="CA159" s="57"/>
    </row>
    <row r="160" spans="1:79" x14ac:dyDescent="0.25">
      <c r="A160" s="8" t="str">
        <f t="shared" si="23"/>
        <v>aaofr</v>
      </c>
      <c r="B160" s="5" t="s">
        <v>72</v>
      </c>
      <c r="C160" s="5" t="str">
        <f t="shared" si="25"/>
        <v>sim2</v>
      </c>
      <c r="D160" s="59">
        <v>-0.7</v>
      </c>
      <c r="E160" s="59">
        <v>1.2000000000000002</v>
      </c>
      <c r="F160" s="59">
        <v>0.15000000000000002</v>
      </c>
      <c r="G160" s="169">
        <v>0.30000000000000004</v>
      </c>
      <c r="H160" s="170">
        <v>0.60000000000000009</v>
      </c>
      <c r="I160" s="170">
        <v>0.75</v>
      </c>
      <c r="J160" s="170">
        <v>1.05</v>
      </c>
      <c r="K160" s="170">
        <v>0.45000000000000007</v>
      </c>
      <c r="L160" s="170">
        <v>-0.15000000000000002</v>
      </c>
      <c r="M160" s="170">
        <v>-0.15</v>
      </c>
      <c r="N160" s="170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3" t="str">
        <f t="shared" si="22"/>
        <v>eps</v>
      </c>
      <c r="Z160" s="127" t="s">
        <v>75</v>
      </c>
      <c r="AA160" s="145"/>
      <c r="AB160" s="145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  <c r="BD160" s="145"/>
      <c r="BE160" s="145"/>
      <c r="BF160" s="145"/>
      <c r="BG160" s="145"/>
      <c r="BH160" s="145"/>
      <c r="BI160" s="145"/>
      <c r="BJ160" s="145"/>
      <c r="BK160" s="145"/>
      <c r="BL160" s="145"/>
      <c r="BM160" s="145"/>
      <c r="BN160" s="145"/>
      <c r="BO160" s="145"/>
      <c r="BP160" s="145"/>
      <c r="BQ160" s="145"/>
      <c r="BR160" s="145"/>
      <c r="BS160" s="145"/>
      <c r="BT160" s="145"/>
      <c r="BU160" s="145"/>
      <c r="BV160" s="145"/>
      <c r="BW160" s="145"/>
      <c r="BX160" s="145"/>
      <c r="BY160" s="145"/>
      <c r="BZ160" s="57"/>
      <c r="CA160" s="57"/>
    </row>
    <row r="161" spans="1:79" x14ac:dyDescent="0.25">
      <c r="A161" s="8" t="str">
        <f t="shared" si="23"/>
        <v>aagra</v>
      </c>
      <c r="B161" s="5" t="s">
        <v>72</v>
      </c>
      <c r="C161" s="5" t="str">
        <f t="shared" si="25"/>
        <v>sim2</v>
      </c>
      <c r="D161" s="59">
        <v>-0.7</v>
      </c>
      <c r="E161" s="59">
        <v>1.2000000000000002</v>
      </c>
      <c r="F161" s="59">
        <v>0.15000000000000002</v>
      </c>
      <c r="G161" s="169">
        <v>0.30000000000000004</v>
      </c>
      <c r="H161" s="170">
        <v>0.60000000000000009</v>
      </c>
      <c r="I161" s="170">
        <v>0.75</v>
      </c>
      <c r="J161" s="170">
        <v>1.05</v>
      </c>
      <c r="K161" s="170">
        <v>0.45000000000000007</v>
      </c>
      <c r="L161" s="170">
        <v>-0.15000000000000002</v>
      </c>
      <c r="M161" s="170">
        <v>-0.15</v>
      </c>
      <c r="N161" s="170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3">
        <f t="shared" si="22"/>
        <v>-6</v>
      </c>
      <c r="Z161" s="127">
        <v>-12</v>
      </c>
      <c r="AA161" s="145"/>
      <c r="AB161" s="145"/>
      <c r="AC161" s="138">
        <v>-0.1</v>
      </c>
      <c r="AD161" s="138">
        <v>-0.05</v>
      </c>
      <c r="AE161" s="138">
        <v>0.05</v>
      </c>
      <c r="AF161" s="138">
        <v>0.05</v>
      </c>
      <c r="AG161" s="138">
        <v>0.05</v>
      </c>
      <c r="AH161" s="138">
        <v>0.05</v>
      </c>
      <c r="AI161" s="138">
        <v>0.2</v>
      </c>
      <c r="AJ161" s="138">
        <v>0.1</v>
      </c>
      <c r="AK161" s="138">
        <v>0.15</v>
      </c>
      <c r="AL161" s="138">
        <v>0.2</v>
      </c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  <c r="BD161" s="145"/>
      <c r="BE161" s="145"/>
      <c r="BF161" s="145"/>
      <c r="BG161" s="145"/>
      <c r="BH161" s="145"/>
      <c r="BI161" s="145"/>
      <c r="BJ161" s="145"/>
      <c r="BK161" s="145"/>
      <c r="BL161" s="145"/>
      <c r="BM161" s="145"/>
      <c r="BN161" s="145"/>
      <c r="BO161" s="145"/>
      <c r="BP161" s="145"/>
      <c r="BQ161" s="145"/>
      <c r="BR161" s="145"/>
      <c r="BS161" s="145"/>
      <c r="BT161" s="145"/>
      <c r="BU161" s="145"/>
      <c r="BV161" s="145"/>
      <c r="BW161" s="145"/>
      <c r="BX161" s="145"/>
      <c r="BY161" s="145"/>
      <c r="BZ161" s="57"/>
      <c r="CA161" s="57"/>
    </row>
    <row r="162" spans="1:79" x14ac:dyDescent="0.25">
      <c r="A162" s="8" t="str">
        <f t="shared" si="23"/>
        <v>aaoil</v>
      </c>
      <c r="B162" s="5" t="s">
        <v>72</v>
      </c>
      <c r="C162" s="5" t="str">
        <f t="shared" si="25"/>
        <v>sim2</v>
      </c>
      <c r="D162" s="173">
        <v>-0.7</v>
      </c>
      <c r="E162" s="173">
        <v>1.2000000000000002</v>
      </c>
      <c r="F162" s="173">
        <v>0.15000000000000002</v>
      </c>
      <c r="G162" s="174">
        <v>0.30000000000000004</v>
      </c>
      <c r="H162" s="175">
        <v>0.60000000000000009</v>
      </c>
      <c r="I162" s="175">
        <v>0.75</v>
      </c>
      <c r="J162" s="175">
        <v>1.05</v>
      </c>
      <c r="K162" s="175">
        <v>0.45000000000000007</v>
      </c>
      <c r="L162" s="175">
        <v>-0.15000000000000002</v>
      </c>
      <c r="M162" s="175">
        <v>-0.15</v>
      </c>
      <c r="N162" s="175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3">
        <f t="shared" si="22"/>
        <v>-6</v>
      </c>
      <c r="Z162" s="128">
        <f>Z161</f>
        <v>-12</v>
      </c>
      <c r="AA162" s="146"/>
      <c r="AB162" s="146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57"/>
      <c r="CA162" s="57"/>
    </row>
    <row r="163" spans="1:79" x14ac:dyDescent="0.25">
      <c r="A163" s="8" t="str">
        <f t="shared" si="23"/>
        <v>aatub</v>
      </c>
      <c r="B163" s="5" t="s">
        <v>72</v>
      </c>
      <c r="C163" s="5" t="str">
        <f t="shared" si="25"/>
        <v>sim2</v>
      </c>
      <c r="D163" s="173">
        <v>-0.7</v>
      </c>
      <c r="E163" s="173">
        <v>1.2000000000000002</v>
      </c>
      <c r="F163" s="173">
        <v>0.15000000000000002</v>
      </c>
      <c r="G163" s="174">
        <v>0.30000000000000004</v>
      </c>
      <c r="H163" s="175">
        <v>0.60000000000000009</v>
      </c>
      <c r="I163" s="175">
        <v>0.75</v>
      </c>
      <c r="J163" s="175">
        <v>1.05</v>
      </c>
      <c r="K163" s="175">
        <v>0.45000000000000007</v>
      </c>
      <c r="L163" s="175">
        <v>-0.15000000000000002</v>
      </c>
      <c r="M163" s="175">
        <v>-0.15</v>
      </c>
      <c r="N163" s="175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3">
        <f t="shared" si="22"/>
        <v>-6</v>
      </c>
      <c r="Z163" s="128">
        <f>Z162</f>
        <v>-12</v>
      </c>
      <c r="AA163" s="146"/>
      <c r="AB163" s="146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57"/>
      <c r="CA163" s="57"/>
    </row>
    <row r="164" spans="1:79" x14ac:dyDescent="0.25">
      <c r="A164" s="8" t="str">
        <f t="shared" si="23"/>
        <v>aapul</v>
      </c>
      <c r="B164" s="5" t="s">
        <v>72</v>
      </c>
      <c r="C164" s="5" t="str">
        <f t="shared" si="25"/>
        <v>sim2</v>
      </c>
      <c r="D164" s="173">
        <v>-0.7</v>
      </c>
      <c r="E164" s="173">
        <v>1.2000000000000002</v>
      </c>
      <c r="F164" s="173">
        <v>0.15000000000000002</v>
      </c>
      <c r="G164" s="174">
        <v>0.30000000000000004</v>
      </c>
      <c r="H164" s="175">
        <v>0.60000000000000009</v>
      </c>
      <c r="I164" s="175">
        <v>0.75</v>
      </c>
      <c r="J164" s="175">
        <v>1.05</v>
      </c>
      <c r="K164" s="175">
        <v>0.45000000000000007</v>
      </c>
      <c r="L164" s="175">
        <v>-0.15000000000000002</v>
      </c>
      <c r="M164" s="175">
        <v>-0.15</v>
      </c>
      <c r="N164" s="175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3">
        <f t="shared" si="22"/>
        <v>-6</v>
      </c>
      <c r="Z164" s="128">
        <f>Z163</f>
        <v>-12</v>
      </c>
      <c r="AA164" s="146"/>
      <c r="AB164" s="146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57"/>
      <c r="CA164" s="57"/>
    </row>
    <row r="165" spans="1:79" x14ac:dyDescent="0.25">
      <c r="A165" s="8" t="str">
        <f t="shared" si="23"/>
        <v>aasug</v>
      </c>
      <c r="B165" s="5" t="s">
        <v>72</v>
      </c>
      <c r="C165" s="5" t="str">
        <f t="shared" si="25"/>
        <v>sim2</v>
      </c>
      <c r="D165" s="59">
        <v>-0.7</v>
      </c>
      <c r="E165" s="59">
        <v>1.2000000000000002</v>
      </c>
      <c r="F165" s="59">
        <v>0.15000000000000002</v>
      </c>
      <c r="G165" s="169">
        <v>0.30000000000000004</v>
      </c>
      <c r="H165" s="170">
        <v>0.60000000000000009</v>
      </c>
      <c r="I165" s="170">
        <v>0.75</v>
      </c>
      <c r="J165" s="170">
        <v>1.05</v>
      </c>
      <c r="K165" s="170">
        <v>0.45000000000000007</v>
      </c>
      <c r="L165" s="170">
        <v>-0.15000000000000002</v>
      </c>
      <c r="M165" s="170">
        <v>-0.15</v>
      </c>
      <c r="N165" s="170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3">
        <f t="shared" si="22"/>
        <v>-1.25</v>
      </c>
      <c r="Z165" s="128">
        <f>Z176</f>
        <v>-2.5</v>
      </c>
      <c r="AA165" s="146"/>
      <c r="AB165" s="146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57"/>
      <c r="CA165" s="57"/>
    </row>
    <row r="166" spans="1:79" x14ac:dyDescent="0.25">
      <c r="A166" s="8" t="str">
        <f t="shared" si="23"/>
        <v>aaoth</v>
      </c>
      <c r="B166" s="5" t="s">
        <v>72</v>
      </c>
      <c r="C166" s="5" t="str">
        <f t="shared" si="25"/>
        <v>sim2</v>
      </c>
      <c r="D166" s="59">
        <v>-0.7</v>
      </c>
      <c r="E166" s="59">
        <v>1.2000000000000002</v>
      </c>
      <c r="F166" s="59">
        <v>0.15000000000000002</v>
      </c>
      <c r="G166" s="169">
        <v>0.30000000000000004</v>
      </c>
      <c r="H166" s="170">
        <v>0.60000000000000009</v>
      </c>
      <c r="I166" s="170">
        <v>0.75</v>
      </c>
      <c r="J166" s="170">
        <v>1.05</v>
      </c>
      <c r="K166" s="170">
        <v>0.45000000000000007</v>
      </c>
      <c r="L166" s="170">
        <v>-0.15000000000000002</v>
      </c>
      <c r="M166" s="170">
        <v>-0.15</v>
      </c>
      <c r="N166" s="170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3">
        <f t="shared" si="22"/>
        <v>-1</v>
      </c>
      <c r="Z166" s="127">
        <v>-2</v>
      </c>
      <c r="AA166" s="145"/>
      <c r="AB166" s="145"/>
      <c r="AC166" s="138">
        <v>-0.1</v>
      </c>
      <c r="AD166" s="138">
        <v>-0.05</v>
      </c>
      <c r="AE166" s="138">
        <v>0.05</v>
      </c>
      <c r="AF166" s="138">
        <v>0.05</v>
      </c>
      <c r="AG166" s="138">
        <v>0.05</v>
      </c>
      <c r="AH166" s="138">
        <v>0.05</v>
      </c>
      <c r="AI166" s="138">
        <v>0.2</v>
      </c>
      <c r="AJ166" s="138">
        <v>0.1</v>
      </c>
      <c r="AK166" s="138">
        <v>0.15</v>
      </c>
      <c r="AL166" s="138">
        <v>0.2</v>
      </c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  <c r="BD166" s="145"/>
      <c r="BE166" s="145"/>
      <c r="BF166" s="145"/>
      <c r="BG166" s="145"/>
      <c r="BH166" s="145"/>
      <c r="BI166" s="145"/>
      <c r="BJ166" s="145"/>
      <c r="BK166" s="145"/>
      <c r="BL166" s="145"/>
      <c r="BM166" s="145"/>
      <c r="BN166" s="145"/>
      <c r="BO166" s="145"/>
      <c r="BP166" s="145"/>
      <c r="BQ166" s="145"/>
      <c r="BR166" s="145"/>
      <c r="BS166" s="145"/>
      <c r="BT166" s="145"/>
      <c r="BU166" s="145"/>
      <c r="BV166" s="145"/>
      <c r="BW166" s="145"/>
      <c r="BX166" s="145"/>
      <c r="BY166" s="145"/>
      <c r="BZ166" s="57"/>
      <c r="CA166" s="57"/>
    </row>
    <row r="167" spans="1:79" x14ac:dyDescent="0.25">
      <c r="A167" s="8" t="str">
        <f t="shared" si="23"/>
        <v>alani</v>
      </c>
      <c r="B167" s="5" t="s">
        <v>72</v>
      </c>
      <c r="C167" s="5" t="str">
        <f t="shared" si="25"/>
        <v>sim2</v>
      </c>
      <c r="D167" s="173">
        <v>-0.7</v>
      </c>
      <c r="E167" s="173">
        <v>1.2000000000000002</v>
      </c>
      <c r="F167" s="173">
        <v>0.15000000000000002</v>
      </c>
      <c r="G167" s="174">
        <v>0.30000000000000004</v>
      </c>
      <c r="H167" s="175">
        <v>0.60000000000000009</v>
      </c>
      <c r="I167" s="175">
        <v>0.75</v>
      </c>
      <c r="J167" s="175">
        <v>1.05</v>
      </c>
      <c r="K167" s="175">
        <v>0.45000000000000007</v>
      </c>
      <c r="L167" s="175">
        <v>-0.15000000000000002</v>
      </c>
      <c r="M167" s="175">
        <v>-0.15</v>
      </c>
      <c r="N167" s="175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3">
        <f t="shared" si="22"/>
        <v>-1</v>
      </c>
      <c r="Z167" s="128">
        <f>Z166</f>
        <v>-2</v>
      </c>
      <c r="AA167" s="146"/>
      <c r="AB167" s="146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57"/>
      <c r="CA167" s="57"/>
    </row>
    <row r="168" spans="1:79" x14ac:dyDescent="0.25">
      <c r="A168" s="8" t="str">
        <f t="shared" si="23"/>
        <v>afore</v>
      </c>
      <c r="B168" s="5" t="s">
        <v>72</v>
      </c>
      <c r="C168" s="5" t="str">
        <f t="shared" si="25"/>
        <v>sim2</v>
      </c>
      <c r="D168" s="59">
        <v>-0.7</v>
      </c>
      <c r="E168" s="59">
        <v>1.2000000000000002</v>
      </c>
      <c r="F168" s="59">
        <v>0.15000000000000002</v>
      </c>
      <c r="G168" s="169">
        <v>0.30000000000000004</v>
      </c>
      <c r="H168" s="170">
        <v>0.60000000000000009</v>
      </c>
      <c r="I168" s="170">
        <v>0.75</v>
      </c>
      <c r="J168" s="170">
        <v>1.05</v>
      </c>
      <c r="K168" s="170">
        <v>0.45000000000000007</v>
      </c>
      <c r="L168" s="170">
        <v>-0.15000000000000002</v>
      </c>
      <c r="M168" s="170">
        <v>-0.15</v>
      </c>
      <c r="N168" s="170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3">
        <f t="shared" si="22"/>
        <v>-4</v>
      </c>
      <c r="Z168" s="127">
        <v>-8</v>
      </c>
      <c r="AA168" s="145"/>
      <c r="AB168" s="145"/>
      <c r="AC168" s="138">
        <v>-0.1</v>
      </c>
      <c r="AD168" s="138">
        <v>-0.05</v>
      </c>
      <c r="AE168" s="138">
        <v>0.05</v>
      </c>
      <c r="AF168" s="138">
        <v>0.05</v>
      </c>
      <c r="AG168" s="138">
        <v>0.05</v>
      </c>
      <c r="AH168" s="138">
        <v>0.05</v>
      </c>
      <c r="AI168" s="138">
        <v>0.2</v>
      </c>
      <c r="AJ168" s="138">
        <v>0.1</v>
      </c>
      <c r="AK168" s="138">
        <v>0.15</v>
      </c>
      <c r="AL168" s="138">
        <v>0.2</v>
      </c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  <c r="BD168" s="145"/>
      <c r="BE168" s="145"/>
      <c r="BF168" s="145"/>
      <c r="BG168" s="145"/>
      <c r="BH168" s="145"/>
      <c r="BI168" s="145"/>
      <c r="BJ168" s="145"/>
      <c r="BK168" s="145"/>
      <c r="BL168" s="145"/>
      <c r="BM168" s="145"/>
      <c r="BN168" s="145"/>
      <c r="BO168" s="145"/>
      <c r="BP168" s="145"/>
      <c r="BQ168" s="145"/>
      <c r="BR168" s="145"/>
      <c r="BS168" s="145"/>
      <c r="BT168" s="145"/>
      <c r="BU168" s="145"/>
      <c r="BV168" s="145"/>
      <c r="BW168" s="145"/>
      <c r="BX168" s="145"/>
      <c r="BY168" s="145"/>
      <c r="BZ168" s="57"/>
      <c r="CA168" s="57"/>
    </row>
    <row r="169" spans="1:79" x14ac:dyDescent="0.25">
      <c r="A169" s="8" t="str">
        <f t="shared" si="23"/>
        <v>afish</v>
      </c>
      <c r="B169" s="5" t="s">
        <v>72</v>
      </c>
      <c r="C169" s="5" t="str">
        <f t="shared" si="25"/>
        <v>sim2</v>
      </c>
      <c r="D169" s="173">
        <v>-0.7</v>
      </c>
      <c r="E169" s="173">
        <v>1.2000000000000002</v>
      </c>
      <c r="F169" s="173">
        <v>0.15000000000000002</v>
      </c>
      <c r="G169" s="174">
        <v>0.30000000000000004</v>
      </c>
      <c r="H169" s="175">
        <v>0.60000000000000009</v>
      </c>
      <c r="I169" s="175">
        <v>0.75</v>
      </c>
      <c r="J169" s="175">
        <v>1.05</v>
      </c>
      <c r="K169" s="175">
        <v>0.45000000000000007</v>
      </c>
      <c r="L169" s="175">
        <v>-0.15000000000000002</v>
      </c>
      <c r="M169" s="175">
        <v>-0.15</v>
      </c>
      <c r="N169" s="175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3">
        <f t="shared" si="22"/>
        <v>-4</v>
      </c>
      <c r="Z169" s="129">
        <f>Z168</f>
        <v>-8</v>
      </c>
      <c r="AA169" s="147"/>
      <c r="AB169" s="147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7"/>
      <c r="AN169" s="147"/>
      <c r="AO169" s="147"/>
      <c r="AP169" s="147"/>
      <c r="AQ169" s="147"/>
      <c r="AR169" s="147"/>
      <c r="AS169" s="147"/>
      <c r="AT169" s="147"/>
      <c r="AU169" s="147"/>
      <c r="AV169" s="147"/>
      <c r="AW169" s="147"/>
      <c r="AX169" s="147"/>
      <c r="AY169" s="147"/>
      <c r="AZ169" s="147"/>
      <c r="BA169" s="147"/>
      <c r="BB169" s="147"/>
      <c r="BC169" s="147"/>
      <c r="BD169" s="147"/>
      <c r="BE169" s="147"/>
      <c r="BF169" s="147"/>
      <c r="BG169" s="147"/>
      <c r="BH169" s="147"/>
      <c r="BI169" s="147"/>
      <c r="BJ169" s="147"/>
      <c r="BK169" s="147"/>
      <c r="BL169" s="147"/>
      <c r="BM169" s="147"/>
      <c r="BN169" s="147"/>
      <c r="BO169" s="147"/>
      <c r="BP169" s="147"/>
      <c r="BQ169" s="147"/>
      <c r="BR169" s="147"/>
      <c r="BS169" s="147"/>
      <c r="BT169" s="147"/>
      <c r="BU169" s="147"/>
      <c r="BV169" s="147"/>
      <c r="BW169" s="147"/>
      <c r="BX169" s="147"/>
      <c r="BY169" s="147"/>
      <c r="BZ169" s="57"/>
      <c r="CA169" s="57"/>
    </row>
    <row r="170" spans="1:79" x14ac:dyDescent="0.25">
      <c r="A170" s="8" t="str">
        <f t="shared" si="23"/>
        <v>acoal</v>
      </c>
      <c r="B170" s="5" t="s">
        <v>72</v>
      </c>
      <c r="C170" s="5" t="str">
        <f t="shared" si="25"/>
        <v>sim2</v>
      </c>
      <c r="D170" s="173" t="s">
        <v>75</v>
      </c>
      <c r="E170" s="173" t="s">
        <v>75</v>
      </c>
      <c r="F170" s="173" t="s">
        <v>75</v>
      </c>
      <c r="G170" s="174" t="s">
        <v>75</v>
      </c>
      <c r="H170" s="175" t="s">
        <v>75</v>
      </c>
      <c r="I170" s="175" t="s">
        <v>75</v>
      </c>
      <c r="J170" s="175" t="s">
        <v>75</v>
      </c>
      <c r="K170" s="175" t="s">
        <v>75</v>
      </c>
      <c r="L170" s="175" t="s">
        <v>75</v>
      </c>
      <c r="M170" s="175" t="s">
        <v>75</v>
      </c>
      <c r="N170" s="175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3">
        <f t="shared" si="22"/>
        <v>-4</v>
      </c>
      <c r="Z170" s="129">
        <f>Z169</f>
        <v>-8</v>
      </c>
      <c r="AA170" s="147"/>
      <c r="AB170" s="147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7"/>
      <c r="BE170" s="147"/>
      <c r="BF170" s="147"/>
      <c r="BG170" s="147"/>
      <c r="BH170" s="147"/>
      <c r="BI170" s="147"/>
      <c r="BJ170" s="147"/>
      <c r="BK170" s="147"/>
      <c r="BL170" s="147"/>
      <c r="BM170" s="147"/>
      <c r="BN170" s="147"/>
      <c r="BO170" s="147"/>
      <c r="BP170" s="147"/>
      <c r="BQ170" s="147"/>
      <c r="BR170" s="147"/>
      <c r="BS170" s="147"/>
      <c r="BT170" s="147"/>
      <c r="BU170" s="147"/>
      <c r="BV170" s="147"/>
      <c r="BW170" s="147"/>
      <c r="BX170" s="147"/>
      <c r="BY170" s="147"/>
      <c r="BZ170" s="57"/>
      <c r="CA170" s="57"/>
    </row>
    <row r="171" spans="1:79" x14ac:dyDescent="0.25">
      <c r="A171" s="8" t="str">
        <f t="shared" si="23"/>
        <v>agold</v>
      </c>
      <c r="B171" s="5" t="s">
        <v>72</v>
      </c>
      <c r="C171" s="5" t="str">
        <f t="shared" si="25"/>
        <v>sim2</v>
      </c>
      <c r="D171" s="173" t="s">
        <v>75</v>
      </c>
      <c r="E171" s="173" t="s">
        <v>75</v>
      </c>
      <c r="F171" s="173" t="s">
        <v>75</v>
      </c>
      <c r="G171" s="174" t="s">
        <v>75</v>
      </c>
      <c r="H171" s="175" t="s">
        <v>75</v>
      </c>
      <c r="I171" s="175" t="s">
        <v>75</v>
      </c>
      <c r="J171" s="175" t="s">
        <v>75</v>
      </c>
      <c r="K171" s="175" t="s">
        <v>75</v>
      </c>
      <c r="L171" s="175" t="s">
        <v>75</v>
      </c>
      <c r="M171" s="175" t="s">
        <v>75</v>
      </c>
      <c r="N171" s="175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3">
        <f t="shared" si="22"/>
        <v>-4</v>
      </c>
      <c r="Z171" s="129">
        <f>Z170</f>
        <v>-8</v>
      </c>
      <c r="AA171" s="147"/>
      <c r="AB171" s="147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7"/>
      <c r="AN171" s="147"/>
      <c r="AO171" s="147"/>
      <c r="AP171" s="147"/>
      <c r="AQ171" s="147"/>
      <c r="AR171" s="14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7"/>
      <c r="BE171" s="147"/>
      <c r="BF171" s="147"/>
      <c r="BG171" s="147"/>
      <c r="BH171" s="147"/>
      <c r="BI171" s="147"/>
      <c r="BJ171" s="147"/>
      <c r="BK171" s="147"/>
      <c r="BL171" s="147"/>
      <c r="BM171" s="147"/>
      <c r="BN171" s="147"/>
      <c r="BO171" s="147"/>
      <c r="BP171" s="147"/>
      <c r="BQ171" s="147"/>
      <c r="BR171" s="147"/>
      <c r="BS171" s="147"/>
      <c r="BT171" s="147"/>
      <c r="BU171" s="147"/>
      <c r="BV171" s="147"/>
      <c r="BW171" s="147"/>
      <c r="BX171" s="147"/>
      <c r="BY171" s="147"/>
      <c r="BZ171" s="57"/>
      <c r="CA171" s="57"/>
    </row>
    <row r="172" spans="1:79" x14ac:dyDescent="0.25">
      <c r="A172" s="8" t="str">
        <f t="shared" si="23"/>
        <v>acoil</v>
      </c>
      <c r="B172" s="5" t="s">
        <v>72</v>
      </c>
      <c r="C172" s="5" t="str">
        <f t="shared" si="25"/>
        <v>sim2</v>
      </c>
      <c r="D172" s="173">
        <v>-6</v>
      </c>
      <c r="E172" s="173">
        <v>0.8</v>
      </c>
      <c r="F172" s="173">
        <v>0.1</v>
      </c>
      <c r="G172" s="174">
        <v>0.2</v>
      </c>
      <c r="H172" s="175">
        <v>0.4</v>
      </c>
      <c r="I172" s="175">
        <v>0.5</v>
      </c>
      <c r="J172" s="175">
        <v>0.70000000000000007</v>
      </c>
      <c r="K172" s="175">
        <v>0.30000000000000004</v>
      </c>
      <c r="L172" s="175">
        <v>-0.1</v>
      </c>
      <c r="M172" s="175">
        <v>-0.15</v>
      </c>
      <c r="N172" s="175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3">
        <f t="shared" si="22"/>
        <v>-4</v>
      </c>
      <c r="Z172" s="129">
        <f>Z171</f>
        <v>-8</v>
      </c>
      <c r="AA172" s="147"/>
      <c r="AB172" s="147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140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7"/>
      <c r="AZ172" s="147"/>
      <c r="BA172" s="147"/>
      <c r="BB172" s="147"/>
      <c r="BC172" s="147"/>
      <c r="BD172" s="147"/>
      <c r="BE172" s="147"/>
      <c r="BF172" s="147"/>
      <c r="BG172" s="147"/>
      <c r="BH172" s="147"/>
      <c r="BI172" s="147"/>
      <c r="BJ172" s="147"/>
      <c r="BK172" s="147"/>
      <c r="BL172" s="147"/>
      <c r="BM172" s="147"/>
      <c r="BN172" s="147"/>
      <c r="BO172" s="147"/>
      <c r="BP172" s="147"/>
      <c r="BQ172" s="147"/>
      <c r="BR172" s="147"/>
      <c r="BS172" s="147"/>
      <c r="BT172" s="147"/>
      <c r="BU172" s="147"/>
      <c r="BV172" s="147"/>
      <c r="BW172" s="147"/>
      <c r="BX172" s="147"/>
      <c r="BY172" s="147"/>
      <c r="BZ172" s="57"/>
      <c r="CA172" s="57"/>
    </row>
    <row r="173" spans="1:79" x14ac:dyDescent="0.25">
      <c r="A173" s="8" t="str">
        <f t="shared" si="23"/>
        <v>angas</v>
      </c>
      <c r="B173" s="5" t="s">
        <v>72</v>
      </c>
      <c r="C173" s="5" t="str">
        <f t="shared" si="25"/>
        <v>sim2</v>
      </c>
      <c r="D173" s="59">
        <v>-6</v>
      </c>
      <c r="E173" s="59">
        <v>0.8</v>
      </c>
      <c r="F173" s="59">
        <v>0.1</v>
      </c>
      <c r="G173" s="169">
        <v>0.2</v>
      </c>
      <c r="H173" s="170">
        <v>0.4</v>
      </c>
      <c r="I173" s="170">
        <v>0.5</v>
      </c>
      <c r="J173" s="170">
        <v>0.70000000000000007</v>
      </c>
      <c r="K173" s="170">
        <v>0.30000000000000004</v>
      </c>
      <c r="L173" s="170">
        <v>-0.1</v>
      </c>
      <c r="M173" s="170">
        <v>-0.15</v>
      </c>
      <c r="N173" s="170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3">
        <f t="shared" si="22"/>
        <v>-4</v>
      </c>
      <c r="Z173" s="127">
        <v>-8</v>
      </c>
      <c r="AA173" s="145"/>
      <c r="AB173" s="145"/>
      <c r="AC173" s="138">
        <v>-0.1</v>
      </c>
      <c r="AD173" s="138">
        <v>-0.05</v>
      </c>
      <c r="AE173" s="138">
        <v>0.05</v>
      </c>
      <c r="AF173" s="138">
        <v>0.05</v>
      </c>
      <c r="AG173" s="138">
        <v>0.05</v>
      </c>
      <c r="AH173" s="138">
        <v>0.05</v>
      </c>
      <c r="AI173" s="138">
        <v>0.2</v>
      </c>
      <c r="AJ173" s="138">
        <v>0.1</v>
      </c>
      <c r="AK173" s="138">
        <v>0.15</v>
      </c>
      <c r="AL173" s="138">
        <v>0.2</v>
      </c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  <c r="BD173" s="145"/>
      <c r="BE173" s="145"/>
      <c r="BF173" s="145"/>
      <c r="BG173" s="145"/>
      <c r="BH173" s="145"/>
      <c r="BI173" s="145"/>
      <c r="BJ173" s="145"/>
      <c r="BK173" s="145"/>
      <c r="BL173" s="145"/>
      <c r="BM173" s="145"/>
      <c r="BN173" s="145"/>
      <c r="BO173" s="145"/>
      <c r="BP173" s="145"/>
      <c r="BQ173" s="145"/>
      <c r="BR173" s="145"/>
      <c r="BS173" s="145"/>
      <c r="BT173" s="145"/>
      <c r="BU173" s="145"/>
      <c r="BV173" s="145"/>
      <c r="BW173" s="145"/>
      <c r="BX173" s="145"/>
      <c r="BY173" s="145"/>
      <c r="BZ173" s="57"/>
      <c r="CA173" s="57"/>
    </row>
    <row r="174" spans="1:79" x14ac:dyDescent="0.25">
      <c r="A174" s="8" t="str">
        <f t="shared" si="23"/>
        <v>amore</v>
      </c>
      <c r="B174" s="5" t="s">
        <v>72</v>
      </c>
      <c r="C174" s="5" t="str">
        <f t="shared" si="25"/>
        <v>sim2</v>
      </c>
      <c r="D174" s="173">
        <v>-6</v>
      </c>
      <c r="E174" s="173">
        <v>0.8</v>
      </c>
      <c r="F174" s="173">
        <v>0.1</v>
      </c>
      <c r="G174" s="174">
        <v>0.2</v>
      </c>
      <c r="H174" s="175">
        <v>0.4</v>
      </c>
      <c r="I174" s="175">
        <v>0.5</v>
      </c>
      <c r="J174" s="175">
        <v>0.70000000000000007</v>
      </c>
      <c r="K174" s="175">
        <v>0.30000000000000004</v>
      </c>
      <c r="L174" s="175">
        <v>-0.1</v>
      </c>
      <c r="M174" s="175">
        <v>-0.15</v>
      </c>
      <c r="N174" s="175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3">
        <f t="shared" si="22"/>
        <v>-4</v>
      </c>
      <c r="Z174" s="129">
        <f>Z173</f>
        <v>-8</v>
      </c>
      <c r="AA174" s="147"/>
      <c r="AB174" s="147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/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57"/>
      <c r="CA174" s="57"/>
    </row>
    <row r="175" spans="1:79" x14ac:dyDescent="0.25">
      <c r="A175" s="8" t="str">
        <f t="shared" si="23"/>
        <v>amine</v>
      </c>
      <c r="B175" s="5" t="s">
        <v>72</v>
      </c>
      <c r="C175" s="5" t="str">
        <f t="shared" si="25"/>
        <v>sim2</v>
      </c>
      <c r="D175" s="59">
        <v>-6</v>
      </c>
      <c r="E175" s="59">
        <v>0.8</v>
      </c>
      <c r="F175" s="59">
        <v>0.1</v>
      </c>
      <c r="G175" s="169">
        <v>0.2</v>
      </c>
      <c r="H175" s="170">
        <v>0.4</v>
      </c>
      <c r="I175" s="170">
        <v>0.5</v>
      </c>
      <c r="J175" s="170">
        <v>0.70000000000000007</v>
      </c>
      <c r="K175" s="170">
        <v>0.30000000000000004</v>
      </c>
      <c r="L175" s="170">
        <v>-0.1</v>
      </c>
      <c r="M175" s="170">
        <v>-0.15</v>
      </c>
      <c r="N175" s="170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3" t="str">
        <f t="shared" si="22"/>
        <v>eps</v>
      </c>
      <c r="Z175" s="127" t="s">
        <v>75</v>
      </c>
      <c r="AA175" s="145"/>
      <c r="AB175" s="145"/>
      <c r="AC175" s="141"/>
      <c r="AD175" s="141"/>
      <c r="AE175" s="141"/>
      <c r="AF175" s="141"/>
      <c r="AG175" s="141"/>
      <c r="AH175" s="141"/>
      <c r="AI175" s="141"/>
      <c r="AJ175" s="141"/>
      <c r="AK175" s="141"/>
      <c r="AL175" s="141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5"/>
      <c r="BF175" s="145"/>
      <c r="BG175" s="145"/>
      <c r="BH175" s="145"/>
      <c r="BI175" s="145"/>
      <c r="BJ175" s="145"/>
      <c r="BK175" s="145"/>
      <c r="BL175" s="145"/>
      <c r="BM175" s="145"/>
      <c r="BN175" s="145"/>
      <c r="BO175" s="145"/>
      <c r="BP175" s="145"/>
      <c r="BQ175" s="145"/>
      <c r="BR175" s="145"/>
      <c r="BS175" s="145"/>
      <c r="BT175" s="145"/>
      <c r="BU175" s="145"/>
      <c r="BV175" s="145"/>
      <c r="BW175" s="145"/>
      <c r="BX175" s="145"/>
      <c r="BY175" s="145"/>
      <c r="BZ175" s="57"/>
      <c r="CA175" s="57"/>
    </row>
    <row r="176" spans="1:79" x14ac:dyDescent="0.25">
      <c r="A176" s="8" t="str">
        <f t="shared" si="23"/>
        <v>ameat</v>
      </c>
      <c r="B176" s="5" t="s">
        <v>72</v>
      </c>
      <c r="C176" s="5" t="str">
        <f t="shared" si="25"/>
        <v>sim2</v>
      </c>
      <c r="D176" s="59">
        <v>-1</v>
      </c>
      <c r="E176" s="59">
        <v>1.2000000000000002</v>
      </c>
      <c r="F176" s="59">
        <v>0.15000000000000002</v>
      </c>
      <c r="G176" s="169">
        <v>0.30000000000000004</v>
      </c>
      <c r="H176" s="170">
        <v>0.60000000000000009</v>
      </c>
      <c r="I176" s="170">
        <v>0.75</v>
      </c>
      <c r="J176" s="170">
        <v>1.05</v>
      </c>
      <c r="K176" s="170">
        <v>0.45000000000000007</v>
      </c>
      <c r="L176" s="170">
        <v>-0.15000000000000002</v>
      </c>
      <c r="M176" s="170">
        <v>-0.15</v>
      </c>
      <c r="N176" s="170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3">
        <f t="shared" si="22"/>
        <v>-1.25</v>
      </c>
      <c r="Z176" s="127">
        <v>-2.5</v>
      </c>
      <c r="AA176" s="145"/>
      <c r="AB176" s="145"/>
      <c r="AC176" s="138">
        <v>-0.1</v>
      </c>
      <c r="AD176" s="138">
        <v>-0.05</v>
      </c>
      <c r="AE176" s="138">
        <v>0.05</v>
      </c>
      <c r="AF176" s="138">
        <v>0.05</v>
      </c>
      <c r="AG176" s="138">
        <v>0.05</v>
      </c>
      <c r="AH176" s="138">
        <v>0.05</v>
      </c>
      <c r="AI176" s="138">
        <v>0.2</v>
      </c>
      <c r="AJ176" s="138">
        <v>0.1</v>
      </c>
      <c r="AK176" s="138">
        <v>0.15</v>
      </c>
      <c r="AL176" s="138">
        <v>0.2</v>
      </c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  <c r="BL176" s="145"/>
      <c r="BM176" s="145"/>
      <c r="BN176" s="145"/>
      <c r="BO176" s="145"/>
      <c r="BP176" s="145"/>
      <c r="BQ176" s="145"/>
      <c r="BR176" s="145"/>
      <c r="BS176" s="145"/>
      <c r="BT176" s="145"/>
      <c r="BU176" s="145"/>
      <c r="BV176" s="145"/>
      <c r="BW176" s="145"/>
      <c r="BX176" s="145"/>
      <c r="BY176" s="145"/>
      <c r="BZ176" s="57"/>
      <c r="CA176" s="57"/>
    </row>
    <row r="177" spans="1:79" x14ac:dyDescent="0.25">
      <c r="A177" s="8" t="str">
        <f t="shared" si="23"/>
        <v>apfis</v>
      </c>
      <c r="B177" s="5" t="s">
        <v>72</v>
      </c>
      <c r="C177" s="5" t="str">
        <f t="shared" si="25"/>
        <v>sim2</v>
      </c>
      <c r="D177" s="173">
        <v>-1</v>
      </c>
      <c r="E177" s="173">
        <v>1.2000000000000002</v>
      </c>
      <c r="F177" s="173">
        <v>0.15000000000000002</v>
      </c>
      <c r="G177" s="174">
        <v>0.30000000000000004</v>
      </c>
      <c r="H177" s="175">
        <v>0.60000000000000009</v>
      </c>
      <c r="I177" s="175">
        <v>0.75</v>
      </c>
      <c r="J177" s="175">
        <v>1.05</v>
      </c>
      <c r="K177" s="175">
        <v>0.45000000000000007</v>
      </c>
      <c r="L177" s="175">
        <v>-0.15000000000000002</v>
      </c>
      <c r="M177" s="175">
        <v>-0.15</v>
      </c>
      <c r="N177" s="175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3">
        <f t="shared" si="22"/>
        <v>-1.25</v>
      </c>
      <c r="Z177" s="129">
        <f>Z176</f>
        <v>-2.5</v>
      </c>
      <c r="AA177" s="147"/>
      <c r="AB177" s="147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  <c r="BL177" s="147"/>
      <c r="BM177" s="147"/>
      <c r="BN177" s="147"/>
      <c r="BO177" s="147"/>
      <c r="BP177" s="147"/>
      <c r="BQ177" s="147"/>
      <c r="BR177" s="147"/>
      <c r="BS177" s="147"/>
      <c r="BT177" s="147"/>
      <c r="BU177" s="147"/>
      <c r="BV177" s="147"/>
      <c r="BW177" s="147"/>
      <c r="BX177" s="147"/>
      <c r="BY177" s="147"/>
      <c r="BZ177" s="57"/>
      <c r="CA177" s="57"/>
    </row>
    <row r="178" spans="1:79" x14ac:dyDescent="0.25">
      <c r="A178" s="8" t="str">
        <f t="shared" si="23"/>
        <v>avege</v>
      </c>
      <c r="B178" s="5" t="s">
        <v>72</v>
      </c>
      <c r="C178" s="5" t="str">
        <f t="shared" si="25"/>
        <v>sim2</v>
      </c>
      <c r="D178" s="173">
        <v>-1</v>
      </c>
      <c r="E178" s="173">
        <v>1.2000000000000002</v>
      </c>
      <c r="F178" s="173">
        <v>0.15000000000000002</v>
      </c>
      <c r="G178" s="174">
        <v>0.30000000000000004</v>
      </c>
      <c r="H178" s="175">
        <v>0.60000000000000009</v>
      </c>
      <c r="I178" s="175">
        <v>0.75</v>
      </c>
      <c r="J178" s="175">
        <v>1.05</v>
      </c>
      <c r="K178" s="175">
        <v>0.45000000000000007</v>
      </c>
      <c r="L178" s="175">
        <v>-0.15000000000000002</v>
      </c>
      <c r="M178" s="175">
        <v>-0.15</v>
      </c>
      <c r="N178" s="175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3">
        <f t="shared" si="22"/>
        <v>-1.25</v>
      </c>
      <c r="Z178" s="129">
        <f>Z177</f>
        <v>-2.5</v>
      </c>
      <c r="AA178" s="147"/>
      <c r="AB178" s="147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  <c r="BL178" s="147"/>
      <c r="BM178" s="147"/>
      <c r="BN178" s="147"/>
      <c r="BO178" s="147"/>
      <c r="BP178" s="147"/>
      <c r="BQ178" s="147"/>
      <c r="BR178" s="147"/>
      <c r="BS178" s="147"/>
      <c r="BT178" s="147"/>
      <c r="BU178" s="147"/>
      <c r="BV178" s="147"/>
      <c r="BW178" s="147"/>
      <c r="BX178" s="147"/>
      <c r="BY178" s="147"/>
      <c r="BZ178" s="57"/>
      <c r="CA178" s="57"/>
    </row>
    <row r="179" spans="1:79" x14ac:dyDescent="0.25">
      <c r="A179" s="8" t="str">
        <f t="shared" si="23"/>
        <v>afats</v>
      </c>
      <c r="B179" s="5" t="s">
        <v>72</v>
      </c>
      <c r="C179" s="5" t="str">
        <f t="shared" si="25"/>
        <v>sim2</v>
      </c>
      <c r="D179" s="173">
        <v>-1</v>
      </c>
      <c r="E179" s="173">
        <v>1.2000000000000002</v>
      </c>
      <c r="F179" s="173">
        <v>0.15000000000000002</v>
      </c>
      <c r="G179" s="174">
        <v>0.30000000000000004</v>
      </c>
      <c r="H179" s="175">
        <v>0.60000000000000009</v>
      </c>
      <c r="I179" s="175">
        <v>0.75</v>
      </c>
      <c r="J179" s="175">
        <v>1.05</v>
      </c>
      <c r="K179" s="175">
        <v>0.45000000000000007</v>
      </c>
      <c r="L179" s="175">
        <v>-0.15000000000000002</v>
      </c>
      <c r="M179" s="175">
        <v>-0.15</v>
      </c>
      <c r="N179" s="175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3">
        <f t="shared" si="22"/>
        <v>-1.25</v>
      </c>
      <c r="Z179" s="129">
        <f>Z178</f>
        <v>-2.5</v>
      </c>
      <c r="AA179" s="147"/>
      <c r="AB179" s="147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  <c r="BL179" s="147"/>
      <c r="BM179" s="147"/>
      <c r="BN179" s="147"/>
      <c r="BO179" s="147"/>
      <c r="BP179" s="147"/>
      <c r="BQ179" s="147"/>
      <c r="BR179" s="147"/>
      <c r="BS179" s="147"/>
      <c r="BT179" s="147"/>
      <c r="BU179" s="147"/>
      <c r="BV179" s="147"/>
      <c r="BW179" s="147"/>
      <c r="BX179" s="147"/>
      <c r="BY179" s="147"/>
      <c r="BZ179" s="57"/>
      <c r="CA179" s="57"/>
    </row>
    <row r="180" spans="1:79" x14ac:dyDescent="0.25">
      <c r="A180" s="8" t="str">
        <f t="shared" si="23"/>
        <v>adair</v>
      </c>
      <c r="B180" s="5" t="s">
        <v>72</v>
      </c>
      <c r="C180" s="5" t="str">
        <f t="shared" si="25"/>
        <v>sim2</v>
      </c>
      <c r="D180" s="59">
        <v>-1</v>
      </c>
      <c r="E180" s="59">
        <v>1.2000000000000002</v>
      </c>
      <c r="F180" s="59">
        <v>0.15000000000000002</v>
      </c>
      <c r="G180" s="169">
        <v>0.30000000000000004</v>
      </c>
      <c r="H180" s="170">
        <v>0.60000000000000009</v>
      </c>
      <c r="I180" s="170">
        <v>0.75</v>
      </c>
      <c r="J180" s="170">
        <v>1.05</v>
      </c>
      <c r="K180" s="170">
        <v>0.45000000000000007</v>
      </c>
      <c r="L180" s="170">
        <v>-0.15000000000000002</v>
      </c>
      <c r="M180" s="170">
        <v>-0.15</v>
      </c>
      <c r="N180" s="170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3">
        <f t="shared" si="22"/>
        <v>-5.5</v>
      </c>
      <c r="Z180" s="127">
        <v>-11</v>
      </c>
      <c r="AA180" s="145"/>
      <c r="AB180" s="145"/>
      <c r="AC180" s="138">
        <v>-0.1</v>
      </c>
      <c r="AD180" s="138">
        <v>-0.05</v>
      </c>
      <c r="AE180" s="138">
        <v>0.05</v>
      </c>
      <c r="AF180" s="138">
        <v>0.05</v>
      </c>
      <c r="AG180" s="138">
        <v>0.05</v>
      </c>
      <c r="AH180" s="138">
        <v>0.05</v>
      </c>
      <c r="AI180" s="138">
        <v>0.2</v>
      </c>
      <c r="AJ180" s="138">
        <v>0.1</v>
      </c>
      <c r="AK180" s="138">
        <v>0.15</v>
      </c>
      <c r="AL180" s="138">
        <v>0.2</v>
      </c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  <c r="BD180" s="145"/>
      <c r="BE180" s="145"/>
      <c r="BF180" s="145"/>
      <c r="BG180" s="145"/>
      <c r="BH180" s="145"/>
      <c r="BI180" s="145"/>
      <c r="BJ180" s="145"/>
      <c r="BK180" s="145"/>
      <c r="BL180" s="145"/>
      <c r="BM180" s="145"/>
      <c r="BN180" s="145"/>
      <c r="BO180" s="145"/>
      <c r="BP180" s="145"/>
      <c r="BQ180" s="145"/>
      <c r="BR180" s="145"/>
      <c r="BS180" s="145"/>
      <c r="BT180" s="145"/>
      <c r="BU180" s="145"/>
      <c r="BV180" s="145"/>
      <c r="BW180" s="145"/>
      <c r="BX180" s="145"/>
      <c r="BY180" s="145"/>
      <c r="BZ180" s="57"/>
      <c r="CA180" s="57"/>
    </row>
    <row r="181" spans="1:79" x14ac:dyDescent="0.25">
      <c r="A181" s="8" t="str">
        <f t="shared" si="23"/>
        <v>agrai</v>
      </c>
      <c r="B181" s="5" t="s">
        <v>72</v>
      </c>
      <c r="C181" s="5" t="str">
        <f t="shared" si="25"/>
        <v>sim2</v>
      </c>
      <c r="D181" s="173">
        <v>-1</v>
      </c>
      <c r="E181" s="173">
        <v>1.2000000000000002</v>
      </c>
      <c r="F181" s="173">
        <v>0.15000000000000002</v>
      </c>
      <c r="G181" s="174">
        <v>0.30000000000000004</v>
      </c>
      <c r="H181" s="175">
        <v>0.60000000000000009</v>
      </c>
      <c r="I181" s="175">
        <v>0.75</v>
      </c>
      <c r="J181" s="175">
        <v>1.05</v>
      </c>
      <c r="K181" s="175">
        <v>0.45000000000000007</v>
      </c>
      <c r="L181" s="175">
        <v>-0.15000000000000002</v>
      </c>
      <c r="M181" s="175">
        <v>-0.15</v>
      </c>
      <c r="N181" s="175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3">
        <f t="shared" si="22"/>
        <v>-5.5</v>
      </c>
      <c r="Z181" s="129">
        <f>Z180</f>
        <v>-11</v>
      </c>
      <c r="AA181" s="147"/>
      <c r="AB181" s="147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  <c r="BL181" s="147"/>
      <c r="BM181" s="147"/>
      <c r="BN181" s="147"/>
      <c r="BO181" s="147"/>
      <c r="BP181" s="147"/>
      <c r="BQ181" s="147"/>
      <c r="BR181" s="147"/>
      <c r="BS181" s="147"/>
      <c r="BT181" s="147"/>
      <c r="BU181" s="147"/>
      <c r="BV181" s="147"/>
      <c r="BW181" s="147"/>
      <c r="BX181" s="147"/>
      <c r="BY181" s="147"/>
      <c r="BZ181" s="57"/>
      <c r="CA181" s="57"/>
    </row>
    <row r="182" spans="1:79" x14ac:dyDescent="0.25">
      <c r="A182" s="8" t="str">
        <f t="shared" si="23"/>
        <v>astar</v>
      </c>
      <c r="B182" s="5" t="s">
        <v>72</v>
      </c>
      <c r="C182" s="5" t="str">
        <f t="shared" si="25"/>
        <v>sim2</v>
      </c>
      <c r="D182" s="173">
        <v>-1</v>
      </c>
      <c r="E182" s="59">
        <v>1.2000000000000002</v>
      </c>
      <c r="F182" s="59">
        <v>0.15000000000000002</v>
      </c>
      <c r="G182" s="169">
        <v>0.30000000000000004</v>
      </c>
      <c r="H182" s="170">
        <v>0.60000000000000009</v>
      </c>
      <c r="I182" s="170">
        <v>0.75</v>
      </c>
      <c r="J182" s="170">
        <v>1.05</v>
      </c>
      <c r="K182" s="170">
        <v>0.45000000000000007</v>
      </c>
      <c r="L182" s="170">
        <v>-0.15000000000000002</v>
      </c>
      <c r="M182" s="170">
        <v>-0.15</v>
      </c>
      <c r="N182" s="170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3">
        <f t="shared" si="22"/>
        <v>-10</v>
      </c>
      <c r="Z182" s="127">
        <v>-20</v>
      </c>
      <c r="AA182" s="145"/>
      <c r="AB182" s="145"/>
      <c r="AC182" s="138">
        <v>-0.1</v>
      </c>
      <c r="AD182" s="138">
        <v>-0.05</v>
      </c>
      <c r="AE182" s="138">
        <v>0.05</v>
      </c>
      <c r="AF182" s="138">
        <v>0.05</v>
      </c>
      <c r="AG182" s="138">
        <v>0.05</v>
      </c>
      <c r="AH182" s="138">
        <v>0.05</v>
      </c>
      <c r="AI182" s="138">
        <v>0.2</v>
      </c>
      <c r="AJ182" s="138">
        <v>0.1</v>
      </c>
      <c r="AK182" s="138">
        <v>0.15</v>
      </c>
      <c r="AL182" s="138">
        <v>0.2</v>
      </c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  <c r="BD182" s="145"/>
      <c r="BE182" s="145"/>
      <c r="BF182" s="145"/>
      <c r="BG182" s="145"/>
      <c r="BH182" s="145"/>
      <c r="BI182" s="145"/>
      <c r="BJ182" s="145"/>
      <c r="BK182" s="145"/>
      <c r="BL182" s="145"/>
      <c r="BM182" s="145"/>
      <c r="BN182" s="145"/>
      <c r="BO182" s="145"/>
      <c r="BP182" s="145"/>
      <c r="BQ182" s="145"/>
      <c r="BR182" s="145"/>
      <c r="BS182" s="145"/>
      <c r="BT182" s="145"/>
      <c r="BU182" s="145"/>
      <c r="BV182" s="145"/>
      <c r="BW182" s="145"/>
      <c r="BX182" s="145"/>
      <c r="BY182" s="145"/>
      <c r="BZ182" s="57"/>
      <c r="CA182" s="57"/>
    </row>
    <row r="183" spans="1:79" x14ac:dyDescent="0.25">
      <c r="A183" s="8" t="str">
        <f t="shared" si="23"/>
        <v>afeed</v>
      </c>
      <c r="B183" s="5" t="s">
        <v>72</v>
      </c>
      <c r="C183" s="5" t="str">
        <f t="shared" si="25"/>
        <v>sim2</v>
      </c>
      <c r="D183" s="173">
        <v>-1</v>
      </c>
      <c r="E183" s="173">
        <v>1.2000000000000002</v>
      </c>
      <c r="F183" s="173">
        <v>0.15000000000000002</v>
      </c>
      <c r="G183" s="174">
        <v>0.30000000000000004</v>
      </c>
      <c r="H183" s="175">
        <v>0.60000000000000009</v>
      </c>
      <c r="I183" s="175">
        <v>0.75</v>
      </c>
      <c r="J183" s="175">
        <v>1.05</v>
      </c>
      <c r="K183" s="175">
        <v>0.45000000000000007</v>
      </c>
      <c r="L183" s="175">
        <v>-0.15000000000000002</v>
      </c>
      <c r="M183" s="175">
        <v>-0.15</v>
      </c>
      <c r="N183" s="175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3">
        <f t="shared" si="22"/>
        <v>-10</v>
      </c>
      <c r="Z183" s="129">
        <f t="shared" ref="Z183:Z191" si="26">Z182</f>
        <v>-20</v>
      </c>
      <c r="AA183" s="147"/>
      <c r="AB183" s="147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  <c r="BL183" s="147"/>
      <c r="BM183" s="147"/>
      <c r="BN183" s="147"/>
      <c r="BO183" s="147"/>
      <c r="BP183" s="147"/>
      <c r="BQ183" s="147"/>
      <c r="BR183" s="147"/>
      <c r="BS183" s="147"/>
      <c r="BT183" s="147"/>
      <c r="BU183" s="147"/>
      <c r="BV183" s="147"/>
      <c r="BW183" s="147"/>
      <c r="BX183" s="147"/>
      <c r="BY183" s="147"/>
      <c r="BZ183" s="57"/>
      <c r="CA183" s="57"/>
    </row>
    <row r="184" spans="1:79" x14ac:dyDescent="0.25">
      <c r="A184" s="8" t="str">
        <f t="shared" si="23"/>
        <v>abake</v>
      </c>
      <c r="B184" s="5" t="s">
        <v>72</v>
      </c>
      <c r="C184" s="5" t="str">
        <f t="shared" si="25"/>
        <v>sim2</v>
      </c>
      <c r="D184" s="173">
        <v>-1</v>
      </c>
      <c r="E184" s="173">
        <v>1.2000000000000002</v>
      </c>
      <c r="F184" s="173">
        <v>0.15000000000000002</v>
      </c>
      <c r="G184" s="174">
        <v>0.30000000000000004</v>
      </c>
      <c r="H184" s="175">
        <v>0.60000000000000009</v>
      </c>
      <c r="I184" s="175">
        <v>0.75</v>
      </c>
      <c r="J184" s="175">
        <v>1.05</v>
      </c>
      <c r="K184" s="175">
        <v>0.45000000000000007</v>
      </c>
      <c r="L184" s="175">
        <v>-0.15000000000000002</v>
      </c>
      <c r="M184" s="175">
        <v>-0.15</v>
      </c>
      <c r="N184" s="175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3">
        <f t="shared" si="22"/>
        <v>-10</v>
      </c>
      <c r="Z184" s="129">
        <f t="shared" si="26"/>
        <v>-20</v>
      </c>
      <c r="AA184" s="147"/>
      <c r="AB184" s="147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140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47"/>
      <c r="BP184" s="147"/>
      <c r="BQ184" s="147"/>
      <c r="BR184" s="147"/>
      <c r="BS184" s="147"/>
      <c r="BT184" s="147"/>
      <c r="BU184" s="147"/>
      <c r="BV184" s="147"/>
      <c r="BW184" s="147"/>
      <c r="BX184" s="147"/>
      <c r="BY184" s="147"/>
      <c r="BZ184" s="57"/>
      <c r="CA184" s="57"/>
    </row>
    <row r="185" spans="1:79" x14ac:dyDescent="0.25">
      <c r="A185" s="8" t="str">
        <f t="shared" si="23"/>
        <v>asuga</v>
      </c>
      <c r="B185" s="5" t="s">
        <v>72</v>
      </c>
      <c r="C185" s="5" t="str">
        <f t="shared" si="25"/>
        <v>sim2</v>
      </c>
      <c r="D185" s="173">
        <v>-1</v>
      </c>
      <c r="E185" s="173">
        <v>1.2000000000000002</v>
      </c>
      <c r="F185" s="173">
        <v>0.15000000000000002</v>
      </c>
      <c r="G185" s="174">
        <v>0.30000000000000004</v>
      </c>
      <c r="H185" s="175">
        <v>0.60000000000000009</v>
      </c>
      <c r="I185" s="175">
        <v>0.75</v>
      </c>
      <c r="J185" s="175">
        <v>1.05</v>
      </c>
      <c r="K185" s="175">
        <v>0.45000000000000007</v>
      </c>
      <c r="L185" s="175">
        <v>-0.15000000000000002</v>
      </c>
      <c r="M185" s="175">
        <v>-0.15</v>
      </c>
      <c r="N185" s="175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3">
        <f t="shared" si="22"/>
        <v>-10</v>
      </c>
      <c r="Z185" s="129">
        <f t="shared" si="26"/>
        <v>-20</v>
      </c>
      <c r="AA185" s="147"/>
      <c r="AB185" s="147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0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  <c r="BL185" s="147"/>
      <c r="BM185" s="147"/>
      <c r="BN185" s="147"/>
      <c r="BO185" s="147"/>
      <c r="BP185" s="147"/>
      <c r="BQ185" s="147"/>
      <c r="BR185" s="147"/>
      <c r="BS185" s="147"/>
      <c r="BT185" s="147"/>
      <c r="BU185" s="147"/>
      <c r="BV185" s="147"/>
      <c r="BW185" s="147"/>
      <c r="BX185" s="147"/>
      <c r="BY185" s="147"/>
      <c r="BZ185" s="57"/>
      <c r="CA185" s="57"/>
    </row>
    <row r="186" spans="1:79" x14ac:dyDescent="0.25">
      <c r="A186" s="8" t="str">
        <f t="shared" si="23"/>
        <v>aconf</v>
      </c>
      <c r="B186" s="5" t="s">
        <v>72</v>
      </c>
      <c r="C186" s="5" t="str">
        <f t="shared" si="25"/>
        <v>sim2</v>
      </c>
      <c r="D186" s="173">
        <v>-1</v>
      </c>
      <c r="E186" s="173">
        <v>1.2000000000000002</v>
      </c>
      <c r="F186" s="173">
        <v>0.15000000000000002</v>
      </c>
      <c r="G186" s="174">
        <v>0.30000000000000004</v>
      </c>
      <c r="H186" s="175">
        <v>0.60000000000000009</v>
      </c>
      <c r="I186" s="175">
        <v>0.75</v>
      </c>
      <c r="J186" s="175">
        <v>1.05</v>
      </c>
      <c r="K186" s="175">
        <v>0.45000000000000007</v>
      </c>
      <c r="L186" s="175">
        <v>-0.15000000000000002</v>
      </c>
      <c r="M186" s="175">
        <v>-0.15</v>
      </c>
      <c r="N186" s="175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3">
        <f t="shared" si="22"/>
        <v>-10</v>
      </c>
      <c r="Z186" s="129">
        <f t="shared" si="26"/>
        <v>-20</v>
      </c>
      <c r="AA186" s="147"/>
      <c r="AB186" s="147"/>
      <c r="AC186" s="140"/>
      <c r="AD186" s="140"/>
      <c r="AE186" s="140"/>
      <c r="AF186" s="140"/>
      <c r="AG186" s="140"/>
      <c r="AH186" s="140"/>
      <c r="AI186" s="140"/>
      <c r="AJ186" s="140"/>
      <c r="AK186" s="140"/>
      <c r="AL186" s="140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  <c r="BL186" s="147"/>
      <c r="BM186" s="147"/>
      <c r="BN186" s="147"/>
      <c r="BO186" s="147"/>
      <c r="BP186" s="147"/>
      <c r="BQ186" s="147"/>
      <c r="BR186" s="147"/>
      <c r="BS186" s="147"/>
      <c r="BT186" s="147"/>
      <c r="BU186" s="147"/>
      <c r="BV186" s="147"/>
      <c r="BW186" s="147"/>
      <c r="BX186" s="147"/>
      <c r="BY186" s="147"/>
      <c r="BZ186" s="57"/>
      <c r="CA186" s="57"/>
    </row>
    <row r="187" spans="1:79" x14ac:dyDescent="0.25">
      <c r="A187" s="8" t="str">
        <f t="shared" si="23"/>
        <v>apast</v>
      </c>
      <c r="B187" s="5" t="s">
        <v>72</v>
      </c>
      <c r="C187" s="5" t="str">
        <f t="shared" si="25"/>
        <v>sim2</v>
      </c>
      <c r="D187" s="173">
        <v>-1</v>
      </c>
      <c r="E187" s="173">
        <v>1.2000000000000002</v>
      </c>
      <c r="F187" s="173">
        <v>0.15000000000000002</v>
      </c>
      <c r="G187" s="174">
        <v>0.30000000000000004</v>
      </c>
      <c r="H187" s="175">
        <v>0.60000000000000009</v>
      </c>
      <c r="I187" s="175">
        <v>0.75</v>
      </c>
      <c r="J187" s="175">
        <v>1.05</v>
      </c>
      <c r="K187" s="175">
        <v>0.45000000000000007</v>
      </c>
      <c r="L187" s="175">
        <v>-0.15000000000000002</v>
      </c>
      <c r="M187" s="175">
        <v>-0.15</v>
      </c>
      <c r="N187" s="175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3">
        <f t="shared" si="22"/>
        <v>-10</v>
      </c>
      <c r="Z187" s="129">
        <f t="shared" si="26"/>
        <v>-20</v>
      </c>
      <c r="AA187" s="147"/>
      <c r="AB187" s="147"/>
      <c r="AC187" s="140"/>
      <c r="AD187" s="140"/>
      <c r="AE187" s="140"/>
      <c r="AF187" s="140"/>
      <c r="AG187" s="140"/>
      <c r="AH187" s="140"/>
      <c r="AI187" s="140"/>
      <c r="AJ187" s="140"/>
      <c r="AK187" s="140"/>
      <c r="AL187" s="140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  <c r="BL187" s="147"/>
      <c r="BM187" s="147"/>
      <c r="BN187" s="147"/>
      <c r="BO187" s="147"/>
      <c r="BP187" s="147"/>
      <c r="BQ187" s="147"/>
      <c r="BR187" s="147"/>
      <c r="BS187" s="147"/>
      <c r="BT187" s="147"/>
      <c r="BU187" s="147"/>
      <c r="BV187" s="147"/>
      <c r="BW187" s="147"/>
      <c r="BX187" s="147"/>
      <c r="BY187" s="147"/>
      <c r="BZ187" s="57"/>
      <c r="CA187" s="57"/>
    </row>
    <row r="188" spans="1:79" x14ac:dyDescent="0.25">
      <c r="A188" s="8" t="str">
        <f t="shared" si="23"/>
        <v>aofoo</v>
      </c>
      <c r="B188" s="5" t="s">
        <v>72</v>
      </c>
      <c r="C188" s="5" t="str">
        <f t="shared" si="25"/>
        <v>sim2</v>
      </c>
      <c r="D188" s="173">
        <v>-1</v>
      </c>
      <c r="E188" s="173">
        <v>1.2000000000000002</v>
      </c>
      <c r="F188" s="173">
        <v>0.15000000000000002</v>
      </c>
      <c r="G188" s="174">
        <v>0.30000000000000004</v>
      </c>
      <c r="H188" s="175">
        <v>0.60000000000000009</v>
      </c>
      <c r="I188" s="175">
        <v>0.75</v>
      </c>
      <c r="J188" s="175">
        <v>1.05</v>
      </c>
      <c r="K188" s="175">
        <v>0.45000000000000007</v>
      </c>
      <c r="L188" s="175">
        <v>-0.15000000000000002</v>
      </c>
      <c r="M188" s="175">
        <v>-0.15</v>
      </c>
      <c r="N188" s="175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3">
        <f t="shared" ref="Y188:Y207" si="27">IF(ISERROR(Z188*$BZ$156),"eps",(Z188*$BZ$156))</f>
        <v>-10</v>
      </c>
      <c r="Z188" s="129">
        <f t="shared" si="26"/>
        <v>-20</v>
      </c>
      <c r="AA188" s="147"/>
      <c r="AB188" s="147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140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  <c r="BL188" s="147"/>
      <c r="BM188" s="147"/>
      <c r="BN188" s="147"/>
      <c r="BO188" s="147"/>
      <c r="BP188" s="147"/>
      <c r="BQ188" s="147"/>
      <c r="BR188" s="147"/>
      <c r="BS188" s="147"/>
      <c r="BT188" s="147"/>
      <c r="BU188" s="147"/>
      <c r="BV188" s="147"/>
      <c r="BW188" s="147"/>
      <c r="BX188" s="147"/>
      <c r="BY188" s="147"/>
      <c r="BZ188" s="57"/>
      <c r="CA188" s="57"/>
    </row>
    <row r="189" spans="1:79" x14ac:dyDescent="0.25">
      <c r="A189" s="8" t="str">
        <f t="shared" si="23"/>
        <v>abevt</v>
      </c>
      <c r="B189" s="5" t="s">
        <v>72</v>
      </c>
      <c r="C189" s="5" t="str">
        <f t="shared" si="25"/>
        <v>sim2</v>
      </c>
      <c r="D189" s="173">
        <v>-1</v>
      </c>
      <c r="E189" s="173">
        <v>1.2000000000000002</v>
      </c>
      <c r="F189" s="173">
        <v>0.15000000000000002</v>
      </c>
      <c r="G189" s="174">
        <v>0.30000000000000004</v>
      </c>
      <c r="H189" s="175">
        <v>0.60000000000000009</v>
      </c>
      <c r="I189" s="175">
        <v>0.75</v>
      </c>
      <c r="J189" s="175">
        <v>1.05</v>
      </c>
      <c r="K189" s="175">
        <v>0.45000000000000007</v>
      </c>
      <c r="L189" s="175">
        <v>-0.15000000000000002</v>
      </c>
      <c r="M189" s="175">
        <v>-0.15</v>
      </c>
      <c r="N189" s="175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3">
        <f t="shared" si="27"/>
        <v>-10</v>
      </c>
      <c r="Z189" s="129">
        <f t="shared" si="26"/>
        <v>-20</v>
      </c>
      <c r="AA189" s="147"/>
      <c r="AB189" s="147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7"/>
      <c r="AN189" s="147"/>
      <c r="AO189" s="147"/>
      <c r="AP189" s="147"/>
      <c r="AQ189" s="147"/>
      <c r="AR189" s="147"/>
      <c r="AS189" s="147"/>
      <c r="AT189" s="147"/>
      <c r="AU189" s="147"/>
      <c r="AV189" s="147"/>
      <c r="AW189" s="147"/>
      <c r="AX189" s="147"/>
      <c r="AY189" s="147"/>
      <c r="AZ189" s="147"/>
      <c r="BA189" s="147"/>
      <c r="BB189" s="147"/>
      <c r="BC189" s="147"/>
      <c r="BD189" s="147"/>
      <c r="BE189" s="147"/>
      <c r="BF189" s="147"/>
      <c r="BG189" s="147"/>
      <c r="BH189" s="147"/>
      <c r="BI189" s="147"/>
      <c r="BJ189" s="147"/>
      <c r="BK189" s="147"/>
      <c r="BL189" s="147"/>
      <c r="BM189" s="147"/>
      <c r="BN189" s="147"/>
      <c r="BO189" s="147"/>
      <c r="BP189" s="147"/>
      <c r="BQ189" s="147"/>
      <c r="BR189" s="147"/>
      <c r="BS189" s="147"/>
      <c r="BT189" s="147"/>
      <c r="BU189" s="147"/>
      <c r="BV189" s="147"/>
      <c r="BW189" s="147"/>
      <c r="BX189" s="147"/>
      <c r="BY189" s="147"/>
      <c r="BZ189" s="57"/>
      <c r="CA189" s="57"/>
    </row>
    <row r="190" spans="1:79" x14ac:dyDescent="0.25">
      <c r="A190" s="8" t="str">
        <f t="shared" si="23"/>
        <v>atext</v>
      </c>
      <c r="B190" s="5" t="s">
        <v>72</v>
      </c>
      <c r="C190" s="5" t="str">
        <f t="shared" si="25"/>
        <v>sim2</v>
      </c>
      <c r="D190" s="173">
        <v>-4</v>
      </c>
      <c r="E190" s="173">
        <v>0.8</v>
      </c>
      <c r="F190" s="173">
        <v>0.1</v>
      </c>
      <c r="G190" s="174">
        <v>0.2</v>
      </c>
      <c r="H190" s="175">
        <v>0.4</v>
      </c>
      <c r="I190" s="175">
        <v>0.5</v>
      </c>
      <c r="J190" s="175">
        <v>0.70000000000000007</v>
      </c>
      <c r="K190" s="175">
        <v>0.30000000000000004</v>
      </c>
      <c r="L190" s="175">
        <v>-0.1</v>
      </c>
      <c r="M190" s="175">
        <v>-0.15</v>
      </c>
      <c r="N190" s="175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3">
        <f t="shared" si="27"/>
        <v>-10</v>
      </c>
      <c r="Z190" s="129">
        <f t="shared" si="26"/>
        <v>-20</v>
      </c>
      <c r="AA190" s="147"/>
      <c r="AB190" s="147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57"/>
      <c r="CA190" s="57"/>
    </row>
    <row r="191" spans="1:79" x14ac:dyDescent="0.25">
      <c r="A191" s="8" t="str">
        <f t="shared" si="23"/>
        <v>aclth</v>
      </c>
      <c r="B191" s="5" t="s">
        <v>72</v>
      </c>
      <c r="C191" s="5" t="str">
        <f t="shared" ref="C191:C206" si="28">C190</f>
        <v>sim2</v>
      </c>
      <c r="D191" s="173">
        <v>-4</v>
      </c>
      <c r="E191" s="173">
        <v>0.8</v>
      </c>
      <c r="F191" s="173">
        <v>0.1</v>
      </c>
      <c r="G191" s="174">
        <v>0.2</v>
      </c>
      <c r="H191" s="175">
        <v>0.4</v>
      </c>
      <c r="I191" s="175">
        <v>0.5</v>
      </c>
      <c r="J191" s="175">
        <v>0.70000000000000007</v>
      </c>
      <c r="K191" s="175">
        <v>0.30000000000000004</v>
      </c>
      <c r="L191" s="175">
        <v>-0.1</v>
      </c>
      <c r="M191" s="175">
        <v>-0.15</v>
      </c>
      <c r="N191" s="175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3">
        <f t="shared" si="27"/>
        <v>-10</v>
      </c>
      <c r="Z191" s="129">
        <f t="shared" si="26"/>
        <v>-20</v>
      </c>
      <c r="AA191" s="147"/>
      <c r="AB191" s="147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  <c r="BL191" s="147"/>
      <c r="BM191" s="147"/>
      <c r="BN191" s="147"/>
      <c r="BO191" s="147"/>
      <c r="BP191" s="147"/>
      <c r="BQ191" s="147"/>
      <c r="BR191" s="147"/>
      <c r="BS191" s="147"/>
      <c r="BT191" s="147"/>
      <c r="BU191" s="147"/>
      <c r="BV191" s="147"/>
      <c r="BW191" s="147"/>
      <c r="BX191" s="147"/>
      <c r="BY191" s="147"/>
      <c r="BZ191" s="57"/>
      <c r="CA191" s="57"/>
    </row>
    <row r="192" spans="1:79" x14ac:dyDescent="0.25">
      <c r="A192" s="8" t="str">
        <f t="shared" si="23"/>
        <v>aleat</v>
      </c>
      <c r="B192" s="5" t="s">
        <v>72</v>
      </c>
      <c r="C192" s="5" t="str">
        <f t="shared" si="28"/>
        <v>sim2</v>
      </c>
      <c r="D192" s="59">
        <v>-4</v>
      </c>
      <c r="E192" s="59">
        <v>0.8</v>
      </c>
      <c r="F192" s="59">
        <v>0.1</v>
      </c>
      <c r="G192" s="169">
        <v>0.2</v>
      </c>
      <c r="H192" s="170">
        <v>0.4</v>
      </c>
      <c r="I192" s="170">
        <v>0.5</v>
      </c>
      <c r="J192" s="170">
        <v>0.70000000000000007</v>
      </c>
      <c r="K192" s="170">
        <v>0.30000000000000004</v>
      </c>
      <c r="L192" s="170">
        <v>-0.1</v>
      </c>
      <c r="M192" s="170">
        <v>-0.15</v>
      </c>
      <c r="N192" s="170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3" t="str">
        <f t="shared" si="27"/>
        <v>eps</v>
      </c>
      <c r="Z192" s="127" t="s">
        <v>75</v>
      </c>
      <c r="AA192" s="145"/>
      <c r="AB192" s="145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  <c r="BD192" s="145"/>
      <c r="BE192" s="145"/>
      <c r="BF192" s="145"/>
      <c r="BG192" s="145"/>
      <c r="BH192" s="145"/>
      <c r="BI192" s="145"/>
      <c r="BJ192" s="145"/>
      <c r="BK192" s="145"/>
      <c r="BL192" s="145"/>
      <c r="BM192" s="145"/>
      <c r="BN192" s="145"/>
      <c r="BO192" s="145"/>
      <c r="BP192" s="145"/>
      <c r="BQ192" s="145"/>
      <c r="BR192" s="145"/>
      <c r="BS192" s="145"/>
      <c r="BT192" s="145"/>
      <c r="BU192" s="145"/>
      <c r="BV192" s="145"/>
      <c r="BW192" s="145"/>
      <c r="BX192" s="145"/>
      <c r="BY192" s="145"/>
      <c r="BZ192" s="57"/>
      <c r="CA192" s="57"/>
    </row>
    <row r="193" spans="1:79" x14ac:dyDescent="0.25">
      <c r="A193" s="8" t="str">
        <f t="shared" si="23"/>
        <v>afoot</v>
      </c>
      <c r="B193" s="5" t="s">
        <v>72</v>
      </c>
      <c r="C193" s="5" t="str">
        <f t="shared" si="28"/>
        <v>sim2</v>
      </c>
      <c r="D193" s="59">
        <v>-4</v>
      </c>
      <c r="E193" s="59">
        <v>0.8</v>
      </c>
      <c r="F193" s="59">
        <v>0.1</v>
      </c>
      <c r="G193" s="169">
        <v>0.2</v>
      </c>
      <c r="H193" s="170">
        <v>0.4</v>
      </c>
      <c r="I193" s="170">
        <v>0.5</v>
      </c>
      <c r="J193" s="170">
        <v>0.70000000000000007</v>
      </c>
      <c r="K193" s="170">
        <v>0.30000000000000004</v>
      </c>
      <c r="L193" s="170">
        <v>-0.1</v>
      </c>
      <c r="M193" s="170">
        <v>-0.15</v>
      </c>
      <c r="N193" s="170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3" t="str">
        <f t="shared" si="27"/>
        <v>eps</v>
      </c>
      <c r="Z193" s="127" t="s">
        <v>75</v>
      </c>
      <c r="AA193" s="145"/>
      <c r="AB193" s="145"/>
      <c r="AC193" s="138">
        <v>-0.1</v>
      </c>
      <c r="AD193" s="138">
        <v>-0.05</v>
      </c>
      <c r="AE193" s="138">
        <v>0.05</v>
      </c>
      <c r="AF193" s="138">
        <v>0.05</v>
      </c>
      <c r="AG193" s="138">
        <v>0.05</v>
      </c>
      <c r="AH193" s="138">
        <v>0.05</v>
      </c>
      <c r="AI193" s="138">
        <v>0.2</v>
      </c>
      <c r="AJ193" s="138">
        <v>0.1</v>
      </c>
      <c r="AK193" s="138">
        <v>0.15</v>
      </c>
      <c r="AL193" s="138">
        <v>0.2</v>
      </c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  <c r="BD193" s="145"/>
      <c r="BE193" s="145"/>
      <c r="BF193" s="145"/>
      <c r="BG193" s="145"/>
      <c r="BH193" s="145"/>
      <c r="BI193" s="145"/>
      <c r="BJ193" s="145"/>
      <c r="BK193" s="145"/>
      <c r="BL193" s="145"/>
      <c r="BM193" s="145"/>
      <c r="BN193" s="145"/>
      <c r="BO193" s="145"/>
      <c r="BP193" s="145"/>
      <c r="BQ193" s="145"/>
      <c r="BR193" s="145"/>
      <c r="BS193" s="145"/>
      <c r="BT193" s="145"/>
      <c r="BU193" s="145"/>
      <c r="BV193" s="145"/>
      <c r="BW193" s="145"/>
      <c r="BX193" s="145"/>
      <c r="BY193" s="145"/>
      <c r="BZ193" s="57"/>
      <c r="CA193" s="57"/>
    </row>
    <row r="194" spans="1:79" x14ac:dyDescent="0.25">
      <c r="A194" s="8" t="str">
        <f t="shared" si="23"/>
        <v>awood</v>
      </c>
      <c r="B194" s="5" t="s">
        <v>72</v>
      </c>
      <c r="C194" s="5" t="str">
        <f t="shared" si="28"/>
        <v>sim2</v>
      </c>
      <c r="D194" s="59">
        <v>-4</v>
      </c>
      <c r="E194" s="59">
        <v>0.8</v>
      </c>
      <c r="F194" s="59">
        <v>0.1</v>
      </c>
      <c r="G194" s="169">
        <v>0.2</v>
      </c>
      <c r="H194" s="170">
        <v>0.4</v>
      </c>
      <c r="I194" s="170">
        <v>0.5</v>
      </c>
      <c r="J194" s="170">
        <v>0.70000000000000007</v>
      </c>
      <c r="K194" s="170">
        <v>0.30000000000000004</v>
      </c>
      <c r="L194" s="170">
        <v>-0.1</v>
      </c>
      <c r="M194" s="170">
        <v>-0.15</v>
      </c>
      <c r="N194" s="170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3">
        <f t="shared" si="27"/>
        <v>-9.5</v>
      </c>
      <c r="Z194" s="127">
        <v>-19</v>
      </c>
      <c r="AA194" s="145"/>
      <c r="AB194" s="145"/>
      <c r="AC194" s="138">
        <v>-0.1</v>
      </c>
      <c r="AD194" s="138">
        <v>-0.05</v>
      </c>
      <c r="AE194" s="138">
        <v>0.05</v>
      </c>
      <c r="AF194" s="138">
        <v>0.05</v>
      </c>
      <c r="AG194" s="138">
        <v>0.05</v>
      </c>
      <c r="AH194" s="138">
        <v>0.05</v>
      </c>
      <c r="AI194" s="138">
        <v>0.2</v>
      </c>
      <c r="AJ194" s="138">
        <v>0.1</v>
      </c>
      <c r="AK194" s="138">
        <v>0.15</v>
      </c>
      <c r="AL194" s="138">
        <v>0.2</v>
      </c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  <c r="BD194" s="145"/>
      <c r="BE194" s="145"/>
      <c r="BF194" s="145"/>
      <c r="BG194" s="145"/>
      <c r="BH194" s="145"/>
      <c r="BI194" s="145"/>
      <c r="BJ194" s="145"/>
      <c r="BK194" s="145"/>
      <c r="BL194" s="145"/>
      <c r="BM194" s="145"/>
      <c r="BN194" s="145"/>
      <c r="BO194" s="145"/>
      <c r="BP194" s="145"/>
      <c r="BQ194" s="145"/>
      <c r="BR194" s="145"/>
      <c r="BS194" s="145"/>
      <c r="BT194" s="145"/>
      <c r="BU194" s="145"/>
      <c r="BV194" s="145"/>
      <c r="BW194" s="145"/>
      <c r="BX194" s="145"/>
      <c r="BY194" s="145"/>
      <c r="BZ194" s="57"/>
      <c r="CA194" s="57"/>
    </row>
    <row r="195" spans="1:79" x14ac:dyDescent="0.25">
      <c r="A195" s="8" t="str">
        <f t="shared" si="23"/>
        <v>apapr</v>
      </c>
      <c r="B195" s="5" t="s">
        <v>72</v>
      </c>
      <c r="C195" s="5" t="str">
        <f t="shared" si="28"/>
        <v>sim2</v>
      </c>
      <c r="D195" s="59">
        <v>-4</v>
      </c>
      <c r="E195" s="59">
        <v>0.8</v>
      </c>
      <c r="F195" s="59">
        <v>0.1</v>
      </c>
      <c r="G195" s="169">
        <v>0.2</v>
      </c>
      <c r="H195" s="170">
        <v>0.4</v>
      </c>
      <c r="I195" s="170">
        <v>0.5</v>
      </c>
      <c r="J195" s="170">
        <v>0.70000000000000007</v>
      </c>
      <c r="K195" s="170">
        <v>0.30000000000000004</v>
      </c>
      <c r="L195" s="170">
        <v>-0.1</v>
      </c>
      <c r="M195" s="170">
        <v>-0.15</v>
      </c>
      <c r="N195" s="170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3">
        <f t="shared" si="27"/>
        <v>-5.5</v>
      </c>
      <c r="Z195" s="127">
        <v>-11</v>
      </c>
      <c r="AA195" s="145"/>
      <c r="AB195" s="145"/>
      <c r="AC195" s="138">
        <v>-0.1</v>
      </c>
      <c r="AD195" s="138">
        <v>-0.05</v>
      </c>
      <c r="AE195" s="138">
        <v>0.05</v>
      </c>
      <c r="AF195" s="138">
        <v>0.05</v>
      </c>
      <c r="AG195" s="138">
        <v>0.05</v>
      </c>
      <c r="AH195" s="138">
        <v>0.05</v>
      </c>
      <c r="AI195" s="138">
        <v>0.2</v>
      </c>
      <c r="AJ195" s="138">
        <v>0.1</v>
      </c>
      <c r="AK195" s="138">
        <v>0.15</v>
      </c>
      <c r="AL195" s="138">
        <v>0.2</v>
      </c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  <c r="BD195" s="145"/>
      <c r="BE195" s="145"/>
      <c r="BF195" s="145"/>
      <c r="BG195" s="145"/>
      <c r="BH195" s="145"/>
      <c r="BI195" s="145"/>
      <c r="BJ195" s="145"/>
      <c r="BK195" s="145"/>
      <c r="BL195" s="145"/>
      <c r="BM195" s="145"/>
      <c r="BN195" s="145"/>
      <c r="BO195" s="145"/>
      <c r="BP195" s="145"/>
      <c r="BQ195" s="145"/>
      <c r="BR195" s="145"/>
      <c r="BS195" s="145"/>
      <c r="BT195" s="145"/>
      <c r="BU195" s="145"/>
      <c r="BV195" s="145"/>
      <c r="BW195" s="145"/>
      <c r="BX195" s="145"/>
      <c r="BY195" s="145"/>
      <c r="BZ195" s="57"/>
      <c r="CA195" s="57"/>
    </row>
    <row r="196" spans="1:79" x14ac:dyDescent="0.25">
      <c r="A196" s="8" t="str">
        <f t="shared" si="23"/>
        <v>aprnt</v>
      </c>
      <c r="B196" s="5" t="s">
        <v>72</v>
      </c>
      <c r="C196" s="5" t="str">
        <f t="shared" si="28"/>
        <v>sim2</v>
      </c>
      <c r="D196" s="173">
        <v>-4</v>
      </c>
      <c r="E196" s="173">
        <v>0.8</v>
      </c>
      <c r="F196" s="173">
        <v>0.1</v>
      </c>
      <c r="G196" s="174">
        <v>0.2</v>
      </c>
      <c r="H196" s="175">
        <v>0.4</v>
      </c>
      <c r="I196" s="175">
        <v>0.5</v>
      </c>
      <c r="J196" s="175">
        <v>0.70000000000000007</v>
      </c>
      <c r="K196" s="175">
        <v>0.30000000000000004</v>
      </c>
      <c r="L196" s="175">
        <v>-0.1</v>
      </c>
      <c r="M196" s="175">
        <v>-0.15</v>
      </c>
      <c r="N196" s="175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3">
        <f t="shared" si="27"/>
        <v>-5.5</v>
      </c>
      <c r="Z196" s="130">
        <f>Z195</f>
        <v>-11</v>
      </c>
      <c r="AA196" s="148"/>
      <c r="AB196" s="148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148"/>
      <c r="AN196" s="148"/>
      <c r="AO196" s="148"/>
      <c r="AP196" s="148"/>
      <c r="AQ196" s="148"/>
      <c r="AR196" s="148"/>
      <c r="AS196" s="148"/>
      <c r="AT196" s="148"/>
      <c r="AU196" s="148"/>
      <c r="AV196" s="148"/>
      <c r="AW196" s="148"/>
      <c r="AX196" s="148"/>
      <c r="AY196" s="148"/>
      <c r="AZ196" s="148"/>
      <c r="BA196" s="148"/>
      <c r="BB196" s="148"/>
      <c r="BC196" s="148"/>
      <c r="BD196" s="148"/>
      <c r="BE196" s="148"/>
      <c r="BF196" s="148"/>
      <c r="BG196" s="148"/>
      <c r="BH196" s="148"/>
      <c r="BI196" s="148"/>
      <c r="BJ196" s="148"/>
      <c r="BK196" s="148"/>
      <c r="BL196" s="148"/>
      <c r="BM196" s="148"/>
      <c r="BN196" s="148"/>
      <c r="BO196" s="148"/>
      <c r="BP196" s="148"/>
      <c r="BQ196" s="148"/>
      <c r="BR196" s="148"/>
      <c r="BS196" s="148"/>
      <c r="BT196" s="148"/>
      <c r="BU196" s="148"/>
      <c r="BV196" s="148"/>
      <c r="BW196" s="148"/>
      <c r="BX196" s="148"/>
      <c r="BY196" s="148"/>
      <c r="BZ196" s="57"/>
      <c r="CA196" s="57"/>
    </row>
    <row r="197" spans="1:79" x14ac:dyDescent="0.25">
      <c r="A197" s="8" t="str">
        <f t="shared" si="23"/>
        <v>apetr</v>
      </c>
      <c r="B197" s="5" t="s">
        <v>72</v>
      </c>
      <c r="C197" s="5" t="str">
        <f t="shared" si="28"/>
        <v>sim2</v>
      </c>
      <c r="D197" s="173" t="s">
        <v>75</v>
      </c>
      <c r="E197" s="173" t="s">
        <v>75</v>
      </c>
      <c r="F197" s="173" t="s">
        <v>75</v>
      </c>
      <c r="G197" s="174" t="s">
        <v>75</v>
      </c>
      <c r="H197" s="175" t="s">
        <v>75</v>
      </c>
      <c r="I197" s="175" t="s">
        <v>75</v>
      </c>
      <c r="J197" s="175" t="s">
        <v>75</v>
      </c>
      <c r="K197" s="175" t="s">
        <v>75</v>
      </c>
      <c r="L197" s="175" t="s">
        <v>75</v>
      </c>
      <c r="M197" s="175" t="s">
        <v>75</v>
      </c>
      <c r="N197" s="175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3">
        <f t="shared" si="27"/>
        <v>-4.5</v>
      </c>
      <c r="Z197" s="130">
        <f>Z198</f>
        <v>-9</v>
      </c>
      <c r="AA197" s="148"/>
      <c r="AB197" s="148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148"/>
      <c r="AN197" s="148"/>
      <c r="AO197" s="148"/>
      <c r="AP197" s="148"/>
      <c r="AQ197" s="148"/>
      <c r="AR197" s="148"/>
      <c r="AS197" s="148"/>
      <c r="AT197" s="148"/>
      <c r="AU197" s="148"/>
      <c r="AV197" s="148"/>
      <c r="AW197" s="148"/>
      <c r="AX197" s="148"/>
      <c r="AY197" s="148"/>
      <c r="AZ197" s="148"/>
      <c r="BA197" s="148"/>
      <c r="BB197" s="148"/>
      <c r="BC197" s="148"/>
      <c r="BD197" s="148"/>
      <c r="BE197" s="148"/>
      <c r="BF197" s="148"/>
      <c r="BG197" s="148"/>
      <c r="BH197" s="148"/>
      <c r="BI197" s="148"/>
      <c r="BJ197" s="148"/>
      <c r="BK197" s="148"/>
      <c r="BL197" s="148"/>
      <c r="BM197" s="148"/>
      <c r="BN197" s="148"/>
      <c r="BO197" s="148"/>
      <c r="BP197" s="148"/>
      <c r="BQ197" s="148"/>
      <c r="BR197" s="148"/>
      <c r="BS197" s="148"/>
      <c r="BT197" s="148"/>
      <c r="BU197" s="148"/>
      <c r="BV197" s="148"/>
      <c r="BW197" s="148"/>
      <c r="BX197" s="148"/>
      <c r="BY197" s="148"/>
      <c r="BZ197" s="57"/>
      <c r="CA197" s="57"/>
    </row>
    <row r="198" spans="1:79" x14ac:dyDescent="0.25">
      <c r="A198" s="8" t="str">
        <f t="shared" si="23"/>
        <v>ahydr</v>
      </c>
      <c r="B198" s="5" t="s">
        <v>72</v>
      </c>
      <c r="C198" s="5" t="str">
        <f t="shared" si="28"/>
        <v>sim2</v>
      </c>
      <c r="D198" s="59" t="s">
        <v>75</v>
      </c>
      <c r="E198" s="59" t="s">
        <v>75</v>
      </c>
      <c r="F198" s="59" t="s">
        <v>75</v>
      </c>
      <c r="G198" s="169" t="s">
        <v>75</v>
      </c>
      <c r="H198" s="170" t="s">
        <v>75</v>
      </c>
      <c r="I198" s="170" t="s">
        <v>75</v>
      </c>
      <c r="J198" s="170" t="s">
        <v>75</v>
      </c>
      <c r="K198" s="170" t="s">
        <v>75</v>
      </c>
      <c r="L198" s="170" t="s">
        <v>75</v>
      </c>
      <c r="M198" s="170" t="s">
        <v>75</v>
      </c>
      <c r="N198" s="170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3">
        <f t="shared" si="27"/>
        <v>-4.5</v>
      </c>
      <c r="Z198" s="127">
        <v>-9</v>
      </c>
      <c r="AA198" s="145"/>
      <c r="AB198" s="145"/>
      <c r="AC198" s="138">
        <v>-0.1</v>
      </c>
      <c r="AD198" s="138">
        <v>-0.05</v>
      </c>
      <c r="AE198" s="138">
        <v>0.05</v>
      </c>
      <c r="AF198" s="138">
        <v>0.05</v>
      </c>
      <c r="AG198" s="138">
        <v>0.05</v>
      </c>
      <c r="AH198" s="138">
        <v>0.05</v>
      </c>
      <c r="AI198" s="138">
        <v>0.2</v>
      </c>
      <c r="AJ198" s="138">
        <v>0.1</v>
      </c>
      <c r="AK198" s="138">
        <v>0.15</v>
      </c>
      <c r="AL198" s="138">
        <v>0.2</v>
      </c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  <c r="BD198" s="145"/>
      <c r="BE198" s="145"/>
      <c r="BF198" s="145"/>
      <c r="BG198" s="145"/>
      <c r="BH198" s="145"/>
      <c r="BI198" s="145"/>
      <c r="BJ198" s="145"/>
      <c r="BK198" s="145"/>
      <c r="BL198" s="145"/>
      <c r="BM198" s="145"/>
      <c r="BN198" s="145"/>
      <c r="BO198" s="145"/>
      <c r="BP198" s="145"/>
      <c r="BQ198" s="145"/>
      <c r="BR198" s="145"/>
      <c r="BS198" s="145"/>
      <c r="BT198" s="145"/>
      <c r="BU198" s="145"/>
      <c r="BV198" s="145"/>
      <c r="BW198" s="145"/>
      <c r="BX198" s="145"/>
      <c r="BY198" s="145"/>
      <c r="BZ198" s="57"/>
      <c r="CA198" s="57"/>
    </row>
    <row r="199" spans="1:79" x14ac:dyDescent="0.25">
      <c r="A199" s="8" t="str">
        <f t="shared" si="23"/>
        <v>abchm</v>
      </c>
      <c r="B199" s="5" t="s">
        <v>72</v>
      </c>
      <c r="C199" s="5" t="str">
        <f t="shared" si="28"/>
        <v>sim2</v>
      </c>
      <c r="D199" s="173">
        <v>-1.25</v>
      </c>
      <c r="E199" s="173">
        <v>0.8</v>
      </c>
      <c r="F199" s="173">
        <v>0.1</v>
      </c>
      <c r="G199" s="174">
        <v>0.2</v>
      </c>
      <c r="H199" s="175">
        <v>0.4</v>
      </c>
      <c r="I199" s="175">
        <v>0.5</v>
      </c>
      <c r="J199" s="175">
        <v>0.70000000000000007</v>
      </c>
      <c r="K199" s="175">
        <v>0.30000000000000004</v>
      </c>
      <c r="L199" s="175">
        <v>-0.1</v>
      </c>
      <c r="M199" s="175">
        <v>-0.15</v>
      </c>
      <c r="N199" s="175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3">
        <f t="shared" si="27"/>
        <v>-4.5</v>
      </c>
      <c r="Z199" s="127">
        <f>Z198</f>
        <v>-9</v>
      </c>
      <c r="AA199" s="145"/>
      <c r="AB199" s="145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  <c r="BD199" s="145"/>
      <c r="BE199" s="145"/>
      <c r="BF199" s="145"/>
      <c r="BG199" s="145"/>
      <c r="BH199" s="145"/>
      <c r="BI199" s="145"/>
      <c r="BJ199" s="145"/>
      <c r="BK199" s="145"/>
      <c r="BL199" s="145"/>
      <c r="BM199" s="145"/>
      <c r="BN199" s="145"/>
      <c r="BO199" s="145"/>
      <c r="BP199" s="145"/>
      <c r="BQ199" s="145"/>
      <c r="BR199" s="145"/>
      <c r="BS199" s="145"/>
      <c r="BT199" s="145"/>
      <c r="BU199" s="145"/>
      <c r="BV199" s="145"/>
      <c r="BW199" s="145"/>
      <c r="BX199" s="145"/>
      <c r="BY199" s="145"/>
      <c r="BZ199" s="57"/>
      <c r="CA199" s="57"/>
    </row>
    <row r="200" spans="1:79" x14ac:dyDescent="0.25">
      <c r="A200" s="8" t="str">
        <f t="shared" si="23"/>
        <v>aochm</v>
      </c>
      <c r="B200" s="5" t="s">
        <v>72</v>
      </c>
      <c r="C200" s="5" t="str">
        <f t="shared" si="28"/>
        <v>sim2</v>
      </c>
      <c r="D200" s="173">
        <v>-1.25</v>
      </c>
      <c r="E200" s="173">
        <v>0.8</v>
      </c>
      <c r="F200" s="173">
        <v>0.1</v>
      </c>
      <c r="G200" s="174">
        <v>0.2</v>
      </c>
      <c r="H200" s="175">
        <v>0.4</v>
      </c>
      <c r="I200" s="175">
        <v>0.5</v>
      </c>
      <c r="J200" s="175">
        <v>0.70000000000000007</v>
      </c>
      <c r="K200" s="175">
        <v>0.30000000000000004</v>
      </c>
      <c r="L200" s="175">
        <v>-0.1</v>
      </c>
      <c r="M200" s="175">
        <v>-0.15</v>
      </c>
      <c r="N200" s="175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3">
        <f t="shared" si="27"/>
        <v>-4.5</v>
      </c>
      <c r="Z200" s="127">
        <f>Z199</f>
        <v>-9</v>
      </c>
      <c r="AA200" s="145"/>
      <c r="AB200" s="145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  <c r="BD200" s="145"/>
      <c r="BE200" s="145"/>
      <c r="BF200" s="145"/>
      <c r="BG200" s="145"/>
      <c r="BH200" s="145"/>
      <c r="BI200" s="145"/>
      <c r="BJ200" s="145"/>
      <c r="BK200" s="145"/>
      <c r="BL200" s="145"/>
      <c r="BM200" s="145"/>
      <c r="BN200" s="145"/>
      <c r="BO200" s="145"/>
      <c r="BP200" s="145"/>
      <c r="BQ200" s="145"/>
      <c r="BR200" s="145"/>
      <c r="BS200" s="145"/>
      <c r="BT200" s="145"/>
      <c r="BU200" s="145"/>
      <c r="BV200" s="145"/>
      <c r="BW200" s="145"/>
      <c r="BX200" s="145"/>
      <c r="BY200" s="145"/>
      <c r="BZ200" s="57"/>
      <c r="CA200" s="57"/>
    </row>
    <row r="201" spans="1:79" x14ac:dyDescent="0.25">
      <c r="A201" s="8" t="str">
        <f t="shared" si="23"/>
        <v>arubb</v>
      </c>
      <c r="B201" s="5" t="s">
        <v>72</v>
      </c>
      <c r="C201" s="5" t="str">
        <f t="shared" si="28"/>
        <v>sim2</v>
      </c>
      <c r="D201" s="173">
        <v>-1.25</v>
      </c>
      <c r="E201" s="173">
        <v>0.8</v>
      </c>
      <c r="F201" s="173">
        <v>0.1</v>
      </c>
      <c r="G201" s="174">
        <v>0.2</v>
      </c>
      <c r="H201" s="175">
        <v>0.4</v>
      </c>
      <c r="I201" s="175">
        <v>0.5</v>
      </c>
      <c r="J201" s="175">
        <v>0.70000000000000007</v>
      </c>
      <c r="K201" s="175">
        <v>0.30000000000000004</v>
      </c>
      <c r="L201" s="175">
        <v>-0.1</v>
      </c>
      <c r="M201" s="175">
        <v>-0.15</v>
      </c>
      <c r="N201" s="175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3">
        <f t="shared" si="27"/>
        <v>-4.5</v>
      </c>
      <c r="Z201" s="127">
        <f>Z200</f>
        <v>-9</v>
      </c>
      <c r="AA201" s="145"/>
      <c r="AB201" s="145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  <c r="BD201" s="145"/>
      <c r="BE201" s="145"/>
      <c r="BF201" s="145"/>
      <c r="BG201" s="145"/>
      <c r="BH201" s="145"/>
      <c r="BI201" s="145"/>
      <c r="BJ201" s="145"/>
      <c r="BK201" s="145"/>
      <c r="BL201" s="145"/>
      <c r="BM201" s="145"/>
      <c r="BN201" s="145"/>
      <c r="BO201" s="145"/>
      <c r="BP201" s="145"/>
      <c r="BQ201" s="145"/>
      <c r="BR201" s="145"/>
      <c r="BS201" s="145"/>
      <c r="BT201" s="145"/>
      <c r="BU201" s="145"/>
      <c r="BV201" s="145"/>
      <c r="BW201" s="145"/>
      <c r="BX201" s="145"/>
      <c r="BY201" s="145"/>
      <c r="BZ201" s="57"/>
      <c r="CA201" s="57"/>
    </row>
    <row r="202" spans="1:79" x14ac:dyDescent="0.25">
      <c r="A202" s="8" t="str">
        <f t="shared" si="23"/>
        <v>aplas</v>
      </c>
      <c r="B202" s="5" t="s">
        <v>72</v>
      </c>
      <c r="C202" s="5" t="str">
        <f t="shared" si="28"/>
        <v>sim2</v>
      </c>
      <c r="D202" s="59">
        <v>-1.25</v>
      </c>
      <c r="E202" s="59">
        <v>0.8</v>
      </c>
      <c r="F202" s="59">
        <v>0.1</v>
      </c>
      <c r="G202" s="169">
        <v>0.2</v>
      </c>
      <c r="H202" s="170">
        <v>0.4</v>
      </c>
      <c r="I202" s="170">
        <v>0.5</v>
      </c>
      <c r="J202" s="170">
        <v>0.70000000000000007</v>
      </c>
      <c r="K202" s="170">
        <v>0.30000000000000004</v>
      </c>
      <c r="L202" s="170">
        <v>-0.1</v>
      </c>
      <c r="M202" s="170">
        <v>-0.15</v>
      </c>
      <c r="N202" s="170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3">
        <f t="shared" si="27"/>
        <v>-0.75</v>
      </c>
      <c r="Z202" s="127">
        <v>-1.5</v>
      </c>
      <c r="AA202" s="145"/>
      <c r="AB202" s="145"/>
      <c r="AC202" s="138">
        <v>-0.1</v>
      </c>
      <c r="AD202" s="138">
        <v>-0.05</v>
      </c>
      <c r="AE202" s="138">
        <v>0.05</v>
      </c>
      <c r="AF202" s="138">
        <v>0.05</v>
      </c>
      <c r="AG202" s="138">
        <v>0.05</v>
      </c>
      <c r="AH202" s="138">
        <v>0.05</v>
      </c>
      <c r="AI202" s="138">
        <v>0.2</v>
      </c>
      <c r="AJ202" s="138">
        <v>0.1</v>
      </c>
      <c r="AK202" s="138">
        <v>0.15</v>
      </c>
      <c r="AL202" s="138">
        <v>0.2</v>
      </c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  <c r="BD202" s="145"/>
      <c r="BE202" s="145"/>
      <c r="BF202" s="145"/>
      <c r="BG202" s="145"/>
      <c r="BH202" s="145"/>
      <c r="BI202" s="145"/>
      <c r="BJ202" s="145"/>
      <c r="BK202" s="145"/>
      <c r="BL202" s="145"/>
      <c r="BM202" s="145"/>
      <c r="BN202" s="145"/>
      <c r="BO202" s="145"/>
      <c r="BP202" s="145"/>
      <c r="BQ202" s="145"/>
      <c r="BR202" s="145"/>
      <c r="BS202" s="145"/>
      <c r="BT202" s="145"/>
      <c r="BU202" s="145"/>
      <c r="BV202" s="145"/>
      <c r="BW202" s="145"/>
      <c r="BX202" s="145"/>
      <c r="BY202" s="145"/>
      <c r="BZ202" s="57"/>
      <c r="CA202" s="57"/>
    </row>
    <row r="203" spans="1:79" x14ac:dyDescent="0.25">
      <c r="A203" s="8" t="str">
        <f t="shared" si="23"/>
        <v>anmet</v>
      </c>
      <c r="B203" s="5" t="s">
        <v>72</v>
      </c>
      <c r="C203" s="5" t="str">
        <f t="shared" si="28"/>
        <v>sim2</v>
      </c>
      <c r="D203" s="59">
        <v>-5.5</v>
      </c>
      <c r="E203" s="59">
        <v>0.8</v>
      </c>
      <c r="F203" s="59">
        <v>0.1</v>
      </c>
      <c r="G203" s="169">
        <v>0.2</v>
      </c>
      <c r="H203" s="170">
        <v>0.4</v>
      </c>
      <c r="I203" s="170">
        <v>0.5</v>
      </c>
      <c r="J203" s="170">
        <v>0.70000000000000007</v>
      </c>
      <c r="K203" s="170">
        <v>0.30000000000000004</v>
      </c>
      <c r="L203" s="170">
        <v>-0.1</v>
      </c>
      <c r="M203" s="170">
        <v>-0.15</v>
      </c>
      <c r="N203" s="170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3">
        <f t="shared" si="27"/>
        <v>-0.125</v>
      </c>
      <c r="Z203" s="127">
        <v>-0.25</v>
      </c>
      <c r="AA203" s="145"/>
      <c r="AB203" s="145"/>
      <c r="AC203" s="138">
        <v>-0.1</v>
      </c>
      <c r="AD203" s="138">
        <v>-0.05</v>
      </c>
      <c r="AE203" s="138">
        <v>0.05</v>
      </c>
      <c r="AF203" s="138">
        <v>0.05</v>
      </c>
      <c r="AG203" s="138">
        <v>0.05</v>
      </c>
      <c r="AH203" s="138">
        <v>0.05</v>
      </c>
      <c r="AI203" s="138">
        <v>0.2</v>
      </c>
      <c r="AJ203" s="138">
        <v>0.1</v>
      </c>
      <c r="AK203" s="138">
        <v>0.15</v>
      </c>
      <c r="AL203" s="138">
        <v>0.2</v>
      </c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  <c r="BD203" s="145"/>
      <c r="BE203" s="145"/>
      <c r="BF203" s="145"/>
      <c r="BG203" s="145"/>
      <c r="BH203" s="145"/>
      <c r="BI203" s="145"/>
      <c r="BJ203" s="145"/>
      <c r="BK203" s="145"/>
      <c r="BL203" s="145"/>
      <c r="BM203" s="145"/>
      <c r="BN203" s="145"/>
      <c r="BO203" s="145"/>
      <c r="BP203" s="145"/>
      <c r="BQ203" s="145"/>
      <c r="BR203" s="145"/>
      <c r="BS203" s="145"/>
      <c r="BT203" s="145"/>
      <c r="BU203" s="145"/>
      <c r="BV203" s="145"/>
      <c r="BW203" s="145"/>
      <c r="BX203" s="145"/>
      <c r="BY203" s="145"/>
      <c r="BZ203" s="57"/>
      <c r="CA203" s="57"/>
    </row>
    <row r="204" spans="1:79" x14ac:dyDescent="0.25">
      <c r="A204" s="8" t="str">
        <f t="shared" si="23"/>
        <v>airon</v>
      </c>
      <c r="B204" s="5" t="s">
        <v>72</v>
      </c>
      <c r="C204" s="5" t="str">
        <f t="shared" si="28"/>
        <v>sim2</v>
      </c>
      <c r="D204" s="173">
        <v>-10</v>
      </c>
      <c r="E204" s="173">
        <v>0.8</v>
      </c>
      <c r="F204" s="173">
        <v>0.1</v>
      </c>
      <c r="G204" s="174">
        <v>0.2</v>
      </c>
      <c r="H204" s="175">
        <v>0.4</v>
      </c>
      <c r="I204" s="175">
        <v>0.5</v>
      </c>
      <c r="J204" s="175">
        <v>0.70000000000000007</v>
      </c>
      <c r="K204" s="175">
        <v>0.30000000000000004</v>
      </c>
      <c r="L204" s="175">
        <v>-0.1</v>
      </c>
      <c r="M204" s="175">
        <v>-0.15</v>
      </c>
      <c r="N204" s="175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3">
        <f t="shared" si="27"/>
        <v>-0.125</v>
      </c>
      <c r="Z204" s="127">
        <f>Z203</f>
        <v>-0.25</v>
      </c>
      <c r="AA204" s="145"/>
      <c r="AB204" s="145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  <c r="BD204" s="145"/>
      <c r="BE204" s="145"/>
      <c r="BF204" s="145"/>
      <c r="BG204" s="145"/>
      <c r="BH204" s="145"/>
      <c r="BI204" s="145"/>
      <c r="BJ204" s="145"/>
      <c r="BK204" s="145"/>
      <c r="BL204" s="145"/>
      <c r="BM204" s="145"/>
      <c r="BN204" s="145"/>
      <c r="BO204" s="145"/>
      <c r="BP204" s="145"/>
      <c r="BQ204" s="145"/>
      <c r="BR204" s="145"/>
      <c r="BS204" s="145"/>
      <c r="BT204" s="145"/>
      <c r="BU204" s="145"/>
      <c r="BV204" s="145"/>
      <c r="BW204" s="145"/>
      <c r="BX204" s="145"/>
      <c r="BY204" s="145"/>
      <c r="BZ204" s="57"/>
      <c r="CA204" s="57"/>
    </row>
    <row r="205" spans="1:79" x14ac:dyDescent="0.25">
      <c r="A205" s="8" t="str">
        <f t="shared" si="23"/>
        <v>anfrm</v>
      </c>
      <c r="B205" s="5" t="s">
        <v>72</v>
      </c>
      <c r="C205" s="5" t="str">
        <f t="shared" si="28"/>
        <v>sim2</v>
      </c>
      <c r="D205" s="59">
        <v>-10</v>
      </c>
      <c r="E205" s="59">
        <v>0.8</v>
      </c>
      <c r="F205" s="59">
        <v>0.1</v>
      </c>
      <c r="G205" s="169">
        <v>0.2</v>
      </c>
      <c r="H205" s="170">
        <v>0.4</v>
      </c>
      <c r="I205" s="170">
        <v>0.5</v>
      </c>
      <c r="J205" s="170">
        <v>0.70000000000000007</v>
      </c>
      <c r="K205" s="170">
        <v>0.30000000000000004</v>
      </c>
      <c r="L205" s="170">
        <v>-0.1</v>
      </c>
      <c r="M205" s="170">
        <v>-0.15</v>
      </c>
      <c r="N205" s="170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3">
        <f t="shared" si="27"/>
        <v>0.25</v>
      </c>
      <c r="Z205" s="127">
        <v>0.5</v>
      </c>
      <c r="AA205" s="145"/>
      <c r="AB205" s="145"/>
      <c r="AC205" s="138">
        <v>-0.1</v>
      </c>
      <c r="AD205" s="138">
        <v>-0.05</v>
      </c>
      <c r="AE205" s="138">
        <v>0.05</v>
      </c>
      <c r="AF205" s="138">
        <v>0.05</v>
      </c>
      <c r="AG205" s="138">
        <v>0.05</v>
      </c>
      <c r="AH205" s="138">
        <v>0.05</v>
      </c>
      <c r="AI205" s="138">
        <v>0.2</v>
      </c>
      <c r="AJ205" s="138">
        <v>0.1</v>
      </c>
      <c r="AK205" s="138">
        <v>0.15</v>
      </c>
      <c r="AL205" s="138">
        <v>0.2</v>
      </c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  <c r="BD205" s="145"/>
      <c r="BE205" s="145"/>
      <c r="BF205" s="145"/>
      <c r="BG205" s="145"/>
      <c r="BH205" s="145"/>
      <c r="BI205" s="145"/>
      <c r="BJ205" s="145"/>
      <c r="BK205" s="145"/>
      <c r="BL205" s="145"/>
      <c r="BM205" s="145"/>
      <c r="BN205" s="145"/>
      <c r="BO205" s="145"/>
      <c r="BP205" s="145"/>
      <c r="BQ205" s="145"/>
      <c r="BR205" s="145"/>
      <c r="BS205" s="145"/>
      <c r="BT205" s="145"/>
      <c r="BU205" s="145"/>
      <c r="BV205" s="145"/>
      <c r="BW205" s="145"/>
      <c r="BX205" s="145"/>
      <c r="BY205" s="145"/>
      <c r="BZ205" s="57"/>
      <c r="CA205" s="57"/>
    </row>
    <row r="206" spans="1:79" x14ac:dyDescent="0.25">
      <c r="A206" s="8" t="str">
        <f t="shared" si="23"/>
        <v>ametp</v>
      </c>
      <c r="B206" s="5" t="s">
        <v>72</v>
      </c>
      <c r="C206" s="5" t="str">
        <f t="shared" si="28"/>
        <v>sim2</v>
      </c>
      <c r="D206" s="59">
        <v>-10</v>
      </c>
      <c r="E206" s="59">
        <v>0.8</v>
      </c>
      <c r="F206" s="59">
        <v>0.1</v>
      </c>
      <c r="G206" s="169">
        <v>0.2</v>
      </c>
      <c r="H206" s="170">
        <v>0.4</v>
      </c>
      <c r="I206" s="170">
        <v>0.5</v>
      </c>
      <c r="J206" s="170">
        <v>0.70000000000000007</v>
      </c>
      <c r="K206" s="170">
        <v>0.30000000000000004</v>
      </c>
      <c r="L206" s="170">
        <v>-0.1</v>
      </c>
      <c r="M206" s="170">
        <v>-0.15</v>
      </c>
      <c r="N206" s="170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3">
        <f t="shared" si="27"/>
        <v>-9.5</v>
      </c>
      <c r="Z206" s="127">
        <v>-19</v>
      </c>
      <c r="AA206" s="145"/>
      <c r="AB206" s="145"/>
      <c r="AC206" s="138">
        <v>-0.1</v>
      </c>
      <c r="AD206" s="138">
        <v>-0.05</v>
      </c>
      <c r="AE206" s="138">
        <v>0.05</v>
      </c>
      <c r="AF206" s="138">
        <v>0.05</v>
      </c>
      <c r="AG206" s="138">
        <v>0.05</v>
      </c>
      <c r="AH206" s="138">
        <v>0.05</v>
      </c>
      <c r="AI206" s="138">
        <v>0.2</v>
      </c>
      <c r="AJ206" s="138">
        <v>0.1</v>
      </c>
      <c r="AK206" s="138">
        <v>0.15</v>
      </c>
      <c r="AL206" s="138">
        <v>0.2</v>
      </c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  <c r="BD206" s="145"/>
      <c r="BE206" s="145"/>
      <c r="BF206" s="145"/>
      <c r="BG206" s="145"/>
      <c r="BH206" s="145"/>
      <c r="BI206" s="145"/>
      <c r="BJ206" s="145"/>
      <c r="BK206" s="145"/>
      <c r="BL206" s="145"/>
      <c r="BM206" s="145"/>
      <c r="BN206" s="145"/>
      <c r="BO206" s="145"/>
      <c r="BP206" s="145"/>
      <c r="BQ206" s="145"/>
      <c r="BR206" s="145"/>
      <c r="BS206" s="145"/>
      <c r="BT206" s="145"/>
      <c r="BU206" s="145"/>
      <c r="BV206" s="145"/>
      <c r="BW206" s="145"/>
      <c r="BX206" s="145"/>
      <c r="BY206" s="145"/>
      <c r="BZ206" s="57"/>
      <c r="CA206" s="57"/>
    </row>
    <row r="207" spans="1:79" x14ac:dyDescent="0.25">
      <c r="A207" s="8" t="str">
        <f t="shared" si="23"/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9">
        <v>0.2</v>
      </c>
      <c r="H207" s="170">
        <v>0.4</v>
      </c>
      <c r="I207" s="170">
        <v>0.5</v>
      </c>
      <c r="J207" s="170">
        <v>0.70000000000000007</v>
      </c>
      <c r="K207" s="170">
        <v>0.30000000000000004</v>
      </c>
      <c r="L207" s="170">
        <v>-0.1</v>
      </c>
      <c r="M207" s="170">
        <v>-0.15</v>
      </c>
      <c r="N207" s="170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3" t="str">
        <f t="shared" si="27"/>
        <v>eps</v>
      </c>
      <c r="Z207" s="131" t="s">
        <v>75</v>
      </c>
      <c r="AA207" s="149"/>
      <c r="AB207" s="149"/>
      <c r="AC207" s="142"/>
      <c r="AD207" s="142"/>
      <c r="AE207" s="142"/>
      <c r="AF207" s="142"/>
      <c r="AG207" s="142"/>
      <c r="AH207" s="142"/>
      <c r="AI207" s="142"/>
      <c r="AJ207" s="142"/>
      <c r="AK207" s="142"/>
      <c r="AL207" s="142"/>
      <c r="AM207" s="149"/>
      <c r="AN207" s="149"/>
      <c r="AO207" s="149"/>
      <c r="AP207" s="149"/>
      <c r="AQ207" s="149"/>
      <c r="AR207" s="149"/>
      <c r="AS207" s="149"/>
      <c r="AT207" s="149"/>
      <c r="AU207" s="149"/>
      <c r="AV207" s="149"/>
      <c r="AW207" s="149"/>
      <c r="AX207" s="149"/>
      <c r="AY207" s="149"/>
      <c r="AZ207" s="149"/>
      <c r="BA207" s="149"/>
      <c r="BB207" s="149"/>
      <c r="BC207" s="149"/>
      <c r="BD207" s="149"/>
      <c r="BE207" s="149"/>
      <c r="BF207" s="149"/>
      <c r="BG207" s="149"/>
      <c r="BH207" s="149"/>
      <c r="BI207" s="149"/>
      <c r="BJ207" s="149"/>
      <c r="BK207" s="149"/>
      <c r="BL207" s="149"/>
      <c r="BM207" s="149"/>
      <c r="BN207" s="149"/>
      <c r="BO207" s="149"/>
      <c r="BP207" s="149"/>
      <c r="BQ207" s="149"/>
      <c r="BR207" s="149"/>
      <c r="BS207" s="149"/>
      <c r="BT207" s="149"/>
      <c r="BU207" s="149"/>
      <c r="BV207" s="149"/>
      <c r="BW207" s="149"/>
      <c r="BX207" s="149"/>
      <c r="BY207" s="149"/>
      <c r="BZ207" s="57"/>
      <c r="CA207" s="57"/>
    </row>
    <row r="208" spans="1:79" x14ac:dyDescent="0.25">
      <c r="A208" s="8" t="str">
        <f t="shared" si="23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76">
        <v>-10</v>
      </c>
      <c r="E208" s="176">
        <v>0.8</v>
      </c>
      <c r="F208" s="176">
        <v>0.1</v>
      </c>
      <c r="G208" s="176">
        <v>0.2</v>
      </c>
      <c r="H208" s="177">
        <v>0.4</v>
      </c>
      <c r="I208" s="177">
        <v>0.5</v>
      </c>
      <c r="J208" s="177">
        <v>0.70000000000000007</v>
      </c>
      <c r="K208" s="177">
        <v>0.30000000000000004</v>
      </c>
      <c r="L208" s="177">
        <v>-0.1</v>
      </c>
      <c r="M208" s="177">
        <v>-0.15</v>
      </c>
      <c r="N208" s="177">
        <v>-0.2</v>
      </c>
    </row>
    <row r="209" spans="1:14" x14ac:dyDescent="0.25">
      <c r="A209" s="8" t="str">
        <f t="shared" si="23"/>
        <v>asequ</v>
      </c>
      <c r="B209" s="5" t="str">
        <f t="shared" si="29"/>
        <v>nat</v>
      </c>
      <c r="C209" s="5" t="str">
        <f t="shared" si="30"/>
        <v>sim2</v>
      </c>
      <c r="D209" s="176">
        <v>-10</v>
      </c>
      <c r="E209" s="176">
        <v>0.8</v>
      </c>
      <c r="F209" s="176">
        <v>0.1</v>
      </c>
      <c r="G209" s="176">
        <v>0.2</v>
      </c>
      <c r="H209" s="177">
        <v>0.4</v>
      </c>
      <c r="I209" s="177">
        <v>0.5</v>
      </c>
      <c r="J209" s="177">
        <v>0.70000000000000007</v>
      </c>
      <c r="K209" s="177">
        <v>0.30000000000000004</v>
      </c>
      <c r="L209" s="177">
        <v>-0.1</v>
      </c>
      <c r="M209" s="177">
        <v>-0.15</v>
      </c>
      <c r="N209" s="177">
        <v>-0.2</v>
      </c>
    </row>
    <row r="210" spans="1:14" x14ac:dyDescent="0.25">
      <c r="A210" s="8" t="str">
        <f t="shared" si="23"/>
        <v>avehi</v>
      </c>
      <c r="B210" s="5" t="str">
        <f t="shared" si="29"/>
        <v>nat</v>
      </c>
      <c r="C210" s="5" t="str">
        <f t="shared" si="30"/>
        <v>sim2</v>
      </c>
      <c r="D210" s="176">
        <v>-10</v>
      </c>
      <c r="E210" s="176">
        <v>0.8</v>
      </c>
      <c r="F210" s="176">
        <v>0.1</v>
      </c>
      <c r="G210" s="176">
        <v>0.2</v>
      </c>
      <c r="H210" s="177">
        <v>0.4</v>
      </c>
      <c r="I210" s="177">
        <v>0.5</v>
      </c>
      <c r="J210" s="177">
        <v>0.70000000000000007</v>
      </c>
      <c r="K210" s="177">
        <v>0.30000000000000004</v>
      </c>
      <c r="L210" s="177">
        <v>-0.1</v>
      </c>
      <c r="M210" s="177">
        <v>-0.15</v>
      </c>
      <c r="N210" s="177">
        <v>-0.2</v>
      </c>
    </row>
    <row r="211" spans="1:14" x14ac:dyDescent="0.25">
      <c r="A211" s="8" t="str">
        <f>A137</f>
        <v>atequ</v>
      </c>
      <c r="B211" s="5" t="str">
        <f t="shared" si="29"/>
        <v>nat</v>
      </c>
      <c r="C211" s="5" t="str">
        <f t="shared" si="30"/>
        <v>sim2</v>
      </c>
      <c r="D211" s="176">
        <v>-10</v>
      </c>
      <c r="E211" s="176">
        <v>0.8</v>
      </c>
      <c r="F211" s="176">
        <v>0.1</v>
      </c>
      <c r="G211" s="176">
        <v>0.2</v>
      </c>
      <c r="H211" s="177">
        <v>0.4</v>
      </c>
      <c r="I211" s="177">
        <v>0.5</v>
      </c>
      <c r="J211" s="177">
        <v>0.70000000000000007</v>
      </c>
      <c r="K211" s="177">
        <v>0.30000000000000004</v>
      </c>
      <c r="L211" s="177">
        <v>-0.1</v>
      </c>
      <c r="M211" s="177">
        <v>-0.15</v>
      </c>
      <c r="N211" s="177">
        <v>-0.2</v>
      </c>
    </row>
    <row r="212" spans="1:14" x14ac:dyDescent="0.25">
      <c r="A212" s="8" t="str">
        <f t="shared" si="23"/>
        <v>afurn</v>
      </c>
      <c r="B212" s="5" t="str">
        <f t="shared" si="29"/>
        <v>nat</v>
      </c>
      <c r="C212" s="5" t="str">
        <f t="shared" si="30"/>
        <v>sim2</v>
      </c>
      <c r="D212" s="176">
        <v>-10</v>
      </c>
      <c r="E212" s="176">
        <v>0.8</v>
      </c>
      <c r="F212" s="176">
        <v>0.1</v>
      </c>
      <c r="G212" s="176">
        <v>0.2</v>
      </c>
      <c r="H212" s="177">
        <v>0.4</v>
      </c>
      <c r="I212" s="177">
        <v>0.5</v>
      </c>
      <c r="J212" s="177">
        <v>0.70000000000000007</v>
      </c>
      <c r="K212" s="177">
        <v>0.30000000000000004</v>
      </c>
      <c r="L212" s="177">
        <v>-0.1</v>
      </c>
      <c r="M212" s="177">
        <v>-0.15</v>
      </c>
      <c r="N212" s="177">
        <v>-0.2</v>
      </c>
    </row>
    <row r="213" spans="1:14" x14ac:dyDescent="0.25">
      <c r="A213" s="8" t="str">
        <f t="shared" si="23"/>
        <v>aoman</v>
      </c>
      <c r="B213" s="5" t="str">
        <f t="shared" si="29"/>
        <v>nat</v>
      </c>
      <c r="C213" s="5" t="str">
        <f t="shared" si="30"/>
        <v>sim2</v>
      </c>
      <c r="D213" s="176">
        <v>-10</v>
      </c>
      <c r="E213" s="176">
        <v>0.8</v>
      </c>
      <c r="F213" s="176">
        <v>0.1</v>
      </c>
      <c r="G213" s="176">
        <v>0.2</v>
      </c>
      <c r="H213" s="177">
        <v>0.4</v>
      </c>
      <c r="I213" s="177">
        <v>0.5</v>
      </c>
      <c r="J213" s="177">
        <v>0.70000000000000007</v>
      </c>
      <c r="K213" s="177">
        <v>0.30000000000000004</v>
      </c>
      <c r="L213" s="177">
        <v>-0.1</v>
      </c>
      <c r="M213" s="177">
        <v>-0.15</v>
      </c>
      <c r="N213" s="177">
        <v>-0.2</v>
      </c>
    </row>
    <row r="214" spans="1:14" x14ac:dyDescent="0.25">
      <c r="A214" s="8" t="str">
        <f t="shared" si="23"/>
        <v>aelec</v>
      </c>
      <c r="B214" s="5" t="str">
        <f t="shared" si="29"/>
        <v>nat</v>
      </c>
      <c r="C214" s="5" t="str">
        <f t="shared" si="30"/>
        <v>sim2</v>
      </c>
      <c r="D214" s="176" t="s">
        <v>75</v>
      </c>
      <c r="E214" s="176" t="s">
        <v>75</v>
      </c>
      <c r="F214" s="176" t="s">
        <v>75</v>
      </c>
      <c r="G214" s="176" t="s">
        <v>75</v>
      </c>
      <c r="H214" s="177" t="s">
        <v>75</v>
      </c>
      <c r="I214" s="177" t="s">
        <v>75</v>
      </c>
      <c r="J214" s="177" t="s">
        <v>75</v>
      </c>
      <c r="K214" s="177" t="s">
        <v>75</v>
      </c>
      <c r="L214" s="177" t="s">
        <v>75</v>
      </c>
      <c r="M214" s="177" t="s">
        <v>75</v>
      </c>
      <c r="N214" s="177" t="s">
        <v>75</v>
      </c>
    </row>
    <row r="215" spans="1:14" x14ac:dyDescent="0.25">
      <c r="A215" s="8" t="str">
        <f t="shared" si="23"/>
        <v>awatr</v>
      </c>
      <c r="B215" s="5" t="str">
        <f t="shared" si="29"/>
        <v>nat</v>
      </c>
      <c r="C215" s="5" t="str">
        <f t="shared" si="30"/>
        <v>sim2</v>
      </c>
      <c r="D215" s="176">
        <v>0.1</v>
      </c>
      <c r="E215" s="176">
        <v>0.8</v>
      </c>
      <c r="F215" s="176">
        <v>0.1</v>
      </c>
      <c r="G215" s="176">
        <v>0.2</v>
      </c>
      <c r="H215" s="177">
        <v>0.4</v>
      </c>
      <c r="I215" s="177">
        <v>0.5</v>
      </c>
      <c r="J215" s="177">
        <v>0.70000000000000007</v>
      </c>
      <c r="K215" s="177">
        <v>0.30000000000000004</v>
      </c>
      <c r="L215" s="177">
        <v>-0.1</v>
      </c>
      <c r="M215" s="177">
        <v>-0.15</v>
      </c>
      <c r="N215" s="177">
        <v>-0.2</v>
      </c>
    </row>
    <row r="216" spans="1:14" x14ac:dyDescent="0.25">
      <c r="A216" s="8" t="str">
        <f t="shared" si="23"/>
        <v>acons</v>
      </c>
      <c r="B216" s="5" t="str">
        <f t="shared" si="29"/>
        <v>nat</v>
      </c>
      <c r="C216" s="5" t="str">
        <f t="shared" si="30"/>
        <v>sim2</v>
      </c>
      <c r="D216" s="176">
        <v>-9.5</v>
      </c>
      <c r="E216" s="176">
        <v>0.8</v>
      </c>
      <c r="F216" s="176">
        <v>0.1</v>
      </c>
      <c r="G216" s="176">
        <v>0.2</v>
      </c>
      <c r="H216" s="177">
        <v>0.4</v>
      </c>
      <c r="I216" s="177">
        <v>0.5</v>
      </c>
      <c r="J216" s="177">
        <v>0.70000000000000007</v>
      </c>
      <c r="K216" s="177">
        <v>0.30000000000000004</v>
      </c>
      <c r="L216" s="177">
        <v>-0.1</v>
      </c>
      <c r="M216" s="177">
        <v>-0.15</v>
      </c>
      <c r="N216" s="177">
        <v>-0.2</v>
      </c>
    </row>
    <row r="217" spans="1:14" x14ac:dyDescent="0.25">
      <c r="A217" s="8" t="str">
        <f t="shared" si="23"/>
        <v>atrad</v>
      </c>
      <c r="B217" s="5" t="str">
        <f t="shared" si="29"/>
        <v>nat</v>
      </c>
      <c r="C217" s="5" t="str">
        <f t="shared" si="30"/>
        <v>sim2</v>
      </c>
      <c r="D217" s="176">
        <v>-5</v>
      </c>
      <c r="E217" s="176">
        <v>0.8</v>
      </c>
      <c r="F217" s="176">
        <v>0.1</v>
      </c>
      <c r="G217" s="176">
        <v>0.2</v>
      </c>
      <c r="H217" s="177">
        <v>0.4</v>
      </c>
      <c r="I217" s="177">
        <v>0.5</v>
      </c>
      <c r="J217" s="177">
        <v>0.70000000000000007</v>
      </c>
      <c r="K217" s="177">
        <v>0.30000000000000004</v>
      </c>
      <c r="L217" s="177">
        <v>-0.1</v>
      </c>
      <c r="M217" s="177">
        <v>-0.15</v>
      </c>
      <c r="N217" s="177">
        <v>-0.2</v>
      </c>
    </row>
    <row r="218" spans="1:14" x14ac:dyDescent="0.25">
      <c r="A218" s="8" t="str">
        <f t="shared" si="23"/>
        <v>ahotl</v>
      </c>
      <c r="B218" s="5" t="str">
        <f t="shared" si="29"/>
        <v>nat</v>
      </c>
      <c r="C218" s="5" t="str">
        <f t="shared" si="30"/>
        <v>sim2</v>
      </c>
      <c r="D218" s="176">
        <v>-5</v>
      </c>
      <c r="E218" s="176">
        <v>0.8</v>
      </c>
      <c r="F218" s="176">
        <v>0.1</v>
      </c>
      <c r="G218" s="176">
        <v>0.2</v>
      </c>
      <c r="H218" s="177">
        <v>0.4</v>
      </c>
      <c r="I218" s="177">
        <v>0.5</v>
      </c>
      <c r="J218" s="177">
        <v>0.70000000000000007</v>
      </c>
      <c r="K218" s="177">
        <v>0.30000000000000004</v>
      </c>
      <c r="L218" s="177">
        <v>-0.1</v>
      </c>
      <c r="M218" s="177">
        <v>-0.15</v>
      </c>
      <c r="N218" s="177">
        <v>-0.2</v>
      </c>
    </row>
    <row r="219" spans="1:14" x14ac:dyDescent="0.25">
      <c r="A219" s="8" t="str">
        <f t="shared" si="23"/>
        <v>altrp-p</v>
      </c>
      <c r="B219" s="5" t="str">
        <f t="shared" si="29"/>
        <v>nat</v>
      </c>
      <c r="C219" s="5" t="str">
        <f t="shared" si="30"/>
        <v>sim2</v>
      </c>
      <c r="D219" s="176">
        <v>-4.5</v>
      </c>
      <c r="E219" s="176">
        <v>1.2000000000000002</v>
      </c>
      <c r="F219" s="176">
        <v>0.15000000000000002</v>
      </c>
      <c r="G219" s="176">
        <v>0.30000000000000004</v>
      </c>
      <c r="H219" s="177">
        <v>0.60000000000000009</v>
      </c>
      <c r="I219" s="177">
        <v>0.75</v>
      </c>
      <c r="J219" s="177">
        <v>1.05</v>
      </c>
      <c r="K219" s="177">
        <v>0.45000000000000007</v>
      </c>
      <c r="L219" s="177">
        <v>-0.15000000000000002</v>
      </c>
      <c r="M219" s="177">
        <v>-0.15</v>
      </c>
      <c r="N219" s="177">
        <v>-0.2</v>
      </c>
    </row>
    <row r="220" spans="1:14" x14ac:dyDescent="0.25">
      <c r="A220" s="8" t="str">
        <f t="shared" si="23"/>
        <v>altrp-f</v>
      </c>
      <c r="B220" s="5" t="str">
        <f t="shared" si="29"/>
        <v>nat</v>
      </c>
      <c r="C220" s="5" t="str">
        <f t="shared" si="30"/>
        <v>sim2</v>
      </c>
      <c r="D220" s="176">
        <v>-4.5</v>
      </c>
      <c r="E220" s="176">
        <v>1.2000000000000002</v>
      </c>
      <c r="F220" s="176">
        <v>0.15000000000000002</v>
      </c>
      <c r="G220" s="176">
        <v>0.30000000000000004</v>
      </c>
      <c r="H220" s="177">
        <v>0.60000000000000009</v>
      </c>
      <c r="I220" s="177">
        <v>0.75</v>
      </c>
      <c r="J220" s="177">
        <v>1.05</v>
      </c>
      <c r="K220" s="177">
        <v>0.45000000000000007</v>
      </c>
      <c r="L220" s="177">
        <v>-0.15000000000000002</v>
      </c>
      <c r="M220" s="177">
        <v>-0.15</v>
      </c>
      <c r="N220" s="177">
        <v>-0.2</v>
      </c>
    </row>
    <row r="221" spans="1:14" x14ac:dyDescent="0.25">
      <c r="A221" s="8" t="str">
        <f t="shared" ref="A221:A225" si="31">A147</f>
        <v>aotrp-p</v>
      </c>
      <c r="B221" s="5" t="str">
        <f t="shared" si="29"/>
        <v>nat</v>
      </c>
      <c r="C221" s="5" t="str">
        <f t="shared" si="30"/>
        <v>sim2</v>
      </c>
      <c r="D221" s="176">
        <v>-4.5</v>
      </c>
      <c r="E221" s="176">
        <v>1.2000000000000002</v>
      </c>
      <c r="F221" s="176">
        <v>0.15000000000000002</v>
      </c>
      <c r="G221" s="176">
        <v>0.30000000000000004</v>
      </c>
      <c r="H221" s="177">
        <v>0.60000000000000009</v>
      </c>
      <c r="I221" s="177">
        <v>0.75</v>
      </c>
      <c r="J221" s="177">
        <v>1.05</v>
      </c>
      <c r="K221" s="177">
        <v>0.45000000000000007</v>
      </c>
      <c r="L221" s="177">
        <v>-0.15000000000000002</v>
      </c>
      <c r="M221" s="177">
        <v>-0.15</v>
      </c>
      <c r="N221" s="177">
        <v>-0.2</v>
      </c>
    </row>
    <row r="222" spans="1:14" x14ac:dyDescent="0.25">
      <c r="A222" s="8" t="str">
        <f t="shared" si="31"/>
        <v>aotrp-f</v>
      </c>
      <c r="B222" s="5" t="str">
        <f t="shared" si="29"/>
        <v>nat</v>
      </c>
      <c r="C222" s="5" t="str">
        <f t="shared" si="30"/>
        <v>sim2</v>
      </c>
      <c r="D222" s="176">
        <v>-4.5</v>
      </c>
      <c r="E222" s="176">
        <v>1.2000000000000002</v>
      </c>
      <c r="F222" s="176">
        <v>0.15000000000000002</v>
      </c>
      <c r="G222" s="176">
        <v>0.30000000000000004</v>
      </c>
      <c r="H222" s="177">
        <v>0.60000000000000009</v>
      </c>
      <c r="I222" s="177">
        <v>0.75</v>
      </c>
      <c r="J222" s="177">
        <v>1.05</v>
      </c>
      <c r="K222" s="177">
        <v>0.45000000000000007</v>
      </c>
      <c r="L222" s="177">
        <v>-0.15000000000000002</v>
      </c>
      <c r="M222" s="177">
        <v>-0.15</v>
      </c>
      <c r="N222" s="177">
        <v>-0.2</v>
      </c>
    </row>
    <row r="223" spans="1:14" x14ac:dyDescent="0.25">
      <c r="A223" s="8" t="str">
        <f t="shared" si="31"/>
        <v>aprtr</v>
      </c>
      <c r="B223" s="5" t="str">
        <f t="shared" si="29"/>
        <v>nat</v>
      </c>
      <c r="C223" s="5" t="str">
        <f t="shared" si="30"/>
        <v>sim2</v>
      </c>
      <c r="D223" s="176" t="s">
        <v>75</v>
      </c>
      <c r="E223" s="176" t="s">
        <v>75</v>
      </c>
      <c r="F223" s="176" t="s">
        <v>75</v>
      </c>
      <c r="G223" s="176" t="s">
        <v>75</v>
      </c>
      <c r="H223" s="177" t="s">
        <v>75</v>
      </c>
      <c r="I223" s="177" t="s">
        <v>75</v>
      </c>
      <c r="J223" s="177" t="s">
        <v>75</v>
      </c>
      <c r="K223" s="177" t="s">
        <v>75</v>
      </c>
      <c r="L223" s="177" t="s">
        <v>75</v>
      </c>
      <c r="M223" s="177" t="s">
        <v>75</v>
      </c>
      <c r="N223" s="177" t="s">
        <v>75</v>
      </c>
    </row>
    <row r="224" spans="1:14" x14ac:dyDescent="0.25">
      <c r="A224" s="8" t="str">
        <f t="shared" si="31"/>
        <v>atrps</v>
      </c>
      <c r="B224" s="5" t="str">
        <f t="shared" si="29"/>
        <v>nat</v>
      </c>
      <c r="C224" s="5" t="str">
        <f t="shared" si="30"/>
        <v>sim2</v>
      </c>
      <c r="D224" s="176">
        <v>-4.5</v>
      </c>
      <c r="E224" s="176">
        <v>0.8</v>
      </c>
      <c r="F224" s="176">
        <v>0.1</v>
      </c>
      <c r="G224" s="176">
        <v>0.2</v>
      </c>
      <c r="H224" s="177">
        <v>0.4</v>
      </c>
      <c r="I224" s="177">
        <v>0.5</v>
      </c>
      <c r="J224" s="177">
        <v>0.70000000000000007</v>
      </c>
      <c r="K224" s="177">
        <v>0.30000000000000004</v>
      </c>
      <c r="L224" s="177">
        <v>-0.1</v>
      </c>
      <c r="M224" s="177">
        <v>-0.15</v>
      </c>
      <c r="N224" s="177">
        <v>-0.2</v>
      </c>
    </row>
    <row r="225" spans="1:14" x14ac:dyDescent="0.25">
      <c r="A225" s="8" t="str">
        <f t="shared" si="31"/>
        <v>acomm</v>
      </c>
      <c r="B225" s="5" t="str">
        <f t="shared" si="29"/>
        <v>nat</v>
      </c>
      <c r="C225" s="5" t="str">
        <f t="shared" si="30"/>
        <v>sim2</v>
      </c>
      <c r="D225" s="176">
        <v>-0.75</v>
      </c>
      <c r="E225" s="176">
        <v>1.2000000000000002</v>
      </c>
      <c r="F225" s="176">
        <v>0.15000000000000002</v>
      </c>
      <c r="G225" s="176">
        <v>0.30000000000000004</v>
      </c>
      <c r="H225" s="177">
        <v>0.60000000000000009</v>
      </c>
      <c r="I225" s="177">
        <v>0.75</v>
      </c>
      <c r="J225" s="177">
        <v>1.05</v>
      </c>
      <c r="K225" s="177">
        <v>0.45000000000000007</v>
      </c>
      <c r="L225" s="177">
        <v>-0.15000000000000002</v>
      </c>
      <c r="M225" s="177">
        <v>-0.15</v>
      </c>
      <c r="N225" s="177">
        <v>-0.2</v>
      </c>
    </row>
    <row r="226" spans="1:14" x14ac:dyDescent="0.25">
      <c r="A226" s="8" t="str">
        <f>A152</f>
        <v>afsrv</v>
      </c>
      <c r="B226" s="5" t="str">
        <f t="shared" si="29"/>
        <v>nat</v>
      </c>
      <c r="C226" s="5" t="str">
        <f t="shared" si="30"/>
        <v>sim2</v>
      </c>
      <c r="D226" s="176">
        <v>0.05</v>
      </c>
      <c r="E226" s="176">
        <v>0.8</v>
      </c>
      <c r="F226" s="176">
        <v>0.1</v>
      </c>
      <c r="G226" s="176">
        <v>0.2</v>
      </c>
      <c r="H226" s="177">
        <v>0.4</v>
      </c>
      <c r="I226" s="177">
        <v>0.5</v>
      </c>
      <c r="J226" s="177">
        <v>0.70000000000000007</v>
      </c>
      <c r="K226" s="177">
        <v>0.30000000000000004</v>
      </c>
      <c r="L226" s="177">
        <v>-0.1</v>
      </c>
      <c r="M226" s="177">
        <v>-0.15</v>
      </c>
      <c r="N226" s="177">
        <v>-0.2</v>
      </c>
    </row>
    <row r="227" spans="1:14" x14ac:dyDescent="0.25">
      <c r="A227" s="8" t="str">
        <f t="shared" ref="A227:A229" si="32">A153</f>
        <v>absrv</v>
      </c>
      <c r="B227" s="5" t="str">
        <f t="shared" si="29"/>
        <v>nat</v>
      </c>
      <c r="C227" s="5" t="str">
        <f t="shared" si="30"/>
        <v>sim2</v>
      </c>
      <c r="D227" s="176">
        <v>0.05</v>
      </c>
      <c r="E227" s="176">
        <v>0.8</v>
      </c>
      <c r="F227" s="176">
        <v>0.1</v>
      </c>
      <c r="G227" s="176">
        <v>0.2</v>
      </c>
      <c r="H227" s="177">
        <v>0.4</v>
      </c>
      <c r="I227" s="177">
        <v>0.5</v>
      </c>
      <c r="J227" s="177">
        <v>0.70000000000000007</v>
      </c>
      <c r="K227" s="177">
        <v>0.30000000000000004</v>
      </c>
      <c r="L227" s="177">
        <v>-0.1</v>
      </c>
      <c r="M227" s="177">
        <v>-0.15</v>
      </c>
      <c r="N227" s="177">
        <v>-0.2</v>
      </c>
    </row>
    <row r="228" spans="1:14" x14ac:dyDescent="0.25">
      <c r="A228" s="8" t="str">
        <f t="shared" si="32"/>
        <v>agsrv</v>
      </c>
      <c r="B228" s="5" t="str">
        <f t="shared" si="29"/>
        <v>nat</v>
      </c>
      <c r="C228" s="5" t="str">
        <f t="shared" si="30"/>
        <v>sim2</v>
      </c>
      <c r="D228" s="176">
        <v>0.9</v>
      </c>
      <c r="E228" s="176">
        <v>0.8</v>
      </c>
      <c r="F228" s="176">
        <v>0.1</v>
      </c>
      <c r="G228" s="176">
        <v>0.2</v>
      </c>
      <c r="H228" s="177">
        <v>0.4</v>
      </c>
      <c r="I228" s="177">
        <v>0.5</v>
      </c>
      <c r="J228" s="177">
        <v>0.70000000000000007</v>
      </c>
      <c r="K228" s="177">
        <v>0.30000000000000004</v>
      </c>
      <c r="L228" s="177">
        <v>-0.1</v>
      </c>
      <c r="M228" s="177">
        <v>-0.15</v>
      </c>
      <c r="N228" s="177">
        <v>-0.2</v>
      </c>
    </row>
    <row r="229" spans="1:14" x14ac:dyDescent="0.25">
      <c r="A229" s="8" t="str">
        <f t="shared" si="32"/>
        <v>aosrv</v>
      </c>
      <c r="B229" s="5" t="str">
        <f t="shared" si="29"/>
        <v>nat</v>
      </c>
      <c r="C229" s="5" t="str">
        <f t="shared" si="30"/>
        <v>sim2</v>
      </c>
      <c r="D229" s="176">
        <v>-10</v>
      </c>
      <c r="E229" s="176">
        <v>0.8</v>
      </c>
      <c r="F229" s="176">
        <v>0.1</v>
      </c>
      <c r="G229" s="176">
        <v>0.2</v>
      </c>
      <c r="H229" s="177">
        <v>0.4</v>
      </c>
      <c r="I229" s="177">
        <v>0.5</v>
      </c>
      <c r="J229" s="177">
        <v>0.70000000000000007</v>
      </c>
      <c r="K229" s="177">
        <v>0.30000000000000004</v>
      </c>
      <c r="L229" s="177">
        <v>-0.1</v>
      </c>
      <c r="M229" s="177">
        <v>-0.15</v>
      </c>
      <c r="N229" s="177">
        <v>-0.2</v>
      </c>
    </row>
  </sheetData>
  <mergeCells count="2">
    <mergeCell ref="D6:G6"/>
    <mergeCell ref="H6:N6"/>
  </mergeCells>
  <conditionalFormatting sqref="D7:F7 Y8:Y81">
    <cfRule type="cellIs" dxfId="1229" priority="1773" operator="equal">
      <formula>"eps"</formula>
    </cfRule>
  </conditionalFormatting>
  <conditionalFormatting sqref="Y8:Y81">
    <cfRule type="cellIs" dxfId="1228" priority="1768" operator="equal">
      <formula>"eps"</formula>
    </cfRule>
  </conditionalFormatting>
  <conditionalFormatting sqref="D13">
    <cfRule type="cellIs" dxfId="1227" priority="1576" operator="equal">
      <formula>"eps"</formula>
    </cfRule>
  </conditionalFormatting>
  <conditionalFormatting sqref="D25:D26">
    <cfRule type="cellIs" dxfId="1226" priority="1571" operator="equal">
      <formula>"eps"</formula>
    </cfRule>
  </conditionalFormatting>
  <conditionalFormatting sqref="Y72">
    <cfRule type="cellIs" dxfId="1225" priority="1735" operator="equal">
      <formula>"eps"</formula>
    </cfRule>
  </conditionalFormatting>
  <conditionalFormatting sqref="Y72">
    <cfRule type="cellIs" dxfId="1224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223" priority="1608" operator="equal">
      <formula>"eps"</formula>
    </cfRule>
  </conditionalFormatting>
  <conditionalFormatting sqref="Z81:AB81 AM81:BY81">
    <cfRule type="cellIs" dxfId="1222" priority="1607" operator="equal">
      <formula>"eps"</formula>
    </cfRule>
  </conditionalFormatting>
  <conditionalFormatting sqref="Z18:AB18 AM18:BY18">
    <cfRule type="cellIs" dxfId="1221" priority="1606" operator="equal">
      <formula>"eps"</formula>
    </cfRule>
  </conditionalFormatting>
  <conditionalFormatting sqref="Z66:AB66 AM66:BY66">
    <cfRule type="cellIs" dxfId="1220" priority="1605" operator="equal">
      <formula>"eps"</formula>
    </cfRule>
  </conditionalFormatting>
  <conditionalFormatting sqref="Z67:AB67 AM67:BY67">
    <cfRule type="cellIs" dxfId="1219" priority="1604" operator="equal">
      <formula>"eps"</formula>
    </cfRule>
  </conditionalFormatting>
  <conditionalFormatting sqref="Z72:AB72 AM72:BY72">
    <cfRule type="cellIs" dxfId="1218" priority="1603" operator="equal">
      <formula>"eps"</formula>
    </cfRule>
  </conditionalFormatting>
  <conditionalFormatting sqref="Z11:AB11 AM11:BY11">
    <cfRule type="cellIs" dxfId="1217" priority="1602" operator="equal">
      <formula>"eps"</formula>
    </cfRule>
  </conditionalFormatting>
  <conditionalFormatting sqref="Z27:AB27 AM27:BY27">
    <cfRule type="cellIs" dxfId="1216" priority="1601" operator="equal">
      <formula>"eps"</formula>
    </cfRule>
  </conditionalFormatting>
  <conditionalFormatting sqref="Z13:AB13 AM13:BY13">
    <cfRule type="cellIs" dxfId="1215" priority="1600" operator="equal">
      <formula>"eps"</formula>
    </cfRule>
  </conditionalFormatting>
  <conditionalFormatting sqref="Z13:AB13 AM13:BY13">
    <cfRule type="cellIs" dxfId="1214" priority="1599" operator="equal">
      <formula>"eps"</formula>
    </cfRule>
  </conditionalFormatting>
  <conditionalFormatting sqref="Z69:AB75 AM69:BY75">
    <cfRule type="cellIs" dxfId="1213" priority="1598" operator="equal">
      <formula>"eps"</formula>
    </cfRule>
  </conditionalFormatting>
  <conditionalFormatting sqref="Z74:AB74 AM74:BY74">
    <cfRule type="cellIs" dxfId="1212" priority="1597" operator="equal">
      <formula>"eps"</formula>
    </cfRule>
  </conditionalFormatting>
  <conditionalFormatting sqref="Z75:AB75 AM75:BY75">
    <cfRule type="cellIs" dxfId="1211" priority="1596" operator="equal">
      <formula>"eps"</formula>
    </cfRule>
  </conditionalFormatting>
  <conditionalFormatting sqref="Z25:AB26 AM25:BY26">
    <cfRule type="cellIs" dxfId="1210" priority="1595" operator="equal">
      <formula>"eps"</formula>
    </cfRule>
  </conditionalFormatting>
  <conditionalFormatting sqref="Z28:AB29 AM28:BY29">
    <cfRule type="cellIs" dxfId="1209" priority="1594" operator="equal">
      <formula>"eps"</formula>
    </cfRule>
  </conditionalFormatting>
  <conditionalFormatting sqref="Z30:AB31 AM30:BY31">
    <cfRule type="cellIs" dxfId="1208" priority="1593" operator="equal">
      <formula>"eps"</formula>
    </cfRule>
  </conditionalFormatting>
  <conditionalFormatting sqref="Z32:AB33 AM32:BY33">
    <cfRule type="cellIs" dxfId="1207" priority="1592" operator="equal">
      <formula>"eps"</formula>
    </cfRule>
  </conditionalFormatting>
  <conditionalFormatting sqref="Z34:AB35 AM34:BY35">
    <cfRule type="cellIs" dxfId="1206" priority="1591" operator="equal">
      <formula>"eps"</formula>
    </cfRule>
  </conditionalFormatting>
  <conditionalFormatting sqref="Z36:AB65 AM36:BY65">
    <cfRule type="cellIs" dxfId="1205" priority="1590" operator="equal">
      <formula>"eps"</formula>
    </cfRule>
  </conditionalFormatting>
  <conditionalFormatting sqref="Z76:AB76 AM76:BY76">
    <cfRule type="cellIs" dxfId="1204" priority="1589" operator="equal">
      <formula>"eps"</formula>
    </cfRule>
  </conditionalFormatting>
  <conditionalFormatting sqref="Z76:AB76 AM76:BY76">
    <cfRule type="cellIs" dxfId="1203" priority="1588" operator="equal">
      <formula>"eps"</formula>
    </cfRule>
  </conditionalFormatting>
  <conditionalFormatting sqref="Z75:AB75 AM75:BY75">
    <cfRule type="cellIs" dxfId="1202" priority="1587" operator="equal">
      <formula>"eps"</formula>
    </cfRule>
  </conditionalFormatting>
  <conditionalFormatting sqref="Z78:AB80 AM78:BY80">
    <cfRule type="cellIs" dxfId="1201" priority="1586" operator="equal">
      <formula>"eps"</formula>
    </cfRule>
  </conditionalFormatting>
  <conditionalFormatting sqref="Z12:AB12 AM12:BY12">
    <cfRule type="cellIs" dxfId="1200" priority="1585" operator="equal">
      <formula>"eps"</formula>
    </cfRule>
  </conditionalFormatting>
  <conditionalFormatting sqref="D68 D73 D77 D70:D71 D8:D10 D14:D17 D19:D24">
    <cfRule type="cellIs" dxfId="1199" priority="1584" operator="equal">
      <formula>"eps"</formula>
    </cfRule>
  </conditionalFormatting>
  <conditionalFormatting sqref="D81">
    <cfRule type="cellIs" dxfId="1198" priority="1583" operator="equal">
      <formula>"eps"</formula>
    </cfRule>
  </conditionalFormatting>
  <conditionalFormatting sqref="D18">
    <cfRule type="cellIs" dxfId="1197" priority="1582" operator="equal">
      <formula>"eps"</formula>
    </cfRule>
  </conditionalFormatting>
  <conditionalFormatting sqref="D66">
    <cfRule type="cellIs" dxfId="1196" priority="1581" operator="equal">
      <formula>"eps"</formula>
    </cfRule>
  </conditionalFormatting>
  <conditionalFormatting sqref="D67">
    <cfRule type="cellIs" dxfId="1195" priority="1580" operator="equal">
      <formula>"eps"</formula>
    </cfRule>
  </conditionalFormatting>
  <conditionalFormatting sqref="D72">
    <cfRule type="cellIs" dxfId="1194" priority="1579" operator="equal">
      <formula>"eps"</formula>
    </cfRule>
  </conditionalFormatting>
  <conditionalFormatting sqref="D11">
    <cfRule type="cellIs" dxfId="1193" priority="1578" operator="equal">
      <formula>"eps"</formula>
    </cfRule>
  </conditionalFormatting>
  <conditionalFormatting sqref="D27">
    <cfRule type="cellIs" dxfId="1192" priority="1577" operator="equal">
      <formula>"eps"</formula>
    </cfRule>
  </conditionalFormatting>
  <conditionalFormatting sqref="D13">
    <cfRule type="cellIs" dxfId="1191" priority="1575" operator="equal">
      <formula>"eps"</formula>
    </cfRule>
  </conditionalFormatting>
  <conditionalFormatting sqref="D69:D75">
    <cfRule type="cellIs" dxfId="1190" priority="1574" operator="equal">
      <formula>"eps"</formula>
    </cfRule>
  </conditionalFormatting>
  <conditionalFormatting sqref="D74">
    <cfRule type="cellIs" dxfId="1189" priority="1573" operator="equal">
      <formula>"eps"</formula>
    </cfRule>
  </conditionalFormatting>
  <conditionalFormatting sqref="D75">
    <cfRule type="cellIs" dxfId="1188" priority="1572" operator="equal">
      <formula>"eps"</formula>
    </cfRule>
  </conditionalFormatting>
  <conditionalFormatting sqref="D28:D29">
    <cfRule type="cellIs" dxfId="1187" priority="1570" operator="equal">
      <formula>"eps"</formula>
    </cfRule>
  </conditionalFormatting>
  <conditionalFormatting sqref="D30:D31">
    <cfRule type="cellIs" dxfId="1186" priority="1569" operator="equal">
      <formula>"eps"</formula>
    </cfRule>
  </conditionalFormatting>
  <conditionalFormatting sqref="D32:D33">
    <cfRule type="cellIs" dxfId="1185" priority="1568" operator="equal">
      <formula>"eps"</formula>
    </cfRule>
  </conditionalFormatting>
  <conditionalFormatting sqref="D34:D35">
    <cfRule type="cellIs" dxfId="1184" priority="1567" operator="equal">
      <formula>"eps"</formula>
    </cfRule>
  </conditionalFormatting>
  <conditionalFormatting sqref="D36:D65">
    <cfRule type="cellIs" dxfId="1183" priority="1566" operator="equal">
      <formula>"eps"</formula>
    </cfRule>
  </conditionalFormatting>
  <conditionalFormatting sqref="D76">
    <cfRule type="cellIs" dxfId="1182" priority="1565" operator="equal">
      <formula>"eps"</formula>
    </cfRule>
  </conditionalFormatting>
  <conditionalFormatting sqref="D76">
    <cfRule type="cellIs" dxfId="1181" priority="1564" operator="equal">
      <formula>"eps"</formula>
    </cfRule>
  </conditionalFormatting>
  <conditionalFormatting sqref="D75">
    <cfRule type="cellIs" dxfId="1180" priority="1563" operator="equal">
      <formula>"eps"</formula>
    </cfRule>
  </conditionalFormatting>
  <conditionalFormatting sqref="D78:D80">
    <cfRule type="cellIs" dxfId="1179" priority="1562" operator="equal">
      <formula>"eps"</formula>
    </cfRule>
  </conditionalFormatting>
  <conditionalFormatting sqref="D12">
    <cfRule type="cellIs" dxfId="1178" priority="1561" operator="equal">
      <formula>"eps"</formula>
    </cfRule>
  </conditionalFormatting>
  <conditionalFormatting sqref="D92">
    <cfRule type="cellIs" dxfId="1177" priority="1208" operator="equal">
      <formula>"eps"</formula>
    </cfRule>
  </conditionalFormatting>
  <conditionalFormatting sqref="D87">
    <cfRule type="cellIs" dxfId="1176" priority="1202" operator="equal">
      <formula>"eps"</formula>
    </cfRule>
  </conditionalFormatting>
  <conditionalFormatting sqref="D121:D127">
    <cfRule type="cellIs" dxfId="1175" priority="1200" operator="equal">
      <formula>"eps"</formula>
    </cfRule>
  </conditionalFormatting>
  <conditionalFormatting sqref="D126">
    <cfRule type="cellIs" dxfId="1174" priority="1199" operator="equal">
      <formula>"eps"</formula>
    </cfRule>
  </conditionalFormatting>
  <conditionalFormatting sqref="D127">
    <cfRule type="cellIs" dxfId="1173" priority="1198" operator="equal">
      <formula>"eps"</formula>
    </cfRule>
  </conditionalFormatting>
  <conditionalFormatting sqref="D99:D100">
    <cfRule type="cellIs" dxfId="1172" priority="1197" operator="equal">
      <formula>"eps"</formula>
    </cfRule>
  </conditionalFormatting>
  <conditionalFormatting sqref="D102:D103">
    <cfRule type="cellIs" dxfId="1171" priority="1196" operator="equal">
      <formula>"eps"</formula>
    </cfRule>
  </conditionalFormatting>
  <conditionalFormatting sqref="D104:D105">
    <cfRule type="cellIs" dxfId="1170" priority="1195" operator="equal">
      <formula>"eps"</formula>
    </cfRule>
  </conditionalFormatting>
  <conditionalFormatting sqref="D106:D107">
    <cfRule type="cellIs" dxfId="1169" priority="1194" operator="equal">
      <formula>"eps"</formula>
    </cfRule>
  </conditionalFormatting>
  <conditionalFormatting sqref="D108:D109">
    <cfRule type="cellIs" dxfId="1168" priority="1193" operator="equal">
      <formula>"eps"</formula>
    </cfRule>
  </conditionalFormatting>
  <conditionalFormatting sqref="D110:D117">
    <cfRule type="cellIs" dxfId="1167" priority="1192" operator="equal">
      <formula>"eps"</formula>
    </cfRule>
  </conditionalFormatting>
  <conditionalFormatting sqref="E126:E127">
    <cfRule type="cellIs" dxfId="1166" priority="1145" operator="equal">
      <formula>"eps"</formula>
    </cfRule>
  </conditionalFormatting>
  <conditionalFormatting sqref="E87">
    <cfRule type="cellIs" dxfId="1165" priority="1143" operator="equal">
      <formula>"eps"</formula>
    </cfRule>
  </conditionalFormatting>
  <conditionalFormatting sqref="E121">
    <cfRule type="cellIs" dxfId="1164" priority="1113" operator="equal">
      <formula>"eps"</formula>
    </cfRule>
  </conditionalFormatting>
  <conditionalFormatting sqref="E124">
    <cfRule type="cellIs" dxfId="1163" priority="1108" operator="equal">
      <formula>"eps"</formula>
    </cfRule>
  </conditionalFormatting>
  <conditionalFormatting sqref="E129">
    <cfRule type="cellIs" dxfId="1162" priority="1103" operator="equal">
      <formula>"eps"</formula>
    </cfRule>
  </conditionalFormatting>
  <conditionalFormatting sqref="E131:E132">
    <cfRule type="cellIs" dxfId="1161" priority="1098" operator="equal">
      <formula>"eps"</formula>
    </cfRule>
  </conditionalFormatting>
  <conditionalFormatting sqref="E128">
    <cfRule type="cellIs" dxfId="1160" priority="1093" operator="equal">
      <formula>"eps"</formula>
    </cfRule>
  </conditionalFormatting>
  <conditionalFormatting sqref="E82">
    <cfRule type="cellIs" dxfId="1159" priority="1088" operator="equal">
      <formula>"eps"</formula>
    </cfRule>
  </conditionalFormatting>
  <conditionalFormatting sqref="E86 E93 E130 E100 E83:E84 E88:E91 E95:E98 E103:E105 E107 E110:E117 E122:E123 E125">
    <cfRule type="cellIs" dxfId="1158" priority="1269" operator="equal">
      <formula>"eps"</formula>
    </cfRule>
  </conditionalFormatting>
  <conditionalFormatting sqref="E133:E155">
    <cfRule type="cellIs" dxfId="1157" priority="1267" operator="equal">
      <formula>"eps"</formula>
    </cfRule>
  </conditionalFormatting>
  <conditionalFormatting sqref="E86">
    <cfRule type="cellIs" dxfId="1156" priority="1265" operator="equal">
      <formula>"eps"</formula>
    </cfRule>
  </conditionalFormatting>
  <conditionalFormatting sqref="E109:E117">
    <cfRule type="cellIs" dxfId="1155" priority="1264" operator="equal">
      <formula>"eps"</formula>
    </cfRule>
  </conditionalFormatting>
  <conditionalFormatting sqref="E118">
    <cfRule type="cellIs" dxfId="1154" priority="1263" operator="equal">
      <formula>"eps"</formula>
    </cfRule>
  </conditionalFormatting>
  <conditionalFormatting sqref="E85">
    <cfRule type="cellIs" dxfId="1153" priority="1259" operator="equal">
      <formula>"eps"</formula>
    </cfRule>
  </conditionalFormatting>
  <conditionalFormatting sqref="E101">
    <cfRule type="cellIs" dxfId="1152" priority="1257" operator="equal">
      <formula>"eps"</formula>
    </cfRule>
  </conditionalFormatting>
  <conditionalFormatting sqref="D120 D125 D129 D122:D123 D82:D84 D88:D91 D93:D98">
    <cfRule type="cellIs" dxfId="1151" priority="1210" operator="equal">
      <formula>"eps"</formula>
    </cfRule>
  </conditionalFormatting>
  <conditionalFormatting sqref="D133:D155">
    <cfRule type="cellIs" dxfId="1150" priority="1209" operator="equal">
      <formula>"eps"</formula>
    </cfRule>
  </conditionalFormatting>
  <conditionalFormatting sqref="D118">
    <cfRule type="cellIs" dxfId="1149" priority="1207" operator="equal">
      <formula>"eps"</formula>
    </cfRule>
  </conditionalFormatting>
  <conditionalFormatting sqref="D119">
    <cfRule type="cellIs" dxfId="1148" priority="1206" operator="equal">
      <formula>"eps"</formula>
    </cfRule>
  </conditionalFormatting>
  <conditionalFormatting sqref="D124">
    <cfRule type="cellIs" dxfId="1147" priority="1205" operator="equal">
      <formula>"eps"</formula>
    </cfRule>
  </conditionalFormatting>
  <conditionalFormatting sqref="D85">
    <cfRule type="cellIs" dxfId="1146" priority="1204" operator="equal">
      <formula>"eps"</formula>
    </cfRule>
  </conditionalFormatting>
  <conditionalFormatting sqref="D101">
    <cfRule type="cellIs" dxfId="1145" priority="1203" operator="equal">
      <formula>"eps"</formula>
    </cfRule>
  </conditionalFormatting>
  <conditionalFormatting sqref="D87">
    <cfRule type="cellIs" dxfId="1144" priority="1201" operator="equal">
      <formula>"eps"</formula>
    </cfRule>
  </conditionalFormatting>
  <conditionalFormatting sqref="D128">
    <cfRule type="cellIs" dxfId="1143" priority="1191" operator="equal">
      <formula>"eps"</formula>
    </cfRule>
  </conditionalFormatting>
  <conditionalFormatting sqref="D128">
    <cfRule type="cellIs" dxfId="1142" priority="1190" operator="equal">
      <formula>"eps"</formula>
    </cfRule>
  </conditionalFormatting>
  <conditionalFormatting sqref="D127">
    <cfRule type="cellIs" dxfId="1141" priority="1189" operator="equal">
      <formula>"eps"</formula>
    </cfRule>
  </conditionalFormatting>
  <conditionalFormatting sqref="D130:D132">
    <cfRule type="cellIs" dxfId="1140" priority="1188" operator="equal">
      <formula>"eps"</formula>
    </cfRule>
  </conditionalFormatting>
  <conditionalFormatting sqref="D86">
    <cfRule type="cellIs" dxfId="1139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138" priority="1078" operator="equal">
      <formula>"eps"</formula>
    </cfRule>
  </conditionalFormatting>
  <conditionalFormatting sqref="AC133:AC155 AE133:AE155">
    <cfRule type="cellIs" dxfId="1137" priority="1077" operator="equal">
      <formula>"eps"</formula>
    </cfRule>
  </conditionalFormatting>
  <conditionalFormatting sqref="AC86 AE86">
    <cfRule type="cellIs" dxfId="1136" priority="1076" operator="equal">
      <formula>"eps"</formula>
    </cfRule>
  </conditionalFormatting>
  <conditionalFormatting sqref="AC109:AL117">
    <cfRule type="cellIs" dxfId="1135" priority="1075" operator="equal">
      <formula>"eps"</formula>
    </cfRule>
  </conditionalFormatting>
  <conditionalFormatting sqref="AC118 AE118">
    <cfRule type="cellIs" dxfId="1134" priority="1074" operator="equal">
      <formula>"eps"</formula>
    </cfRule>
  </conditionalFormatting>
  <conditionalFormatting sqref="AC85 AE85">
    <cfRule type="cellIs" dxfId="1133" priority="1073" operator="equal">
      <formula>"eps"</formula>
    </cfRule>
  </conditionalFormatting>
  <conditionalFormatting sqref="AC101 AE101">
    <cfRule type="cellIs" dxfId="1132" priority="1072" operator="equal">
      <formula>"eps"</formula>
    </cfRule>
  </conditionalFormatting>
  <conditionalFormatting sqref="AE126">
    <cfRule type="cellIs" dxfId="1131" priority="1071" operator="equal">
      <formula>"eps"</formula>
    </cfRule>
  </conditionalFormatting>
  <conditionalFormatting sqref="AE127">
    <cfRule type="cellIs" dxfId="1130" priority="1070" operator="equal">
      <formula>"eps"</formula>
    </cfRule>
  </conditionalFormatting>
  <conditionalFormatting sqref="AF107:AJ107 AF110:AJ117 AF125:AJ125 AF86:AJ86 AF122:AJ123 AF91:AJ91 AF103:AJ105 AF95:AJ98">
    <cfRule type="cellIs" dxfId="1129" priority="1069" operator="equal">
      <formula>"eps"</formula>
    </cfRule>
  </conditionalFormatting>
  <conditionalFormatting sqref="AF133:AJ155">
    <cfRule type="cellIs" dxfId="1128" priority="1068" operator="equal">
      <formula>"eps"</formula>
    </cfRule>
  </conditionalFormatting>
  <conditionalFormatting sqref="AF86:AJ86">
    <cfRule type="cellIs" dxfId="1127" priority="1067" operator="equal">
      <formula>"eps"</formula>
    </cfRule>
  </conditionalFormatting>
  <conditionalFormatting sqref="AF109:AJ109">
    <cfRule type="cellIs" dxfId="1126" priority="1066" operator="equal">
      <formula>"eps"</formula>
    </cfRule>
  </conditionalFormatting>
  <conditionalFormatting sqref="AF118:AJ118">
    <cfRule type="cellIs" dxfId="1125" priority="1065" operator="equal">
      <formula>"eps"</formula>
    </cfRule>
  </conditionalFormatting>
  <conditionalFormatting sqref="AF85:AJ85">
    <cfRule type="cellIs" dxfId="1124" priority="1064" operator="equal">
      <formula>"eps"</formula>
    </cfRule>
  </conditionalFormatting>
  <conditionalFormatting sqref="AF101:AJ101">
    <cfRule type="cellIs" dxfId="1123" priority="1063" operator="equal">
      <formula>"eps"</formula>
    </cfRule>
  </conditionalFormatting>
  <conditionalFormatting sqref="AF126:AJ126">
    <cfRule type="cellIs" dxfId="1122" priority="1062" operator="equal">
      <formula>"eps"</formula>
    </cfRule>
  </conditionalFormatting>
  <conditionalFormatting sqref="AF127:AJ127">
    <cfRule type="cellIs" dxfId="1121" priority="1061" operator="equal">
      <formula>"eps"</formula>
    </cfRule>
  </conditionalFormatting>
  <conditionalFormatting sqref="AD107 AD110:AD117 AD125 AD86 AD122:AD123 AD91 AD103:AD105 AD95:AD98">
    <cfRule type="cellIs" dxfId="1120" priority="1060" operator="equal">
      <formula>"eps"</formula>
    </cfRule>
  </conditionalFormatting>
  <conditionalFormatting sqref="AD133:AD155">
    <cfRule type="cellIs" dxfId="1119" priority="1059" operator="equal">
      <formula>"eps"</formula>
    </cfRule>
  </conditionalFormatting>
  <conditionalFormatting sqref="AD86">
    <cfRule type="cellIs" dxfId="1118" priority="1058" operator="equal">
      <formula>"eps"</formula>
    </cfRule>
  </conditionalFormatting>
  <conditionalFormatting sqref="AD109">
    <cfRule type="cellIs" dxfId="1117" priority="1057" operator="equal">
      <formula>"eps"</formula>
    </cfRule>
  </conditionalFormatting>
  <conditionalFormatting sqref="AD118">
    <cfRule type="cellIs" dxfId="1116" priority="1056" operator="equal">
      <formula>"eps"</formula>
    </cfRule>
  </conditionalFormatting>
  <conditionalFormatting sqref="AD85">
    <cfRule type="cellIs" dxfId="1115" priority="1055" operator="equal">
      <formula>"eps"</formula>
    </cfRule>
  </conditionalFormatting>
  <conditionalFormatting sqref="AD101">
    <cfRule type="cellIs" dxfId="1114" priority="1054" operator="equal">
      <formula>"eps"</formula>
    </cfRule>
  </conditionalFormatting>
  <conditionalFormatting sqref="AD126">
    <cfRule type="cellIs" dxfId="1113" priority="1053" operator="equal">
      <formula>"eps"</formula>
    </cfRule>
  </conditionalFormatting>
  <conditionalFormatting sqref="AD127">
    <cfRule type="cellIs" dxfId="1112" priority="1052" operator="equal">
      <formula>"eps"</formula>
    </cfRule>
  </conditionalFormatting>
  <conditionalFormatting sqref="AD92">
    <cfRule type="cellIs" dxfId="1111" priority="1015" operator="equal">
      <formula>"eps"</formula>
    </cfRule>
  </conditionalFormatting>
  <conditionalFormatting sqref="AF92:AJ92">
    <cfRule type="cellIs" dxfId="1110" priority="1016" operator="equal">
      <formula>"eps"</formula>
    </cfRule>
  </conditionalFormatting>
  <conditionalFormatting sqref="AL87">
    <cfRule type="cellIs" dxfId="1109" priority="1018" operator="equal">
      <formula>"eps"</formula>
    </cfRule>
  </conditionalFormatting>
  <conditionalFormatting sqref="AE92">
    <cfRule type="cellIs" dxfId="1108" priority="1017" operator="equal">
      <formula>"eps"</formula>
    </cfRule>
  </conditionalFormatting>
  <conditionalFormatting sqref="AC87">
    <cfRule type="cellIs" dxfId="1107" priority="1020" operator="equal">
      <formula>"eps"</formula>
    </cfRule>
  </conditionalFormatting>
  <conditionalFormatting sqref="AK87">
    <cfRule type="cellIs" dxfId="1106" priority="1019" operator="equal">
      <formula>"eps"</formula>
    </cfRule>
  </conditionalFormatting>
  <conditionalFormatting sqref="AK107 AK110:AK117 AK125 AK122:AK123 AK91 AK103:AK105 AK95:AK98">
    <cfRule type="cellIs" dxfId="1105" priority="1051" operator="equal">
      <formula>"eps"</formula>
    </cfRule>
  </conditionalFormatting>
  <conditionalFormatting sqref="AK109">
    <cfRule type="cellIs" dxfId="1104" priority="1050" operator="equal">
      <formula>"eps"</formula>
    </cfRule>
  </conditionalFormatting>
  <conditionalFormatting sqref="AK118">
    <cfRule type="cellIs" dxfId="1103" priority="1049" operator="equal">
      <formula>"eps"</formula>
    </cfRule>
  </conditionalFormatting>
  <conditionalFormatting sqref="AK85">
    <cfRule type="cellIs" dxfId="1102" priority="1048" operator="equal">
      <formula>"eps"</formula>
    </cfRule>
  </conditionalFormatting>
  <conditionalFormatting sqref="AK101">
    <cfRule type="cellIs" dxfId="1101" priority="1047" operator="equal">
      <formula>"eps"</formula>
    </cfRule>
  </conditionalFormatting>
  <conditionalFormatting sqref="AK126">
    <cfRule type="cellIs" dxfId="1100" priority="1046" operator="equal">
      <formula>"eps"</formula>
    </cfRule>
  </conditionalFormatting>
  <conditionalFormatting sqref="AK127">
    <cfRule type="cellIs" dxfId="1099" priority="1045" operator="equal">
      <formula>"eps"</formula>
    </cfRule>
  </conditionalFormatting>
  <conditionalFormatting sqref="AE119">
    <cfRule type="cellIs" dxfId="1098" priority="981" operator="equal">
      <formula>"eps"</formula>
    </cfRule>
  </conditionalFormatting>
  <conditionalFormatting sqref="AD119">
    <cfRule type="cellIs" dxfId="1097" priority="974" operator="equal">
      <formula>"eps"</formula>
    </cfRule>
  </conditionalFormatting>
  <conditionalFormatting sqref="AL108">
    <cfRule type="cellIs" dxfId="1096" priority="982" operator="equal">
      <formula>"eps"</formula>
    </cfRule>
  </conditionalFormatting>
  <conditionalFormatting sqref="AK108">
    <cfRule type="cellIs" dxfId="1095" priority="983" operator="equal">
      <formula>"eps"</formula>
    </cfRule>
  </conditionalFormatting>
  <conditionalFormatting sqref="AC108">
    <cfRule type="cellIs" dxfId="1094" priority="984" operator="equal">
      <formula>"eps"</formula>
    </cfRule>
  </conditionalFormatting>
  <conditionalFormatting sqref="AD108">
    <cfRule type="cellIs" dxfId="1093" priority="985" operator="equal">
      <formula>"eps"</formula>
    </cfRule>
  </conditionalFormatting>
  <conditionalFormatting sqref="AF108:AJ108">
    <cfRule type="cellIs" dxfId="1092" priority="986" operator="equal">
      <formula>"eps"</formula>
    </cfRule>
  </conditionalFormatting>
  <conditionalFormatting sqref="AE108">
    <cfRule type="cellIs" dxfId="1091" priority="987" operator="equal">
      <formula>"eps"</formula>
    </cfRule>
  </conditionalFormatting>
  <conditionalFormatting sqref="AL106">
    <cfRule type="cellIs" dxfId="1090" priority="988" operator="equal">
      <formula>"eps"</formula>
    </cfRule>
  </conditionalFormatting>
  <conditionalFormatting sqref="AK106">
    <cfRule type="cellIs" dxfId="1089" priority="989" operator="equal">
      <formula>"eps"</formula>
    </cfRule>
  </conditionalFormatting>
  <conditionalFormatting sqref="AC106">
    <cfRule type="cellIs" dxfId="1088" priority="990" operator="equal">
      <formula>"eps"</formula>
    </cfRule>
  </conditionalFormatting>
  <conditionalFormatting sqref="AD106">
    <cfRule type="cellIs" dxfId="1087" priority="991" operator="equal">
      <formula>"eps"</formula>
    </cfRule>
  </conditionalFormatting>
  <conditionalFormatting sqref="AF106:AJ106">
    <cfRule type="cellIs" dxfId="1086" priority="992" operator="equal">
      <formula>"eps"</formula>
    </cfRule>
  </conditionalFormatting>
  <conditionalFormatting sqref="AE106">
    <cfRule type="cellIs" dxfId="1085" priority="993" operator="equal">
      <formula>"eps"</formula>
    </cfRule>
  </conditionalFormatting>
  <conditionalFormatting sqref="AL102">
    <cfRule type="cellIs" dxfId="1084" priority="994" operator="equal">
      <formula>"eps"</formula>
    </cfRule>
  </conditionalFormatting>
  <conditionalFormatting sqref="AK86">
    <cfRule type="cellIs" dxfId="1083" priority="1044" operator="equal">
      <formula>"eps"</formula>
    </cfRule>
  </conditionalFormatting>
  <conditionalFormatting sqref="AL107 AL110:AL117 AL125 AL122:AL123 AL91 AL103:AL105 AL95:AL98">
    <cfRule type="cellIs" dxfId="1082" priority="1043" operator="equal">
      <formula>"eps"</formula>
    </cfRule>
  </conditionalFormatting>
  <conditionalFormatting sqref="AL109">
    <cfRule type="cellIs" dxfId="1081" priority="1042" operator="equal">
      <formula>"eps"</formula>
    </cfRule>
  </conditionalFormatting>
  <conditionalFormatting sqref="AL118">
    <cfRule type="cellIs" dxfId="1080" priority="1041" operator="equal">
      <formula>"eps"</formula>
    </cfRule>
  </conditionalFormatting>
  <conditionalFormatting sqref="AL85">
    <cfRule type="cellIs" dxfId="1079" priority="1040" operator="equal">
      <formula>"eps"</formula>
    </cfRule>
  </conditionalFormatting>
  <conditionalFormatting sqref="AL101">
    <cfRule type="cellIs" dxfId="1078" priority="1039" operator="equal">
      <formula>"eps"</formula>
    </cfRule>
  </conditionalFormatting>
  <conditionalFormatting sqref="AL126">
    <cfRule type="cellIs" dxfId="1077" priority="1038" operator="equal">
      <formula>"eps"</formula>
    </cfRule>
  </conditionalFormatting>
  <conditionalFormatting sqref="AL127">
    <cfRule type="cellIs" dxfId="1076" priority="1037" operator="equal">
      <formula>"eps"</formula>
    </cfRule>
  </conditionalFormatting>
  <conditionalFormatting sqref="AE129">
    <cfRule type="cellIs" dxfId="1075" priority="955" operator="equal">
      <formula>"eps"</formula>
    </cfRule>
  </conditionalFormatting>
  <conditionalFormatting sqref="AK129">
    <cfRule type="cellIs" dxfId="1074" priority="948" operator="equal">
      <formula>"eps"</formula>
    </cfRule>
  </conditionalFormatting>
  <conditionalFormatting sqref="AF128:AJ128">
    <cfRule type="cellIs" dxfId="1073" priority="956" operator="equal">
      <formula>"eps"</formula>
    </cfRule>
  </conditionalFormatting>
  <conditionalFormatting sqref="AE128">
    <cfRule type="cellIs" dxfId="1072" priority="957" operator="equal">
      <formula>"eps"</formula>
    </cfRule>
  </conditionalFormatting>
  <conditionalFormatting sqref="AL124">
    <cfRule type="cellIs" dxfId="1071" priority="958" operator="equal">
      <formula>"eps"</formula>
    </cfRule>
  </conditionalFormatting>
  <conditionalFormatting sqref="AK124">
    <cfRule type="cellIs" dxfId="1070" priority="959" operator="equal">
      <formula>"eps"</formula>
    </cfRule>
  </conditionalFormatting>
  <conditionalFormatting sqref="AC124">
    <cfRule type="cellIs" dxfId="1069" priority="960" operator="equal">
      <formula>"eps"</formula>
    </cfRule>
  </conditionalFormatting>
  <conditionalFormatting sqref="AD124">
    <cfRule type="cellIs" dxfId="1068" priority="961" operator="equal">
      <formula>"eps"</formula>
    </cfRule>
  </conditionalFormatting>
  <conditionalFormatting sqref="AF124:AJ124">
    <cfRule type="cellIs" dxfId="1067" priority="962" operator="equal">
      <formula>"eps"</formula>
    </cfRule>
  </conditionalFormatting>
  <conditionalFormatting sqref="AE124">
    <cfRule type="cellIs" dxfId="1066" priority="963" operator="equal">
      <formula>"eps"</formula>
    </cfRule>
  </conditionalFormatting>
  <conditionalFormatting sqref="AL121">
    <cfRule type="cellIs" dxfId="1065" priority="964" operator="equal">
      <formula>"eps"</formula>
    </cfRule>
  </conditionalFormatting>
  <conditionalFormatting sqref="AL120">
    <cfRule type="cellIs" dxfId="1064" priority="965" operator="equal">
      <formula>"eps"</formula>
    </cfRule>
  </conditionalFormatting>
  <conditionalFormatting sqref="AL119">
    <cfRule type="cellIs" dxfId="1063" priority="966" operator="equal">
      <formula>"eps"</formula>
    </cfRule>
  </conditionalFormatting>
  <conditionalFormatting sqref="AK121">
    <cfRule type="cellIs" dxfId="1062" priority="967" operator="equal">
      <formula>"eps"</formula>
    </cfRule>
  </conditionalFormatting>
  <conditionalFormatting sqref="AK120">
    <cfRule type="cellIs" dxfId="1061" priority="968" operator="equal">
      <formula>"eps"</formula>
    </cfRule>
  </conditionalFormatting>
  <conditionalFormatting sqref="AL86">
    <cfRule type="cellIs" dxfId="1060" priority="1036" operator="equal">
      <formula>"eps"</formula>
    </cfRule>
  </conditionalFormatting>
  <conditionalFormatting sqref="AK133:AL155">
    <cfRule type="cellIs" dxfId="1059" priority="1035" operator="equal">
      <formula>"eps"</formula>
    </cfRule>
  </conditionalFormatting>
  <conditionalFormatting sqref="AD83:AL84">
    <cfRule type="cellIs" dxfId="1058" priority="1034" operator="equal">
      <formula>"eps"</formula>
    </cfRule>
  </conditionalFormatting>
  <conditionalFormatting sqref="AD88:AL90">
    <cfRule type="cellIs" dxfId="1057" priority="1033" operator="equal">
      <formula>"eps"</formula>
    </cfRule>
  </conditionalFormatting>
  <conditionalFormatting sqref="AD93:AL93">
    <cfRule type="cellIs" dxfId="1056" priority="1032" operator="equal">
      <formula>"eps"</formula>
    </cfRule>
  </conditionalFormatting>
  <conditionalFormatting sqref="AD100:AL100">
    <cfRule type="cellIs" dxfId="1055" priority="1031" operator="equal">
      <formula>"eps"</formula>
    </cfRule>
  </conditionalFormatting>
  <conditionalFormatting sqref="AC126:AL127">
    <cfRule type="cellIs" dxfId="1054" priority="1030" operator="equal">
      <formula>"eps"</formula>
    </cfRule>
  </conditionalFormatting>
  <conditionalFormatting sqref="AD130:AL130">
    <cfRule type="cellIs" dxfId="1053" priority="1029" operator="equal">
      <formula>"eps"</formula>
    </cfRule>
  </conditionalFormatting>
  <conditionalFormatting sqref="AK119">
    <cfRule type="cellIs" dxfId="1052" priority="969" operator="equal">
      <formula>"eps"</formula>
    </cfRule>
  </conditionalFormatting>
  <conditionalFormatting sqref="AD120">
    <cfRule type="cellIs" dxfId="1051" priority="973" operator="equal">
      <formula>"eps"</formula>
    </cfRule>
  </conditionalFormatting>
  <conditionalFormatting sqref="AC120">
    <cfRule type="cellIs" dxfId="1050" priority="972" operator="equal">
      <formula>"eps"</formula>
    </cfRule>
  </conditionalFormatting>
  <conditionalFormatting sqref="AE121">
    <cfRule type="cellIs" dxfId="1049" priority="977" operator="equal">
      <formula>"eps"</formula>
    </cfRule>
  </conditionalFormatting>
  <conditionalFormatting sqref="AF121:AJ121">
    <cfRule type="cellIs" dxfId="1048" priority="976" operator="equal">
      <formula>"eps"</formula>
    </cfRule>
  </conditionalFormatting>
  <conditionalFormatting sqref="AF119:AJ119">
    <cfRule type="cellIs" dxfId="1047" priority="980" operator="equal">
      <formula>"eps"</formula>
    </cfRule>
  </conditionalFormatting>
  <conditionalFormatting sqref="AE99">
    <cfRule type="cellIs" dxfId="1046" priority="1005" operator="equal">
      <formula>"eps"</formula>
    </cfRule>
  </conditionalFormatting>
  <conditionalFormatting sqref="AF99:AJ99">
    <cfRule type="cellIs" dxfId="1045" priority="1004" operator="equal">
      <formula>"eps"</formula>
    </cfRule>
  </conditionalFormatting>
  <conditionalFormatting sqref="AD94">
    <cfRule type="cellIs" dxfId="1044" priority="1009" operator="equal">
      <formula>"eps"</formula>
    </cfRule>
  </conditionalFormatting>
  <conditionalFormatting sqref="AC94">
    <cfRule type="cellIs" dxfId="1043" priority="1008" operator="equal">
      <formula>"eps"</formula>
    </cfRule>
  </conditionalFormatting>
  <conditionalFormatting sqref="AK94">
    <cfRule type="cellIs" dxfId="1042" priority="1007" operator="equal">
      <formula>"eps"</formula>
    </cfRule>
  </conditionalFormatting>
  <conditionalFormatting sqref="AL94">
    <cfRule type="cellIs" dxfId="1041" priority="1006" operator="equal">
      <formula>"eps"</formula>
    </cfRule>
  </conditionalFormatting>
  <conditionalFormatting sqref="AC92">
    <cfRule type="cellIs" dxfId="1040" priority="1014" operator="equal">
      <formula>"eps"</formula>
    </cfRule>
  </conditionalFormatting>
  <conditionalFormatting sqref="AC82">
    <cfRule type="cellIs" dxfId="1039" priority="1028" operator="equal">
      <formula>"eps"</formula>
    </cfRule>
  </conditionalFormatting>
  <conditionalFormatting sqref="AE82:AJ82">
    <cfRule type="cellIs" dxfId="1038" priority="1027" operator="equal">
      <formula>"eps"</formula>
    </cfRule>
  </conditionalFormatting>
  <conditionalFormatting sqref="AD82">
    <cfRule type="cellIs" dxfId="1037" priority="1026" operator="equal">
      <formula>"eps"</formula>
    </cfRule>
  </conditionalFormatting>
  <conditionalFormatting sqref="AK82">
    <cfRule type="cellIs" dxfId="1036" priority="1025" operator="equal">
      <formula>"eps"</formula>
    </cfRule>
  </conditionalFormatting>
  <conditionalFormatting sqref="AL82">
    <cfRule type="cellIs" dxfId="1035" priority="1024" operator="equal">
      <formula>"eps"</formula>
    </cfRule>
  </conditionalFormatting>
  <conditionalFormatting sqref="AE87">
    <cfRule type="cellIs" dxfId="1034" priority="1023" operator="equal">
      <formula>"eps"</formula>
    </cfRule>
  </conditionalFormatting>
  <conditionalFormatting sqref="AF87:AJ87">
    <cfRule type="cellIs" dxfId="1033" priority="1022" operator="equal">
      <formula>"eps"</formula>
    </cfRule>
  </conditionalFormatting>
  <conditionalFormatting sqref="AD87">
    <cfRule type="cellIs" dxfId="1032" priority="1021" operator="equal">
      <formula>"eps"</formula>
    </cfRule>
  </conditionalFormatting>
  <conditionalFormatting sqref="AK92">
    <cfRule type="cellIs" dxfId="1031" priority="1013" operator="equal">
      <formula>"eps"</formula>
    </cfRule>
  </conditionalFormatting>
  <conditionalFormatting sqref="AL92">
    <cfRule type="cellIs" dxfId="1030" priority="1012" operator="equal">
      <formula>"eps"</formula>
    </cfRule>
  </conditionalFormatting>
  <conditionalFormatting sqref="AE94">
    <cfRule type="cellIs" dxfId="1029" priority="1011" operator="equal">
      <formula>"eps"</formula>
    </cfRule>
  </conditionalFormatting>
  <conditionalFormatting sqref="AF94:AJ94">
    <cfRule type="cellIs" dxfId="1028" priority="1010" operator="equal">
      <formula>"eps"</formula>
    </cfRule>
  </conditionalFormatting>
  <conditionalFormatting sqref="AD99">
    <cfRule type="cellIs" dxfId="1027" priority="1003" operator="equal">
      <formula>"eps"</formula>
    </cfRule>
  </conditionalFormatting>
  <conditionalFormatting sqref="AC99">
    <cfRule type="cellIs" dxfId="1026" priority="1002" operator="equal">
      <formula>"eps"</formula>
    </cfRule>
  </conditionalFormatting>
  <conditionalFormatting sqref="AK99">
    <cfRule type="cellIs" dxfId="1025" priority="1001" operator="equal">
      <formula>"eps"</formula>
    </cfRule>
  </conditionalFormatting>
  <conditionalFormatting sqref="AL99">
    <cfRule type="cellIs" dxfId="1024" priority="1000" operator="equal">
      <formula>"eps"</formula>
    </cfRule>
  </conditionalFormatting>
  <conditionalFormatting sqref="AE102">
    <cfRule type="cellIs" dxfId="1023" priority="999" operator="equal">
      <formula>"eps"</formula>
    </cfRule>
  </conditionalFormatting>
  <conditionalFormatting sqref="AF102:AJ102">
    <cfRule type="cellIs" dxfId="1022" priority="998" operator="equal">
      <formula>"eps"</formula>
    </cfRule>
  </conditionalFormatting>
  <conditionalFormatting sqref="AD102">
    <cfRule type="cellIs" dxfId="1021" priority="997" operator="equal">
      <formula>"eps"</formula>
    </cfRule>
  </conditionalFormatting>
  <conditionalFormatting sqref="AC102">
    <cfRule type="cellIs" dxfId="1020" priority="996" operator="equal">
      <formula>"eps"</formula>
    </cfRule>
  </conditionalFormatting>
  <conditionalFormatting sqref="AK102">
    <cfRule type="cellIs" dxfId="1019" priority="995" operator="equal">
      <formula>"eps"</formula>
    </cfRule>
  </conditionalFormatting>
  <conditionalFormatting sqref="AE120">
    <cfRule type="cellIs" dxfId="1018" priority="979" operator="equal">
      <formula>"eps"</formula>
    </cfRule>
  </conditionalFormatting>
  <conditionalFormatting sqref="AF120:AJ120">
    <cfRule type="cellIs" dxfId="1017" priority="978" operator="equal">
      <formula>"eps"</formula>
    </cfRule>
  </conditionalFormatting>
  <conditionalFormatting sqref="AC119">
    <cfRule type="cellIs" dxfId="1016" priority="975" operator="equal">
      <formula>"eps"</formula>
    </cfRule>
  </conditionalFormatting>
  <conditionalFormatting sqref="AD121">
    <cfRule type="cellIs" dxfId="1015" priority="971" operator="equal">
      <formula>"eps"</formula>
    </cfRule>
  </conditionalFormatting>
  <conditionalFormatting sqref="AC121">
    <cfRule type="cellIs" dxfId="1014" priority="970" operator="equal">
      <formula>"eps"</formula>
    </cfRule>
  </conditionalFormatting>
  <conditionalFormatting sqref="AF129:AJ129">
    <cfRule type="cellIs" dxfId="1013" priority="954" operator="equal">
      <formula>"eps"</formula>
    </cfRule>
  </conditionalFormatting>
  <conditionalFormatting sqref="AC129">
    <cfRule type="cellIs" dxfId="1012" priority="953" operator="equal">
      <formula>"eps"</formula>
    </cfRule>
  </conditionalFormatting>
  <conditionalFormatting sqref="AD129">
    <cfRule type="cellIs" dxfId="1011" priority="952" operator="equal">
      <formula>"eps"</formula>
    </cfRule>
  </conditionalFormatting>
  <conditionalFormatting sqref="AD128">
    <cfRule type="cellIs" dxfId="1010" priority="951" operator="equal">
      <formula>"eps"</formula>
    </cfRule>
  </conditionalFormatting>
  <conditionalFormatting sqref="AC128">
    <cfRule type="cellIs" dxfId="1009" priority="950" operator="equal">
      <formula>"eps"</formula>
    </cfRule>
  </conditionalFormatting>
  <conditionalFormatting sqref="AK128">
    <cfRule type="cellIs" dxfId="1008" priority="949" operator="equal">
      <formula>"eps"</formula>
    </cfRule>
  </conditionalFormatting>
  <conditionalFormatting sqref="AL128">
    <cfRule type="cellIs" dxfId="1007" priority="947" operator="equal">
      <formula>"eps"</formula>
    </cfRule>
  </conditionalFormatting>
  <conditionalFormatting sqref="AL129">
    <cfRule type="cellIs" dxfId="1006" priority="946" operator="equal">
      <formula>"eps"</formula>
    </cfRule>
  </conditionalFormatting>
  <conditionalFormatting sqref="AE131">
    <cfRule type="cellIs" dxfId="1005" priority="945" operator="equal">
      <formula>"eps"</formula>
    </cfRule>
  </conditionalFormatting>
  <conditionalFormatting sqref="AF131:AJ131">
    <cfRule type="cellIs" dxfId="1004" priority="944" operator="equal">
      <formula>"eps"</formula>
    </cfRule>
  </conditionalFormatting>
  <conditionalFormatting sqref="AE132">
    <cfRule type="cellIs" dxfId="1003" priority="943" operator="equal">
      <formula>"eps"</formula>
    </cfRule>
  </conditionalFormatting>
  <conditionalFormatting sqref="AF132:AJ132">
    <cfRule type="cellIs" dxfId="1002" priority="942" operator="equal">
      <formula>"eps"</formula>
    </cfRule>
  </conditionalFormatting>
  <conditionalFormatting sqref="AE131:AJ131">
    <cfRule type="cellIs" dxfId="1001" priority="941" operator="equal">
      <formula>"eps"</formula>
    </cfRule>
  </conditionalFormatting>
  <conditionalFormatting sqref="AD131">
    <cfRule type="cellIs" dxfId="1000" priority="940" operator="equal">
      <formula>"eps"</formula>
    </cfRule>
  </conditionalFormatting>
  <conditionalFormatting sqref="AC131">
    <cfRule type="cellIs" dxfId="999" priority="939" operator="equal">
      <formula>"eps"</formula>
    </cfRule>
  </conditionalFormatting>
  <conditionalFormatting sqref="AD132">
    <cfRule type="cellIs" dxfId="998" priority="938" operator="equal">
      <formula>"eps"</formula>
    </cfRule>
  </conditionalFormatting>
  <conditionalFormatting sqref="AC132">
    <cfRule type="cellIs" dxfId="997" priority="937" operator="equal">
      <formula>"eps"</formula>
    </cfRule>
  </conditionalFormatting>
  <conditionalFormatting sqref="AK131">
    <cfRule type="cellIs" dxfId="996" priority="936" operator="equal">
      <formula>"eps"</formula>
    </cfRule>
  </conditionalFormatting>
  <conditionalFormatting sqref="AK132">
    <cfRule type="cellIs" dxfId="995" priority="935" operator="equal">
      <formula>"eps"</formula>
    </cfRule>
  </conditionalFormatting>
  <conditionalFormatting sqref="AK131">
    <cfRule type="cellIs" dxfId="994" priority="934" operator="equal">
      <formula>"eps"</formula>
    </cfRule>
  </conditionalFormatting>
  <conditionalFormatting sqref="AL131">
    <cfRule type="cellIs" dxfId="993" priority="933" operator="equal">
      <formula>"eps"</formula>
    </cfRule>
  </conditionalFormatting>
  <conditionalFormatting sqref="AL132">
    <cfRule type="cellIs" dxfId="992" priority="932" operator="equal">
      <formula>"eps"</formula>
    </cfRule>
  </conditionalFormatting>
  <conditionalFormatting sqref="AL131">
    <cfRule type="cellIs" dxfId="991" priority="931" operator="equal">
      <formula>"eps"</formula>
    </cfRule>
  </conditionalFormatting>
  <conditionalFormatting sqref="Z86:BY86">
    <cfRule type="cellIs" dxfId="990" priority="903" operator="equal">
      <formula>"eps"</formula>
    </cfRule>
  </conditionalFormatting>
  <conditionalFormatting sqref="Y82:Y155">
    <cfRule type="cellIs" dxfId="989" priority="930" operator="equal">
      <formula>"eps"</formula>
    </cfRule>
  </conditionalFormatting>
  <conditionalFormatting sqref="Y82:Y155">
    <cfRule type="cellIs" dxfId="988" priority="929" operator="equal">
      <formula>"eps"</formula>
    </cfRule>
  </conditionalFormatting>
  <conditionalFormatting sqref="Y124">
    <cfRule type="cellIs" dxfId="987" priority="928" operator="equal">
      <formula>"eps"</formula>
    </cfRule>
  </conditionalFormatting>
  <conditionalFormatting sqref="Y124">
    <cfRule type="cellIs" dxfId="986" priority="927" operator="equal">
      <formula>"eps"</formula>
    </cfRule>
  </conditionalFormatting>
  <conditionalFormatting sqref="Z120:BY120 Z125:BY125 Z129:BY129 Z122:BY123 Z82:BY84 Z88:BY91 Z93:BY98">
    <cfRule type="cellIs" dxfId="985" priority="926" operator="equal">
      <formula>"eps"</formula>
    </cfRule>
  </conditionalFormatting>
  <conditionalFormatting sqref="Z133:BY155">
    <cfRule type="cellIs" dxfId="984" priority="925" operator="equal">
      <formula>"eps"</formula>
    </cfRule>
  </conditionalFormatting>
  <conditionalFormatting sqref="Z92:BY92">
    <cfRule type="cellIs" dxfId="983" priority="924" operator="equal">
      <formula>"eps"</formula>
    </cfRule>
  </conditionalFormatting>
  <conditionalFormatting sqref="Z118:BY118">
    <cfRule type="cellIs" dxfId="982" priority="923" operator="equal">
      <formula>"eps"</formula>
    </cfRule>
  </conditionalFormatting>
  <conditionalFormatting sqref="Z119:BY119">
    <cfRule type="cellIs" dxfId="981" priority="922" operator="equal">
      <formula>"eps"</formula>
    </cfRule>
  </conditionalFormatting>
  <conditionalFormatting sqref="Z124:BY124">
    <cfRule type="cellIs" dxfId="980" priority="921" operator="equal">
      <formula>"eps"</formula>
    </cfRule>
  </conditionalFormatting>
  <conditionalFormatting sqref="Z85:BY85">
    <cfRule type="cellIs" dxfId="979" priority="920" operator="equal">
      <formula>"eps"</formula>
    </cfRule>
  </conditionalFormatting>
  <conditionalFormatting sqref="Z101:BY101">
    <cfRule type="cellIs" dxfId="978" priority="919" operator="equal">
      <formula>"eps"</formula>
    </cfRule>
  </conditionalFormatting>
  <conditionalFormatting sqref="Z87:BY87">
    <cfRule type="cellIs" dxfId="977" priority="918" operator="equal">
      <formula>"eps"</formula>
    </cfRule>
  </conditionalFormatting>
  <conditionalFormatting sqref="Z87:BY87">
    <cfRule type="cellIs" dxfId="976" priority="917" operator="equal">
      <formula>"eps"</formula>
    </cfRule>
  </conditionalFormatting>
  <conditionalFormatting sqref="Z121:BY127">
    <cfRule type="cellIs" dxfId="975" priority="916" operator="equal">
      <formula>"eps"</formula>
    </cfRule>
  </conditionalFormatting>
  <conditionalFormatting sqref="Z126:BY126">
    <cfRule type="cellIs" dxfId="974" priority="915" operator="equal">
      <formula>"eps"</formula>
    </cfRule>
  </conditionalFormatting>
  <conditionalFormatting sqref="Z127:BY127">
    <cfRule type="cellIs" dxfId="973" priority="914" operator="equal">
      <formula>"eps"</formula>
    </cfRule>
  </conditionalFormatting>
  <conditionalFormatting sqref="Z99:BY100">
    <cfRule type="cellIs" dxfId="972" priority="913" operator="equal">
      <formula>"eps"</formula>
    </cfRule>
  </conditionalFormatting>
  <conditionalFormatting sqref="Z102:BY103">
    <cfRule type="cellIs" dxfId="971" priority="912" operator="equal">
      <formula>"eps"</formula>
    </cfRule>
  </conditionalFormatting>
  <conditionalFormatting sqref="Z104:BY105">
    <cfRule type="cellIs" dxfId="970" priority="911" operator="equal">
      <formula>"eps"</formula>
    </cfRule>
  </conditionalFormatting>
  <conditionalFormatting sqref="Z106:BY107">
    <cfRule type="cellIs" dxfId="969" priority="910" operator="equal">
      <formula>"eps"</formula>
    </cfRule>
  </conditionalFormatting>
  <conditionalFormatting sqref="Z108:BY109">
    <cfRule type="cellIs" dxfId="968" priority="909" operator="equal">
      <formula>"eps"</formula>
    </cfRule>
  </conditionalFormatting>
  <conditionalFormatting sqref="Z110:BY117">
    <cfRule type="cellIs" dxfId="967" priority="908" operator="equal">
      <formula>"eps"</formula>
    </cfRule>
  </conditionalFormatting>
  <conditionalFormatting sqref="Z128:BY128">
    <cfRule type="cellIs" dxfId="966" priority="907" operator="equal">
      <formula>"eps"</formula>
    </cfRule>
  </conditionalFormatting>
  <conditionalFormatting sqref="Z128:BY128">
    <cfRule type="cellIs" dxfId="965" priority="906" operator="equal">
      <formula>"eps"</formula>
    </cfRule>
  </conditionalFormatting>
  <conditionalFormatting sqref="Z127:BY127">
    <cfRule type="cellIs" dxfId="964" priority="905" operator="equal">
      <formula>"eps"</formula>
    </cfRule>
  </conditionalFormatting>
  <conditionalFormatting sqref="Z130:BY132">
    <cfRule type="cellIs" dxfId="963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62" priority="902" operator="equal">
      <formula>"eps"</formula>
    </cfRule>
  </conditionalFormatting>
  <conditionalFormatting sqref="Y156:Y207">
    <cfRule type="cellIs" dxfId="961" priority="900" operator="equal">
      <formula>"eps"</formula>
    </cfRule>
  </conditionalFormatting>
  <conditionalFormatting sqref="E207 G207">
    <cfRule type="cellIs" dxfId="960" priority="899" operator="equal">
      <formula>"eps"</formula>
    </cfRule>
  </conditionalFormatting>
  <conditionalFormatting sqref="E160 G160">
    <cfRule type="cellIs" dxfId="959" priority="897" operator="equal">
      <formula>"eps"</formula>
    </cfRule>
  </conditionalFormatting>
  <conditionalFormatting sqref="E183:N191">
    <cfRule type="cellIs" dxfId="958" priority="896" operator="equal">
      <formula>"eps"</formula>
    </cfRule>
  </conditionalFormatting>
  <conditionalFormatting sqref="E192 G192">
    <cfRule type="cellIs" dxfId="957" priority="895" operator="equal">
      <formula>"eps"</formula>
    </cfRule>
  </conditionalFormatting>
  <conditionalFormatting sqref="Y198">
    <cfRule type="cellIs" dxfId="956" priority="894" operator="equal">
      <formula>"eps"</formula>
    </cfRule>
  </conditionalFormatting>
  <conditionalFormatting sqref="Y198">
    <cfRule type="cellIs" dxfId="955" priority="893" operator="equal">
      <formula>"eps"</formula>
    </cfRule>
  </conditionalFormatting>
  <conditionalFormatting sqref="E159 G159">
    <cfRule type="cellIs" dxfId="954" priority="889" operator="equal">
      <formula>"eps"</formula>
    </cfRule>
  </conditionalFormatting>
  <conditionalFormatting sqref="E175 G175">
    <cfRule type="cellIs" dxfId="953" priority="887" operator="equal">
      <formula>"eps"</formula>
    </cfRule>
  </conditionalFormatting>
  <conditionalFormatting sqref="G200">
    <cfRule type="cellIs" dxfId="952" priority="886" operator="equal">
      <formula>"eps"</formula>
    </cfRule>
  </conditionalFormatting>
  <conditionalFormatting sqref="G201">
    <cfRule type="cellIs" dxfId="951" priority="885" operator="equal">
      <formula>"eps"</formula>
    </cfRule>
  </conditionalFormatting>
  <conditionalFormatting sqref="Z194:BY194 Z199:BY199 Z203:BY203 Z196:BY197 Z156:BY158 Z162:BY165 Z167:BY172">
    <cfRule type="cellIs" dxfId="950" priority="840" operator="equal">
      <formula>"eps"</formula>
    </cfRule>
  </conditionalFormatting>
  <conditionalFormatting sqref="Z207:BY207">
    <cfRule type="cellIs" dxfId="949" priority="839" operator="equal">
      <formula>"eps"</formula>
    </cfRule>
  </conditionalFormatting>
  <conditionalFormatting sqref="Z166:BY166">
    <cfRule type="cellIs" dxfId="948" priority="838" operator="equal">
      <formula>"eps"</formula>
    </cfRule>
  </conditionalFormatting>
  <conditionalFormatting sqref="Z192:BY192">
    <cfRule type="cellIs" dxfId="947" priority="837" operator="equal">
      <formula>"eps"</formula>
    </cfRule>
  </conditionalFormatting>
  <conditionalFormatting sqref="Z193:BY193">
    <cfRule type="cellIs" dxfId="946" priority="836" operator="equal">
      <formula>"eps"</formula>
    </cfRule>
  </conditionalFormatting>
  <conditionalFormatting sqref="Z198:BY198">
    <cfRule type="cellIs" dxfId="945" priority="835" operator="equal">
      <formula>"eps"</formula>
    </cfRule>
  </conditionalFormatting>
  <conditionalFormatting sqref="Z159:BY159">
    <cfRule type="cellIs" dxfId="944" priority="834" operator="equal">
      <formula>"eps"</formula>
    </cfRule>
  </conditionalFormatting>
  <conditionalFormatting sqref="Z175:BY175">
    <cfRule type="cellIs" dxfId="943" priority="833" operator="equal">
      <formula>"eps"</formula>
    </cfRule>
  </conditionalFormatting>
  <conditionalFormatting sqref="Z161:BY161">
    <cfRule type="cellIs" dxfId="942" priority="832" operator="equal">
      <formula>"eps"</formula>
    </cfRule>
  </conditionalFormatting>
  <conditionalFormatting sqref="Z161:BY161">
    <cfRule type="cellIs" dxfId="941" priority="831" operator="equal">
      <formula>"eps"</formula>
    </cfRule>
  </conditionalFormatting>
  <conditionalFormatting sqref="Z195:BY201">
    <cfRule type="cellIs" dxfId="940" priority="830" operator="equal">
      <formula>"eps"</formula>
    </cfRule>
  </conditionalFormatting>
  <conditionalFormatting sqref="Z200:BY200">
    <cfRule type="cellIs" dxfId="939" priority="829" operator="equal">
      <formula>"eps"</formula>
    </cfRule>
  </conditionalFormatting>
  <conditionalFormatting sqref="Z201:BY201">
    <cfRule type="cellIs" dxfId="938" priority="828" operator="equal">
      <formula>"eps"</formula>
    </cfRule>
  </conditionalFormatting>
  <conditionalFormatting sqref="Z173:BY174">
    <cfRule type="cellIs" dxfId="937" priority="827" operator="equal">
      <formula>"eps"</formula>
    </cfRule>
  </conditionalFormatting>
  <conditionalFormatting sqref="Z176:BY177">
    <cfRule type="cellIs" dxfId="936" priority="826" operator="equal">
      <formula>"eps"</formula>
    </cfRule>
  </conditionalFormatting>
  <conditionalFormatting sqref="Z178:BY179">
    <cfRule type="cellIs" dxfId="935" priority="825" operator="equal">
      <formula>"eps"</formula>
    </cfRule>
  </conditionalFormatting>
  <conditionalFormatting sqref="Z180:BY181">
    <cfRule type="cellIs" dxfId="934" priority="824" operator="equal">
      <formula>"eps"</formula>
    </cfRule>
  </conditionalFormatting>
  <conditionalFormatting sqref="Z182:BY183">
    <cfRule type="cellIs" dxfId="933" priority="823" operator="equal">
      <formula>"eps"</formula>
    </cfRule>
  </conditionalFormatting>
  <conditionalFormatting sqref="Z184:BY191">
    <cfRule type="cellIs" dxfId="932" priority="822" operator="equal">
      <formula>"eps"</formula>
    </cfRule>
  </conditionalFormatting>
  <conditionalFormatting sqref="Z202:BY202">
    <cfRule type="cellIs" dxfId="931" priority="821" operator="equal">
      <formula>"eps"</formula>
    </cfRule>
  </conditionalFormatting>
  <conditionalFormatting sqref="Z202:BY202">
    <cfRule type="cellIs" dxfId="930" priority="820" operator="equal">
      <formula>"eps"</formula>
    </cfRule>
  </conditionalFormatting>
  <conditionalFormatting sqref="Z201:BY201">
    <cfRule type="cellIs" dxfId="929" priority="819" operator="equal">
      <formula>"eps"</formula>
    </cfRule>
  </conditionalFormatting>
  <conditionalFormatting sqref="Z204:BY206">
    <cfRule type="cellIs" dxfId="928" priority="818" operator="equal">
      <formula>"eps"</formula>
    </cfRule>
  </conditionalFormatting>
  <conditionalFormatting sqref="Z160:BY160">
    <cfRule type="cellIs" dxfId="927" priority="817" operator="equal">
      <formula>"eps"</formula>
    </cfRule>
  </conditionalFormatting>
  <conditionalFormatting sqref="D194 D199 D203 D196:D197 D156:D158 D162:D165 D167:D172">
    <cfRule type="cellIs" dxfId="926" priority="816" operator="equal">
      <formula>"eps"</formula>
    </cfRule>
  </conditionalFormatting>
  <conditionalFormatting sqref="D207">
    <cfRule type="cellIs" dxfId="925" priority="815" operator="equal">
      <formula>"eps"</formula>
    </cfRule>
  </conditionalFormatting>
  <conditionalFormatting sqref="D166">
    <cfRule type="cellIs" dxfId="924" priority="814" operator="equal">
      <formula>"eps"</formula>
    </cfRule>
  </conditionalFormatting>
  <conditionalFormatting sqref="D192">
    <cfRule type="cellIs" dxfId="923" priority="813" operator="equal">
      <formula>"eps"</formula>
    </cfRule>
  </conditionalFormatting>
  <conditionalFormatting sqref="D193">
    <cfRule type="cellIs" dxfId="922" priority="812" operator="equal">
      <formula>"eps"</formula>
    </cfRule>
  </conditionalFormatting>
  <conditionalFormatting sqref="D198">
    <cfRule type="cellIs" dxfId="921" priority="811" operator="equal">
      <formula>"eps"</formula>
    </cfRule>
  </conditionalFormatting>
  <conditionalFormatting sqref="D159">
    <cfRule type="cellIs" dxfId="920" priority="810" operator="equal">
      <formula>"eps"</formula>
    </cfRule>
  </conditionalFormatting>
  <conditionalFormatting sqref="D175">
    <cfRule type="cellIs" dxfId="919" priority="809" operator="equal">
      <formula>"eps"</formula>
    </cfRule>
  </conditionalFormatting>
  <conditionalFormatting sqref="D161">
    <cfRule type="cellIs" dxfId="918" priority="808" operator="equal">
      <formula>"eps"</formula>
    </cfRule>
  </conditionalFormatting>
  <conditionalFormatting sqref="D161">
    <cfRule type="cellIs" dxfId="917" priority="807" operator="equal">
      <formula>"eps"</formula>
    </cfRule>
  </conditionalFormatting>
  <conditionalFormatting sqref="D195:D201">
    <cfRule type="cellIs" dxfId="916" priority="806" operator="equal">
      <formula>"eps"</formula>
    </cfRule>
  </conditionalFormatting>
  <conditionalFormatting sqref="D200">
    <cfRule type="cellIs" dxfId="915" priority="805" operator="equal">
      <formula>"eps"</formula>
    </cfRule>
  </conditionalFormatting>
  <conditionalFormatting sqref="D201">
    <cfRule type="cellIs" dxfId="914" priority="804" operator="equal">
      <formula>"eps"</formula>
    </cfRule>
  </conditionalFormatting>
  <conditionalFormatting sqref="D173:D174">
    <cfRule type="cellIs" dxfId="913" priority="803" operator="equal">
      <formula>"eps"</formula>
    </cfRule>
  </conditionalFormatting>
  <conditionalFormatting sqref="D176:D177">
    <cfRule type="cellIs" dxfId="912" priority="802" operator="equal">
      <formula>"eps"</formula>
    </cfRule>
  </conditionalFormatting>
  <conditionalFormatting sqref="D178:D179">
    <cfRule type="cellIs" dxfId="911" priority="801" operator="equal">
      <formula>"eps"</formula>
    </cfRule>
  </conditionalFormatting>
  <conditionalFormatting sqref="D180:D181">
    <cfRule type="cellIs" dxfId="910" priority="800" operator="equal">
      <formula>"eps"</formula>
    </cfRule>
  </conditionalFormatting>
  <conditionalFormatting sqref="D182:D183">
    <cfRule type="cellIs" dxfId="909" priority="799" operator="equal">
      <formula>"eps"</formula>
    </cfRule>
  </conditionalFormatting>
  <conditionalFormatting sqref="D184:D191">
    <cfRule type="cellIs" dxfId="908" priority="798" operator="equal">
      <formula>"eps"</formula>
    </cfRule>
  </conditionalFormatting>
  <conditionalFormatting sqref="D202">
    <cfRule type="cellIs" dxfId="907" priority="797" operator="equal">
      <formula>"eps"</formula>
    </cfRule>
  </conditionalFormatting>
  <conditionalFormatting sqref="D202">
    <cfRule type="cellIs" dxfId="906" priority="796" operator="equal">
      <formula>"eps"</formula>
    </cfRule>
  </conditionalFormatting>
  <conditionalFormatting sqref="D201">
    <cfRule type="cellIs" dxfId="905" priority="795" operator="equal">
      <formula>"eps"</formula>
    </cfRule>
  </conditionalFormatting>
  <conditionalFormatting sqref="D204:D206">
    <cfRule type="cellIs" dxfId="904" priority="794" operator="equal">
      <formula>"eps"</formula>
    </cfRule>
  </conditionalFormatting>
  <conditionalFormatting sqref="D160">
    <cfRule type="cellIs" dxfId="903" priority="793" operator="equal">
      <formula>"eps"</formula>
    </cfRule>
  </conditionalFormatting>
  <conditionalFormatting sqref="H181:L181 H184:L191 H199:L199 H160:L160 H196:L197 H165:L165 H177:L179 H169:L172">
    <cfRule type="cellIs" dxfId="902" priority="790" operator="equal">
      <formula>"eps"</formula>
    </cfRule>
  </conditionalFormatting>
  <conditionalFormatting sqref="H207:L207">
    <cfRule type="cellIs" dxfId="901" priority="789" operator="equal">
      <formula>"eps"</formula>
    </cfRule>
  </conditionalFormatting>
  <conditionalFormatting sqref="H160:L160">
    <cfRule type="cellIs" dxfId="900" priority="788" operator="equal">
      <formula>"eps"</formula>
    </cfRule>
  </conditionalFormatting>
  <conditionalFormatting sqref="H183:L183">
    <cfRule type="cellIs" dxfId="899" priority="787" operator="equal">
      <formula>"eps"</formula>
    </cfRule>
  </conditionalFormatting>
  <conditionalFormatting sqref="H192:L192">
    <cfRule type="cellIs" dxfId="898" priority="786" operator="equal">
      <formula>"eps"</formula>
    </cfRule>
  </conditionalFormatting>
  <conditionalFormatting sqref="H159:L159">
    <cfRule type="cellIs" dxfId="897" priority="785" operator="equal">
      <formula>"eps"</formula>
    </cfRule>
  </conditionalFormatting>
  <conditionalFormatting sqref="H175:L175">
    <cfRule type="cellIs" dxfId="896" priority="784" operator="equal">
      <formula>"eps"</formula>
    </cfRule>
  </conditionalFormatting>
  <conditionalFormatting sqref="H200:L200">
    <cfRule type="cellIs" dxfId="895" priority="783" operator="equal">
      <formula>"eps"</formula>
    </cfRule>
  </conditionalFormatting>
  <conditionalFormatting sqref="H201:L201">
    <cfRule type="cellIs" dxfId="894" priority="782" operator="equal">
      <formula>"eps"</formula>
    </cfRule>
  </conditionalFormatting>
  <conditionalFormatting sqref="F181 F184:F191 F199 F160 F196:F197 F165 F177:F179 F169:F172">
    <cfRule type="cellIs" dxfId="893" priority="781" operator="equal">
      <formula>"eps"</formula>
    </cfRule>
  </conditionalFormatting>
  <conditionalFormatting sqref="F207">
    <cfRule type="cellIs" dxfId="892" priority="780" operator="equal">
      <formula>"eps"</formula>
    </cfRule>
  </conditionalFormatting>
  <conditionalFormatting sqref="F160">
    <cfRule type="cellIs" dxfId="891" priority="779" operator="equal">
      <formula>"eps"</formula>
    </cfRule>
  </conditionalFormatting>
  <conditionalFormatting sqref="F183">
    <cfRule type="cellIs" dxfId="890" priority="778" operator="equal">
      <formula>"eps"</formula>
    </cfRule>
  </conditionalFormatting>
  <conditionalFormatting sqref="F192">
    <cfRule type="cellIs" dxfId="889" priority="777" operator="equal">
      <formula>"eps"</formula>
    </cfRule>
  </conditionalFormatting>
  <conditionalFormatting sqref="F159">
    <cfRule type="cellIs" dxfId="888" priority="776" operator="equal">
      <formula>"eps"</formula>
    </cfRule>
  </conditionalFormatting>
  <conditionalFormatting sqref="F175">
    <cfRule type="cellIs" dxfId="887" priority="775" operator="equal">
      <formula>"eps"</formula>
    </cfRule>
  </conditionalFormatting>
  <conditionalFormatting sqref="F200">
    <cfRule type="cellIs" dxfId="886" priority="774" operator="equal">
      <formula>"eps"</formula>
    </cfRule>
  </conditionalFormatting>
  <conditionalFormatting sqref="F201">
    <cfRule type="cellIs" dxfId="885" priority="773" operator="equal">
      <formula>"eps"</formula>
    </cfRule>
  </conditionalFormatting>
  <conditionalFormatting sqref="M181 M184:M191 M199 M196:M197 M165 M177:M179 M169:M172">
    <cfRule type="cellIs" dxfId="884" priority="772" operator="equal">
      <formula>"eps"</formula>
    </cfRule>
  </conditionalFormatting>
  <conditionalFormatting sqref="M183">
    <cfRule type="cellIs" dxfId="883" priority="771" operator="equal">
      <formula>"eps"</formula>
    </cfRule>
  </conditionalFormatting>
  <conditionalFormatting sqref="M192">
    <cfRule type="cellIs" dxfId="882" priority="770" operator="equal">
      <formula>"eps"</formula>
    </cfRule>
  </conditionalFormatting>
  <conditionalFormatting sqref="M159">
    <cfRule type="cellIs" dxfId="881" priority="769" operator="equal">
      <formula>"eps"</formula>
    </cfRule>
  </conditionalFormatting>
  <conditionalFormatting sqref="M175">
    <cfRule type="cellIs" dxfId="880" priority="768" operator="equal">
      <formula>"eps"</formula>
    </cfRule>
  </conditionalFormatting>
  <conditionalFormatting sqref="M200">
    <cfRule type="cellIs" dxfId="879" priority="767" operator="equal">
      <formula>"eps"</formula>
    </cfRule>
  </conditionalFormatting>
  <conditionalFormatting sqref="M201">
    <cfRule type="cellIs" dxfId="878" priority="766" operator="equal">
      <formula>"eps"</formula>
    </cfRule>
  </conditionalFormatting>
  <conditionalFormatting sqref="M160">
    <cfRule type="cellIs" dxfId="877" priority="765" operator="equal">
      <formula>"eps"</formula>
    </cfRule>
  </conditionalFormatting>
  <conditionalFormatting sqref="N181 N184:N191 N199 N196:N197 N165 N177:N179 N169:N172">
    <cfRule type="cellIs" dxfId="876" priority="764" operator="equal">
      <formula>"eps"</formula>
    </cfRule>
  </conditionalFormatting>
  <conditionalFormatting sqref="N183">
    <cfRule type="cellIs" dxfId="875" priority="763" operator="equal">
      <formula>"eps"</formula>
    </cfRule>
  </conditionalFormatting>
  <conditionalFormatting sqref="N192">
    <cfRule type="cellIs" dxfId="874" priority="762" operator="equal">
      <formula>"eps"</formula>
    </cfRule>
  </conditionalFormatting>
  <conditionalFormatting sqref="N159">
    <cfRule type="cellIs" dxfId="873" priority="761" operator="equal">
      <formula>"eps"</formula>
    </cfRule>
  </conditionalFormatting>
  <conditionalFormatting sqref="N175">
    <cfRule type="cellIs" dxfId="872" priority="760" operator="equal">
      <formula>"eps"</formula>
    </cfRule>
  </conditionalFormatting>
  <conditionalFormatting sqref="N200">
    <cfRule type="cellIs" dxfId="871" priority="759" operator="equal">
      <formula>"eps"</formula>
    </cfRule>
  </conditionalFormatting>
  <conditionalFormatting sqref="N201">
    <cfRule type="cellIs" dxfId="870" priority="758" operator="equal">
      <formula>"eps"</formula>
    </cfRule>
  </conditionalFormatting>
  <conditionalFormatting sqref="N160">
    <cfRule type="cellIs" dxfId="869" priority="757" operator="equal">
      <formula>"eps"</formula>
    </cfRule>
  </conditionalFormatting>
  <conditionalFormatting sqref="M207:N207">
    <cfRule type="cellIs" dxfId="868" priority="756" operator="equal">
      <formula>"eps"</formula>
    </cfRule>
  </conditionalFormatting>
  <conditionalFormatting sqref="F157:N158">
    <cfRule type="cellIs" dxfId="867" priority="755" operator="equal">
      <formula>"eps"</formula>
    </cfRule>
  </conditionalFormatting>
  <conditionalFormatting sqref="F162:N164">
    <cfRule type="cellIs" dxfId="866" priority="754" operator="equal">
      <formula>"eps"</formula>
    </cfRule>
  </conditionalFormatting>
  <conditionalFormatting sqref="F167:N167">
    <cfRule type="cellIs" dxfId="865" priority="753" operator="equal">
      <formula>"eps"</formula>
    </cfRule>
  </conditionalFormatting>
  <conditionalFormatting sqref="F174:N174">
    <cfRule type="cellIs" dxfId="864" priority="752" operator="equal">
      <formula>"eps"</formula>
    </cfRule>
  </conditionalFormatting>
  <conditionalFormatting sqref="E200:N201">
    <cfRule type="cellIs" dxfId="863" priority="751" operator="equal">
      <formula>"eps"</formula>
    </cfRule>
  </conditionalFormatting>
  <conditionalFormatting sqref="F204:N204">
    <cfRule type="cellIs" dxfId="862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61" priority="749" operator="equal">
      <formula>"eps"</formula>
    </cfRule>
  </conditionalFormatting>
  <conditionalFormatting sqref="AC207 AE207">
    <cfRule type="cellIs" dxfId="860" priority="748" operator="equal">
      <formula>"eps"</formula>
    </cfRule>
  </conditionalFormatting>
  <conditionalFormatting sqref="AC160 AE160">
    <cfRule type="cellIs" dxfId="859" priority="747" operator="equal">
      <formula>"eps"</formula>
    </cfRule>
  </conditionalFormatting>
  <conditionalFormatting sqref="AC183:AL191">
    <cfRule type="cellIs" dxfId="858" priority="746" operator="equal">
      <formula>"eps"</formula>
    </cfRule>
  </conditionalFormatting>
  <conditionalFormatting sqref="AC192 AE192">
    <cfRule type="cellIs" dxfId="857" priority="745" operator="equal">
      <formula>"eps"</formula>
    </cfRule>
  </conditionalFormatting>
  <conditionalFormatting sqref="AC159 AE159">
    <cfRule type="cellIs" dxfId="856" priority="744" operator="equal">
      <formula>"eps"</formula>
    </cfRule>
  </conditionalFormatting>
  <conditionalFormatting sqref="AC175 AE175">
    <cfRule type="cellIs" dxfId="855" priority="743" operator="equal">
      <formula>"eps"</formula>
    </cfRule>
  </conditionalFormatting>
  <conditionalFormatting sqref="AE200">
    <cfRule type="cellIs" dxfId="854" priority="742" operator="equal">
      <formula>"eps"</formula>
    </cfRule>
  </conditionalFormatting>
  <conditionalFormatting sqref="AE201">
    <cfRule type="cellIs" dxfId="853" priority="741" operator="equal">
      <formula>"eps"</formula>
    </cfRule>
  </conditionalFormatting>
  <conditionalFormatting sqref="AF181:AJ181 AF184:AJ191 AF199:AJ199 AF160:AJ160 AF196:AJ197 AF165:AJ165 AF177:AJ179 AF169:AJ172">
    <cfRule type="cellIs" dxfId="852" priority="740" operator="equal">
      <formula>"eps"</formula>
    </cfRule>
  </conditionalFormatting>
  <conditionalFormatting sqref="AF207:AJ207">
    <cfRule type="cellIs" dxfId="851" priority="739" operator="equal">
      <formula>"eps"</formula>
    </cfRule>
  </conditionalFormatting>
  <conditionalFormatting sqref="AF160:AJ160">
    <cfRule type="cellIs" dxfId="850" priority="738" operator="equal">
      <formula>"eps"</formula>
    </cfRule>
  </conditionalFormatting>
  <conditionalFormatting sqref="AF183:AJ183">
    <cfRule type="cellIs" dxfId="849" priority="737" operator="equal">
      <formula>"eps"</formula>
    </cfRule>
  </conditionalFormatting>
  <conditionalFormatting sqref="AF192:AJ192">
    <cfRule type="cellIs" dxfId="848" priority="736" operator="equal">
      <formula>"eps"</formula>
    </cfRule>
  </conditionalFormatting>
  <conditionalFormatting sqref="AF159:AJ159">
    <cfRule type="cellIs" dxfId="847" priority="735" operator="equal">
      <formula>"eps"</formula>
    </cfRule>
  </conditionalFormatting>
  <conditionalFormatting sqref="AF175:AJ175">
    <cfRule type="cellIs" dxfId="846" priority="734" operator="equal">
      <formula>"eps"</formula>
    </cfRule>
  </conditionalFormatting>
  <conditionalFormatting sqref="AF200:AJ200">
    <cfRule type="cellIs" dxfId="845" priority="733" operator="equal">
      <formula>"eps"</formula>
    </cfRule>
  </conditionalFormatting>
  <conditionalFormatting sqref="AF201:AJ201">
    <cfRule type="cellIs" dxfId="844" priority="732" operator="equal">
      <formula>"eps"</formula>
    </cfRule>
  </conditionalFormatting>
  <conditionalFormatting sqref="AD181 AD184:AD191 AD199 AD160 AD196:AD197 AD165 AD177:AD179 AD169:AD172">
    <cfRule type="cellIs" dxfId="843" priority="731" operator="equal">
      <formula>"eps"</formula>
    </cfRule>
  </conditionalFormatting>
  <conditionalFormatting sqref="AD207">
    <cfRule type="cellIs" dxfId="842" priority="730" operator="equal">
      <formula>"eps"</formula>
    </cfRule>
  </conditionalFormatting>
  <conditionalFormatting sqref="AD160">
    <cfRule type="cellIs" dxfId="841" priority="729" operator="equal">
      <formula>"eps"</formula>
    </cfRule>
  </conditionalFormatting>
  <conditionalFormatting sqref="AD183">
    <cfRule type="cellIs" dxfId="840" priority="728" operator="equal">
      <formula>"eps"</formula>
    </cfRule>
  </conditionalFormatting>
  <conditionalFormatting sqref="AD192">
    <cfRule type="cellIs" dxfId="839" priority="727" operator="equal">
      <formula>"eps"</formula>
    </cfRule>
  </conditionalFormatting>
  <conditionalFormatting sqref="AD159">
    <cfRule type="cellIs" dxfId="838" priority="726" operator="equal">
      <formula>"eps"</formula>
    </cfRule>
  </conditionalFormatting>
  <conditionalFormatting sqref="AD175">
    <cfRule type="cellIs" dxfId="837" priority="725" operator="equal">
      <formula>"eps"</formula>
    </cfRule>
  </conditionalFormatting>
  <conditionalFormatting sqref="AD200">
    <cfRule type="cellIs" dxfId="836" priority="724" operator="equal">
      <formula>"eps"</formula>
    </cfRule>
  </conditionalFormatting>
  <conditionalFormatting sqref="AD201">
    <cfRule type="cellIs" dxfId="835" priority="723" operator="equal">
      <formula>"eps"</formula>
    </cfRule>
  </conditionalFormatting>
  <conditionalFormatting sqref="AD166">
    <cfRule type="cellIs" dxfId="834" priority="686" operator="equal">
      <formula>"eps"</formula>
    </cfRule>
  </conditionalFormatting>
  <conditionalFormatting sqref="AF166:AJ166">
    <cfRule type="cellIs" dxfId="833" priority="687" operator="equal">
      <formula>"eps"</formula>
    </cfRule>
  </conditionalFormatting>
  <conditionalFormatting sqref="AL161">
    <cfRule type="cellIs" dxfId="832" priority="689" operator="equal">
      <formula>"eps"</formula>
    </cfRule>
  </conditionalFormatting>
  <conditionalFormatting sqref="AE166">
    <cfRule type="cellIs" dxfId="831" priority="688" operator="equal">
      <formula>"eps"</formula>
    </cfRule>
  </conditionalFormatting>
  <conditionalFormatting sqref="AC161">
    <cfRule type="cellIs" dxfId="830" priority="691" operator="equal">
      <formula>"eps"</formula>
    </cfRule>
  </conditionalFormatting>
  <conditionalFormatting sqref="AK161">
    <cfRule type="cellIs" dxfId="829" priority="690" operator="equal">
      <formula>"eps"</formula>
    </cfRule>
  </conditionalFormatting>
  <conditionalFormatting sqref="AK181 AK184:AK191 AK199 AK196:AK197 AK165 AK177:AK179 AK169:AK172">
    <cfRule type="cellIs" dxfId="828" priority="722" operator="equal">
      <formula>"eps"</formula>
    </cfRule>
  </conditionalFormatting>
  <conditionalFormatting sqref="AK183">
    <cfRule type="cellIs" dxfId="827" priority="721" operator="equal">
      <formula>"eps"</formula>
    </cfRule>
  </conditionalFormatting>
  <conditionalFormatting sqref="AK192">
    <cfRule type="cellIs" dxfId="826" priority="720" operator="equal">
      <formula>"eps"</formula>
    </cfRule>
  </conditionalFormatting>
  <conditionalFormatting sqref="AK159">
    <cfRule type="cellIs" dxfId="825" priority="719" operator="equal">
      <formula>"eps"</formula>
    </cfRule>
  </conditionalFormatting>
  <conditionalFormatting sqref="AK175">
    <cfRule type="cellIs" dxfId="824" priority="718" operator="equal">
      <formula>"eps"</formula>
    </cfRule>
  </conditionalFormatting>
  <conditionalFormatting sqref="AK200">
    <cfRule type="cellIs" dxfId="823" priority="717" operator="equal">
      <formula>"eps"</formula>
    </cfRule>
  </conditionalFormatting>
  <conditionalFormatting sqref="AK201">
    <cfRule type="cellIs" dxfId="822" priority="716" operator="equal">
      <formula>"eps"</formula>
    </cfRule>
  </conditionalFormatting>
  <conditionalFormatting sqref="AE193">
    <cfRule type="cellIs" dxfId="821" priority="652" operator="equal">
      <formula>"eps"</formula>
    </cfRule>
  </conditionalFormatting>
  <conditionalFormatting sqref="AD193">
    <cfRule type="cellIs" dxfId="820" priority="645" operator="equal">
      <formula>"eps"</formula>
    </cfRule>
  </conditionalFormatting>
  <conditionalFormatting sqref="AL182">
    <cfRule type="cellIs" dxfId="819" priority="653" operator="equal">
      <formula>"eps"</formula>
    </cfRule>
  </conditionalFormatting>
  <conditionalFormatting sqref="AK182">
    <cfRule type="cellIs" dxfId="818" priority="654" operator="equal">
      <formula>"eps"</formula>
    </cfRule>
  </conditionalFormatting>
  <conditionalFormatting sqref="AC182">
    <cfRule type="cellIs" dxfId="817" priority="655" operator="equal">
      <formula>"eps"</formula>
    </cfRule>
  </conditionalFormatting>
  <conditionalFormatting sqref="AD182">
    <cfRule type="cellIs" dxfId="816" priority="656" operator="equal">
      <formula>"eps"</formula>
    </cfRule>
  </conditionalFormatting>
  <conditionalFormatting sqref="AF182:AJ182">
    <cfRule type="cellIs" dxfId="815" priority="657" operator="equal">
      <formula>"eps"</formula>
    </cfRule>
  </conditionalFormatting>
  <conditionalFormatting sqref="AE182">
    <cfRule type="cellIs" dxfId="814" priority="658" operator="equal">
      <formula>"eps"</formula>
    </cfRule>
  </conditionalFormatting>
  <conditionalFormatting sqref="AL180">
    <cfRule type="cellIs" dxfId="813" priority="659" operator="equal">
      <formula>"eps"</formula>
    </cfRule>
  </conditionalFormatting>
  <conditionalFormatting sqref="AK180">
    <cfRule type="cellIs" dxfId="812" priority="660" operator="equal">
      <formula>"eps"</formula>
    </cfRule>
  </conditionalFormatting>
  <conditionalFormatting sqref="AC180">
    <cfRule type="cellIs" dxfId="811" priority="661" operator="equal">
      <formula>"eps"</formula>
    </cfRule>
  </conditionalFormatting>
  <conditionalFormatting sqref="AD180">
    <cfRule type="cellIs" dxfId="810" priority="662" operator="equal">
      <formula>"eps"</formula>
    </cfRule>
  </conditionalFormatting>
  <conditionalFormatting sqref="AF180:AJ180">
    <cfRule type="cellIs" dxfId="809" priority="663" operator="equal">
      <formula>"eps"</formula>
    </cfRule>
  </conditionalFormatting>
  <conditionalFormatting sqref="AE180">
    <cfRule type="cellIs" dxfId="808" priority="664" operator="equal">
      <formula>"eps"</formula>
    </cfRule>
  </conditionalFormatting>
  <conditionalFormatting sqref="AL176">
    <cfRule type="cellIs" dxfId="807" priority="665" operator="equal">
      <formula>"eps"</formula>
    </cfRule>
  </conditionalFormatting>
  <conditionalFormatting sqref="AK160">
    <cfRule type="cellIs" dxfId="806" priority="715" operator="equal">
      <formula>"eps"</formula>
    </cfRule>
  </conditionalFormatting>
  <conditionalFormatting sqref="AL181 AL184:AL191 AL199 AL196:AL197 AL165 AL177:AL179 AL169:AL172">
    <cfRule type="cellIs" dxfId="805" priority="714" operator="equal">
      <formula>"eps"</formula>
    </cfRule>
  </conditionalFormatting>
  <conditionalFormatting sqref="AL183">
    <cfRule type="cellIs" dxfId="804" priority="713" operator="equal">
      <formula>"eps"</formula>
    </cfRule>
  </conditionalFormatting>
  <conditionalFormatting sqref="AL192">
    <cfRule type="cellIs" dxfId="803" priority="712" operator="equal">
      <formula>"eps"</formula>
    </cfRule>
  </conditionalFormatting>
  <conditionalFormatting sqref="AL159">
    <cfRule type="cellIs" dxfId="802" priority="711" operator="equal">
      <formula>"eps"</formula>
    </cfRule>
  </conditionalFormatting>
  <conditionalFormatting sqref="AL175">
    <cfRule type="cellIs" dxfId="801" priority="710" operator="equal">
      <formula>"eps"</formula>
    </cfRule>
  </conditionalFormatting>
  <conditionalFormatting sqref="AL200">
    <cfRule type="cellIs" dxfId="800" priority="709" operator="equal">
      <formula>"eps"</formula>
    </cfRule>
  </conditionalFormatting>
  <conditionalFormatting sqref="AL201">
    <cfRule type="cellIs" dxfId="799" priority="708" operator="equal">
      <formula>"eps"</formula>
    </cfRule>
  </conditionalFormatting>
  <conditionalFormatting sqref="AE203">
    <cfRule type="cellIs" dxfId="798" priority="626" operator="equal">
      <formula>"eps"</formula>
    </cfRule>
  </conditionalFormatting>
  <conditionalFormatting sqref="AK203">
    <cfRule type="cellIs" dxfId="797" priority="619" operator="equal">
      <formula>"eps"</formula>
    </cfRule>
  </conditionalFormatting>
  <conditionalFormatting sqref="AF202:AJ202">
    <cfRule type="cellIs" dxfId="796" priority="627" operator="equal">
      <formula>"eps"</formula>
    </cfRule>
  </conditionalFormatting>
  <conditionalFormatting sqref="AE202">
    <cfRule type="cellIs" dxfId="795" priority="628" operator="equal">
      <formula>"eps"</formula>
    </cfRule>
  </conditionalFormatting>
  <conditionalFormatting sqref="AL198">
    <cfRule type="cellIs" dxfId="794" priority="629" operator="equal">
      <formula>"eps"</formula>
    </cfRule>
  </conditionalFormatting>
  <conditionalFormatting sqref="AK198">
    <cfRule type="cellIs" dxfId="793" priority="630" operator="equal">
      <formula>"eps"</formula>
    </cfRule>
  </conditionalFormatting>
  <conditionalFormatting sqref="AC198">
    <cfRule type="cellIs" dxfId="792" priority="631" operator="equal">
      <formula>"eps"</formula>
    </cfRule>
  </conditionalFormatting>
  <conditionalFormatting sqref="AD198">
    <cfRule type="cellIs" dxfId="791" priority="632" operator="equal">
      <formula>"eps"</formula>
    </cfRule>
  </conditionalFormatting>
  <conditionalFormatting sqref="AF198:AJ198">
    <cfRule type="cellIs" dxfId="790" priority="633" operator="equal">
      <formula>"eps"</formula>
    </cfRule>
  </conditionalFormatting>
  <conditionalFormatting sqref="AE198">
    <cfRule type="cellIs" dxfId="789" priority="634" operator="equal">
      <formula>"eps"</formula>
    </cfRule>
  </conditionalFormatting>
  <conditionalFormatting sqref="AL195">
    <cfRule type="cellIs" dxfId="788" priority="635" operator="equal">
      <formula>"eps"</formula>
    </cfRule>
  </conditionalFormatting>
  <conditionalFormatting sqref="AL194">
    <cfRule type="cellIs" dxfId="787" priority="636" operator="equal">
      <formula>"eps"</formula>
    </cfRule>
  </conditionalFormatting>
  <conditionalFormatting sqref="AL193">
    <cfRule type="cellIs" dxfId="786" priority="637" operator="equal">
      <formula>"eps"</formula>
    </cfRule>
  </conditionalFormatting>
  <conditionalFormatting sqref="AK195">
    <cfRule type="cellIs" dxfId="785" priority="638" operator="equal">
      <formula>"eps"</formula>
    </cfRule>
  </conditionalFormatting>
  <conditionalFormatting sqref="AK194">
    <cfRule type="cellIs" dxfId="784" priority="639" operator="equal">
      <formula>"eps"</formula>
    </cfRule>
  </conditionalFormatting>
  <conditionalFormatting sqref="AL160">
    <cfRule type="cellIs" dxfId="783" priority="707" operator="equal">
      <formula>"eps"</formula>
    </cfRule>
  </conditionalFormatting>
  <conditionalFormatting sqref="AK207:AL207">
    <cfRule type="cellIs" dxfId="782" priority="706" operator="equal">
      <formula>"eps"</formula>
    </cfRule>
  </conditionalFormatting>
  <conditionalFormatting sqref="AD157:AL158">
    <cfRule type="cellIs" dxfId="781" priority="705" operator="equal">
      <formula>"eps"</formula>
    </cfRule>
  </conditionalFormatting>
  <conditionalFormatting sqref="AD162:AL164">
    <cfRule type="cellIs" dxfId="780" priority="704" operator="equal">
      <formula>"eps"</formula>
    </cfRule>
  </conditionalFormatting>
  <conditionalFormatting sqref="AD167:AL167">
    <cfRule type="cellIs" dxfId="779" priority="703" operator="equal">
      <formula>"eps"</formula>
    </cfRule>
  </conditionalFormatting>
  <conditionalFormatting sqref="AD174:AL174">
    <cfRule type="cellIs" dxfId="778" priority="702" operator="equal">
      <formula>"eps"</formula>
    </cfRule>
  </conditionalFormatting>
  <conditionalFormatting sqref="AC200:AL201">
    <cfRule type="cellIs" dxfId="777" priority="701" operator="equal">
      <formula>"eps"</formula>
    </cfRule>
  </conditionalFormatting>
  <conditionalFormatting sqref="AD204:AL204">
    <cfRule type="cellIs" dxfId="776" priority="700" operator="equal">
      <formula>"eps"</formula>
    </cfRule>
  </conditionalFormatting>
  <conditionalFormatting sqref="AK193">
    <cfRule type="cellIs" dxfId="775" priority="640" operator="equal">
      <formula>"eps"</formula>
    </cfRule>
  </conditionalFormatting>
  <conditionalFormatting sqref="AD194">
    <cfRule type="cellIs" dxfId="774" priority="644" operator="equal">
      <formula>"eps"</formula>
    </cfRule>
  </conditionalFormatting>
  <conditionalFormatting sqref="AC194">
    <cfRule type="cellIs" dxfId="773" priority="643" operator="equal">
      <formula>"eps"</formula>
    </cfRule>
  </conditionalFormatting>
  <conditionalFormatting sqref="AE195">
    <cfRule type="cellIs" dxfId="772" priority="648" operator="equal">
      <formula>"eps"</formula>
    </cfRule>
  </conditionalFormatting>
  <conditionalFormatting sqref="AF195:AJ195">
    <cfRule type="cellIs" dxfId="771" priority="647" operator="equal">
      <formula>"eps"</formula>
    </cfRule>
  </conditionalFormatting>
  <conditionalFormatting sqref="AF193:AJ193">
    <cfRule type="cellIs" dxfId="770" priority="651" operator="equal">
      <formula>"eps"</formula>
    </cfRule>
  </conditionalFormatting>
  <conditionalFormatting sqref="AE173">
    <cfRule type="cellIs" dxfId="769" priority="676" operator="equal">
      <formula>"eps"</formula>
    </cfRule>
  </conditionalFormatting>
  <conditionalFormatting sqref="AF173:AJ173">
    <cfRule type="cellIs" dxfId="768" priority="675" operator="equal">
      <formula>"eps"</formula>
    </cfRule>
  </conditionalFormatting>
  <conditionalFormatting sqref="AD168">
    <cfRule type="cellIs" dxfId="767" priority="680" operator="equal">
      <formula>"eps"</formula>
    </cfRule>
  </conditionalFormatting>
  <conditionalFormatting sqref="AC168">
    <cfRule type="cellIs" dxfId="766" priority="679" operator="equal">
      <formula>"eps"</formula>
    </cfRule>
  </conditionalFormatting>
  <conditionalFormatting sqref="AK168">
    <cfRule type="cellIs" dxfId="765" priority="678" operator="equal">
      <formula>"eps"</formula>
    </cfRule>
  </conditionalFormatting>
  <conditionalFormatting sqref="AL168">
    <cfRule type="cellIs" dxfId="764" priority="677" operator="equal">
      <formula>"eps"</formula>
    </cfRule>
  </conditionalFormatting>
  <conditionalFormatting sqref="AC166">
    <cfRule type="cellIs" dxfId="763" priority="685" operator="equal">
      <formula>"eps"</formula>
    </cfRule>
  </conditionalFormatting>
  <conditionalFormatting sqref="AC156">
    <cfRule type="cellIs" dxfId="762" priority="699" operator="equal">
      <formula>"eps"</formula>
    </cfRule>
  </conditionalFormatting>
  <conditionalFormatting sqref="AE156:AJ156">
    <cfRule type="cellIs" dxfId="761" priority="698" operator="equal">
      <formula>"eps"</formula>
    </cfRule>
  </conditionalFormatting>
  <conditionalFormatting sqref="AD156">
    <cfRule type="cellIs" dxfId="760" priority="697" operator="equal">
      <formula>"eps"</formula>
    </cfRule>
  </conditionalFormatting>
  <conditionalFormatting sqref="AK156">
    <cfRule type="cellIs" dxfId="759" priority="696" operator="equal">
      <formula>"eps"</formula>
    </cfRule>
  </conditionalFormatting>
  <conditionalFormatting sqref="AL156">
    <cfRule type="cellIs" dxfId="758" priority="695" operator="equal">
      <formula>"eps"</formula>
    </cfRule>
  </conditionalFormatting>
  <conditionalFormatting sqref="AE161">
    <cfRule type="cellIs" dxfId="757" priority="694" operator="equal">
      <formula>"eps"</formula>
    </cfRule>
  </conditionalFormatting>
  <conditionalFormatting sqref="AF161:AJ161">
    <cfRule type="cellIs" dxfId="756" priority="693" operator="equal">
      <formula>"eps"</formula>
    </cfRule>
  </conditionalFormatting>
  <conditionalFormatting sqref="AD161">
    <cfRule type="cellIs" dxfId="755" priority="692" operator="equal">
      <formula>"eps"</formula>
    </cfRule>
  </conditionalFormatting>
  <conditionalFormatting sqref="AK166">
    <cfRule type="cellIs" dxfId="754" priority="684" operator="equal">
      <formula>"eps"</formula>
    </cfRule>
  </conditionalFormatting>
  <conditionalFormatting sqref="AL166">
    <cfRule type="cellIs" dxfId="753" priority="683" operator="equal">
      <formula>"eps"</formula>
    </cfRule>
  </conditionalFormatting>
  <conditionalFormatting sqref="AE168">
    <cfRule type="cellIs" dxfId="752" priority="682" operator="equal">
      <formula>"eps"</formula>
    </cfRule>
  </conditionalFormatting>
  <conditionalFormatting sqref="AF168:AJ168">
    <cfRule type="cellIs" dxfId="751" priority="681" operator="equal">
      <formula>"eps"</formula>
    </cfRule>
  </conditionalFormatting>
  <conditionalFormatting sqref="AD173">
    <cfRule type="cellIs" dxfId="750" priority="674" operator="equal">
      <formula>"eps"</formula>
    </cfRule>
  </conditionalFormatting>
  <conditionalFormatting sqref="AC173">
    <cfRule type="cellIs" dxfId="749" priority="673" operator="equal">
      <formula>"eps"</formula>
    </cfRule>
  </conditionalFormatting>
  <conditionalFormatting sqref="AK173">
    <cfRule type="cellIs" dxfId="748" priority="672" operator="equal">
      <formula>"eps"</formula>
    </cfRule>
  </conditionalFormatting>
  <conditionalFormatting sqref="AL173">
    <cfRule type="cellIs" dxfId="747" priority="671" operator="equal">
      <formula>"eps"</formula>
    </cfRule>
  </conditionalFormatting>
  <conditionalFormatting sqref="AE176">
    <cfRule type="cellIs" dxfId="746" priority="670" operator="equal">
      <formula>"eps"</formula>
    </cfRule>
  </conditionalFormatting>
  <conditionalFormatting sqref="AF176:AJ176">
    <cfRule type="cellIs" dxfId="745" priority="669" operator="equal">
      <formula>"eps"</formula>
    </cfRule>
  </conditionalFormatting>
  <conditionalFormatting sqref="AD176">
    <cfRule type="cellIs" dxfId="744" priority="668" operator="equal">
      <formula>"eps"</formula>
    </cfRule>
  </conditionalFormatting>
  <conditionalFormatting sqref="AC176">
    <cfRule type="cellIs" dxfId="743" priority="667" operator="equal">
      <formula>"eps"</formula>
    </cfRule>
  </conditionalFormatting>
  <conditionalFormatting sqref="AK176">
    <cfRule type="cellIs" dxfId="742" priority="666" operator="equal">
      <formula>"eps"</formula>
    </cfRule>
  </conditionalFormatting>
  <conditionalFormatting sqref="AE194">
    <cfRule type="cellIs" dxfId="741" priority="650" operator="equal">
      <formula>"eps"</formula>
    </cfRule>
  </conditionalFormatting>
  <conditionalFormatting sqref="AF194:AJ194">
    <cfRule type="cellIs" dxfId="740" priority="649" operator="equal">
      <formula>"eps"</formula>
    </cfRule>
  </conditionalFormatting>
  <conditionalFormatting sqref="AC193">
    <cfRule type="cellIs" dxfId="739" priority="646" operator="equal">
      <formula>"eps"</formula>
    </cfRule>
  </conditionalFormatting>
  <conditionalFormatting sqref="AD195">
    <cfRule type="cellIs" dxfId="738" priority="642" operator="equal">
      <formula>"eps"</formula>
    </cfRule>
  </conditionalFormatting>
  <conditionalFormatting sqref="AC195">
    <cfRule type="cellIs" dxfId="737" priority="641" operator="equal">
      <formula>"eps"</formula>
    </cfRule>
  </conditionalFormatting>
  <conditionalFormatting sqref="AF203:AJ203">
    <cfRule type="cellIs" dxfId="736" priority="625" operator="equal">
      <formula>"eps"</formula>
    </cfRule>
  </conditionalFormatting>
  <conditionalFormatting sqref="AC203">
    <cfRule type="cellIs" dxfId="735" priority="624" operator="equal">
      <formula>"eps"</formula>
    </cfRule>
  </conditionalFormatting>
  <conditionalFormatting sqref="AD203">
    <cfRule type="cellIs" dxfId="734" priority="623" operator="equal">
      <formula>"eps"</formula>
    </cfRule>
  </conditionalFormatting>
  <conditionalFormatting sqref="AD202">
    <cfRule type="cellIs" dxfId="733" priority="622" operator="equal">
      <formula>"eps"</formula>
    </cfRule>
  </conditionalFormatting>
  <conditionalFormatting sqref="AC202">
    <cfRule type="cellIs" dxfId="732" priority="621" operator="equal">
      <formula>"eps"</formula>
    </cfRule>
  </conditionalFormatting>
  <conditionalFormatting sqref="AK202">
    <cfRule type="cellIs" dxfId="731" priority="620" operator="equal">
      <formula>"eps"</formula>
    </cfRule>
  </conditionalFormatting>
  <conditionalFormatting sqref="AL202">
    <cfRule type="cellIs" dxfId="730" priority="618" operator="equal">
      <formula>"eps"</formula>
    </cfRule>
  </conditionalFormatting>
  <conditionalFormatting sqref="AL203">
    <cfRule type="cellIs" dxfId="729" priority="617" operator="equal">
      <formula>"eps"</formula>
    </cfRule>
  </conditionalFormatting>
  <conditionalFormatting sqref="AE205">
    <cfRule type="cellIs" dxfId="728" priority="616" operator="equal">
      <formula>"eps"</formula>
    </cfRule>
  </conditionalFormatting>
  <conditionalFormatting sqref="AF205:AJ205">
    <cfRule type="cellIs" dxfId="727" priority="615" operator="equal">
      <formula>"eps"</formula>
    </cfRule>
  </conditionalFormatting>
  <conditionalFormatting sqref="AE206">
    <cfRule type="cellIs" dxfId="726" priority="614" operator="equal">
      <formula>"eps"</formula>
    </cfRule>
  </conditionalFormatting>
  <conditionalFormatting sqref="AF206:AJ206">
    <cfRule type="cellIs" dxfId="725" priority="613" operator="equal">
      <formula>"eps"</formula>
    </cfRule>
  </conditionalFormatting>
  <conditionalFormatting sqref="AE205:AJ205">
    <cfRule type="cellIs" dxfId="724" priority="612" operator="equal">
      <formula>"eps"</formula>
    </cfRule>
  </conditionalFormatting>
  <conditionalFormatting sqref="AD205">
    <cfRule type="cellIs" dxfId="723" priority="611" operator="equal">
      <formula>"eps"</formula>
    </cfRule>
  </conditionalFormatting>
  <conditionalFormatting sqref="AC205">
    <cfRule type="cellIs" dxfId="722" priority="610" operator="equal">
      <formula>"eps"</formula>
    </cfRule>
  </conditionalFormatting>
  <conditionalFormatting sqref="AD206">
    <cfRule type="cellIs" dxfId="721" priority="609" operator="equal">
      <formula>"eps"</formula>
    </cfRule>
  </conditionalFormatting>
  <conditionalFormatting sqref="AC206">
    <cfRule type="cellIs" dxfId="720" priority="608" operator="equal">
      <formula>"eps"</formula>
    </cfRule>
  </conditionalFormatting>
  <conditionalFormatting sqref="AK205">
    <cfRule type="cellIs" dxfId="719" priority="607" operator="equal">
      <formula>"eps"</formula>
    </cfRule>
  </conditionalFormatting>
  <conditionalFormatting sqref="AK206">
    <cfRule type="cellIs" dxfId="718" priority="606" operator="equal">
      <formula>"eps"</formula>
    </cfRule>
  </conditionalFormatting>
  <conditionalFormatting sqref="AK205">
    <cfRule type="cellIs" dxfId="717" priority="605" operator="equal">
      <formula>"eps"</formula>
    </cfRule>
  </conditionalFormatting>
  <conditionalFormatting sqref="AL205">
    <cfRule type="cellIs" dxfId="716" priority="604" operator="equal">
      <formula>"eps"</formula>
    </cfRule>
  </conditionalFormatting>
  <conditionalFormatting sqref="AL206">
    <cfRule type="cellIs" dxfId="715" priority="603" operator="equal">
      <formula>"eps"</formula>
    </cfRule>
  </conditionalFormatting>
  <conditionalFormatting sqref="AL205">
    <cfRule type="cellIs" dxfId="714" priority="602" operator="equal">
      <formula>"eps"</formula>
    </cfRule>
  </conditionalFormatting>
  <conditionalFormatting sqref="E161:N161">
    <cfRule type="cellIs" dxfId="713" priority="601" operator="equal">
      <formula>"eps"</formula>
    </cfRule>
  </conditionalFormatting>
  <conditionalFormatting sqref="G161:L161">
    <cfRule type="cellIs" dxfId="712" priority="600" operator="equal">
      <formula>"eps"</formula>
    </cfRule>
  </conditionalFormatting>
  <conditionalFormatting sqref="F161">
    <cfRule type="cellIs" dxfId="711" priority="599" operator="equal">
      <formula>"eps"</formula>
    </cfRule>
  </conditionalFormatting>
  <conditionalFormatting sqref="M161">
    <cfRule type="cellIs" dxfId="710" priority="598" operator="equal">
      <formula>"eps"</formula>
    </cfRule>
  </conditionalFormatting>
  <conditionalFormatting sqref="N161">
    <cfRule type="cellIs" dxfId="709" priority="597" operator="equal">
      <formula>"eps"</formula>
    </cfRule>
  </conditionalFormatting>
  <conditionalFormatting sqref="E168:N168">
    <cfRule type="cellIs" dxfId="708" priority="596" operator="equal">
      <formula>"eps"</formula>
    </cfRule>
  </conditionalFormatting>
  <conditionalFormatting sqref="G168:L168">
    <cfRule type="cellIs" dxfId="707" priority="595" operator="equal">
      <formula>"eps"</formula>
    </cfRule>
  </conditionalFormatting>
  <conditionalFormatting sqref="F168">
    <cfRule type="cellIs" dxfId="706" priority="594" operator="equal">
      <formula>"eps"</formula>
    </cfRule>
  </conditionalFormatting>
  <conditionalFormatting sqref="M168">
    <cfRule type="cellIs" dxfId="705" priority="593" operator="equal">
      <formula>"eps"</formula>
    </cfRule>
  </conditionalFormatting>
  <conditionalFormatting sqref="N168">
    <cfRule type="cellIs" dxfId="704" priority="592" operator="equal">
      <formula>"eps"</formula>
    </cfRule>
  </conditionalFormatting>
  <conditionalFormatting sqref="E173:N173">
    <cfRule type="cellIs" dxfId="703" priority="591" operator="equal">
      <formula>"eps"</formula>
    </cfRule>
  </conditionalFormatting>
  <conditionalFormatting sqref="G173:L173">
    <cfRule type="cellIs" dxfId="702" priority="590" operator="equal">
      <formula>"eps"</formula>
    </cfRule>
  </conditionalFormatting>
  <conditionalFormatting sqref="F173">
    <cfRule type="cellIs" dxfId="701" priority="589" operator="equal">
      <formula>"eps"</formula>
    </cfRule>
  </conditionalFormatting>
  <conditionalFormatting sqref="M173">
    <cfRule type="cellIs" dxfId="700" priority="588" operator="equal">
      <formula>"eps"</formula>
    </cfRule>
  </conditionalFormatting>
  <conditionalFormatting sqref="N173">
    <cfRule type="cellIs" dxfId="699" priority="587" operator="equal">
      <formula>"eps"</formula>
    </cfRule>
  </conditionalFormatting>
  <conditionalFormatting sqref="E176:N176">
    <cfRule type="cellIs" dxfId="698" priority="586" operator="equal">
      <formula>"eps"</formula>
    </cfRule>
  </conditionalFormatting>
  <conditionalFormatting sqref="G176:L176">
    <cfRule type="cellIs" dxfId="697" priority="585" operator="equal">
      <formula>"eps"</formula>
    </cfRule>
  </conditionalFormatting>
  <conditionalFormatting sqref="F176">
    <cfRule type="cellIs" dxfId="696" priority="584" operator="equal">
      <formula>"eps"</formula>
    </cfRule>
  </conditionalFormatting>
  <conditionalFormatting sqref="M176">
    <cfRule type="cellIs" dxfId="695" priority="583" operator="equal">
      <formula>"eps"</formula>
    </cfRule>
  </conditionalFormatting>
  <conditionalFormatting sqref="N176">
    <cfRule type="cellIs" dxfId="694" priority="582" operator="equal">
      <formula>"eps"</formula>
    </cfRule>
  </conditionalFormatting>
  <conditionalFormatting sqref="E180:N180">
    <cfRule type="cellIs" dxfId="693" priority="581" operator="equal">
      <formula>"eps"</formula>
    </cfRule>
  </conditionalFormatting>
  <conditionalFormatting sqref="G180:L180">
    <cfRule type="cellIs" dxfId="692" priority="580" operator="equal">
      <formula>"eps"</formula>
    </cfRule>
  </conditionalFormatting>
  <conditionalFormatting sqref="F180">
    <cfRule type="cellIs" dxfId="691" priority="579" operator="equal">
      <formula>"eps"</formula>
    </cfRule>
  </conditionalFormatting>
  <conditionalFormatting sqref="M180">
    <cfRule type="cellIs" dxfId="690" priority="578" operator="equal">
      <formula>"eps"</formula>
    </cfRule>
  </conditionalFormatting>
  <conditionalFormatting sqref="N180">
    <cfRule type="cellIs" dxfId="689" priority="577" operator="equal">
      <formula>"eps"</formula>
    </cfRule>
  </conditionalFormatting>
  <conditionalFormatting sqref="E182:N182">
    <cfRule type="cellIs" dxfId="688" priority="576" operator="equal">
      <formula>"eps"</formula>
    </cfRule>
  </conditionalFormatting>
  <conditionalFormatting sqref="G182:L182">
    <cfRule type="cellIs" dxfId="687" priority="575" operator="equal">
      <formula>"eps"</formula>
    </cfRule>
  </conditionalFormatting>
  <conditionalFormatting sqref="F182">
    <cfRule type="cellIs" dxfId="686" priority="574" operator="equal">
      <formula>"eps"</formula>
    </cfRule>
  </conditionalFormatting>
  <conditionalFormatting sqref="M182">
    <cfRule type="cellIs" dxfId="685" priority="573" operator="equal">
      <formula>"eps"</formula>
    </cfRule>
  </conditionalFormatting>
  <conditionalFormatting sqref="N182">
    <cfRule type="cellIs" dxfId="684" priority="572" operator="equal">
      <formula>"eps"</formula>
    </cfRule>
  </conditionalFormatting>
  <conditionalFormatting sqref="E193:N195">
    <cfRule type="cellIs" dxfId="683" priority="571" operator="equal">
      <formula>"eps"</formula>
    </cfRule>
  </conditionalFormatting>
  <conditionalFormatting sqref="G193:L195">
    <cfRule type="cellIs" dxfId="682" priority="570" operator="equal">
      <formula>"eps"</formula>
    </cfRule>
  </conditionalFormatting>
  <conditionalFormatting sqref="F193:F195">
    <cfRule type="cellIs" dxfId="681" priority="569" operator="equal">
      <formula>"eps"</formula>
    </cfRule>
  </conditionalFormatting>
  <conditionalFormatting sqref="M193:M195">
    <cfRule type="cellIs" dxfId="680" priority="568" operator="equal">
      <formula>"eps"</formula>
    </cfRule>
  </conditionalFormatting>
  <conditionalFormatting sqref="N193:N195">
    <cfRule type="cellIs" dxfId="679" priority="567" operator="equal">
      <formula>"eps"</formula>
    </cfRule>
  </conditionalFormatting>
  <conditionalFormatting sqref="E198:N198">
    <cfRule type="cellIs" dxfId="678" priority="566" operator="equal">
      <formula>"eps"</formula>
    </cfRule>
  </conditionalFormatting>
  <conditionalFormatting sqref="G198:L198">
    <cfRule type="cellIs" dxfId="677" priority="565" operator="equal">
      <formula>"eps"</formula>
    </cfRule>
  </conditionalFormatting>
  <conditionalFormatting sqref="F198">
    <cfRule type="cellIs" dxfId="676" priority="564" operator="equal">
      <formula>"eps"</formula>
    </cfRule>
  </conditionalFormatting>
  <conditionalFormatting sqref="M198">
    <cfRule type="cellIs" dxfId="675" priority="563" operator="equal">
      <formula>"eps"</formula>
    </cfRule>
  </conditionalFormatting>
  <conditionalFormatting sqref="N198">
    <cfRule type="cellIs" dxfId="674" priority="562" operator="equal">
      <formula>"eps"</formula>
    </cfRule>
  </conditionalFormatting>
  <conditionalFormatting sqref="E203:N203">
    <cfRule type="cellIs" dxfId="673" priority="561" operator="equal">
      <formula>"eps"</formula>
    </cfRule>
  </conditionalFormatting>
  <conditionalFormatting sqref="G203:L203">
    <cfRule type="cellIs" dxfId="672" priority="560" operator="equal">
      <formula>"eps"</formula>
    </cfRule>
  </conditionalFormatting>
  <conditionalFormatting sqref="F203">
    <cfRule type="cellIs" dxfId="671" priority="559" operator="equal">
      <formula>"eps"</formula>
    </cfRule>
  </conditionalFormatting>
  <conditionalFormatting sqref="M203">
    <cfRule type="cellIs" dxfId="670" priority="558" operator="equal">
      <formula>"eps"</formula>
    </cfRule>
  </conditionalFormatting>
  <conditionalFormatting sqref="N203">
    <cfRule type="cellIs" dxfId="669" priority="557" operator="equal">
      <formula>"eps"</formula>
    </cfRule>
  </conditionalFormatting>
  <conditionalFormatting sqref="E205:N206">
    <cfRule type="cellIs" dxfId="668" priority="556" operator="equal">
      <formula>"eps"</formula>
    </cfRule>
  </conditionalFormatting>
  <conditionalFormatting sqref="G205:L206">
    <cfRule type="cellIs" dxfId="667" priority="555" operator="equal">
      <formula>"eps"</formula>
    </cfRule>
  </conditionalFormatting>
  <conditionalFormatting sqref="F205:F206">
    <cfRule type="cellIs" dxfId="666" priority="554" operator="equal">
      <formula>"eps"</formula>
    </cfRule>
  </conditionalFormatting>
  <conditionalFormatting sqref="M205:M206">
    <cfRule type="cellIs" dxfId="665" priority="553" operator="equal">
      <formula>"eps"</formula>
    </cfRule>
  </conditionalFormatting>
  <conditionalFormatting sqref="N205:N206">
    <cfRule type="cellIs" dxfId="664" priority="552" operator="equal">
      <formula>"eps"</formula>
    </cfRule>
  </conditionalFormatting>
  <conditionalFormatting sqref="E202:N202">
    <cfRule type="cellIs" dxfId="663" priority="551" operator="equal">
      <formula>"eps"</formula>
    </cfRule>
  </conditionalFormatting>
  <conditionalFormatting sqref="G202:L202">
    <cfRule type="cellIs" dxfId="662" priority="550" operator="equal">
      <formula>"eps"</formula>
    </cfRule>
  </conditionalFormatting>
  <conditionalFormatting sqref="F202">
    <cfRule type="cellIs" dxfId="661" priority="549" operator="equal">
      <formula>"eps"</formula>
    </cfRule>
  </conditionalFormatting>
  <conditionalFormatting sqref="M202">
    <cfRule type="cellIs" dxfId="660" priority="548" operator="equal">
      <formula>"eps"</formula>
    </cfRule>
  </conditionalFormatting>
  <conditionalFormatting sqref="N202">
    <cfRule type="cellIs" dxfId="659" priority="547" operator="equal">
      <formula>"eps"</formula>
    </cfRule>
  </conditionalFormatting>
  <conditionalFormatting sqref="E156:N156">
    <cfRule type="cellIs" dxfId="658" priority="546" operator="equal">
      <formula>"eps"</formula>
    </cfRule>
  </conditionalFormatting>
  <conditionalFormatting sqref="G156:L156">
    <cfRule type="cellIs" dxfId="657" priority="545" operator="equal">
      <formula>"eps"</formula>
    </cfRule>
  </conditionalFormatting>
  <conditionalFormatting sqref="F156">
    <cfRule type="cellIs" dxfId="656" priority="544" operator="equal">
      <formula>"eps"</formula>
    </cfRule>
  </conditionalFormatting>
  <conditionalFormatting sqref="M156">
    <cfRule type="cellIs" dxfId="655" priority="543" operator="equal">
      <formula>"eps"</formula>
    </cfRule>
  </conditionalFormatting>
  <conditionalFormatting sqref="N156">
    <cfRule type="cellIs" dxfId="654" priority="542" operator="equal">
      <formula>"eps"</formula>
    </cfRule>
  </conditionalFormatting>
  <conditionalFormatting sqref="E166:N166">
    <cfRule type="cellIs" dxfId="653" priority="541" operator="equal">
      <formula>"eps"</formula>
    </cfRule>
  </conditionalFormatting>
  <conditionalFormatting sqref="G166:L166">
    <cfRule type="cellIs" dxfId="652" priority="540" operator="equal">
      <formula>"eps"</formula>
    </cfRule>
  </conditionalFormatting>
  <conditionalFormatting sqref="F166">
    <cfRule type="cellIs" dxfId="651" priority="539" operator="equal">
      <formula>"eps"</formula>
    </cfRule>
  </conditionalFormatting>
  <conditionalFormatting sqref="M166">
    <cfRule type="cellIs" dxfId="650" priority="538" operator="equal">
      <formula>"eps"</formula>
    </cfRule>
  </conditionalFormatting>
  <conditionalFormatting sqref="N166">
    <cfRule type="cellIs" dxfId="649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48" priority="536" operator="equal">
      <formula>"eps"</formula>
    </cfRule>
  </conditionalFormatting>
  <conditionalFormatting sqref="AC81 AE81">
    <cfRule type="cellIs" dxfId="647" priority="535" operator="equal">
      <formula>"eps"</formula>
    </cfRule>
  </conditionalFormatting>
  <conditionalFormatting sqref="AC12 AE12">
    <cfRule type="cellIs" dxfId="646" priority="534" operator="equal">
      <formula>"eps"</formula>
    </cfRule>
  </conditionalFormatting>
  <conditionalFormatting sqref="AC35:AL65">
    <cfRule type="cellIs" dxfId="645" priority="533" operator="equal">
      <formula>"eps"</formula>
    </cfRule>
  </conditionalFormatting>
  <conditionalFormatting sqref="AC66 AE66">
    <cfRule type="cellIs" dxfId="644" priority="532" operator="equal">
      <formula>"eps"</formula>
    </cfRule>
  </conditionalFormatting>
  <conditionalFormatting sqref="AC11 AE11">
    <cfRule type="cellIs" dxfId="643" priority="531" operator="equal">
      <formula>"eps"</formula>
    </cfRule>
  </conditionalFormatting>
  <conditionalFormatting sqref="AC27 AE27">
    <cfRule type="cellIs" dxfId="642" priority="530" operator="equal">
      <formula>"eps"</formula>
    </cfRule>
  </conditionalFormatting>
  <conditionalFormatting sqref="AE74">
    <cfRule type="cellIs" dxfId="641" priority="529" operator="equal">
      <formula>"eps"</formula>
    </cfRule>
  </conditionalFormatting>
  <conditionalFormatting sqref="AE75">
    <cfRule type="cellIs" dxfId="640" priority="528" operator="equal">
      <formula>"eps"</formula>
    </cfRule>
  </conditionalFormatting>
  <conditionalFormatting sqref="AF33:AJ33 AF36:AJ65 AF73:AJ73 AF12:AJ12 AF70:AJ71 AF17:AJ17 AF29:AJ31 AF21:AJ24">
    <cfRule type="cellIs" dxfId="639" priority="527" operator="equal">
      <formula>"eps"</formula>
    </cfRule>
  </conditionalFormatting>
  <conditionalFormatting sqref="AF81:AJ81">
    <cfRule type="cellIs" dxfId="638" priority="526" operator="equal">
      <formula>"eps"</formula>
    </cfRule>
  </conditionalFormatting>
  <conditionalFormatting sqref="AF12:AJ12">
    <cfRule type="cellIs" dxfId="637" priority="525" operator="equal">
      <formula>"eps"</formula>
    </cfRule>
  </conditionalFormatting>
  <conditionalFormatting sqref="AF35:AJ35">
    <cfRule type="cellIs" dxfId="636" priority="524" operator="equal">
      <formula>"eps"</formula>
    </cfRule>
  </conditionalFormatting>
  <conditionalFormatting sqref="AF66:AJ66">
    <cfRule type="cellIs" dxfId="635" priority="523" operator="equal">
      <formula>"eps"</formula>
    </cfRule>
  </conditionalFormatting>
  <conditionalFormatting sqref="AF11:AJ11">
    <cfRule type="cellIs" dxfId="634" priority="522" operator="equal">
      <formula>"eps"</formula>
    </cfRule>
  </conditionalFormatting>
  <conditionalFormatting sqref="AF27:AJ27">
    <cfRule type="cellIs" dxfId="633" priority="521" operator="equal">
      <formula>"eps"</formula>
    </cfRule>
  </conditionalFormatting>
  <conditionalFormatting sqref="AF74:AJ74">
    <cfRule type="cellIs" dxfId="632" priority="520" operator="equal">
      <formula>"eps"</formula>
    </cfRule>
  </conditionalFormatting>
  <conditionalFormatting sqref="AF75:AJ75">
    <cfRule type="cellIs" dxfId="631" priority="519" operator="equal">
      <formula>"eps"</formula>
    </cfRule>
  </conditionalFormatting>
  <conditionalFormatting sqref="AD33 AD36:AD65 AD73 AD12 AD70:AD71 AD17 AD29:AD31 AD21:AD24">
    <cfRule type="cellIs" dxfId="630" priority="518" operator="equal">
      <formula>"eps"</formula>
    </cfRule>
  </conditionalFormatting>
  <conditionalFormatting sqref="AD81">
    <cfRule type="cellIs" dxfId="629" priority="517" operator="equal">
      <formula>"eps"</formula>
    </cfRule>
  </conditionalFormatting>
  <conditionalFormatting sqref="AD12">
    <cfRule type="cellIs" dxfId="628" priority="516" operator="equal">
      <formula>"eps"</formula>
    </cfRule>
  </conditionalFormatting>
  <conditionalFormatting sqref="AD35">
    <cfRule type="cellIs" dxfId="627" priority="515" operator="equal">
      <formula>"eps"</formula>
    </cfRule>
  </conditionalFormatting>
  <conditionalFormatting sqref="AD66">
    <cfRule type="cellIs" dxfId="626" priority="514" operator="equal">
      <formula>"eps"</formula>
    </cfRule>
  </conditionalFormatting>
  <conditionalFormatting sqref="AD11">
    <cfRule type="cellIs" dxfId="625" priority="513" operator="equal">
      <formula>"eps"</formula>
    </cfRule>
  </conditionalFormatting>
  <conditionalFormatting sqref="AD27">
    <cfRule type="cellIs" dxfId="624" priority="512" operator="equal">
      <formula>"eps"</formula>
    </cfRule>
  </conditionalFormatting>
  <conditionalFormatting sqref="AD74">
    <cfRule type="cellIs" dxfId="623" priority="511" operator="equal">
      <formula>"eps"</formula>
    </cfRule>
  </conditionalFormatting>
  <conditionalFormatting sqref="AD75">
    <cfRule type="cellIs" dxfId="622" priority="510" operator="equal">
      <formula>"eps"</formula>
    </cfRule>
  </conditionalFormatting>
  <conditionalFormatting sqref="AD18">
    <cfRule type="cellIs" dxfId="621" priority="473" operator="equal">
      <formula>"eps"</formula>
    </cfRule>
  </conditionalFormatting>
  <conditionalFormatting sqref="AF18:AJ18">
    <cfRule type="cellIs" dxfId="620" priority="474" operator="equal">
      <formula>"eps"</formula>
    </cfRule>
  </conditionalFormatting>
  <conditionalFormatting sqref="AL13">
    <cfRule type="cellIs" dxfId="619" priority="476" operator="equal">
      <formula>"eps"</formula>
    </cfRule>
  </conditionalFormatting>
  <conditionalFormatting sqref="AE18">
    <cfRule type="cellIs" dxfId="618" priority="475" operator="equal">
      <formula>"eps"</formula>
    </cfRule>
  </conditionalFormatting>
  <conditionalFormatting sqref="AC13">
    <cfRule type="cellIs" dxfId="617" priority="478" operator="equal">
      <formula>"eps"</formula>
    </cfRule>
  </conditionalFormatting>
  <conditionalFormatting sqref="AK13">
    <cfRule type="cellIs" dxfId="616" priority="477" operator="equal">
      <formula>"eps"</formula>
    </cfRule>
  </conditionalFormatting>
  <conditionalFormatting sqref="AK33 AK36:AK65 AK73 AK70:AK71 AK17 AK29:AK31 AK21:AK24">
    <cfRule type="cellIs" dxfId="615" priority="509" operator="equal">
      <formula>"eps"</formula>
    </cfRule>
  </conditionalFormatting>
  <conditionalFormatting sqref="AK35">
    <cfRule type="cellIs" dxfId="614" priority="508" operator="equal">
      <formula>"eps"</formula>
    </cfRule>
  </conditionalFormatting>
  <conditionalFormatting sqref="AK66">
    <cfRule type="cellIs" dxfId="613" priority="507" operator="equal">
      <formula>"eps"</formula>
    </cfRule>
  </conditionalFormatting>
  <conditionalFormatting sqref="AK11">
    <cfRule type="cellIs" dxfId="612" priority="506" operator="equal">
      <formula>"eps"</formula>
    </cfRule>
  </conditionalFormatting>
  <conditionalFormatting sqref="AK27">
    <cfRule type="cellIs" dxfId="611" priority="505" operator="equal">
      <formula>"eps"</formula>
    </cfRule>
  </conditionalFormatting>
  <conditionalFormatting sqref="AK74">
    <cfRule type="cellIs" dxfId="610" priority="504" operator="equal">
      <formula>"eps"</formula>
    </cfRule>
  </conditionalFormatting>
  <conditionalFormatting sqref="AK75">
    <cfRule type="cellIs" dxfId="609" priority="503" operator="equal">
      <formula>"eps"</formula>
    </cfRule>
  </conditionalFormatting>
  <conditionalFormatting sqref="AE67">
    <cfRule type="cellIs" dxfId="608" priority="439" operator="equal">
      <formula>"eps"</formula>
    </cfRule>
  </conditionalFormatting>
  <conditionalFormatting sqref="AD67">
    <cfRule type="cellIs" dxfId="607" priority="432" operator="equal">
      <formula>"eps"</formula>
    </cfRule>
  </conditionalFormatting>
  <conditionalFormatting sqref="AL34">
    <cfRule type="cellIs" dxfId="606" priority="440" operator="equal">
      <formula>"eps"</formula>
    </cfRule>
  </conditionalFormatting>
  <conditionalFormatting sqref="AK34">
    <cfRule type="cellIs" dxfId="605" priority="441" operator="equal">
      <formula>"eps"</formula>
    </cfRule>
  </conditionalFormatting>
  <conditionalFormatting sqref="AC34">
    <cfRule type="cellIs" dxfId="604" priority="442" operator="equal">
      <formula>"eps"</formula>
    </cfRule>
  </conditionalFormatting>
  <conditionalFormatting sqref="AD34">
    <cfRule type="cellIs" dxfId="603" priority="443" operator="equal">
      <formula>"eps"</formula>
    </cfRule>
  </conditionalFormatting>
  <conditionalFormatting sqref="AF34:AJ34">
    <cfRule type="cellIs" dxfId="602" priority="444" operator="equal">
      <formula>"eps"</formula>
    </cfRule>
  </conditionalFormatting>
  <conditionalFormatting sqref="AE34">
    <cfRule type="cellIs" dxfId="601" priority="445" operator="equal">
      <formula>"eps"</formula>
    </cfRule>
  </conditionalFormatting>
  <conditionalFormatting sqref="AL32">
    <cfRule type="cellIs" dxfId="600" priority="446" operator="equal">
      <formula>"eps"</formula>
    </cfRule>
  </conditionalFormatting>
  <conditionalFormatting sqref="AK32">
    <cfRule type="cellIs" dxfId="599" priority="447" operator="equal">
      <formula>"eps"</formula>
    </cfRule>
  </conditionalFormatting>
  <conditionalFormatting sqref="AC32">
    <cfRule type="cellIs" dxfId="598" priority="448" operator="equal">
      <formula>"eps"</formula>
    </cfRule>
  </conditionalFormatting>
  <conditionalFormatting sqref="AD32">
    <cfRule type="cellIs" dxfId="597" priority="449" operator="equal">
      <formula>"eps"</formula>
    </cfRule>
  </conditionalFormatting>
  <conditionalFormatting sqref="AF32:AJ32">
    <cfRule type="cellIs" dxfId="596" priority="450" operator="equal">
      <formula>"eps"</formula>
    </cfRule>
  </conditionalFormatting>
  <conditionalFormatting sqref="AE32">
    <cfRule type="cellIs" dxfId="595" priority="451" operator="equal">
      <formula>"eps"</formula>
    </cfRule>
  </conditionalFormatting>
  <conditionalFormatting sqref="AL28">
    <cfRule type="cellIs" dxfId="594" priority="452" operator="equal">
      <formula>"eps"</formula>
    </cfRule>
  </conditionalFormatting>
  <conditionalFormatting sqref="AK12">
    <cfRule type="cellIs" dxfId="593" priority="502" operator="equal">
      <formula>"eps"</formula>
    </cfRule>
  </conditionalFormatting>
  <conditionalFormatting sqref="AL33 AL36:AL65 AL73 AL70:AL71 AL17 AL29:AL31 AL21:AL24">
    <cfRule type="cellIs" dxfId="592" priority="501" operator="equal">
      <formula>"eps"</formula>
    </cfRule>
  </conditionalFormatting>
  <conditionalFormatting sqref="AL35">
    <cfRule type="cellIs" dxfId="591" priority="500" operator="equal">
      <formula>"eps"</formula>
    </cfRule>
  </conditionalFormatting>
  <conditionalFormatting sqref="AL66">
    <cfRule type="cellIs" dxfId="590" priority="499" operator="equal">
      <formula>"eps"</formula>
    </cfRule>
  </conditionalFormatting>
  <conditionalFormatting sqref="AL11">
    <cfRule type="cellIs" dxfId="589" priority="498" operator="equal">
      <formula>"eps"</formula>
    </cfRule>
  </conditionalFormatting>
  <conditionalFormatting sqref="AL27">
    <cfRule type="cellIs" dxfId="588" priority="497" operator="equal">
      <formula>"eps"</formula>
    </cfRule>
  </conditionalFormatting>
  <conditionalFormatting sqref="AL74">
    <cfRule type="cellIs" dxfId="587" priority="496" operator="equal">
      <formula>"eps"</formula>
    </cfRule>
  </conditionalFormatting>
  <conditionalFormatting sqref="AL75">
    <cfRule type="cellIs" dxfId="586" priority="495" operator="equal">
      <formula>"eps"</formula>
    </cfRule>
  </conditionalFormatting>
  <conditionalFormatting sqref="AE77">
    <cfRule type="cellIs" dxfId="585" priority="413" operator="equal">
      <formula>"eps"</formula>
    </cfRule>
  </conditionalFormatting>
  <conditionalFormatting sqref="AK77">
    <cfRule type="cellIs" dxfId="584" priority="406" operator="equal">
      <formula>"eps"</formula>
    </cfRule>
  </conditionalFormatting>
  <conditionalFormatting sqref="AF76:AJ76">
    <cfRule type="cellIs" dxfId="583" priority="414" operator="equal">
      <formula>"eps"</formula>
    </cfRule>
  </conditionalFormatting>
  <conditionalFormatting sqref="AE76">
    <cfRule type="cellIs" dxfId="582" priority="415" operator="equal">
      <formula>"eps"</formula>
    </cfRule>
  </conditionalFormatting>
  <conditionalFormatting sqref="AL72">
    <cfRule type="cellIs" dxfId="581" priority="416" operator="equal">
      <formula>"eps"</formula>
    </cfRule>
  </conditionalFormatting>
  <conditionalFormatting sqref="AK72">
    <cfRule type="cellIs" dxfId="580" priority="417" operator="equal">
      <formula>"eps"</formula>
    </cfRule>
  </conditionalFormatting>
  <conditionalFormatting sqref="AC72">
    <cfRule type="cellIs" dxfId="579" priority="418" operator="equal">
      <formula>"eps"</formula>
    </cfRule>
  </conditionalFormatting>
  <conditionalFormatting sqref="AD72">
    <cfRule type="cellIs" dxfId="578" priority="419" operator="equal">
      <formula>"eps"</formula>
    </cfRule>
  </conditionalFormatting>
  <conditionalFormatting sqref="AF72:AJ72">
    <cfRule type="cellIs" dxfId="577" priority="420" operator="equal">
      <formula>"eps"</formula>
    </cfRule>
  </conditionalFormatting>
  <conditionalFormatting sqref="AE72">
    <cfRule type="cellIs" dxfId="576" priority="421" operator="equal">
      <formula>"eps"</formula>
    </cfRule>
  </conditionalFormatting>
  <conditionalFormatting sqref="AL69">
    <cfRule type="cellIs" dxfId="575" priority="422" operator="equal">
      <formula>"eps"</formula>
    </cfRule>
  </conditionalFormatting>
  <conditionalFormatting sqref="AL68">
    <cfRule type="cellIs" dxfId="574" priority="423" operator="equal">
      <formula>"eps"</formula>
    </cfRule>
  </conditionalFormatting>
  <conditionalFormatting sqref="AL67">
    <cfRule type="cellIs" dxfId="573" priority="424" operator="equal">
      <formula>"eps"</formula>
    </cfRule>
  </conditionalFormatting>
  <conditionalFormatting sqref="AK69">
    <cfRule type="cellIs" dxfId="572" priority="425" operator="equal">
      <formula>"eps"</formula>
    </cfRule>
  </conditionalFormatting>
  <conditionalFormatting sqref="AK68">
    <cfRule type="cellIs" dxfId="571" priority="426" operator="equal">
      <formula>"eps"</formula>
    </cfRule>
  </conditionalFormatting>
  <conditionalFormatting sqref="AL12">
    <cfRule type="cellIs" dxfId="570" priority="494" operator="equal">
      <formula>"eps"</formula>
    </cfRule>
  </conditionalFormatting>
  <conditionalFormatting sqref="AK81:AL81">
    <cfRule type="cellIs" dxfId="569" priority="493" operator="equal">
      <formula>"eps"</formula>
    </cfRule>
  </conditionalFormatting>
  <conditionalFormatting sqref="AD9:AL10">
    <cfRule type="cellIs" dxfId="568" priority="492" operator="equal">
      <formula>"eps"</formula>
    </cfRule>
  </conditionalFormatting>
  <conditionalFormatting sqref="AD14:AL16">
    <cfRule type="cellIs" dxfId="567" priority="491" operator="equal">
      <formula>"eps"</formula>
    </cfRule>
  </conditionalFormatting>
  <conditionalFormatting sqref="AD19:AL19">
    <cfRule type="cellIs" dxfId="566" priority="490" operator="equal">
      <formula>"eps"</formula>
    </cfRule>
  </conditionalFormatting>
  <conditionalFormatting sqref="AD26:AL26">
    <cfRule type="cellIs" dxfId="565" priority="489" operator="equal">
      <formula>"eps"</formula>
    </cfRule>
  </conditionalFormatting>
  <conditionalFormatting sqref="AC74:AL75">
    <cfRule type="cellIs" dxfId="564" priority="488" operator="equal">
      <formula>"eps"</formula>
    </cfRule>
  </conditionalFormatting>
  <conditionalFormatting sqref="AD78:AL78">
    <cfRule type="cellIs" dxfId="563" priority="487" operator="equal">
      <formula>"eps"</formula>
    </cfRule>
  </conditionalFormatting>
  <conditionalFormatting sqref="AK67">
    <cfRule type="cellIs" dxfId="562" priority="427" operator="equal">
      <formula>"eps"</formula>
    </cfRule>
  </conditionalFormatting>
  <conditionalFormatting sqref="AD68">
    <cfRule type="cellIs" dxfId="561" priority="431" operator="equal">
      <formula>"eps"</formula>
    </cfRule>
  </conditionalFormatting>
  <conditionalFormatting sqref="AC68">
    <cfRule type="cellIs" dxfId="560" priority="430" operator="equal">
      <formula>"eps"</formula>
    </cfRule>
  </conditionalFormatting>
  <conditionalFormatting sqref="AE69">
    <cfRule type="cellIs" dxfId="559" priority="435" operator="equal">
      <formula>"eps"</formula>
    </cfRule>
  </conditionalFormatting>
  <conditionalFormatting sqref="AF69:AJ69">
    <cfRule type="cellIs" dxfId="558" priority="434" operator="equal">
      <formula>"eps"</formula>
    </cfRule>
  </conditionalFormatting>
  <conditionalFormatting sqref="AF67:AJ67">
    <cfRule type="cellIs" dxfId="557" priority="438" operator="equal">
      <formula>"eps"</formula>
    </cfRule>
  </conditionalFormatting>
  <conditionalFormatting sqref="AE25">
    <cfRule type="cellIs" dxfId="556" priority="463" operator="equal">
      <formula>"eps"</formula>
    </cfRule>
  </conditionalFormatting>
  <conditionalFormatting sqref="AF25:AJ25">
    <cfRule type="cellIs" dxfId="555" priority="462" operator="equal">
      <formula>"eps"</formula>
    </cfRule>
  </conditionalFormatting>
  <conditionalFormatting sqref="AD20">
    <cfRule type="cellIs" dxfId="554" priority="467" operator="equal">
      <formula>"eps"</formula>
    </cfRule>
  </conditionalFormatting>
  <conditionalFormatting sqref="AC20">
    <cfRule type="cellIs" dxfId="553" priority="466" operator="equal">
      <formula>"eps"</formula>
    </cfRule>
  </conditionalFormatting>
  <conditionalFormatting sqref="AK20">
    <cfRule type="cellIs" dxfId="552" priority="465" operator="equal">
      <formula>"eps"</formula>
    </cfRule>
  </conditionalFormatting>
  <conditionalFormatting sqref="AL20">
    <cfRule type="cellIs" dxfId="551" priority="464" operator="equal">
      <formula>"eps"</formula>
    </cfRule>
  </conditionalFormatting>
  <conditionalFormatting sqref="AC18">
    <cfRule type="cellIs" dxfId="550" priority="472" operator="equal">
      <formula>"eps"</formula>
    </cfRule>
  </conditionalFormatting>
  <conditionalFormatting sqref="AC8">
    <cfRule type="cellIs" dxfId="549" priority="486" operator="equal">
      <formula>"eps"</formula>
    </cfRule>
  </conditionalFormatting>
  <conditionalFormatting sqref="AE8:AJ8">
    <cfRule type="cellIs" dxfId="548" priority="485" operator="equal">
      <formula>"eps"</formula>
    </cfRule>
  </conditionalFormatting>
  <conditionalFormatting sqref="AD8">
    <cfRule type="cellIs" dxfId="547" priority="484" operator="equal">
      <formula>"eps"</formula>
    </cfRule>
  </conditionalFormatting>
  <conditionalFormatting sqref="AK8">
    <cfRule type="cellIs" dxfId="546" priority="483" operator="equal">
      <formula>"eps"</formula>
    </cfRule>
  </conditionalFormatting>
  <conditionalFormatting sqref="AL8">
    <cfRule type="cellIs" dxfId="545" priority="482" operator="equal">
      <formula>"eps"</formula>
    </cfRule>
  </conditionalFormatting>
  <conditionalFormatting sqref="AE13">
    <cfRule type="cellIs" dxfId="544" priority="481" operator="equal">
      <formula>"eps"</formula>
    </cfRule>
  </conditionalFormatting>
  <conditionalFormatting sqref="AF13:AJ13">
    <cfRule type="cellIs" dxfId="543" priority="480" operator="equal">
      <formula>"eps"</formula>
    </cfRule>
  </conditionalFormatting>
  <conditionalFormatting sqref="AD13">
    <cfRule type="cellIs" dxfId="542" priority="479" operator="equal">
      <formula>"eps"</formula>
    </cfRule>
  </conditionalFormatting>
  <conditionalFormatting sqref="AK18">
    <cfRule type="cellIs" dxfId="541" priority="471" operator="equal">
      <formula>"eps"</formula>
    </cfRule>
  </conditionalFormatting>
  <conditionalFormatting sqref="AL18">
    <cfRule type="cellIs" dxfId="540" priority="470" operator="equal">
      <formula>"eps"</formula>
    </cfRule>
  </conditionalFormatting>
  <conditionalFormatting sqref="AE20">
    <cfRule type="cellIs" dxfId="539" priority="469" operator="equal">
      <formula>"eps"</formula>
    </cfRule>
  </conditionalFormatting>
  <conditionalFormatting sqref="AF20:AJ20">
    <cfRule type="cellIs" dxfId="538" priority="468" operator="equal">
      <formula>"eps"</formula>
    </cfRule>
  </conditionalFormatting>
  <conditionalFormatting sqref="AD25">
    <cfRule type="cellIs" dxfId="537" priority="461" operator="equal">
      <formula>"eps"</formula>
    </cfRule>
  </conditionalFormatting>
  <conditionalFormatting sqref="AC25">
    <cfRule type="cellIs" dxfId="536" priority="460" operator="equal">
      <formula>"eps"</formula>
    </cfRule>
  </conditionalFormatting>
  <conditionalFormatting sqref="AK25">
    <cfRule type="cellIs" dxfId="535" priority="459" operator="equal">
      <formula>"eps"</formula>
    </cfRule>
  </conditionalFormatting>
  <conditionalFormatting sqref="AL25">
    <cfRule type="cellIs" dxfId="534" priority="458" operator="equal">
      <formula>"eps"</formula>
    </cfRule>
  </conditionalFormatting>
  <conditionalFormatting sqref="AE28">
    <cfRule type="cellIs" dxfId="533" priority="457" operator="equal">
      <formula>"eps"</formula>
    </cfRule>
  </conditionalFormatting>
  <conditionalFormatting sqref="AF28:AJ28">
    <cfRule type="cellIs" dxfId="532" priority="456" operator="equal">
      <formula>"eps"</formula>
    </cfRule>
  </conditionalFormatting>
  <conditionalFormatting sqref="AD28">
    <cfRule type="cellIs" dxfId="531" priority="455" operator="equal">
      <formula>"eps"</formula>
    </cfRule>
  </conditionalFormatting>
  <conditionalFormatting sqref="AC28">
    <cfRule type="cellIs" dxfId="530" priority="454" operator="equal">
      <formula>"eps"</formula>
    </cfRule>
  </conditionalFormatting>
  <conditionalFormatting sqref="AK28">
    <cfRule type="cellIs" dxfId="529" priority="453" operator="equal">
      <formula>"eps"</formula>
    </cfRule>
  </conditionalFormatting>
  <conditionalFormatting sqref="AE68">
    <cfRule type="cellIs" dxfId="528" priority="437" operator="equal">
      <formula>"eps"</formula>
    </cfRule>
  </conditionalFormatting>
  <conditionalFormatting sqref="AF68:AJ68">
    <cfRule type="cellIs" dxfId="527" priority="436" operator="equal">
      <formula>"eps"</formula>
    </cfRule>
  </conditionalFormatting>
  <conditionalFormatting sqref="AC67">
    <cfRule type="cellIs" dxfId="526" priority="433" operator="equal">
      <formula>"eps"</formula>
    </cfRule>
  </conditionalFormatting>
  <conditionalFormatting sqref="AD69">
    <cfRule type="cellIs" dxfId="525" priority="429" operator="equal">
      <formula>"eps"</formula>
    </cfRule>
  </conditionalFormatting>
  <conditionalFormatting sqref="AC69">
    <cfRule type="cellIs" dxfId="524" priority="428" operator="equal">
      <formula>"eps"</formula>
    </cfRule>
  </conditionalFormatting>
  <conditionalFormatting sqref="AF77:AJ77">
    <cfRule type="cellIs" dxfId="523" priority="412" operator="equal">
      <formula>"eps"</formula>
    </cfRule>
  </conditionalFormatting>
  <conditionalFormatting sqref="AC77">
    <cfRule type="cellIs" dxfId="522" priority="411" operator="equal">
      <formula>"eps"</formula>
    </cfRule>
  </conditionalFormatting>
  <conditionalFormatting sqref="AD77">
    <cfRule type="cellIs" dxfId="521" priority="410" operator="equal">
      <formula>"eps"</formula>
    </cfRule>
  </conditionalFormatting>
  <conditionalFormatting sqref="AD76">
    <cfRule type="cellIs" dxfId="520" priority="409" operator="equal">
      <formula>"eps"</formula>
    </cfRule>
  </conditionalFormatting>
  <conditionalFormatting sqref="AC76">
    <cfRule type="cellIs" dxfId="519" priority="408" operator="equal">
      <formula>"eps"</formula>
    </cfRule>
  </conditionalFormatting>
  <conditionalFormatting sqref="AK76">
    <cfRule type="cellIs" dxfId="518" priority="407" operator="equal">
      <formula>"eps"</formula>
    </cfRule>
  </conditionalFormatting>
  <conditionalFormatting sqref="AL76">
    <cfRule type="cellIs" dxfId="517" priority="405" operator="equal">
      <formula>"eps"</formula>
    </cfRule>
  </conditionalFormatting>
  <conditionalFormatting sqref="AL77">
    <cfRule type="cellIs" dxfId="516" priority="404" operator="equal">
      <formula>"eps"</formula>
    </cfRule>
  </conditionalFormatting>
  <conditionalFormatting sqref="AE79">
    <cfRule type="cellIs" dxfId="515" priority="403" operator="equal">
      <formula>"eps"</formula>
    </cfRule>
  </conditionalFormatting>
  <conditionalFormatting sqref="AF79:AJ79">
    <cfRule type="cellIs" dxfId="514" priority="402" operator="equal">
      <formula>"eps"</formula>
    </cfRule>
  </conditionalFormatting>
  <conditionalFormatting sqref="AE80">
    <cfRule type="cellIs" dxfId="513" priority="401" operator="equal">
      <formula>"eps"</formula>
    </cfRule>
  </conditionalFormatting>
  <conditionalFormatting sqref="AF80:AJ80">
    <cfRule type="cellIs" dxfId="512" priority="400" operator="equal">
      <formula>"eps"</formula>
    </cfRule>
  </conditionalFormatting>
  <conditionalFormatting sqref="AE79:AJ79">
    <cfRule type="cellIs" dxfId="511" priority="399" operator="equal">
      <formula>"eps"</formula>
    </cfRule>
  </conditionalFormatting>
  <conditionalFormatting sqref="AD79">
    <cfRule type="cellIs" dxfId="510" priority="398" operator="equal">
      <formula>"eps"</formula>
    </cfRule>
  </conditionalFormatting>
  <conditionalFormatting sqref="AC79">
    <cfRule type="cellIs" dxfId="509" priority="397" operator="equal">
      <formula>"eps"</formula>
    </cfRule>
  </conditionalFormatting>
  <conditionalFormatting sqref="AD80">
    <cfRule type="cellIs" dxfId="508" priority="396" operator="equal">
      <formula>"eps"</formula>
    </cfRule>
  </conditionalFormatting>
  <conditionalFormatting sqref="AC80">
    <cfRule type="cellIs" dxfId="507" priority="395" operator="equal">
      <formula>"eps"</formula>
    </cfRule>
  </conditionalFormatting>
  <conditionalFormatting sqref="AK79">
    <cfRule type="cellIs" dxfId="506" priority="394" operator="equal">
      <formula>"eps"</formula>
    </cfRule>
  </conditionalFormatting>
  <conditionalFormatting sqref="AK80">
    <cfRule type="cellIs" dxfId="505" priority="393" operator="equal">
      <formula>"eps"</formula>
    </cfRule>
  </conditionalFormatting>
  <conditionalFormatting sqref="AK79">
    <cfRule type="cellIs" dxfId="504" priority="392" operator="equal">
      <formula>"eps"</formula>
    </cfRule>
  </conditionalFormatting>
  <conditionalFormatting sqref="AL79">
    <cfRule type="cellIs" dxfId="503" priority="391" operator="equal">
      <formula>"eps"</formula>
    </cfRule>
  </conditionalFormatting>
  <conditionalFormatting sqref="AL80">
    <cfRule type="cellIs" dxfId="502" priority="390" operator="equal">
      <formula>"eps"</formula>
    </cfRule>
  </conditionalFormatting>
  <conditionalFormatting sqref="AL79">
    <cfRule type="cellIs" dxfId="501" priority="389" operator="equal">
      <formula>"eps"</formula>
    </cfRule>
  </conditionalFormatting>
  <conditionalFormatting sqref="E12 E19 E78 E26 E9:E10 G17 G12 E14:E17 E21:N24 E29:N31 E33:N33 E36:N65 E70:N71 E73:N73">
    <cfRule type="cellIs" dxfId="500" priority="388" operator="equal">
      <formula>"eps"</formula>
    </cfRule>
  </conditionalFormatting>
  <conditionalFormatting sqref="E81 G81">
    <cfRule type="cellIs" dxfId="499" priority="387" operator="equal">
      <formula>"eps"</formula>
    </cfRule>
  </conditionalFormatting>
  <conditionalFormatting sqref="E12 G12">
    <cfRule type="cellIs" dxfId="498" priority="386" operator="equal">
      <formula>"eps"</formula>
    </cfRule>
  </conditionalFormatting>
  <conditionalFormatting sqref="E35:N65">
    <cfRule type="cellIs" dxfId="497" priority="385" operator="equal">
      <formula>"eps"</formula>
    </cfRule>
  </conditionalFormatting>
  <conditionalFormatting sqref="E66 G66">
    <cfRule type="cellIs" dxfId="496" priority="384" operator="equal">
      <formula>"eps"</formula>
    </cfRule>
  </conditionalFormatting>
  <conditionalFormatting sqref="E11 G11">
    <cfRule type="cellIs" dxfId="495" priority="383" operator="equal">
      <formula>"eps"</formula>
    </cfRule>
  </conditionalFormatting>
  <conditionalFormatting sqref="E27 G27">
    <cfRule type="cellIs" dxfId="494" priority="382" operator="equal">
      <formula>"eps"</formula>
    </cfRule>
  </conditionalFormatting>
  <conditionalFormatting sqref="G74">
    <cfRule type="cellIs" dxfId="493" priority="381" operator="equal">
      <formula>"eps"</formula>
    </cfRule>
  </conditionalFormatting>
  <conditionalFormatting sqref="G75">
    <cfRule type="cellIs" dxfId="492" priority="380" operator="equal">
      <formula>"eps"</formula>
    </cfRule>
  </conditionalFormatting>
  <conditionalFormatting sqref="H33:L33 H36:L65 H73:L73 H12:L12 H70:L71 H17:L17 H29:L31 H21:L24">
    <cfRule type="cellIs" dxfId="491" priority="379" operator="equal">
      <formula>"eps"</formula>
    </cfRule>
  </conditionalFormatting>
  <conditionalFormatting sqref="H81:L81">
    <cfRule type="cellIs" dxfId="490" priority="378" operator="equal">
      <formula>"eps"</formula>
    </cfRule>
  </conditionalFormatting>
  <conditionalFormatting sqref="H12:L12">
    <cfRule type="cellIs" dxfId="489" priority="377" operator="equal">
      <formula>"eps"</formula>
    </cfRule>
  </conditionalFormatting>
  <conditionalFormatting sqref="H35:L35">
    <cfRule type="cellIs" dxfId="488" priority="376" operator="equal">
      <formula>"eps"</formula>
    </cfRule>
  </conditionalFormatting>
  <conditionalFormatting sqref="H66:L66">
    <cfRule type="cellIs" dxfId="487" priority="375" operator="equal">
      <formula>"eps"</formula>
    </cfRule>
  </conditionalFormatting>
  <conditionalFormatting sqref="H11:L11">
    <cfRule type="cellIs" dxfId="486" priority="374" operator="equal">
      <formula>"eps"</formula>
    </cfRule>
  </conditionalFormatting>
  <conditionalFormatting sqref="H27:L27">
    <cfRule type="cellIs" dxfId="485" priority="373" operator="equal">
      <formula>"eps"</formula>
    </cfRule>
  </conditionalFormatting>
  <conditionalFormatting sqref="H74:L74">
    <cfRule type="cellIs" dxfId="484" priority="372" operator="equal">
      <formula>"eps"</formula>
    </cfRule>
  </conditionalFormatting>
  <conditionalFormatting sqref="H75:L75">
    <cfRule type="cellIs" dxfId="483" priority="371" operator="equal">
      <formula>"eps"</formula>
    </cfRule>
  </conditionalFormatting>
  <conditionalFormatting sqref="F33 F36:F65 F73 F12 F70:F71 F17 F29:F31 F21:F24">
    <cfRule type="cellIs" dxfId="482" priority="370" operator="equal">
      <formula>"eps"</formula>
    </cfRule>
  </conditionalFormatting>
  <conditionalFormatting sqref="F81">
    <cfRule type="cellIs" dxfId="481" priority="369" operator="equal">
      <formula>"eps"</formula>
    </cfRule>
  </conditionalFormatting>
  <conditionalFormatting sqref="F12">
    <cfRule type="cellIs" dxfId="480" priority="368" operator="equal">
      <formula>"eps"</formula>
    </cfRule>
  </conditionalFormatting>
  <conditionalFormatting sqref="F35">
    <cfRule type="cellIs" dxfId="479" priority="367" operator="equal">
      <formula>"eps"</formula>
    </cfRule>
  </conditionalFormatting>
  <conditionalFormatting sqref="F66">
    <cfRule type="cellIs" dxfId="478" priority="366" operator="equal">
      <formula>"eps"</formula>
    </cfRule>
  </conditionalFormatting>
  <conditionalFormatting sqref="F11">
    <cfRule type="cellIs" dxfId="477" priority="365" operator="equal">
      <formula>"eps"</formula>
    </cfRule>
  </conditionalFormatting>
  <conditionalFormatting sqref="F27">
    <cfRule type="cellIs" dxfId="476" priority="364" operator="equal">
      <formula>"eps"</formula>
    </cfRule>
  </conditionalFormatting>
  <conditionalFormatting sqref="F74">
    <cfRule type="cellIs" dxfId="475" priority="363" operator="equal">
      <formula>"eps"</formula>
    </cfRule>
  </conditionalFormatting>
  <conditionalFormatting sqref="F75">
    <cfRule type="cellIs" dxfId="474" priority="362" operator="equal">
      <formula>"eps"</formula>
    </cfRule>
  </conditionalFormatting>
  <conditionalFormatting sqref="M33 M36:M65 M73 M70:M71 M17 M29:M31 M21:M24">
    <cfRule type="cellIs" dxfId="473" priority="361" operator="equal">
      <formula>"eps"</formula>
    </cfRule>
  </conditionalFormatting>
  <conditionalFormatting sqref="M35">
    <cfRule type="cellIs" dxfId="472" priority="360" operator="equal">
      <formula>"eps"</formula>
    </cfRule>
  </conditionalFormatting>
  <conditionalFormatting sqref="M66">
    <cfRule type="cellIs" dxfId="471" priority="359" operator="equal">
      <formula>"eps"</formula>
    </cfRule>
  </conditionalFormatting>
  <conditionalFormatting sqref="M11">
    <cfRule type="cellIs" dxfId="470" priority="358" operator="equal">
      <formula>"eps"</formula>
    </cfRule>
  </conditionalFormatting>
  <conditionalFormatting sqref="M27">
    <cfRule type="cellIs" dxfId="469" priority="357" operator="equal">
      <formula>"eps"</formula>
    </cfRule>
  </conditionalFormatting>
  <conditionalFormatting sqref="M74">
    <cfRule type="cellIs" dxfId="468" priority="356" operator="equal">
      <formula>"eps"</formula>
    </cfRule>
  </conditionalFormatting>
  <conditionalFormatting sqref="M75">
    <cfRule type="cellIs" dxfId="467" priority="355" operator="equal">
      <formula>"eps"</formula>
    </cfRule>
  </conditionalFormatting>
  <conditionalFormatting sqref="M12">
    <cfRule type="cellIs" dxfId="466" priority="354" operator="equal">
      <formula>"eps"</formula>
    </cfRule>
  </conditionalFormatting>
  <conditionalFormatting sqref="N33 N36:N65 N73 N70:N71 N17 N29:N31 N21:N24">
    <cfRule type="cellIs" dxfId="465" priority="353" operator="equal">
      <formula>"eps"</formula>
    </cfRule>
  </conditionalFormatting>
  <conditionalFormatting sqref="N35">
    <cfRule type="cellIs" dxfId="464" priority="352" operator="equal">
      <formula>"eps"</formula>
    </cfRule>
  </conditionalFormatting>
  <conditionalFormatting sqref="N66">
    <cfRule type="cellIs" dxfId="463" priority="351" operator="equal">
      <formula>"eps"</formula>
    </cfRule>
  </conditionalFormatting>
  <conditionalFormatting sqref="N11">
    <cfRule type="cellIs" dxfId="462" priority="350" operator="equal">
      <formula>"eps"</formula>
    </cfRule>
  </conditionalFormatting>
  <conditionalFormatting sqref="N27">
    <cfRule type="cellIs" dxfId="461" priority="349" operator="equal">
      <formula>"eps"</formula>
    </cfRule>
  </conditionalFormatting>
  <conditionalFormatting sqref="N74">
    <cfRule type="cellIs" dxfId="460" priority="348" operator="equal">
      <formula>"eps"</formula>
    </cfRule>
  </conditionalFormatting>
  <conditionalFormatting sqref="N75">
    <cfRule type="cellIs" dxfId="459" priority="347" operator="equal">
      <formula>"eps"</formula>
    </cfRule>
  </conditionalFormatting>
  <conditionalFormatting sqref="N12">
    <cfRule type="cellIs" dxfId="458" priority="346" operator="equal">
      <formula>"eps"</formula>
    </cfRule>
  </conditionalFormatting>
  <conditionalFormatting sqref="M81:N81">
    <cfRule type="cellIs" dxfId="457" priority="345" operator="equal">
      <formula>"eps"</formula>
    </cfRule>
  </conditionalFormatting>
  <conditionalFormatting sqref="F9:N10">
    <cfRule type="cellIs" dxfId="456" priority="344" operator="equal">
      <formula>"eps"</formula>
    </cfRule>
  </conditionalFormatting>
  <conditionalFormatting sqref="F14:N16">
    <cfRule type="cellIs" dxfId="455" priority="343" operator="equal">
      <formula>"eps"</formula>
    </cfRule>
  </conditionalFormatting>
  <conditionalFormatting sqref="F19:N19">
    <cfRule type="cellIs" dxfId="454" priority="342" operator="equal">
      <formula>"eps"</formula>
    </cfRule>
  </conditionalFormatting>
  <conditionalFormatting sqref="F26:N26">
    <cfRule type="cellIs" dxfId="453" priority="341" operator="equal">
      <formula>"eps"</formula>
    </cfRule>
  </conditionalFormatting>
  <conditionalFormatting sqref="E74:N75">
    <cfRule type="cellIs" dxfId="452" priority="340" operator="equal">
      <formula>"eps"</formula>
    </cfRule>
  </conditionalFormatting>
  <conditionalFormatting sqref="F78:N78">
    <cfRule type="cellIs" dxfId="451" priority="339" operator="equal">
      <formula>"eps"</formula>
    </cfRule>
  </conditionalFormatting>
  <conditionalFormatting sqref="E20:N20">
    <cfRule type="cellIs" dxfId="450" priority="263" operator="equal">
      <formula>"eps"</formula>
    </cfRule>
  </conditionalFormatting>
  <conditionalFormatting sqref="G20:L20">
    <cfRule type="cellIs" dxfId="449" priority="262" operator="equal">
      <formula>"eps"</formula>
    </cfRule>
  </conditionalFormatting>
  <conditionalFormatting sqref="F20">
    <cfRule type="cellIs" dxfId="448" priority="261" operator="equal">
      <formula>"eps"</formula>
    </cfRule>
  </conditionalFormatting>
  <conditionalFormatting sqref="M20">
    <cfRule type="cellIs" dxfId="447" priority="260" operator="equal">
      <formula>"eps"</formula>
    </cfRule>
  </conditionalFormatting>
  <conditionalFormatting sqref="N20">
    <cfRule type="cellIs" dxfId="446" priority="259" operator="equal">
      <formula>"eps"</formula>
    </cfRule>
  </conditionalFormatting>
  <conditionalFormatting sqref="E18:N18">
    <cfRule type="cellIs" dxfId="445" priority="268" operator="equal">
      <formula>"eps"</formula>
    </cfRule>
  </conditionalFormatting>
  <conditionalFormatting sqref="G18:L18">
    <cfRule type="cellIs" dxfId="444" priority="267" operator="equal">
      <formula>"eps"</formula>
    </cfRule>
  </conditionalFormatting>
  <conditionalFormatting sqref="F18">
    <cfRule type="cellIs" dxfId="443" priority="266" operator="equal">
      <formula>"eps"</formula>
    </cfRule>
  </conditionalFormatting>
  <conditionalFormatting sqref="M18">
    <cfRule type="cellIs" dxfId="442" priority="265" operator="equal">
      <formula>"eps"</formula>
    </cfRule>
  </conditionalFormatting>
  <conditionalFormatting sqref="N18">
    <cfRule type="cellIs" dxfId="441" priority="264" operator="equal">
      <formula>"eps"</formula>
    </cfRule>
  </conditionalFormatting>
  <conditionalFormatting sqref="E8:N8">
    <cfRule type="cellIs" dxfId="440" priority="283" operator="equal">
      <formula>"eps"</formula>
    </cfRule>
  </conditionalFormatting>
  <conditionalFormatting sqref="G8:L8">
    <cfRule type="cellIs" dxfId="439" priority="282" operator="equal">
      <formula>"eps"</formula>
    </cfRule>
  </conditionalFormatting>
  <conditionalFormatting sqref="F8">
    <cfRule type="cellIs" dxfId="438" priority="281" operator="equal">
      <formula>"eps"</formula>
    </cfRule>
  </conditionalFormatting>
  <conditionalFormatting sqref="M8">
    <cfRule type="cellIs" dxfId="437" priority="280" operator="equal">
      <formula>"eps"</formula>
    </cfRule>
  </conditionalFormatting>
  <conditionalFormatting sqref="N8">
    <cfRule type="cellIs" dxfId="436" priority="279" operator="equal">
      <formula>"eps"</formula>
    </cfRule>
  </conditionalFormatting>
  <conditionalFormatting sqref="E79:N79">
    <cfRule type="cellIs" dxfId="435" priority="208" operator="equal">
      <formula>"eps"</formula>
    </cfRule>
  </conditionalFormatting>
  <conditionalFormatting sqref="G79:L79">
    <cfRule type="cellIs" dxfId="434" priority="207" operator="equal">
      <formula>"eps"</formula>
    </cfRule>
  </conditionalFormatting>
  <conditionalFormatting sqref="F79">
    <cfRule type="cellIs" dxfId="433" priority="206" operator="equal">
      <formula>"eps"</formula>
    </cfRule>
  </conditionalFormatting>
  <conditionalFormatting sqref="M79">
    <cfRule type="cellIs" dxfId="432" priority="205" operator="equal">
      <formula>"eps"</formula>
    </cfRule>
  </conditionalFormatting>
  <conditionalFormatting sqref="N79">
    <cfRule type="cellIs" dxfId="431" priority="204" operator="equal">
      <formula>"eps"</formula>
    </cfRule>
  </conditionalFormatting>
  <conditionalFormatting sqref="E13:N13">
    <cfRule type="cellIs" dxfId="430" priority="273" operator="equal">
      <formula>"eps"</formula>
    </cfRule>
  </conditionalFormatting>
  <conditionalFormatting sqref="G13:L13">
    <cfRule type="cellIs" dxfId="429" priority="272" operator="equal">
      <formula>"eps"</formula>
    </cfRule>
  </conditionalFormatting>
  <conditionalFormatting sqref="F13">
    <cfRule type="cellIs" dxfId="428" priority="271" operator="equal">
      <formula>"eps"</formula>
    </cfRule>
  </conditionalFormatting>
  <conditionalFormatting sqref="M13">
    <cfRule type="cellIs" dxfId="427" priority="270" operator="equal">
      <formula>"eps"</formula>
    </cfRule>
  </conditionalFormatting>
  <conditionalFormatting sqref="N13">
    <cfRule type="cellIs" dxfId="426" priority="269" operator="equal">
      <formula>"eps"</formula>
    </cfRule>
  </conditionalFormatting>
  <conditionalFormatting sqref="E25:N25">
    <cfRule type="cellIs" dxfId="425" priority="258" operator="equal">
      <formula>"eps"</formula>
    </cfRule>
  </conditionalFormatting>
  <conditionalFormatting sqref="G25:L25">
    <cfRule type="cellIs" dxfId="424" priority="257" operator="equal">
      <formula>"eps"</formula>
    </cfRule>
  </conditionalFormatting>
  <conditionalFormatting sqref="F25">
    <cfRule type="cellIs" dxfId="423" priority="256" operator="equal">
      <formula>"eps"</formula>
    </cfRule>
  </conditionalFormatting>
  <conditionalFormatting sqref="M25">
    <cfRule type="cellIs" dxfId="422" priority="255" operator="equal">
      <formula>"eps"</formula>
    </cfRule>
  </conditionalFormatting>
  <conditionalFormatting sqref="N25">
    <cfRule type="cellIs" dxfId="421" priority="254" operator="equal">
      <formula>"eps"</formula>
    </cfRule>
  </conditionalFormatting>
  <conditionalFormatting sqref="E28:N28">
    <cfRule type="cellIs" dxfId="420" priority="253" operator="equal">
      <formula>"eps"</formula>
    </cfRule>
  </conditionalFormatting>
  <conditionalFormatting sqref="G28:L28">
    <cfRule type="cellIs" dxfId="419" priority="252" operator="equal">
      <formula>"eps"</formula>
    </cfRule>
  </conditionalFormatting>
  <conditionalFormatting sqref="F28">
    <cfRule type="cellIs" dxfId="418" priority="251" operator="equal">
      <formula>"eps"</formula>
    </cfRule>
  </conditionalFormatting>
  <conditionalFormatting sqref="M28">
    <cfRule type="cellIs" dxfId="417" priority="250" operator="equal">
      <formula>"eps"</formula>
    </cfRule>
  </conditionalFormatting>
  <conditionalFormatting sqref="N28">
    <cfRule type="cellIs" dxfId="416" priority="249" operator="equal">
      <formula>"eps"</formula>
    </cfRule>
  </conditionalFormatting>
  <conditionalFormatting sqref="E32:N32">
    <cfRule type="cellIs" dxfId="415" priority="248" operator="equal">
      <formula>"eps"</formula>
    </cfRule>
  </conditionalFormatting>
  <conditionalFormatting sqref="G32:L32">
    <cfRule type="cellIs" dxfId="414" priority="247" operator="equal">
      <formula>"eps"</formula>
    </cfRule>
  </conditionalFormatting>
  <conditionalFormatting sqref="F32">
    <cfRule type="cellIs" dxfId="413" priority="246" operator="equal">
      <formula>"eps"</formula>
    </cfRule>
  </conditionalFormatting>
  <conditionalFormatting sqref="M32">
    <cfRule type="cellIs" dxfId="412" priority="245" operator="equal">
      <formula>"eps"</formula>
    </cfRule>
  </conditionalFormatting>
  <conditionalFormatting sqref="N32">
    <cfRule type="cellIs" dxfId="411" priority="244" operator="equal">
      <formula>"eps"</formula>
    </cfRule>
  </conditionalFormatting>
  <conditionalFormatting sqref="E34:N34">
    <cfRule type="cellIs" dxfId="410" priority="243" operator="equal">
      <formula>"eps"</formula>
    </cfRule>
  </conditionalFormatting>
  <conditionalFormatting sqref="G34:L34">
    <cfRule type="cellIs" dxfId="409" priority="242" operator="equal">
      <formula>"eps"</formula>
    </cfRule>
  </conditionalFormatting>
  <conditionalFormatting sqref="F34">
    <cfRule type="cellIs" dxfId="408" priority="241" operator="equal">
      <formula>"eps"</formula>
    </cfRule>
  </conditionalFormatting>
  <conditionalFormatting sqref="M34">
    <cfRule type="cellIs" dxfId="407" priority="240" operator="equal">
      <formula>"eps"</formula>
    </cfRule>
  </conditionalFormatting>
  <conditionalFormatting sqref="N34">
    <cfRule type="cellIs" dxfId="406" priority="239" operator="equal">
      <formula>"eps"</formula>
    </cfRule>
  </conditionalFormatting>
  <conditionalFormatting sqref="E67:N67">
    <cfRule type="cellIs" dxfId="405" priority="238" operator="equal">
      <formula>"eps"</formula>
    </cfRule>
  </conditionalFormatting>
  <conditionalFormatting sqref="G67:L67">
    <cfRule type="cellIs" dxfId="404" priority="237" operator="equal">
      <formula>"eps"</formula>
    </cfRule>
  </conditionalFormatting>
  <conditionalFormatting sqref="F67">
    <cfRule type="cellIs" dxfId="403" priority="236" operator="equal">
      <formula>"eps"</formula>
    </cfRule>
  </conditionalFormatting>
  <conditionalFormatting sqref="M67">
    <cfRule type="cellIs" dxfId="402" priority="235" operator="equal">
      <formula>"eps"</formula>
    </cfRule>
  </conditionalFormatting>
  <conditionalFormatting sqref="N67">
    <cfRule type="cellIs" dxfId="401" priority="234" operator="equal">
      <formula>"eps"</formula>
    </cfRule>
  </conditionalFormatting>
  <conditionalFormatting sqref="E68:N68">
    <cfRule type="cellIs" dxfId="400" priority="233" operator="equal">
      <formula>"eps"</formula>
    </cfRule>
  </conditionalFormatting>
  <conditionalFormatting sqref="G68:L68">
    <cfRule type="cellIs" dxfId="399" priority="232" operator="equal">
      <formula>"eps"</formula>
    </cfRule>
  </conditionalFormatting>
  <conditionalFormatting sqref="F68">
    <cfRule type="cellIs" dxfId="398" priority="231" operator="equal">
      <formula>"eps"</formula>
    </cfRule>
  </conditionalFormatting>
  <conditionalFormatting sqref="M68">
    <cfRule type="cellIs" dxfId="397" priority="230" operator="equal">
      <formula>"eps"</formula>
    </cfRule>
  </conditionalFormatting>
  <conditionalFormatting sqref="N68">
    <cfRule type="cellIs" dxfId="396" priority="229" operator="equal">
      <formula>"eps"</formula>
    </cfRule>
  </conditionalFormatting>
  <conditionalFormatting sqref="E69:N69">
    <cfRule type="cellIs" dxfId="395" priority="228" operator="equal">
      <formula>"eps"</formula>
    </cfRule>
  </conditionalFormatting>
  <conditionalFormatting sqref="G69:L69">
    <cfRule type="cellIs" dxfId="394" priority="227" operator="equal">
      <formula>"eps"</formula>
    </cfRule>
  </conditionalFormatting>
  <conditionalFormatting sqref="F69">
    <cfRule type="cellIs" dxfId="393" priority="226" operator="equal">
      <formula>"eps"</formula>
    </cfRule>
  </conditionalFormatting>
  <conditionalFormatting sqref="M69">
    <cfRule type="cellIs" dxfId="392" priority="225" operator="equal">
      <formula>"eps"</formula>
    </cfRule>
  </conditionalFormatting>
  <conditionalFormatting sqref="N69">
    <cfRule type="cellIs" dxfId="391" priority="224" operator="equal">
      <formula>"eps"</formula>
    </cfRule>
  </conditionalFormatting>
  <conditionalFormatting sqref="E72:N72">
    <cfRule type="cellIs" dxfId="390" priority="223" operator="equal">
      <formula>"eps"</formula>
    </cfRule>
  </conditionalFormatting>
  <conditionalFormatting sqref="G72:L72">
    <cfRule type="cellIs" dxfId="389" priority="222" operator="equal">
      <formula>"eps"</formula>
    </cfRule>
  </conditionalFormatting>
  <conditionalFormatting sqref="F72">
    <cfRule type="cellIs" dxfId="388" priority="221" operator="equal">
      <formula>"eps"</formula>
    </cfRule>
  </conditionalFormatting>
  <conditionalFormatting sqref="M72">
    <cfRule type="cellIs" dxfId="387" priority="220" operator="equal">
      <formula>"eps"</formula>
    </cfRule>
  </conditionalFormatting>
  <conditionalFormatting sqref="N72">
    <cfRule type="cellIs" dxfId="386" priority="219" operator="equal">
      <formula>"eps"</formula>
    </cfRule>
  </conditionalFormatting>
  <conditionalFormatting sqref="E76:N76">
    <cfRule type="cellIs" dxfId="385" priority="218" operator="equal">
      <formula>"eps"</formula>
    </cfRule>
  </conditionalFormatting>
  <conditionalFormatting sqref="G76:L76">
    <cfRule type="cellIs" dxfId="384" priority="217" operator="equal">
      <formula>"eps"</formula>
    </cfRule>
  </conditionalFormatting>
  <conditionalFormatting sqref="F76">
    <cfRule type="cellIs" dxfId="383" priority="216" operator="equal">
      <formula>"eps"</formula>
    </cfRule>
  </conditionalFormatting>
  <conditionalFormatting sqref="M76">
    <cfRule type="cellIs" dxfId="382" priority="215" operator="equal">
      <formula>"eps"</formula>
    </cfRule>
  </conditionalFormatting>
  <conditionalFormatting sqref="N76">
    <cfRule type="cellIs" dxfId="381" priority="214" operator="equal">
      <formula>"eps"</formula>
    </cfRule>
  </conditionalFormatting>
  <conditionalFormatting sqref="E77:N77">
    <cfRule type="cellIs" dxfId="380" priority="213" operator="equal">
      <formula>"eps"</formula>
    </cfRule>
  </conditionalFormatting>
  <conditionalFormatting sqref="G77:L77">
    <cfRule type="cellIs" dxfId="379" priority="212" operator="equal">
      <formula>"eps"</formula>
    </cfRule>
  </conditionalFormatting>
  <conditionalFormatting sqref="F77">
    <cfRule type="cellIs" dxfId="378" priority="211" operator="equal">
      <formula>"eps"</formula>
    </cfRule>
  </conditionalFormatting>
  <conditionalFormatting sqref="M77">
    <cfRule type="cellIs" dxfId="377" priority="210" operator="equal">
      <formula>"eps"</formula>
    </cfRule>
  </conditionalFormatting>
  <conditionalFormatting sqref="N77">
    <cfRule type="cellIs" dxfId="376" priority="209" operator="equal">
      <formula>"eps"</formula>
    </cfRule>
  </conditionalFormatting>
  <conditionalFormatting sqref="E80:N80">
    <cfRule type="cellIs" dxfId="375" priority="203" operator="equal">
      <formula>"eps"</formula>
    </cfRule>
  </conditionalFormatting>
  <conditionalFormatting sqref="G80:L80">
    <cfRule type="cellIs" dxfId="374" priority="202" operator="equal">
      <formula>"eps"</formula>
    </cfRule>
  </conditionalFormatting>
  <conditionalFormatting sqref="F80">
    <cfRule type="cellIs" dxfId="373" priority="201" operator="equal">
      <formula>"eps"</formula>
    </cfRule>
  </conditionalFormatting>
  <conditionalFormatting sqref="M80">
    <cfRule type="cellIs" dxfId="372" priority="200" operator="equal">
      <formula>"eps"</formula>
    </cfRule>
  </conditionalFormatting>
  <conditionalFormatting sqref="N80">
    <cfRule type="cellIs" dxfId="371" priority="199" operator="equal">
      <formula>"eps"</formula>
    </cfRule>
  </conditionalFormatting>
  <conditionalFormatting sqref="S1:T1">
    <cfRule type="cellIs" dxfId="370" priority="198" operator="equal">
      <formula>"eps"</formula>
    </cfRule>
  </conditionalFormatting>
  <conditionalFormatting sqref="G91 G86 F95:N98 F103:N105 F107:N107 F110:N117 F122:N123 F125:N125">
    <cfRule type="cellIs" dxfId="369" priority="169" operator="equal">
      <formula>"eps"</formula>
    </cfRule>
  </conditionalFormatting>
  <conditionalFormatting sqref="G133:G155">
    <cfRule type="cellIs" dxfId="368" priority="168" operator="equal">
      <formula>"eps"</formula>
    </cfRule>
  </conditionalFormatting>
  <conditionalFormatting sqref="G86">
    <cfRule type="cellIs" dxfId="367" priority="167" operator="equal">
      <formula>"eps"</formula>
    </cfRule>
  </conditionalFormatting>
  <conditionalFormatting sqref="F109:N117">
    <cfRule type="cellIs" dxfId="366" priority="166" operator="equal">
      <formula>"eps"</formula>
    </cfRule>
  </conditionalFormatting>
  <conditionalFormatting sqref="G118">
    <cfRule type="cellIs" dxfId="365" priority="165" operator="equal">
      <formula>"eps"</formula>
    </cfRule>
  </conditionalFormatting>
  <conditionalFormatting sqref="G85">
    <cfRule type="cellIs" dxfId="364" priority="164" operator="equal">
      <formula>"eps"</formula>
    </cfRule>
  </conditionalFormatting>
  <conditionalFormatting sqref="G101">
    <cfRule type="cellIs" dxfId="363" priority="163" operator="equal">
      <formula>"eps"</formula>
    </cfRule>
  </conditionalFormatting>
  <conditionalFormatting sqref="G126">
    <cfRule type="cellIs" dxfId="362" priority="162" operator="equal">
      <formula>"eps"</formula>
    </cfRule>
  </conditionalFormatting>
  <conditionalFormatting sqref="G127">
    <cfRule type="cellIs" dxfId="361" priority="161" operator="equal">
      <formula>"eps"</formula>
    </cfRule>
  </conditionalFormatting>
  <conditionalFormatting sqref="H107:L107 H110:L117 H125:L125 H86:L86 H122:L123 H91:L91 H103:L105 H95:L98">
    <cfRule type="cellIs" dxfId="360" priority="160" operator="equal">
      <formula>"eps"</formula>
    </cfRule>
  </conditionalFormatting>
  <conditionalFormatting sqref="H133:L155">
    <cfRule type="cellIs" dxfId="359" priority="159" operator="equal">
      <formula>"eps"</formula>
    </cfRule>
  </conditionalFormatting>
  <conditionalFormatting sqref="H86:L86">
    <cfRule type="cellIs" dxfId="358" priority="158" operator="equal">
      <formula>"eps"</formula>
    </cfRule>
  </conditionalFormatting>
  <conditionalFormatting sqref="H109:L109">
    <cfRule type="cellIs" dxfId="357" priority="157" operator="equal">
      <formula>"eps"</formula>
    </cfRule>
  </conditionalFormatting>
  <conditionalFormatting sqref="H118:L118">
    <cfRule type="cellIs" dxfId="356" priority="156" operator="equal">
      <formula>"eps"</formula>
    </cfRule>
  </conditionalFormatting>
  <conditionalFormatting sqref="H85:L85">
    <cfRule type="cellIs" dxfId="355" priority="155" operator="equal">
      <formula>"eps"</formula>
    </cfRule>
  </conditionalFormatting>
  <conditionalFormatting sqref="H101:L101">
    <cfRule type="cellIs" dxfId="354" priority="154" operator="equal">
      <formula>"eps"</formula>
    </cfRule>
  </conditionalFormatting>
  <conditionalFormatting sqref="H126:L126">
    <cfRule type="cellIs" dxfId="353" priority="153" operator="equal">
      <formula>"eps"</formula>
    </cfRule>
  </conditionalFormatting>
  <conditionalFormatting sqref="H127:L127">
    <cfRule type="cellIs" dxfId="352" priority="152" operator="equal">
      <formula>"eps"</formula>
    </cfRule>
  </conditionalFormatting>
  <conditionalFormatting sqref="F107 F110:F117 F125 F86 F122:F123 F91 F103:F105 F95:F98">
    <cfRule type="cellIs" dxfId="351" priority="151" operator="equal">
      <formula>"eps"</formula>
    </cfRule>
  </conditionalFormatting>
  <conditionalFormatting sqref="F133:F155">
    <cfRule type="cellIs" dxfId="350" priority="150" operator="equal">
      <formula>"eps"</formula>
    </cfRule>
  </conditionalFormatting>
  <conditionalFormatting sqref="F86">
    <cfRule type="cellIs" dxfId="349" priority="149" operator="equal">
      <formula>"eps"</formula>
    </cfRule>
  </conditionalFormatting>
  <conditionalFormatting sqref="F109">
    <cfRule type="cellIs" dxfId="348" priority="148" operator="equal">
      <formula>"eps"</formula>
    </cfRule>
  </conditionalFormatting>
  <conditionalFormatting sqref="F118">
    <cfRule type="cellIs" dxfId="347" priority="147" operator="equal">
      <formula>"eps"</formula>
    </cfRule>
  </conditionalFormatting>
  <conditionalFormatting sqref="F85">
    <cfRule type="cellIs" dxfId="346" priority="146" operator="equal">
      <formula>"eps"</formula>
    </cfRule>
  </conditionalFormatting>
  <conditionalFormatting sqref="F101">
    <cfRule type="cellIs" dxfId="345" priority="145" operator="equal">
      <formula>"eps"</formula>
    </cfRule>
  </conditionalFormatting>
  <conditionalFormatting sqref="F126">
    <cfRule type="cellIs" dxfId="344" priority="144" operator="equal">
      <formula>"eps"</formula>
    </cfRule>
  </conditionalFormatting>
  <conditionalFormatting sqref="F127">
    <cfRule type="cellIs" dxfId="343" priority="143" operator="equal">
      <formula>"eps"</formula>
    </cfRule>
  </conditionalFormatting>
  <conditionalFormatting sqref="M107 M110:M117 M125 M122:M123 M91 M103:M105 M95:M98">
    <cfRule type="cellIs" dxfId="342" priority="142" operator="equal">
      <formula>"eps"</formula>
    </cfRule>
  </conditionalFormatting>
  <conditionalFormatting sqref="M109">
    <cfRule type="cellIs" dxfId="341" priority="141" operator="equal">
      <formula>"eps"</formula>
    </cfRule>
  </conditionalFormatting>
  <conditionalFormatting sqref="M118">
    <cfRule type="cellIs" dxfId="340" priority="140" operator="equal">
      <formula>"eps"</formula>
    </cfRule>
  </conditionalFormatting>
  <conditionalFormatting sqref="M85">
    <cfRule type="cellIs" dxfId="339" priority="139" operator="equal">
      <formula>"eps"</formula>
    </cfRule>
  </conditionalFormatting>
  <conditionalFormatting sqref="M101">
    <cfRule type="cellIs" dxfId="338" priority="138" operator="equal">
      <formula>"eps"</formula>
    </cfRule>
  </conditionalFormatting>
  <conditionalFormatting sqref="M126">
    <cfRule type="cellIs" dxfId="337" priority="137" operator="equal">
      <formula>"eps"</formula>
    </cfRule>
  </conditionalFormatting>
  <conditionalFormatting sqref="M127">
    <cfRule type="cellIs" dxfId="336" priority="136" operator="equal">
      <formula>"eps"</formula>
    </cfRule>
  </conditionalFormatting>
  <conditionalFormatting sqref="M86">
    <cfRule type="cellIs" dxfId="335" priority="135" operator="equal">
      <formula>"eps"</formula>
    </cfRule>
  </conditionalFormatting>
  <conditionalFormatting sqref="N107 N110:N117 N125 N122:N123 N91 N103:N105 N95:N98">
    <cfRule type="cellIs" dxfId="334" priority="134" operator="equal">
      <formula>"eps"</formula>
    </cfRule>
  </conditionalFormatting>
  <conditionalFormatting sqref="N109">
    <cfRule type="cellIs" dxfId="333" priority="133" operator="equal">
      <formula>"eps"</formula>
    </cfRule>
  </conditionalFormatting>
  <conditionalFormatting sqref="N118">
    <cfRule type="cellIs" dxfId="332" priority="132" operator="equal">
      <formula>"eps"</formula>
    </cfRule>
  </conditionalFormatting>
  <conditionalFormatting sqref="N85">
    <cfRule type="cellIs" dxfId="331" priority="131" operator="equal">
      <formula>"eps"</formula>
    </cfRule>
  </conditionalFormatting>
  <conditionalFormatting sqref="N101">
    <cfRule type="cellIs" dxfId="330" priority="130" operator="equal">
      <formula>"eps"</formula>
    </cfRule>
  </conditionalFormatting>
  <conditionalFormatting sqref="N126">
    <cfRule type="cellIs" dxfId="329" priority="129" operator="equal">
      <formula>"eps"</formula>
    </cfRule>
  </conditionalFormatting>
  <conditionalFormatting sqref="N127">
    <cfRule type="cellIs" dxfId="328" priority="128" operator="equal">
      <formula>"eps"</formula>
    </cfRule>
  </conditionalFormatting>
  <conditionalFormatting sqref="N86">
    <cfRule type="cellIs" dxfId="327" priority="127" operator="equal">
      <formula>"eps"</formula>
    </cfRule>
  </conditionalFormatting>
  <conditionalFormatting sqref="M133:N155">
    <cfRule type="cellIs" dxfId="326" priority="126" operator="equal">
      <formula>"eps"</formula>
    </cfRule>
  </conditionalFormatting>
  <conditionalFormatting sqref="F83:N84">
    <cfRule type="cellIs" dxfId="325" priority="125" operator="equal">
      <formula>"eps"</formula>
    </cfRule>
  </conditionalFormatting>
  <conditionalFormatting sqref="F88:N90">
    <cfRule type="cellIs" dxfId="324" priority="124" operator="equal">
      <formula>"eps"</formula>
    </cfRule>
  </conditionalFormatting>
  <conditionalFormatting sqref="F93:N93">
    <cfRule type="cellIs" dxfId="323" priority="123" operator="equal">
      <formula>"eps"</formula>
    </cfRule>
  </conditionalFormatting>
  <conditionalFormatting sqref="F100:N100">
    <cfRule type="cellIs" dxfId="322" priority="122" operator="equal">
      <formula>"eps"</formula>
    </cfRule>
  </conditionalFormatting>
  <conditionalFormatting sqref="F126:N127">
    <cfRule type="cellIs" dxfId="321" priority="121" operator="equal">
      <formula>"eps"</formula>
    </cfRule>
  </conditionalFormatting>
  <conditionalFormatting sqref="F130:N130">
    <cfRule type="cellIs" dxfId="320" priority="120" operator="equal">
      <formula>"eps"</formula>
    </cfRule>
  </conditionalFormatting>
  <conditionalFormatting sqref="F87:N87">
    <cfRule type="cellIs" dxfId="319" priority="119" operator="equal">
      <formula>"eps"</formula>
    </cfRule>
  </conditionalFormatting>
  <conditionalFormatting sqref="G87:L87">
    <cfRule type="cellIs" dxfId="318" priority="118" operator="equal">
      <formula>"eps"</formula>
    </cfRule>
  </conditionalFormatting>
  <conditionalFormatting sqref="F87">
    <cfRule type="cellIs" dxfId="317" priority="117" operator="equal">
      <formula>"eps"</formula>
    </cfRule>
  </conditionalFormatting>
  <conditionalFormatting sqref="M87">
    <cfRule type="cellIs" dxfId="316" priority="116" operator="equal">
      <formula>"eps"</formula>
    </cfRule>
  </conditionalFormatting>
  <conditionalFormatting sqref="N87">
    <cfRule type="cellIs" dxfId="315" priority="115" operator="equal">
      <formula>"eps"</formula>
    </cfRule>
  </conditionalFormatting>
  <conditionalFormatting sqref="F121:N121">
    <cfRule type="cellIs" dxfId="314" priority="89" operator="equal">
      <formula>"eps"</formula>
    </cfRule>
  </conditionalFormatting>
  <conditionalFormatting sqref="G121:L121">
    <cfRule type="cellIs" dxfId="313" priority="88" operator="equal">
      <formula>"eps"</formula>
    </cfRule>
  </conditionalFormatting>
  <conditionalFormatting sqref="F121">
    <cfRule type="cellIs" dxfId="312" priority="87" operator="equal">
      <formula>"eps"</formula>
    </cfRule>
  </conditionalFormatting>
  <conditionalFormatting sqref="M121">
    <cfRule type="cellIs" dxfId="311" priority="86" operator="equal">
      <formula>"eps"</formula>
    </cfRule>
  </conditionalFormatting>
  <conditionalFormatting sqref="N121">
    <cfRule type="cellIs" dxfId="310" priority="85" operator="equal">
      <formula>"eps"</formula>
    </cfRule>
  </conditionalFormatting>
  <conditionalFormatting sqref="F124:N124">
    <cfRule type="cellIs" dxfId="309" priority="84" operator="equal">
      <formula>"eps"</formula>
    </cfRule>
  </conditionalFormatting>
  <conditionalFormatting sqref="G124:L124">
    <cfRule type="cellIs" dxfId="308" priority="83" operator="equal">
      <formula>"eps"</formula>
    </cfRule>
  </conditionalFormatting>
  <conditionalFormatting sqref="F124">
    <cfRule type="cellIs" dxfId="307" priority="82" operator="equal">
      <formula>"eps"</formula>
    </cfRule>
  </conditionalFormatting>
  <conditionalFormatting sqref="M124">
    <cfRule type="cellIs" dxfId="306" priority="81" operator="equal">
      <formula>"eps"</formula>
    </cfRule>
  </conditionalFormatting>
  <conditionalFormatting sqref="N124">
    <cfRule type="cellIs" dxfId="305" priority="80" operator="equal">
      <formula>"eps"</formula>
    </cfRule>
  </conditionalFormatting>
  <conditionalFormatting sqref="F129:N129">
    <cfRule type="cellIs" dxfId="304" priority="79" operator="equal">
      <formula>"eps"</formula>
    </cfRule>
  </conditionalFormatting>
  <conditionalFormatting sqref="G129:L129">
    <cfRule type="cellIs" dxfId="303" priority="78" operator="equal">
      <formula>"eps"</formula>
    </cfRule>
  </conditionalFormatting>
  <conditionalFormatting sqref="F129">
    <cfRule type="cellIs" dxfId="302" priority="77" operator="equal">
      <formula>"eps"</formula>
    </cfRule>
  </conditionalFormatting>
  <conditionalFormatting sqref="M129">
    <cfRule type="cellIs" dxfId="301" priority="76" operator="equal">
      <formula>"eps"</formula>
    </cfRule>
  </conditionalFormatting>
  <conditionalFormatting sqref="N129">
    <cfRule type="cellIs" dxfId="300" priority="75" operator="equal">
      <formula>"eps"</formula>
    </cfRule>
  </conditionalFormatting>
  <conditionalFormatting sqref="F131:N132">
    <cfRule type="cellIs" dxfId="299" priority="74" operator="equal">
      <formula>"eps"</formula>
    </cfRule>
  </conditionalFormatting>
  <conditionalFormatting sqref="G131:L132">
    <cfRule type="cellIs" dxfId="298" priority="73" operator="equal">
      <formula>"eps"</formula>
    </cfRule>
  </conditionalFormatting>
  <conditionalFormatting sqref="F131:F132">
    <cfRule type="cellIs" dxfId="297" priority="72" operator="equal">
      <formula>"eps"</formula>
    </cfRule>
  </conditionalFormatting>
  <conditionalFormatting sqref="M131:M132">
    <cfRule type="cellIs" dxfId="296" priority="71" operator="equal">
      <formula>"eps"</formula>
    </cfRule>
  </conditionalFormatting>
  <conditionalFormatting sqref="N131:N132">
    <cfRule type="cellIs" dxfId="295" priority="70" operator="equal">
      <formula>"eps"</formula>
    </cfRule>
  </conditionalFormatting>
  <conditionalFormatting sqref="F128:N128">
    <cfRule type="cellIs" dxfId="294" priority="69" operator="equal">
      <formula>"eps"</formula>
    </cfRule>
  </conditionalFormatting>
  <conditionalFormatting sqref="G128:L128">
    <cfRule type="cellIs" dxfId="293" priority="68" operator="equal">
      <formula>"eps"</formula>
    </cfRule>
  </conditionalFormatting>
  <conditionalFormatting sqref="F128">
    <cfRule type="cellIs" dxfId="292" priority="67" operator="equal">
      <formula>"eps"</formula>
    </cfRule>
  </conditionalFormatting>
  <conditionalFormatting sqref="M128">
    <cfRule type="cellIs" dxfId="291" priority="66" operator="equal">
      <formula>"eps"</formula>
    </cfRule>
  </conditionalFormatting>
  <conditionalFormatting sqref="N128">
    <cfRule type="cellIs" dxfId="290" priority="65" operator="equal">
      <formula>"eps"</formula>
    </cfRule>
  </conditionalFormatting>
  <conditionalFormatting sqref="F82:N82">
    <cfRule type="cellIs" dxfId="289" priority="64" operator="equal">
      <formula>"eps"</formula>
    </cfRule>
  </conditionalFormatting>
  <conditionalFormatting sqref="G82:L82">
    <cfRule type="cellIs" dxfId="288" priority="63" operator="equal">
      <formula>"eps"</formula>
    </cfRule>
  </conditionalFormatting>
  <conditionalFormatting sqref="F82">
    <cfRule type="cellIs" dxfId="287" priority="62" operator="equal">
      <formula>"eps"</formula>
    </cfRule>
  </conditionalFormatting>
  <conditionalFormatting sqref="M82">
    <cfRule type="cellIs" dxfId="286" priority="61" operator="equal">
      <formula>"eps"</formula>
    </cfRule>
  </conditionalFormatting>
  <conditionalFormatting sqref="N82">
    <cfRule type="cellIs" dxfId="285" priority="60" operator="equal">
      <formula>"eps"</formula>
    </cfRule>
  </conditionalFormatting>
  <conditionalFormatting sqref="E92">
    <cfRule type="cellIs" dxfId="284" priority="54" operator="equal">
      <formula>"eps"</formula>
    </cfRule>
  </conditionalFormatting>
  <conditionalFormatting sqref="F92:N92">
    <cfRule type="cellIs" dxfId="283" priority="53" operator="equal">
      <formula>"eps"</formula>
    </cfRule>
  </conditionalFormatting>
  <conditionalFormatting sqref="G92:L92">
    <cfRule type="cellIs" dxfId="282" priority="52" operator="equal">
      <formula>"eps"</formula>
    </cfRule>
  </conditionalFormatting>
  <conditionalFormatting sqref="F92">
    <cfRule type="cellIs" dxfId="281" priority="51" operator="equal">
      <formula>"eps"</formula>
    </cfRule>
  </conditionalFormatting>
  <conditionalFormatting sqref="M92">
    <cfRule type="cellIs" dxfId="280" priority="50" operator="equal">
      <formula>"eps"</formula>
    </cfRule>
  </conditionalFormatting>
  <conditionalFormatting sqref="N92">
    <cfRule type="cellIs" dxfId="279" priority="49" operator="equal">
      <formula>"eps"</formula>
    </cfRule>
  </conditionalFormatting>
  <conditionalFormatting sqref="E94">
    <cfRule type="cellIs" dxfId="278" priority="48" operator="equal">
      <formula>"eps"</formula>
    </cfRule>
  </conditionalFormatting>
  <conditionalFormatting sqref="F94:N94">
    <cfRule type="cellIs" dxfId="277" priority="47" operator="equal">
      <formula>"eps"</formula>
    </cfRule>
  </conditionalFormatting>
  <conditionalFormatting sqref="G94:L94">
    <cfRule type="cellIs" dxfId="276" priority="46" operator="equal">
      <formula>"eps"</formula>
    </cfRule>
  </conditionalFormatting>
  <conditionalFormatting sqref="F94">
    <cfRule type="cellIs" dxfId="275" priority="45" operator="equal">
      <formula>"eps"</formula>
    </cfRule>
  </conditionalFormatting>
  <conditionalFormatting sqref="M94">
    <cfRule type="cellIs" dxfId="274" priority="44" operator="equal">
      <formula>"eps"</formula>
    </cfRule>
  </conditionalFormatting>
  <conditionalFormatting sqref="N94">
    <cfRule type="cellIs" dxfId="273" priority="43" operator="equal">
      <formula>"eps"</formula>
    </cfRule>
  </conditionalFormatting>
  <conditionalFormatting sqref="E99">
    <cfRule type="cellIs" dxfId="272" priority="42" operator="equal">
      <formula>"eps"</formula>
    </cfRule>
  </conditionalFormatting>
  <conditionalFormatting sqref="F99:N99">
    <cfRule type="cellIs" dxfId="271" priority="41" operator="equal">
      <formula>"eps"</formula>
    </cfRule>
  </conditionalFormatting>
  <conditionalFormatting sqref="G99:L99">
    <cfRule type="cellIs" dxfId="270" priority="40" operator="equal">
      <formula>"eps"</formula>
    </cfRule>
  </conditionalFormatting>
  <conditionalFormatting sqref="F99">
    <cfRule type="cellIs" dxfId="269" priority="39" operator="equal">
      <formula>"eps"</formula>
    </cfRule>
  </conditionalFormatting>
  <conditionalFormatting sqref="M99">
    <cfRule type="cellIs" dxfId="268" priority="38" operator="equal">
      <formula>"eps"</formula>
    </cfRule>
  </conditionalFormatting>
  <conditionalFormatting sqref="N99">
    <cfRule type="cellIs" dxfId="267" priority="37" operator="equal">
      <formula>"eps"</formula>
    </cfRule>
  </conditionalFormatting>
  <conditionalFormatting sqref="E102">
    <cfRule type="cellIs" dxfId="266" priority="36" operator="equal">
      <formula>"eps"</formula>
    </cfRule>
  </conditionalFormatting>
  <conditionalFormatting sqref="F102:N102">
    <cfRule type="cellIs" dxfId="265" priority="35" operator="equal">
      <formula>"eps"</formula>
    </cfRule>
  </conditionalFormatting>
  <conditionalFormatting sqref="G102:L102">
    <cfRule type="cellIs" dxfId="264" priority="34" operator="equal">
      <formula>"eps"</formula>
    </cfRule>
  </conditionalFormatting>
  <conditionalFormatting sqref="F102">
    <cfRule type="cellIs" dxfId="263" priority="33" operator="equal">
      <formula>"eps"</formula>
    </cfRule>
  </conditionalFormatting>
  <conditionalFormatting sqref="M102">
    <cfRule type="cellIs" dxfId="262" priority="32" operator="equal">
      <formula>"eps"</formula>
    </cfRule>
  </conditionalFormatting>
  <conditionalFormatting sqref="N102">
    <cfRule type="cellIs" dxfId="261" priority="31" operator="equal">
      <formula>"eps"</formula>
    </cfRule>
  </conditionalFormatting>
  <conditionalFormatting sqref="E106">
    <cfRule type="cellIs" dxfId="260" priority="24" operator="equal">
      <formula>"eps"</formula>
    </cfRule>
  </conditionalFormatting>
  <conditionalFormatting sqref="F106:N106">
    <cfRule type="cellIs" dxfId="259" priority="23" operator="equal">
      <formula>"eps"</formula>
    </cfRule>
  </conditionalFormatting>
  <conditionalFormatting sqref="G106:L106">
    <cfRule type="cellIs" dxfId="258" priority="22" operator="equal">
      <formula>"eps"</formula>
    </cfRule>
  </conditionalFormatting>
  <conditionalFormatting sqref="F106">
    <cfRule type="cellIs" dxfId="257" priority="21" operator="equal">
      <formula>"eps"</formula>
    </cfRule>
  </conditionalFormatting>
  <conditionalFormatting sqref="M106">
    <cfRule type="cellIs" dxfId="256" priority="20" operator="equal">
      <formula>"eps"</formula>
    </cfRule>
  </conditionalFormatting>
  <conditionalFormatting sqref="N106">
    <cfRule type="cellIs" dxfId="255" priority="19" operator="equal">
      <formula>"eps"</formula>
    </cfRule>
  </conditionalFormatting>
  <conditionalFormatting sqref="E108">
    <cfRule type="cellIs" dxfId="254" priority="18" operator="equal">
      <formula>"eps"</formula>
    </cfRule>
  </conditionalFormatting>
  <conditionalFormatting sqref="F108:N108">
    <cfRule type="cellIs" dxfId="253" priority="17" operator="equal">
      <formula>"eps"</formula>
    </cfRule>
  </conditionalFormatting>
  <conditionalFormatting sqref="G108:L108">
    <cfRule type="cellIs" dxfId="252" priority="16" operator="equal">
      <formula>"eps"</formula>
    </cfRule>
  </conditionalFormatting>
  <conditionalFormatting sqref="F108">
    <cfRule type="cellIs" dxfId="251" priority="15" operator="equal">
      <formula>"eps"</formula>
    </cfRule>
  </conditionalFormatting>
  <conditionalFormatting sqref="M108">
    <cfRule type="cellIs" dxfId="250" priority="14" operator="equal">
      <formula>"eps"</formula>
    </cfRule>
  </conditionalFormatting>
  <conditionalFormatting sqref="N108">
    <cfRule type="cellIs" dxfId="249" priority="13" operator="equal">
      <formula>"eps"</formula>
    </cfRule>
  </conditionalFormatting>
  <conditionalFormatting sqref="E119">
    <cfRule type="cellIs" dxfId="248" priority="12" operator="equal">
      <formula>"eps"</formula>
    </cfRule>
  </conditionalFormatting>
  <conditionalFormatting sqref="F119:N119">
    <cfRule type="cellIs" dxfId="247" priority="11" operator="equal">
      <formula>"eps"</formula>
    </cfRule>
  </conditionalFormatting>
  <conditionalFormatting sqref="G119:L119">
    <cfRule type="cellIs" dxfId="246" priority="10" operator="equal">
      <formula>"eps"</formula>
    </cfRule>
  </conditionalFormatting>
  <conditionalFormatting sqref="F119">
    <cfRule type="cellIs" dxfId="245" priority="9" operator="equal">
      <formula>"eps"</formula>
    </cfRule>
  </conditionalFormatting>
  <conditionalFormatting sqref="M119">
    <cfRule type="cellIs" dxfId="244" priority="8" operator="equal">
      <formula>"eps"</formula>
    </cfRule>
  </conditionalFormatting>
  <conditionalFormatting sqref="N119">
    <cfRule type="cellIs" dxfId="243" priority="7" operator="equal">
      <formula>"eps"</formula>
    </cfRule>
  </conditionalFormatting>
  <conditionalFormatting sqref="E120">
    <cfRule type="cellIs" dxfId="242" priority="6" operator="equal">
      <formula>"eps"</formula>
    </cfRule>
  </conditionalFormatting>
  <conditionalFormatting sqref="F120:N120">
    <cfRule type="cellIs" dxfId="241" priority="5" operator="equal">
      <formula>"eps"</formula>
    </cfRule>
  </conditionalFormatting>
  <conditionalFormatting sqref="G120:L120">
    <cfRule type="cellIs" dxfId="240" priority="4" operator="equal">
      <formula>"eps"</formula>
    </cfRule>
  </conditionalFormatting>
  <conditionalFormatting sqref="F120">
    <cfRule type="cellIs" dxfId="239" priority="3" operator="equal">
      <formula>"eps"</formula>
    </cfRule>
  </conditionalFormatting>
  <conditionalFormatting sqref="M120">
    <cfRule type="cellIs" dxfId="238" priority="2" operator="equal">
      <formula>"eps"</formula>
    </cfRule>
  </conditionalFormatting>
  <conditionalFormatting sqref="N120">
    <cfRule type="cellIs" dxfId="23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M83"/>
  <sheetViews>
    <sheetView zoomScale="70" zoomScaleNormal="70" workbookViewId="0">
      <pane xSplit="3" ySplit="7" topLeftCell="D33" activePane="bottomRight" state="frozen"/>
      <selection pane="topRight" activeCell="D1" sqref="D1"/>
      <selection pane="bottomLeft" activeCell="A8" sqref="A8"/>
      <selection pane="bottomRight" activeCell="A8" sqref="A8:A81"/>
    </sheetView>
  </sheetViews>
  <sheetFormatPr defaultColWidth="8.85546875" defaultRowHeight="15" x14ac:dyDescent="0.25"/>
  <cols>
    <col min="1" max="3" width="8.85546875" style="32"/>
    <col min="4" max="6" width="9.28515625" style="32" customWidth="1"/>
    <col min="7" max="16384" width="8.85546875" style="32"/>
  </cols>
  <sheetData>
    <row r="1" spans="1:13" ht="18.75" x14ac:dyDescent="0.3">
      <c r="A1" s="108" t="s">
        <v>73</v>
      </c>
    </row>
    <row r="5" spans="1:13" x14ac:dyDescent="0.25">
      <c r="A5" s="109" t="s">
        <v>158</v>
      </c>
    </row>
    <row r="6" spans="1:13" x14ac:dyDescent="0.25">
      <c r="D6" s="203" t="s">
        <v>303</v>
      </c>
      <c r="E6" s="203"/>
      <c r="F6" s="203"/>
      <c r="G6" s="203"/>
      <c r="H6" s="202" t="s">
        <v>304</v>
      </c>
      <c r="I6" s="202"/>
      <c r="J6" s="202"/>
      <c r="K6" s="202"/>
      <c r="L6" s="202"/>
      <c r="M6" s="202"/>
    </row>
    <row r="7" spans="1:13" x14ac:dyDescent="0.25">
      <c r="D7" s="132">
        <v>2020</v>
      </c>
      <c r="E7" s="132">
        <v>2021</v>
      </c>
      <c r="F7" s="132">
        <v>2022</v>
      </c>
      <c r="G7" s="133">
        <v>2023</v>
      </c>
      <c r="H7" s="168">
        <v>2024</v>
      </c>
      <c r="I7" s="168">
        <v>2025</v>
      </c>
      <c r="J7" s="168">
        <v>2029</v>
      </c>
      <c r="K7" s="168">
        <v>2031</v>
      </c>
      <c r="L7" s="168">
        <v>2035</v>
      </c>
      <c r="M7" s="168">
        <v>2040</v>
      </c>
    </row>
    <row r="8" spans="1:13" x14ac:dyDescent="0.25">
      <c r="A8" s="183" t="s">
        <v>340</v>
      </c>
      <c r="B8" s="183" t="s">
        <v>72</v>
      </c>
      <c r="C8" s="183" t="str">
        <f>Closures!H6</f>
        <v>base</v>
      </c>
      <c r="D8" s="184">
        <v>0.1</v>
      </c>
      <c r="E8" s="184">
        <v>0.1</v>
      </c>
      <c r="F8" s="184">
        <v>0.1</v>
      </c>
      <c r="G8" s="184">
        <v>0.1</v>
      </c>
      <c r="H8" s="185">
        <v>0.1</v>
      </c>
      <c r="I8" s="185">
        <v>0.1</v>
      </c>
      <c r="J8" s="185">
        <v>0.1</v>
      </c>
      <c r="K8" s="185">
        <v>0.1</v>
      </c>
      <c r="L8" s="185">
        <v>0.1</v>
      </c>
      <c r="M8" s="185">
        <v>0.1</v>
      </c>
    </row>
    <row r="9" spans="1:13" x14ac:dyDescent="0.25">
      <c r="A9" s="183" t="s">
        <v>341</v>
      </c>
      <c r="B9" s="183" t="str">
        <f>B8</f>
        <v>nat</v>
      </c>
      <c r="C9" s="183" t="str">
        <f t="shared" ref="C9" si="0">C8</f>
        <v>base</v>
      </c>
      <c r="D9" s="184">
        <v>0.1</v>
      </c>
      <c r="E9" s="184">
        <v>0.1</v>
      </c>
      <c r="F9" s="184">
        <v>0.1</v>
      </c>
      <c r="G9" s="184">
        <v>0.1</v>
      </c>
      <c r="H9" s="185">
        <v>0.1</v>
      </c>
      <c r="I9" s="185">
        <v>0.1</v>
      </c>
      <c r="J9" s="185">
        <v>0.1</v>
      </c>
      <c r="K9" s="185">
        <v>0.1</v>
      </c>
      <c r="L9" s="185">
        <v>0.1</v>
      </c>
      <c r="M9" s="185">
        <v>0.1</v>
      </c>
    </row>
    <row r="10" spans="1:13" x14ac:dyDescent="0.25">
      <c r="A10" s="183" t="s">
        <v>342</v>
      </c>
      <c r="B10" s="183" t="str">
        <f t="shared" ref="B10:B73" si="1">B9</f>
        <v>nat</v>
      </c>
      <c r="C10" s="183" t="str">
        <f t="shared" ref="C10:C25" si="2">C9</f>
        <v>base</v>
      </c>
      <c r="D10" s="184">
        <v>0.1</v>
      </c>
      <c r="E10" s="184">
        <v>0.1</v>
      </c>
      <c r="F10" s="184">
        <v>0.1</v>
      </c>
      <c r="G10" s="184">
        <v>0.1</v>
      </c>
      <c r="H10" s="185">
        <v>0.1</v>
      </c>
      <c r="I10" s="185">
        <v>0.1</v>
      </c>
      <c r="J10" s="185">
        <v>0.1</v>
      </c>
      <c r="K10" s="185">
        <v>0.1</v>
      </c>
      <c r="L10" s="185">
        <v>0.1</v>
      </c>
      <c r="M10" s="185">
        <v>0.1</v>
      </c>
    </row>
    <row r="11" spans="1:13" x14ac:dyDescent="0.25">
      <c r="A11" s="183" t="s">
        <v>343</v>
      </c>
      <c r="B11" s="183" t="str">
        <f t="shared" si="1"/>
        <v>nat</v>
      </c>
      <c r="C11" s="183" t="str">
        <f t="shared" si="2"/>
        <v>base</v>
      </c>
      <c r="D11" s="184">
        <v>0.1</v>
      </c>
      <c r="E11" s="184">
        <v>0.1</v>
      </c>
      <c r="F11" s="184">
        <v>0.1</v>
      </c>
      <c r="G11" s="184">
        <v>0.1</v>
      </c>
      <c r="H11" s="185">
        <v>0.1</v>
      </c>
      <c r="I11" s="185">
        <v>0.1</v>
      </c>
      <c r="J11" s="185">
        <v>0.1</v>
      </c>
      <c r="K11" s="185">
        <v>0.1</v>
      </c>
      <c r="L11" s="185">
        <v>0.1</v>
      </c>
      <c r="M11" s="185">
        <v>0.1</v>
      </c>
    </row>
    <row r="12" spans="1:13" x14ac:dyDescent="0.25">
      <c r="A12" s="183" t="s">
        <v>344</v>
      </c>
      <c r="B12" s="183" t="str">
        <f t="shared" si="1"/>
        <v>nat</v>
      </c>
      <c r="C12" s="183" t="str">
        <f t="shared" si="2"/>
        <v>base</v>
      </c>
      <c r="D12" s="184">
        <v>0.1</v>
      </c>
      <c r="E12" s="184">
        <v>0.1</v>
      </c>
      <c r="F12" s="184">
        <v>0.1</v>
      </c>
      <c r="G12" s="184">
        <v>0.1</v>
      </c>
      <c r="H12" s="185">
        <v>0.1</v>
      </c>
      <c r="I12" s="185">
        <v>0.1</v>
      </c>
      <c r="J12" s="185">
        <v>0.1</v>
      </c>
      <c r="K12" s="185">
        <v>0.1</v>
      </c>
      <c r="L12" s="185">
        <v>0.1</v>
      </c>
      <c r="M12" s="185">
        <v>0.1</v>
      </c>
    </row>
    <row r="13" spans="1:13" x14ac:dyDescent="0.25">
      <c r="A13" s="183" t="s">
        <v>345</v>
      </c>
      <c r="B13" s="183" t="str">
        <f t="shared" si="1"/>
        <v>nat</v>
      </c>
      <c r="C13" s="183" t="str">
        <f t="shared" si="2"/>
        <v>base</v>
      </c>
      <c r="D13" s="184">
        <v>0.1</v>
      </c>
      <c r="E13" s="184">
        <v>0.1</v>
      </c>
      <c r="F13" s="184">
        <v>0.1</v>
      </c>
      <c r="G13" s="184">
        <v>0.1</v>
      </c>
      <c r="H13" s="185">
        <v>0.1</v>
      </c>
      <c r="I13" s="185">
        <v>0.1</v>
      </c>
      <c r="J13" s="185">
        <v>0.1</v>
      </c>
      <c r="K13" s="185">
        <v>0.1</v>
      </c>
      <c r="L13" s="185">
        <v>0.1</v>
      </c>
      <c r="M13" s="185">
        <v>0.1</v>
      </c>
    </row>
    <row r="14" spans="1:13" x14ac:dyDescent="0.25">
      <c r="A14" s="183" t="s">
        <v>346</v>
      </c>
      <c r="B14" s="183" t="str">
        <f t="shared" si="1"/>
        <v>nat</v>
      </c>
      <c r="C14" s="183" t="str">
        <f t="shared" si="2"/>
        <v>base</v>
      </c>
      <c r="D14" s="184">
        <v>0.1</v>
      </c>
      <c r="E14" s="184">
        <v>0.1</v>
      </c>
      <c r="F14" s="184">
        <v>0.1</v>
      </c>
      <c r="G14" s="184">
        <v>0.1</v>
      </c>
      <c r="H14" s="185">
        <v>0.1</v>
      </c>
      <c r="I14" s="185">
        <v>0.1</v>
      </c>
      <c r="J14" s="185">
        <v>0.1</v>
      </c>
      <c r="K14" s="185">
        <v>0.1</v>
      </c>
      <c r="L14" s="185">
        <v>0.1</v>
      </c>
      <c r="M14" s="185">
        <v>0.1</v>
      </c>
    </row>
    <row r="15" spans="1:13" x14ac:dyDescent="0.25">
      <c r="A15" s="183" t="s">
        <v>347</v>
      </c>
      <c r="B15" s="183" t="str">
        <f t="shared" si="1"/>
        <v>nat</v>
      </c>
      <c r="C15" s="183" t="str">
        <f t="shared" si="2"/>
        <v>base</v>
      </c>
      <c r="D15" s="184">
        <v>0.1</v>
      </c>
      <c r="E15" s="184">
        <v>0.1</v>
      </c>
      <c r="F15" s="184">
        <v>0.1</v>
      </c>
      <c r="G15" s="184">
        <v>0.1</v>
      </c>
      <c r="H15" s="185">
        <v>0.1</v>
      </c>
      <c r="I15" s="185">
        <v>0.1</v>
      </c>
      <c r="J15" s="185">
        <v>0.1</v>
      </c>
      <c r="K15" s="185">
        <v>0.1</v>
      </c>
      <c r="L15" s="185">
        <v>0.1</v>
      </c>
      <c r="M15" s="185">
        <v>0.1</v>
      </c>
    </row>
    <row r="16" spans="1:13" x14ac:dyDescent="0.25">
      <c r="A16" s="183" t="s">
        <v>348</v>
      </c>
      <c r="B16" s="183" t="str">
        <f t="shared" si="1"/>
        <v>nat</v>
      </c>
      <c r="C16" s="183" t="str">
        <f t="shared" si="2"/>
        <v>base</v>
      </c>
      <c r="D16" s="184">
        <v>0.1</v>
      </c>
      <c r="E16" s="184">
        <v>0.1</v>
      </c>
      <c r="F16" s="184">
        <v>0.1</v>
      </c>
      <c r="G16" s="184">
        <v>0.1</v>
      </c>
      <c r="H16" s="185">
        <v>0.1</v>
      </c>
      <c r="I16" s="185">
        <v>0.1</v>
      </c>
      <c r="J16" s="185">
        <v>0.1</v>
      </c>
      <c r="K16" s="185">
        <v>0.1</v>
      </c>
      <c r="L16" s="185">
        <v>0.1</v>
      </c>
      <c r="M16" s="185">
        <v>0.1</v>
      </c>
    </row>
    <row r="17" spans="1:13" x14ac:dyDescent="0.25">
      <c r="A17" s="183" t="s">
        <v>349</v>
      </c>
      <c r="B17" s="183" t="str">
        <f t="shared" si="1"/>
        <v>nat</v>
      </c>
      <c r="C17" s="183" t="str">
        <f t="shared" si="2"/>
        <v>base</v>
      </c>
      <c r="D17" s="184">
        <v>0.1</v>
      </c>
      <c r="E17" s="184">
        <v>0.1</v>
      </c>
      <c r="F17" s="184">
        <v>0.1</v>
      </c>
      <c r="G17" s="184">
        <v>0.1</v>
      </c>
      <c r="H17" s="185">
        <v>0.1</v>
      </c>
      <c r="I17" s="185">
        <v>0.1</v>
      </c>
      <c r="J17" s="185">
        <v>0.1</v>
      </c>
      <c r="K17" s="185">
        <v>0.1</v>
      </c>
      <c r="L17" s="185">
        <v>0.1</v>
      </c>
      <c r="M17" s="185">
        <v>0.1</v>
      </c>
    </row>
    <row r="18" spans="1:13" x14ac:dyDescent="0.25">
      <c r="A18" s="183" t="s">
        <v>350</v>
      </c>
      <c r="B18" s="183" t="str">
        <f t="shared" si="1"/>
        <v>nat</v>
      </c>
      <c r="C18" s="183" t="str">
        <f t="shared" si="2"/>
        <v>base</v>
      </c>
      <c r="D18" s="184">
        <v>0.1</v>
      </c>
      <c r="E18" s="184">
        <v>0.1</v>
      </c>
      <c r="F18" s="184">
        <v>0.1</v>
      </c>
      <c r="G18" s="184">
        <v>0.1</v>
      </c>
      <c r="H18" s="185">
        <v>0.1</v>
      </c>
      <c r="I18" s="185">
        <v>0.1</v>
      </c>
      <c r="J18" s="185">
        <v>0.1</v>
      </c>
      <c r="K18" s="185">
        <v>0.1</v>
      </c>
      <c r="L18" s="185">
        <v>0.1</v>
      </c>
      <c r="M18" s="185">
        <v>0.1</v>
      </c>
    </row>
    <row r="19" spans="1:13" x14ac:dyDescent="0.25">
      <c r="A19" s="183" t="s">
        <v>351</v>
      </c>
      <c r="B19" s="183" t="str">
        <f t="shared" si="1"/>
        <v>nat</v>
      </c>
      <c r="C19" s="183" t="str">
        <f t="shared" si="2"/>
        <v>base</v>
      </c>
      <c r="D19" s="184">
        <v>0.1</v>
      </c>
      <c r="E19" s="184">
        <v>0.1</v>
      </c>
      <c r="F19" s="184">
        <v>0.1</v>
      </c>
      <c r="G19" s="184">
        <v>0.1</v>
      </c>
      <c r="H19" s="185">
        <v>0.1</v>
      </c>
      <c r="I19" s="185">
        <v>0.1</v>
      </c>
      <c r="J19" s="185">
        <v>0.1</v>
      </c>
      <c r="K19" s="185">
        <v>0.1</v>
      </c>
      <c r="L19" s="185">
        <v>0.1</v>
      </c>
      <c r="M19" s="185">
        <v>0.1</v>
      </c>
    </row>
    <row r="20" spans="1:13" x14ac:dyDescent="0.25">
      <c r="A20" s="183" t="s">
        <v>129</v>
      </c>
      <c r="B20" s="183" t="str">
        <f t="shared" si="1"/>
        <v>nat</v>
      </c>
      <c r="C20" s="183" t="str">
        <f t="shared" si="2"/>
        <v>base</v>
      </c>
      <c r="D20" s="184">
        <v>0.1</v>
      </c>
      <c r="E20" s="184">
        <v>0.1</v>
      </c>
      <c r="F20" s="184">
        <v>0.1</v>
      </c>
      <c r="G20" s="184">
        <v>0.1</v>
      </c>
      <c r="H20" s="185">
        <v>0.1</v>
      </c>
      <c r="I20" s="185">
        <v>0.1</v>
      </c>
      <c r="J20" s="185">
        <v>0.1</v>
      </c>
      <c r="K20" s="185">
        <v>0.1</v>
      </c>
      <c r="L20" s="185">
        <v>0.1</v>
      </c>
      <c r="M20" s="185">
        <v>0.1</v>
      </c>
    </row>
    <row r="21" spans="1:13" x14ac:dyDescent="0.25">
      <c r="A21" s="183" t="s">
        <v>130</v>
      </c>
      <c r="B21" s="183" t="str">
        <f t="shared" si="1"/>
        <v>nat</v>
      </c>
      <c r="C21" s="183" t="str">
        <f t="shared" si="2"/>
        <v>base</v>
      </c>
      <c r="D21" s="184">
        <v>0.1</v>
      </c>
      <c r="E21" s="184">
        <v>0.1</v>
      </c>
      <c r="F21" s="184">
        <v>0.1</v>
      </c>
      <c r="G21" s="184">
        <v>0.1</v>
      </c>
      <c r="H21" s="185">
        <v>0.1</v>
      </c>
      <c r="I21" s="185">
        <v>0.1</v>
      </c>
      <c r="J21" s="185">
        <v>0.1</v>
      </c>
      <c r="K21" s="185">
        <v>0.1</v>
      </c>
      <c r="L21" s="185">
        <v>0.1</v>
      </c>
      <c r="M21" s="185">
        <v>0.1</v>
      </c>
    </row>
    <row r="22" spans="1:13" x14ac:dyDescent="0.25">
      <c r="A22" s="111" t="s">
        <v>59</v>
      </c>
      <c r="B22" s="111" t="str">
        <f t="shared" si="1"/>
        <v>nat</v>
      </c>
      <c r="C22" s="111" t="str">
        <f t="shared" si="2"/>
        <v>base</v>
      </c>
      <c r="D22" s="184" t="s">
        <v>75</v>
      </c>
      <c r="E22" s="184" t="s">
        <v>75</v>
      </c>
      <c r="F22" s="184" t="s">
        <v>75</v>
      </c>
      <c r="G22" s="184" t="s">
        <v>75</v>
      </c>
      <c r="H22" s="185" t="s">
        <v>75</v>
      </c>
      <c r="I22" s="185" t="s">
        <v>75</v>
      </c>
      <c r="J22" s="185" t="s">
        <v>75</v>
      </c>
      <c r="K22" s="185" t="s">
        <v>75</v>
      </c>
      <c r="L22" s="185" t="s">
        <v>75</v>
      </c>
      <c r="M22" s="185" t="s">
        <v>75</v>
      </c>
    </row>
    <row r="23" spans="1:13" x14ac:dyDescent="0.25">
      <c r="A23" s="112" t="s">
        <v>215</v>
      </c>
      <c r="B23" s="112" t="str">
        <f t="shared" si="1"/>
        <v>nat</v>
      </c>
      <c r="C23" s="112" t="str">
        <f t="shared" si="2"/>
        <v>base</v>
      </c>
      <c r="D23" s="184" t="s">
        <v>75</v>
      </c>
      <c r="E23" s="184" t="s">
        <v>75</v>
      </c>
      <c r="F23" s="184" t="s">
        <v>75</v>
      </c>
      <c r="G23" s="184" t="s">
        <v>75</v>
      </c>
      <c r="H23" s="185" t="s">
        <v>75</v>
      </c>
      <c r="I23" s="185" t="s">
        <v>75</v>
      </c>
      <c r="J23" s="185" t="s">
        <v>75</v>
      </c>
      <c r="K23" s="185" t="s">
        <v>75</v>
      </c>
      <c r="L23" s="185" t="s">
        <v>75</v>
      </c>
      <c r="M23" s="185" t="s">
        <v>75</v>
      </c>
    </row>
    <row r="24" spans="1:13" x14ac:dyDescent="0.25">
      <c r="A24" s="101" t="s">
        <v>99</v>
      </c>
      <c r="B24" s="101" t="str">
        <f t="shared" si="1"/>
        <v>nat</v>
      </c>
      <c r="C24" s="101" t="str">
        <f t="shared" si="2"/>
        <v>base</v>
      </c>
      <c r="D24" s="184">
        <v>0.1</v>
      </c>
      <c r="E24" s="184">
        <v>0.1</v>
      </c>
      <c r="F24" s="184">
        <v>0.1</v>
      </c>
      <c r="G24" s="184">
        <v>0.1</v>
      </c>
      <c r="H24" s="185">
        <v>0.1</v>
      </c>
      <c r="I24" s="185">
        <v>0.1</v>
      </c>
      <c r="J24" s="185">
        <v>0.1</v>
      </c>
      <c r="K24" s="185">
        <v>0.1</v>
      </c>
      <c r="L24" s="185">
        <v>0.1</v>
      </c>
      <c r="M24" s="185">
        <v>0.1</v>
      </c>
    </row>
    <row r="25" spans="1:13" x14ac:dyDescent="0.25">
      <c r="A25" s="101" t="s">
        <v>131</v>
      </c>
      <c r="B25" s="101" t="str">
        <f t="shared" si="1"/>
        <v>nat</v>
      </c>
      <c r="C25" s="101" t="str">
        <f t="shared" si="2"/>
        <v>base</v>
      </c>
      <c r="D25" s="184">
        <v>0.1</v>
      </c>
      <c r="E25" s="184">
        <v>0.1</v>
      </c>
      <c r="F25" s="184">
        <v>0.1</v>
      </c>
      <c r="G25" s="184">
        <v>0.1</v>
      </c>
      <c r="H25" s="185">
        <v>0.1</v>
      </c>
      <c r="I25" s="185">
        <v>0.1</v>
      </c>
      <c r="J25" s="185">
        <v>0.1</v>
      </c>
      <c r="K25" s="185">
        <v>0.1</v>
      </c>
      <c r="L25" s="185">
        <v>0.1</v>
      </c>
      <c r="M25" s="185">
        <v>0.1</v>
      </c>
    </row>
    <row r="26" spans="1:13" x14ac:dyDescent="0.25">
      <c r="A26" s="101" t="s">
        <v>216</v>
      </c>
      <c r="B26" s="101" t="str">
        <f t="shared" si="1"/>
        <v>nat</v>
      </c>
      <c r="C26" s="101" t="str">
        <f t="shared" ref="C26:C41" si="3">C25</f>
        <v>base</v>
      </c>
      <c r="D26" s="184">
        <v>0.1</v>
      </c>
      <c r="E26" s="184">
        <v>0.1</v>
      </c>
      <c r="F26" s="184">
        <v>0.1</v>
      </c>
      <c r="G26" s="184">
        <v>0.1</v>
      </c>
      <c r="H26" s="185">
        <v>0.1</v>
      </c>
      <c r="I26" s="185">
        <v>0.1</v>
      </c>
      <c r="J26" s="185">
        <v>0.1</v>
      </c>
      <c r="K26" s="185">
        <v>0.1</v>
      </c>
      <c r="L26" s="185">
        <v>0.1</v>
      </c>
      <c r="M26" s="185">
        <v>0.1</v>
      </c>
    </row>
    <row r="27" spans="1:13" x14ac:dyDescent="0.25">
      <c r="A27" s="101" t="s">
        <v>218</v>
      </c>
      <c r="B27" s="101" t="str">
        <f t="shared" si="1"/>
        <v>nat</v>
      </c>
      <c r="C27" s="101" t="str">
        <f t="shared" si="3"/>
        <v>base</v>
      </c>
      <c r="D27" s="184">
        <v>0.1</v>
      </c>
      <c r="E27" s="184">
        <v>0.1</v>
      </c>
      <c r="F27" s="184">
        <v>0.1</v>
      </c>
      <c r="G27" s="184">
        <v>0.1</v>
      </c>
      <c r="H27" s="185">
        <v>0.1</v>
      </c>
      <c r="I27" s="185">
        <v>0.1</v>
      </c>
      <c r="J27" s="185">
        <v>0.1</v>
      </c>
      <c r="K27" s="185">
        <v>0.1</v>
      </c>
      <c r="L27" s="185">
        <v>0.1</v>
      </c>
      <c r="M27" s="185">
        <v>0.1</v>
      </c>
    </row>
    <row r="28" spans="1:13" x14ac:dyDescent="0.25">
      <c r="A28" s="113" t="s">
        <v>352</v>
      </c>
      <c r="B28" s="113" t="str">
        <f t="shared" si="1"/>
        <v>nat</v>
      </c>
      <c r="C28" s="113" t="str">
        <f t="shared" si="3"/>
        <v>base</v>
      </c>
      <c r="D28" s="184">
        <v>0.1</v>
      </c>
      <c r="E28" s="184">
        <v>0.1</v>
      </c>
      <c r="F28" s="184">
        <v>0.1</v>
      </c>
      <c r="G28" s="184">
        <v>0.1</v>
      </c>
      <c r="H28" s="185">
        <v>0.1</v>
      </c>
      <c r="I28" s="185">
        <v>0.1</v>
      </c>
      <c r="J28" s="185">
        <v>0.1</v>
      </c>
      <c r="K28" s="185">
        <v>0.1</v>
      </c>
      <c r="L28" s="185">
        <v>0.1</v>
      </c>
      <c r="M28" s="185">
        <v>0.1</v>
      </c>
    </row>
    <row r="29" spans="1:13" x14ac:dyDescent="0.25">
      <c r="A29" s="105" t="s">
        <v>353</v>
      </c>
      <c r="B29" s="105" t="str">
        <f t="shared" si="1"/>
        <v>nat</v>
      </c>
      <c r="C29" s="105" t="str">
        <f t="shared" si="3"/>
        <v>base</v>
      </c>
      <c r="D29" s="184">
        <v>0.1</v>
      </c>
      <c r="E29" s="184">
        <v>0.1</v>
      </c>
      <c r="F29" s="184">
        <v>0.1</v>
      </c>
      <c r="G29" s="184">
        <v>0.1</v>
      </c>
      <c r="H29" s="185">
        <v>0.1</v>
      </c>
      <c r="I29" s="185">
        <v>0.1</v>
      </c>
      <c r="J29" s="185">
        <v>0.1</v>
      </c>
      <c r="K29" s="185">
        <v>0.1</v>
      </c>
      <c r="L29" s="185">
        <v>0.1</v>
      </c>
      <c r="M29" s="185">
        <v>0.1</v>
      </c>
    </row>
    <row r="30" spans="1:13" x14ac:dyDescent="0.25">
      <c r="A30" s="113" t="s">
        <v>354</v>
      </c>
      <c r="B30" s="113" t="str">
        <f t="shared" si="1"/>
        <v>nat</v>
      </c>
      <c r="C30" s="113" t="str">
        <f t="shared" si="3"/>
        <v>base</v>
      </c>
      <c r="D30" s="184">
        <v>0.1</v>
      </c>
      <c r="E30" s="184">
        <v>0.1</v>
      </c>
      <c r="F30" s="184">
        <v>0.1</v>
      </c>
      <c r="G30" s="184">
        <v>0.1</v>
      </c>
      <c r="H30" s="185">
        <v>0.1</v>
      </c>
      <c r="I30" s="185">
        <v>0.1</v>
      </c>
      <c r="J30" s="185">
        <v>0.1</v>
      </c>
      <c r="K30" s="185">
        <v>0.1</v>
      </c>
      <c r="L30" s="185">
        <v>0.1</v>
      </c>
      <c r="M30" s="185">
        <v>0.1</v>
      </c>
    </row>
    <row r="31" spans="1:13" x14ac:dyDescent="0.25">
      <c r="A31" s="105" t="s">
        <v>355</v>
      </c>
      <c r="B31" s="105" t="str">
        <f t="shared" si="1"/>
        <v>nat</v>
      </c>
      <c r="C31" s="105" t="str">
        <f t="shared" si="3"/>
        <v>base</v>
      </c>
      <c r="D31" s="184">
        <v>0.1</v>
      </c>
      <c r="E31" s="184">
        <v>0.1</v>
      </c>
      <c r="F31" s="184">
        <v>0.1</v>
      </c>
      <c r="G31" s="184">
        <v>0.1</v>
      </c>
      <c r="H31" s="185">
        <v>0.1</v>
      </c>
      <c r="I31" s="185">
        <v>0.1</v>
      </c>
      <c r="J31" s="185">
        <v>0.1</v>
      </c>
      <c r="K31" s="185">
        <v>0.1</v>
      </c>
      <c r="L31" s="185">
        <v>0.1</v>
      </c>
      <c r="M31" s="185">
        <v>0.1</v>
      </c>
    </row>
    <row r="32" spans="1:13" x14ac:dyDescent="0.25">
      <c r="A32" s="113" t="s">
        <v>356</v>
      </c>
      <c r="B32" s="113" t="str">
        <f t="shared" si="1"/>
        <v>nat</v>
      </c>
      <c r="C32" s="113" t="str">
        <f t="shared" si="3"/>
        <v>base</v>
      </c>
      <c r="D32" s="184">
        <v>0.1</v>
      </c>
      <c r="E32" s="184">
        <v>0.1</v>
      </c>
      <c r="F32" s="184">
        <v>0.1</v>
      </c>
      <c r="G32" s="184">
        <v>0.1</v>
      </c>
      <c r="H32" s="185">
        <v>0.1</v>
      </c>
      <c r="I32" s="185">
        <v>0.1</v>
      </c>
      <c r="J32" s="185">
        <v>0.1</v>
      </c>
      <c r="K32" s="185">
        <v>0.1</v>
      </c>
      <c r="L32" s="185">
        <v>0.1</v>
      </c>
      <c r="M32" s="185">
        <v>0.1</v>
      </c>
    </row>
    <row r="33" spans="1:13" x14ac:dyDescent="0.25">
      <c r="A33" s="105" t="s">
        <v>357</v>
      </c>
      <c r="B33" s="105" t="str">
        <f t="shared" si="1"/>
        <v>nat</v>
      </c>
      <c r="C33" s="105" t="str">
        <f t="shared" si="3"/>
        <v>base</v>
      </c>
      <c r="D33" s="184">
        <v>0.1</v>
      </c>
      <c r="E33" s="184">
        <v>0.1</v>
      </c>
      <c r="F33" s="184">
        <v>0.1</v>
      </c>
      <c r="G33" s="184">
        <v>0.1</v>
      </c>
      <c r="H33" s="185">
        <v>0.1</v>
      </c>
      <c r="I33" s="185">
        <v>0.1</v>
      </c>
      <c r="J33" s="185">
        <v>0.1</v>
      </c>
      <c r="K33" s="185">
        <v>0.1</v>
      </c>
      <c r="L33" s="185">
        <v>0.1</v>
      </c>
      <c r="M33" s="185">
        <v>0.1</v>
      </c>
    </row>
    <row r="34" spans="1:13" x14ac:dyDescent="0.25">
      <c r="A34" s="113" t="s">
        <v>358</v>
      </c>
      <c r="B34" s="113" t="str">
        <f t="shared" si="1"/>
        <v>nat</v>
      </c>
      <c r="C34" s="113" t="str">
        <f t="shared" si="3"/>
        <v>base</v>
      </c>
      <c r="D34" s="184">
        <v>0.1</v>
      </c>
      <c r="E34" s="184">
        <v>0.1</v>
      </c>
      <c r="F34" s="184">
        <v>0.1</v>
      </c>
      <c r="G34" s="184">
        <v>0.1</v>
      </c>
      <c r="H34" s="185">
        <v>0.1</v>
      </c>
      <c r="I34" s="185">
        <v>0.1</v>
      </c>
      <c r="J34" s="185">
        <v>0.1</v>
      </c>
      <c r="K34" s="185">
        <v>0.1</v>
      </c>
      <c r="L34" s="185">
        <v>0.1</v>
      </c>
      <c r="M34" s="185">
        <v>0.1</v>
      </c>
    </row>
    <row r="35" spans="1:13" x14ac:dyDescent="0.25">
      <c r="A35" s="105" t="s">
        <v>359</v>
      </c>
      <c r="B35" s="105" t="str">
        <f t="shared" si="1"/>
        <v>nat</v>
      </c>
      <c r="C35" s="105" t="str">
        <f t="shared" si="3"/>
        <v>base</v>
      </c>
      <c r="D35" s="184">
        <v>0.1</v>
      </c>
      <c r="E35" s="184">
        <v>0.1</v>
      </c>
      <c r="F35" s="184">
        <v>0.1</v>
      </c>
      <c r="G35" s="184">
        <v>0.1</v>
      </c>
      <c r="H35" s="185">
        <v>0.1</v>
      </c>
      <c r="I35" s="185">
        <v>0.1</v>
      </c>
      <c r="J35" s="185">
        <v>0.1</v>
      </c>
      <c r="K35" s="185">
        <v>0.1</v>
      </c>
      <c r="L35" s="185">
        <v>0.1</v>
      </c>
      <c r="M35" s="185">
        <v>0.1</v>
      </c>
    </row>
    <row r="36" spans="1:13" x14ac:dyDescent="0.25">
      <c r="A36" s="113" t="s">
        <v>360</v>
      </c>
      <c r="B36" s="113" t="str">
        <f t="shared" si="1"/>
        <v>nat</v>
      </c>
      <c r="C36" s="113" t="str">
        <f t="shared" si="3"/>
        <v>base</v>
      </c>
      <c r="D36" s="184">
        <v>0.1</v>
      </c>
      <c r="E36" s="184">
        <v>0.1</v>
      </c>
      <c r="F36" s="184">
        <v>0.1</v>
      </c>
      <c r="G36" s="184">
        <v>0.1</v>
      </c>
      <c r="H36" s="185">
        <v>0.1</v>
      </c>
      <c r="I36" s="185">
        <v>0.1</v>
      </c>
      <c r="J36" s="185">
        <v>0.1</v>
      </c>
      <c r="K36" s="185">
        <v>0.1</v>
      </c>
      <c r="L36" s="185">
        <v>0.1</v>
      </c>
      <c r="M36" s="185">
        <v>0.1</v>
      </c>
    </row>
    <row r="37" spans="1:13" x14ac:dyDescent="0.25">
      <c r="A37" s="105" t="s">
        <v>361</v>
      </c>
      <c r="B37" s="105" t="str">
        <f t="shared" si="1"/>
        <v>nat</v>
      </c>
      <c r="C37" s="105" t="str">
        <f t="shared" si="3"/>
        <v>base</v>
      </c>
      <c r="D37" s="184">
        <v>0.1</v>
      </c>
      <c r="E37" s="184">
        <v>0.1</v>
      </c>
      <c r="F37" s="184">
        <v>0.1</v>
      </c>
      <c r="G37" s="184">
        <v>0.1</v>
      </c>
      <c r="H37" s="185">
        <v>0.1</v>
      </c>
      <c r="I37" s="185">
        <v>0.1</v>
      </c>
      <c r="J37" s="185">
        <v>0.1</v>
      </c>
      <c r="K37" s="185">
        <v>0.1</v>
      </c>
      <c r="L37" s="185">
        <v>0.1</v>
      </c>
      <c r="M37" s="185">
        <v>0.1</v>
      </c>
    </row>
    <row r="38" spans="1:13" x14ac:dyDescent="0.25">
      <c r="A38" s="113" t="s">
        <v>362</v>
      </c>
      <c r="B38" s="113" t="str">
        <f t="shared" si="1"/>
        <v>nat</v>
      </c>
      <c r="C38" s="113" t="str">
        <f t="shared" si="3"/>
        <v>base</v>
      </c>
      <c r="D38" s="184">
        <v>0.1</v>
      </c>
      <c r="E38" s="184">
        <v>0.1</v>
      </c>
      <c r="F38" s="184">
        <v>0.1</v>
      </c>
      <c r="G38" s="184">
        <v>0.1</v>
      </c>
      <c r="H38" s="185">
        <v>0.1</v>
      </c>
      <c r="I38" s="185">
        <v>0.1</v>
      </c>
      <c r="J38" s="185">
        <v>0.1</v>
      </c>
      <c r="K38" s="185">
        <v>0.1</v>
      </c>
      <c r="L38" s="185">
        <v>0.1</v>
      </c>
      <c r="M38" s="185">
        <v>0.1</v>
      </c>
    </row>
    <row r="39" spans="1:13" x14ac:dyDescent="0.25">
      <c r="A39" s="105" t="s">
        <v>363</v>
      </c>
      <c r="B39" s="105" t="str">
        <f t="shared" si="1"/>
        <v>nat</v>
      </c>
      <c r="C39" s="105" t="str">
        <f t="shared" si="3"/>
        <v>base</v>
      </c>
      <c r="D39" s="184">
        <v>0.1</v>
      </c>
      <c r="E39" s="184">
        <v>0.1</v>
      </c>
      <c r="F39" s="184">
        <v>0.1</v>
      </c>
      <c r="G39" s="184">
        <v>0.1</v>
      </c>
      <c r="H39" s="185">
        <v>0.1</v>
      </c>
      <c r="I39" s="185">
        <v>0.1</v>
      </c>
      <c r="J39" s="185">
        <v>0.1</v>
      </c>
      <c r="K39" s="185">
        <v>0.1</v>
      </c>
      <c r="L39" s="185">
        <v>0.1</v>
      </c>
      <c r="M39" s="185">
        <v>0.1</v>
      </c>
    </row>
    <row r="40" spans="1:13" x14ac:dyDescent="0.25">
      <c r="A40" s="113" t="s">
        <v>364</v>
      </c>
      <c r="B40" s="113" t="str">
        <f t="shared" si="1"/>
        <v>nat</v>
      </c>
      <c r="C40" s="113" t="str">
        <f t="shared" si="3"/>
        <v>base</v>
      </c>
      <c r="D40" s="184">
        <v>0.1</v>
      </c>
      <c r="E40" s="184">
        <v>0.1</v>
      </c>
      <c r="F40" s="184">
        <v>0.1</v>
      </c>
      <c r="G40" s="184">
        <v>0.1</v>
      </c>
      <c r="H40" s="185">
        <v>0.1</v>
      </c>
      <c r="I40" s="185">
        <v>0.1</v>
      </c>
      <c r="J40" s="185">
        <v>0.1</v>
      </c>
      <c r="K40" s="185">
        <v>0.1</v>
      </c>
      <c r="L40" s="185">
        <v>0.1</v>
      </c>
      <c r="M40" s="185">
        <v>0.1</v>
      </c>
    </row>
    <row r="41" spans="1:13" x14ac:dyDescent="0.25">
      <c r="A41" s="105" t="s">
        <v>104</v>
      </c>
      <c r="B41" s="105" t="str">
        <f t="shared" si="1"/>
        <v>nat</v>
      </c>
      <c r="C41" s="105" t="str">
        <f t="shared" si="3"/>
        <v>base</v>
      </c>
      <c r="D41" s="184">
        <v>0.1</v>
      </c>
      <c r="E41" s="184">
        <v>0.1</v>
      </c>
      <c r="F41" s="184">
        <v>0.1</v>
      </c>
      <c r="G41" s="184">
        <v>0.1</v>
      </c>
      <c r="H41" s="185">
        <v>0.1</v>
      </c>
      <c r="I41" s="185">
        <v>0.1</v>
      </c>
      <c r="J41" s="185">
        <v>0.1</v>
      </c>
      <c r="K41" s="185">
        <v>0.1</v>
      </c>
      <c r="L41" s="185">
        <v>0.1</v>
      </c>
      <c r="M41" s="185">
        <v>0.1</v>
      </c>
    </row>
    <row r="42" spans="1:13" x14ac:dyDescent="0.25">
      <c r="A42" s="114" t="s">
        <v>60</v>
      </c>
      <c r="B42" s="114" t="str">
        <f t="shared" si="1"/>
        <v>nat</v>
      </c>
      <c r="C42" s="114" t="str">
        <f t="shared" ref="C42:C57" si="4">C41</f>
        <v>base</v>
      </c>
      <c r="D42" s="184">
        <v>0.1</v>
      </c>
      <c r="E42" s="184">
        <v>0.1</v>
      </c>
      <c r="F42" s="184">
        <v>0.1</v>
      </c>
      <c r="G42" s="184">
        <v>0.1</v>
      </c>
      <c r="H42" s="185">
        <v>0.1</v>
      </c>
      <c r="I42" s="185">
        <v>0.1</v>
      </c>
      <c r="J42" s="185">
        <v>0.1</v>
      </c>
      <c r="K42" s="185">
        <v>0.1</v>
      </c>
      <c r="L42" s="185">
        <v>0.1</v>
      </c>
      <c r="M42" s="185">
        <v>0.1</v>
      </c>
    </row>
    <row r="43" spans="1:13" x14ac:dyDescent="0.25">
      <c r="A43" s="104" t="s">
        <v>105</v>
      </c>
      <c r="B43" s="104" t="str">
        <f t="shared" si="1"/>
        <v>nat</v>
      </c>
      <c r="C43" s="104" t="str">
        <f t="shared" si="4"/>
        <v>base</v>
      </c>
      <c r="D43" s="184">
        <v>0.1</v>
      </c>
      <c r="E43" s="184">
        <v>0.1</v>
      </c>
      <c r="F43" s="184">
        <v>0.1</v>
      </c>
      <c r="G43" s="184">
        <v>0.1</v>
      </c>
      <c r="H43" s="185">
        <v>0.1</v>
      </c>
      <c r="I43" s="185">
        <v>0.1</v>
      </c>
      <c r="J43" s="185">
        <v>0.1</v>
      </c>
      <c r="K43" s="185">
        <v>0.1</v>
      </c>
      <c r="L43" s="185">
        <v>0.1</v>
      </c>
      <c r="M43" s="185">
        <v>0.1</v>
      </c>
    </row>
    <row r="44" spans="1:13" x14ac:dyDescent="0.25">
      <c r="A44" s="104" t="s">
        <v>106</v>
      </c>
      <c r="B44" s="104" t="str">
        <f t="shared" si="1"/>
        <v>nat</v>
      </c>
      <c r="C44" s="104" t="str">
        <f t="shared" si="4"/>
        <v>base</v>
      </c>
      <c r="D44" s="184">
        <v>0.1</v>
      </c>
      <c r="E44" s="184">
        <v>0.1</v>
      </c>
      <c r="F44" s="184">
        <v>0.1</v>
      </c>
      <c r="G44" s="184">
        <v>0.1</v>
      </c>
      <c r="H44" s="185">
        <v>0.1</v>
      </c>
      <c r="I44" s="185">
        <v>0.1</v>
      </c>
      <c r="J44" s="185">
        <v>0.1</v>
      </c>
      <c r="K44" s="185">
        <v>0.1</v>
      </c>
      <c r="L44" s="185">
        <v>0.1</v>
      </c>
      <c r="M44" s="185">
        <v>0.1</v>
      </c>
    </row>
    <row r="45" spans="1:13" x14ac:dyDescent="0.25">
      <c r="A45" s="104" t="s">
        <v>107</v>
      </c>
      <c r="B45" s="104" t="str">
        <f t="shared" si="1"/>
        <v>nat</v>
      </c>
      <c r="C45" s="104" t="str">
        <f t="shared" si="4"/>
        <v>base</v>
      </c>
      <c r="D45" s="184">
        <v>0.1</v>
      </c>
      <c r="E45" s="184">
        <v>0.1</v>
      </c>
      <c r="F45" s="184">
        <v>0.1</v>
      </c>
      <c r="G45" s="184">
        <v>0.1</v>
      </c>
      <c r="H45" s="185">
        <v>0.1</v>
      </c>
      <c r="I45" s="185">
        <v>0.1</v>
      </c>
      <c r="J45" s="185">
        <v>0.1</v>
      </c>
      <c r="K45" s="185">
        <v>0.1</v>
      </c>
      <c r="L45" s="185">
        <v>0.1</v>
      </c>
      <c r="M45" s="185">
        <v>0.1</v>
      </c>
    </row>
    <row r="46" spans="1:13" x14ac:dyDescent="0.25">
      <c r="A46" s="104" t="s">
        <v>108</v>
      </c>
      <c r="B46" s="104" t="str">
        <f t="shared" si="1"/>
        <v>nat</v>
      </c>
      <c r="C46" s="104" t="str">
        <f t="shared" si="4"/>
        <v>base</v>
      </c>
      <c r="D46" s="184">
        <v>0.1</v>
      </c>
      <c r="E46" s="184">
        <v>0.1</v>
      </c>
      <c r="F46" s="184">
        <v>0.1</v>
      </c>
      <c r="G46" s="184">
        <v>0.1</v>
      </c>
      <c r="H46" s="185">
        <v>0.1</v>
      </c>
      <c r="I46" s="185">
        <v>0.1</v>
      </c>
      <c r="J46" s="185">
        <v>0.1</v>
      </c>
      <c r="K46" s="185">
        <v>0.1</v>
      </c>
      <c r="L46" s="185">
        <v>0.1</v>
      </c>
      <c r="M46" s="185">
        <v>0.1</v>
      </c>
    </row>
    <row r="47" spans="1:13" x14ac:dyDescent="0.25">
      <c r="A47" s="115" t="s">
        <v>109</v>
      </c>
      <c r="B47" s="115" t="str">
        <f t="shared" si="1"/>
        <v>nat</v>
      </c>
      <c r="C47" s="115" t="str">
        <f t="shared" si="4"/>
        <v>base</v>
      </c>
      <c r="D47" s="184">
        <v>0.1</v>
      </c>
      <c r="E47" s="184">
        <v>0.1</v>
      </c>
      <c r="F47" s="184">
        <v>0.1</v>
      </c>
      <c r="G47" s="184">
        <v>0.1</v>
      </c>
      <c r="H47" s="185">
        <v>0.1</v>
      </c>
      <c r="I47" s="185">
        <v>0.1</v>
      </c>
      <c r="J47" s="185">
        <v>0.1</v>
      </c>
      <c r="K47" s="185">
        <v>0.1</v>
      </c>
      <c r="L47" s="185">
        <v>0.1</v>
      </c>
      <c r="M47" s="185">
        <v>0.1</v>
      </c>
    </row>
    <row r="48" spans="1:13" x14ac:dyDescent="0.25">
      <c r="A48" s="104" t="s">
        <v>110</v>
      </c>
      <c r="B48" s="104" t="str">
        <f t="shared" si="1"/>
        <v>nat</v>
      </c>
      <c r="C48" s="104" t="str">
        <f t="shared" si="4"/>
        <v>base</v>
      </c>
      <c r="D48" s="184">
        <v>0.1</v>
      </c>
      <c r="E48" s="184">
        <v>0.1</v>
      </c>
      <c r="F48" s="184">
        <v>0.1</v>
      </c>
      <c r="G48" s="184">
        <v>0.1</v>
      </c>
      <c r="H48" s="185">
        <v>0.1</v>
      </c>
      <c r="I48" s="185">
        <v>0.1</v>
      </c>
      <c r="J48" s="185">
        <v>0.1</v>
      </c>
      <c r="K48" s="185">
        <v>0.1</v>
      </c>
      <c r="L48" s="185">
        <v>0.1</v>
      </c>
      <c r="M48" s="185">
        <v>0.1</v>
      </c>
    </row>
    <row r="49" spans="1:13" x14ac:dyDescent="0.25">
      <c r="A49" s="116" t="s">
        <v>61</v>
      </c>
      <c r="B49" s="116" t="str">
        <f t="shared" si="1"/>
        <v>nat</v>
      </c>
      <c r="C49" s="116" t="str">
        <f t="shared" si="4"/>
        <v>base</v>
      </c>
      <c r="D49" s="184" t="s">
        <v>75</v>
      </c>
      <c r="E49" s="184" t="s">
        <v>75</v>
      </c>
      <c r="F49" s="184" t="s">
        <v>75</v>
      </c>
      <c r="G49" s="184" t="s">
        <v>75</v>
      </c>
      <c r="H49" s="185" t="s">
        <v>75</v>
      </c>
      <c r="I49" s="185" t="s">
        <v>75</v>
      </c>
      <c r="J49" s="185" t="s">
        <v>75</v>
      </c>
      <c r="K49" s="185" t="s">
        <v>75</v>
      </c>
      <c r="L49" s="185" t="s">
        <v>75</v>
      </c>
      <c r="M49" s="185" t="s">
        <v>75</v>
      </c>
    </row>
    <row r="50" spans="1:13" x14ac:dyDescent="0.25">
      <c r="A50" s="102" t="s">
        <v>217</v>
      </c>
      <c r="B50" s="102" t="str">
        <f t="shared" si="1"/>
        <v>nat</v>
      </c>
      <c r="C50" s="102" t="str">
        <f t="shared" si="4"/>
        <v>base</v>
      </c>
      <c r="D50" s="184">
        <v>0.1</v>
      </c>
      <c r="E50" s="184">
        <v>0.1</v>
      </c>
      <c r="F50" s="184">
        <v>0.1</v>
      </c>
      <c r="G50" s="184">
        <v>0.1</v>
      </c>
      <c r="H50" s="185">
        <v>0.1</v>
      </c>
      <c r="I50" s="185">
        <v>0.1</v>
      </c>
      <c r="J50" s="185">
        <v>0.1</v>
      </c>
      <c r="K50" s="185">
        <v>0.1</v>
      </c>
      <c r="L50" s="185">
        <v>0.1</v>
      </c>
      <c r="M50" s="185">
        <v>0.1</v>
      </c>
    </row>
    <row r="51" spans="1:13" x14ac:dyDescent="0.25">
      <c r="A51" s="117" t="s">
        <v>111</v>
      </c>
      <c r="B51" s="117" t="str">
        <f t="shared" si="1"/>
        <v>nat</v>
      </c>
      <c r="C51" s="117" t="str">
        <f t="shared" si="4"/>
        <v>base</v>
      </c>
      <c r="D51" s="184">
        <v>0.1</v>
      </c>
      <c r="E51" s="184">
        <v>0.1</v>
      </c>
      <c r="F51" s="184">
        <v>0.1</v>
      </c>
      <c r="G51" s="184">
        <v>0.1</v>
      </c>
      <c r="H51" s="185">
        <v>0.1</v>
      </c>
      <c r="I51" s="185">
        <v>0.1</v>
      </c>
      <c r="J51" s="185">
        <v>0.1</v>
      </c>
      <c r="K51" s="185">
        <v>0.1</v>
      </c>
      <c r="L51" s="185">
        <v>0.1</v>
      </c>
      <c r="M51" s="185">
        <v>0.1</v>
      </c>
    </row>
    <row r="52" spans="1:13" x14ac:dyDescent="0.25">
      <c r="A52" s="102" t="s">
        <v>112</v>
      </c>
      <c r="B52" s="102" t="str">
        <f t="shared" si="1"/>
        <v>nat</v>
      </c>
      <c r="C52" s="102" t="str">
        <f t="shared" si="4"/>
        <v>base</v>
      </c>
      <c r="D52" s="184">
        <v>0.1</v>
      </c>
      <c r="E52" s="184">
        <v>0.1</v>
      </c>
      <c r="F52" s="184">
        <v>0.1</v>
      </c>
      <c r="G52" s="184">
        <v>0.1</v>
      </c>
      <c r="H52" s="185">
        <v>0.1</v>
      </c>
      <c r="I52" s="185">
        <v>0.1</v>
      </c>
      <c r="J52" s="185">
        <v>0.1</v>
      </c>
      <c r="K52" s="185">
        <v>0.1</v>
      </c>
      <c r="L52" s="185">
        <v>0.1</v>
      </c>
      <c r="M52" s="185">
        <v>0.1</v>
      </c>
    </row>
    <row r="53" spans="1:13" x14ac:dyDescent="0.25">
      <c r="A53" s="102" t="s">
        <v>113</v>
      </c>
      <c r="B53" s="102" t="str">
        <f t="shared" si="1"/>
        <v>nat</v>
      </c>
      <c r="C53" s="102" t="str">
        <f>C52</f>
        <v>base</v>
      </c>
      <c r="D53" s="184">
        <v>0.1</v>
      </c>
      <c r="E53" s="184">
        <v>0.1</v>
      </c>
      <c r="F53" s="184">
        <v>0.1</v>
      </c>
      <c r="G53" s="184">
        <v>0.1</v>
      </c>
      <c r="H53" s="185">
        <v>0.1</v>
      </c>
      <c r="I53" s="185">
        <v>0.1</v>
      </c>
      <c r="J53" s="185">
        <v>0.1</v>
      </c>
      <c r="K53" s="185">
        <v>0.1</v>
      </c>
      <c r="L53" s="185">
        <v>0.1</v>
      </c>
      <c r="M53" s="185">
        <v>0.1</v>
      </c>
    </row>
    <row r="54" spans="1:13" x14ac:dyDescent="0.25">
      <c r="A54" s="102" t="s">
        <v>114</v>
      </c>
      <c r="B54" s="102" t="str">
        <f t="shared" si="1"/>
        <v>nat</v>
      </c>
      <c r="C54" s="102" t="str">
        <f t="shared" si="4"/>
        <v>base</v>
      </c>
      <c r="D54" s="184">
        <v>0.1</v>
      </c>
      <c r="E54" s="184">
        <v>0.1</v>
      </c>
      <c r="F54" s="184">
        <v>0.1</v>
      </c>
      <c r="G54" s="184">
        <v>0.1</v>
      </c>
      <c r="H54" s="185">
        <v>0.1</v>
      </c>
      <c r="I54" s="185">
        <v>0.1</v>
      </c>
      <c r="J54" s="185">
        <v>0.1</v>
      </c>
      <c r="K54" s="185">
        <v>0.1</v>
      </c>
      <c r="L54" s="185">
        <v>0.1</v>
      </c>
      <c r="M54" s="185">
        <v>0.1</v>
      </c>
    </row>
    <row r="55" spans="1:13" x14ac:dyDescent="0.25">
      <c r="A55" s="118" t="s">
        <v>62</v>
      </c>
      <c r="B55" s="118" t="str">
        <f t="shared" si="1"/>
        <v>nat</v>
      </c>
      <c r="C55" s="118" t="str">
        <f t="shared" si="4"/>
        <v>base</v>
      </c>
      <c r="D55" s="184">
        <v>0.1</v>
      </c>
      <c r="E55" s="184">
        <v>0.1</v>
      </c>
      <c r="F55" s="184">
        <v>0.1</v>
      </c>
      <c r="G55" s="184">
        <v>0.1</v>
      </c>
      <c r="H55" s="185">
        <v>0.1</v>
      </c>
      <c r="I55" s="185">
        <v>0.1</v>
      </c>
      <c r="J55" s="185">
        <v>0.1</v>
      </c>
      <c r="K55" s="185">
        <v>0.1</v>
      </c>
      <c r="L55" s="185">
        <v>0.1</v>
      </c>
      <c r="M55" s="185">
        <v>0.1</v>
      </c>
    </row>
    <row r="56" spans="1:13" x14ac:dyDescent="0.25">
      <c r="A56" s="106" t="s">
        <v>115</v>
      </c>
      <c r="B56" s="106" t="str">
        <f t="shared" si="1"/>
        <v>nat</v>
      </c>
      <c r="C56" s="106" t="str">
        <f t="shared" si="4"/>
        <v>base</v>
      </c>
      <c r="D56" s="184">
        <v>0.1</v>
      </c>
      <c r="E56" s="184">
        <v>0.1</v>
      </c>
      <c r="F56" s="184">
        <v>0.1</v>
      </c>
      <c r="G56" s="184">
        <v>0.1</v>
      </c>
      <c r="H56" s="185">
        <v>0.1</v>
      </c>
      <c r="I56" s="185">
        <v>0.1</v>
      </c>
      <c r="J56" s="185">
        <v>0.1</v>
      </c>
      <c r="K56" s="185">
        <v>0.1</v>
      </c>
      <c r="L56" s="185">
        <v>0.1</v>
      </c>
      <c r="M56" s="185">
        <v>0.1</v>
      </c>
    </row>
    <row r="57" spans="1:13" x14ac:dyDescent="0.25">
      <c r="A57" s="119" t="s">
        <v>116</v>
      </c>
      <c r="B57" s="119" t="str">
        <f t="shared" si="1"/>
        <v>nat</v>
      </c>
      <c r="C57" s="119" t="str">
        <f t="shared" si="4"/>
        <v>base</v>
      </c>
      <c r="D57" s="184">
        <v>0.1</v>
      </c>
      <c r="E57" s="184">
        <v>0.1</v>
      </c>
      <c r="F57" s="184">
        <v>0.1</v>
      </c>
      <c r="G57" s="184">
        <v>0.1</v>
      </c>
      <c r="H57" s="185">
        <v>0.1</v>
      </c>
      <c r="I57" s="185">
        <v>0.1</v>
      </c>
      <c r="J57" s="185">
        <v>0.1</v>
      </c>
      <c r="K57" s="185">
        <v>0.1</v>
      </c>
      <c r="L57" s="185">
        <v>0.1</v>
      </c>
      <c r="M57" s="185">
        <v>0.1</v>
      </c>
    </row>
    <row r="58" spans="1:13" x14ac:dyDescent="0.25">
      <c r="A58" s="120" t="s">
        <v>117</v>
      </c>
      <c r="B58" s="120" t="str">
        <f t="shared" si="1"/>
        <v>nat</v>
      </c>
      <c r="C58" s="120" t="str">
        <f>C57</f>
        <v>base</v>
      </c>
      <c r="D58" s="184">
        <v>0.1</v>
      </c>
      <c r="E58" s="184">
        <v>0.1</v>
      </c>
      <c r="F58" s="184">
        <v>0.1</v>
      </c>
      <c r="G58" s="184">
        <v>0.1</v>
      </c>
      <c r="H58" s="185">
        <v>0.1</v>
      </c>
      <c r="I58" s="185">
        <v>0.1</v>
      </c>
      <c r="J58" s="185">
        <v>0.1</v>
      </c>
      <c r="K58" s="185">
        <v>0.1</v>
      </c>
      <c r="L58" s="185">
        <v>0.1</v>
      </c>
      <c r="M58" s="185">
        <v>0.1</v>
      </c>
    </row>
    <row r="59" spans="1:13" x14ac:dyDescent="0.25">
      <c r="A59" s="104" t="s">
        <v>63</v>
      </c>
      <c r="B59" s="104" t="str">
        <f t="shared" si="1"/>
        <v>nat</v>
      </c>
      <c r="C59" s="104" t="str">
        <f>C58</f>
        <v>base</v>
      </c>
      <c r="D59" s="184">
        <v>0.1</v>
      </c>
      <c r="E59" s="184">
        <v>0.1</v>
      </c>
      <c r="F59" s="184">
        <v>0.1</v>
      </c>
      <c r="G59" s="184">
        <v>0.1</v>
      </c>
      <c r="H59" s="185">
        <v>0.1</v>
      </c>
      <c r="I59" s="185">
        <v>0.1</v>
      </c>
      <c r="J59" s="185">
        <v>0.1</v>
      </c>
      <c r="K59" s="185">
        <v>0.1</v>
      </c>
      <c r="L59" s="185">
        <v>0.1</v>
      </c>
      <c r="M59" s="185">
        <v>0.1</v>
      </c>
    </row>
    <row r="60" spans="1:13" x14ac:dyDescent="0.25">
      <c r="A60" s="104" t="s">
        <v>118</v>
      </c>
      <c r="B60" s="104" t="str">
        <f t="shared" si="1"/>
        <v>nat</v>
      </c>
      <c r="C60" s="104" t="str">
        <f t="shared" ref="C60:C81" si="5">C59</f>
        <v>base</v>
      </c>
      <c r="D60" s="186">
        <v>0.1</v>
      </c>
      <c r="E60" s="186">
        <v>0.1</v>
      </c>
      <c r="F60" s="186">
        <v>0.1</v>
      </c>
      <c r="G60" s="186">
        <v>0.1</v>
      </c>
      <c r="H60" s="187">
        <v>0.1</v>
      </c>
      <c r="I60" s="187">
        <v>0.1</v>
      </c>
      <c r="J60" s="187">
        <v>0.1</v>
      </c>
      <c r="K60" s="187">
        <v>0.1</v>
      </c>
      <c r="L60" s="187">
        <v>0.1</v>
      </c>
      <c r="M60" s="187">
        <v>0.1</v>
      </c>
    </row>
    <row r="61" spans="1:13" x14ac:dyDescent="0.25">
      <c r="A61" s="104" t="s">
        <v>119</v>
      </c>
      <c r="B61" s="104" t="str">
        <f t="shared" si="1"/>
        <v>nat</v>
      </c>
      <c r="C61" s="104" t="str">
        <f t="shared" si="5"/>
        <v>base</v>
      </c>
      <c r="D61" s="186">
        <v>0.1</v>
      </c>
      <c r="E61" s="186">
        <v>0.1</v>
      </c>
      <c r="F61" s="186">
        <v>0.1</v>
      </c>
      <c r="G61" s="186">
        <v>0.1</v>
      </c>
      <c r="H61" s="187">
        <v>0.1</v>
      </c>
      <c r="I61" s="187">
        <v>0.1</v>
      </c>
      <c r="J61" s="187">
        <v>0.1</v>
      </c>
      <c r="K61" s="187">
        <v>0.1</v>
      </c>
      <c r="L61" s="187">
        <v>0.1</v>
      </c>
      <c r="M61" s="187">
        <v>0.1</v>
      </c>
    </row>
    <row r="62" spans="1:13" x14ac:dyDescent="0.25">
      <c r="A62" s="104" t="s">
        <v>64</v>
      </c>
      <c r="B62" s="104" t="str">
        <f t="shared" si="1"/>
        <v>nat</v>
      </c>
      <c r="C62" s="104" t="str">
        <f t="shared" si="5"/>
        <v>base</v>
      </c>
      <c r="D62" s="186">
        <v>0.1</v>
      </c>
      <c r="E62" s="186">
        <v>0.1</v>
      </c>
      <c r="F62" s="186">
        <v>0.1</v>
      </c>
      <c r="G62" s="186">
        <v>0.1</v>
      </c>
      <c r="H62" s="187">
        <v>0.1</v>
      </c>
      <c r="I62" s="187">
        <v>0.1</v>
      </c>
      <c r="J62" s="187">
        <v>0.1</v>
      </c>
      <c r="K62" s="187">
        <v>0.1</v>
      </c>
      <c r="L62" s="187">
        <v>0.1</v>
      </c>
      <c r="M62" s="187">
        <v>0.1</v>
      </c>
    </row>
    <row r="63" spans="1:13" x14ac:dyDescent="0.25">
      <c r="A63" s="104" t="s">
        <v>120</v>
      </c>
      <c r="B63" s="104" t="str">
        <f t="shared" si="1"/>
        <v>nat</v>
      </c>
      <c r="C63" s="104" t="str">
        <f t="shared" si="5"/>
        <v>base</v>
      </c>
      <c r="D63" s="186">
        <v>0.1</v>
      </c>
      <c r="E63" s="186">
        <v>0.1</v>
      </c>
      <c r="F63" s="186">
        <v>0.1</v>
      </c>
      <c r="G63" s="186">
        <v>0.1</v>
      </c>
      <c r="H63" s="187">
        <v>0.1</v>
      </c>
      <c r="I63" s="187">
        <v>0.1</v>
      </c>
      <c r="J63" s="187">
        <v>0.1</v>
      </c>
      <c r="K63" s="187">
        <v>0.1</v>
      </c>
      <c r="L63" s="187">
        <v>0.1</v>
      </c>
      <c r="M63" s="187">
        <v>0.1</v>
      </c>
    </row>
    <row r="64" spans="1:13" x14ac:dyDescent="0.25">
      <c r="A64" s="104" t="s">
        <v>121</v>
      </c>
      <c r="B64" s="104" t="str">
        <f t="shared" si="1"/>
        <v>nat</v>
      </c>
      <c r="C64" s="104" t="str">
        <f t="shared" si="5"/>
        <v>base</v>
      </c>
      <c r="D64" s="186">
        <v>0.1</v>
      </c>
      <c r="E64" s="186">
        <v>0.1</v>
      </c>
      <c r="F64" s="186">
        <v>0.1</v>
      </c>
      <c r="G64" s="186">
        <v>0.1</v>
      </c>
      <c r="H64" s="187">
        <v>0.1</v>
      </c>
      <c r="I64" s="187">
        <v>0.1</v>
      </c>
      <c r="J64" s="187">
        <v>0.1</v>
      </c>
      <c r="K64" s="187">
        <v>0.1</v>
      </c>
      <c r="L64" s="187">
        <v>0.1</v>
      </c>
      <c r="M64" s="187">
        <v>0.1</v>
      </c>
    </row>
    <row r="65" spans="1:13" x14ac:dyDescent="0.25">
      <c r="A65" s="104" t="s">
        <v>65</v>
      </c>
      <c r="B65" s="104" t="str">
        <f t="shared" si="1"/>
        <v>nat</v>
      </c>
      <c r="C65" s="104" t="str">
        <f t="shared" si="5"/>
        <v>base</v>
      </c>
      <c r="D65" s="186">
        <v>0.1</v>
      </c>
      <c r="E65" s="186">
        <v>0.1</v>
      </c>
      <c r="F65" s="186">
        <v>0.1</v>
      </c>
      <c r="G65" s="186">
        <v>0.1</v>
      </c>
      <c r="H65" s="187">
        <v>0.1</v>
      </c>
      <c r="I65" s="187">
        <v>0.1</v>
      </c>
      <c r="J65" s="187">
        <v>0.1</v>
      </c>
      <c r="K65" s="187">
        <v>0.1</v>
      </c>
      <c r="L65" s="187">
        <v>0.1</v>
      </c>
      <c r="M65" s="187">
        <v>0.1</v>
      </c>
    </row>
    <row r="66" spans="1:13" x14ac:dyDescent="0.25">
      <c r="A66" s="121" t="s">
        <v>66</v>
      </c>
      <c r="B66" s="121" t="str">
        <f t="shared" si="1"/>
        <v>nat</v>
      </c>
      <c r="C66" s="121" t="str">
        <f t="shared" si="5"/>
        <v>base</v>
      </c>
      <c r="D66" s="186" t="s">
        <v>75</v>
      </c>
      <c r="E66" s="186" t="s">
        <v>75</v>
      </c>
      <c r="F66" s="186" t="s">
        <v>75</v>
      </c>
      <c r="G66" s="186" t="s">
        <v>75</v>
      </c>
      <c r="H66" s="187" t="s">
        <v>75</v>
      </c>
      <c r="I66" s="187" t="s">
        <v>75</v>
      </c>
      <c r="J66" s="187" t="s">
        <v>75</v>
      </c>
      <c r="K66" s="187" t="s">
        <v>75</v>
      </c>
      <c r="L66" s="187" t="s">
        <v>75</v>
      </c>
      <c r="M66" s="187" t="s">
        <v>75</v>
      </c>
    </row>
    <row r="67" spans="1:13" x14ac:dyDescent="0.25">
      <c r="A67" s="122" t="s">
        <v>24</v>
      </c>
      <c r="B67" s="122" t="str">
        <f t="shared" si="1"/>
        <v>nat</v>
      </c>
      <c r="C67" s="122" t="str">
        <f t="shared" si="5"/>
        <v>base</v>
      </c>
      <c r="D67" s="186">
        <v>0.1</v>
      </c>
      <c r="E67" s="186">
        <v>0.1</v>
      </c>
      <c r="F67" s="186">
        <v>0.1</v>
      </c>
      <c r="G67" s="186">
        <v>0.1</v>
      </c>
      <c r="H67" s="187">
        <v>0.1</v>
      </c>
      <c r="I67" s="187">
        <v>0.1</v>
      </c>
      <c r="J67" s="187">
        <v>0.1</v>
      </c>
      <c r="K67" s="187">
        <v>0.1</v>
      </c>
      <c r="L67" s="187">
        <v>0.1</v>
      </c>
      <c r="M67" s="187">
        <v>0.1</v>
      </c>
    </row>
    <row r="68" spans="1:13" x14ac:dyDescent="0.25">
      <c r="A68" s="104" t="s">
        <v>67</v>
      </c>
      <c r="B68" s="104" t="str">
        <f t="shared" si="1"/>
        <v>nat</v>
      </c>
      <c r="C68" s="104" t="str">
        <f t="shared" si="5"/>
        <v>base</v>
      </c>
      <c r="D68" s="186">
        <v>0.1</v>
      </c>
      <c r="E68" s="186">
        <v>0.1</v>
      </c>
      <c r="F68" s="186">
        <v>0.1</v>
      </c>
      <c r="G68" s="186">
        <v>0.1</v>
      </c>
      <c r="H68" s="187">
        <v>0.1</v>
      </c>
      <c r="I68" s="187">
        <v>0.1</v>
      </c>
      <c r="J68" s="187">
        <v>0.1</v>
      </c>
      <c r="K68" s="187">
        <v>0.1</v>
      </c>
      <c r="L68" s="187">
        <v>0.1</v>
      </c>
      <c r="M68" s="187">
        <v>0.1</v>
      </c>
    </row>
    <row r="69" spans="1:13" x14ac:dyDescent="0.25">
      <c r="A69" s="103" t="s">
        <v>68</v>
      </c>
      <c r="B69" s="103" t="str">
        <f t="shared" si="1"/>
        <v>nat</v>
      </c>
      <c r="C69" s="103" t="str">
        <f t="shared" si="5"/>
        <v>base</v>
      </c>
      <c r="D69" s="186">
        <v>0.1</v>
      </c>
      <c r="E69" s="186">
        <v>0.1</v>
      </c>
      <c r="F69" s="186">
        <v>0.1</v>
      </c>
      <c r="G69" s="186">
        <v>0.1</v>
      </c>
      <c r="H69" s="187">
        <v>0.1</v>
      </c>
      <c r="I69" s="187">
        <v>0.1</v>
      </c>
      <c r="J69" s="187">
        <v>0.1</v>
      </c>
      <c r="K69" s="187">
        <v>0.1</v>
      </c>
      <c r="L69" s="187">
        <v>0.1</v>
      </c>
      <c r="M69" s="187">
        <v>0.1</v>
      </c>
    </row>
    <row r="70" spans="1:13" x14ac:dyDescent="0.25">
      <c r="A70" s="103" t="s">
        <v>122</v>
      </c>
      <c r="B70" s="103" t="str">
        <f t="shared" si="1"/>
        <v>nat</v>
      </c>
      <c r="C70" s="103" t="str">
        <f t="shared" si="5"/>
        <v>base</v>
      </c>
      <c r="D70" s="186">
        <v>0.1</v>
      </c>
      <c r="E70" s="186">
        <v>0.1</v>
      </c>
      <c r="F70" s="186">
        <v>0.1</v>
      </c>
      <c r="G70" s="186">
        <v>0.1</v>
      </c>
      <c r="H70" s="187">
        <v>0.1</v>
      </c>
      <c r="I70" s="187">
        <v>0.1</v>
      </c>
      <c r="J70" s="187">
        <v>0.1</v>
      </c>
      <c r="K70" s="187">
        <v>0.1</v>
      </c>
      <c r="L70" s="187">
        <v>0.1</v>
      </c>
      <c r="M70" s="187">
        <v>0.1</v>
      </c>
    </row>
    <row r="71" spans="1:13" x14ac:dyDescent="0.25">
      <c r="A71" s="123" t="s">
        <v>322</v>
      </c>
      <c r="B71" s="123" t="str">
        <f t="shared" si="1"/>
        <v>nat</v>
      </c>
      <c r="C71" s="123" t="str">
        <f t="shared" si="5"/>
        <v>base</v>
      </c>
      <c r="D71" s="186">
        <v>-0.5</v>
      </c>
      <c r="E71" s="186">
        <v>-0.5</v>
      </c>
      <c r="F71" s="186">
        <v>-0.5</v>
      </c>
      <c r="G71" s="186">
        <v>-0.5</v>
      </c>
      <c r="H71" s="187">
        <v>-0.5</v>
      </c>
      <c r="I71" s="187">
        <v>-0.5</v>
      </c>
      <c r="J71" s="187">
        <v>-0.5</v>
      </c>
      <c r="K71" s="187">
        <v>-0.5</v>
      </c>
      <c r="L71" s="187">
        <v>-0.5</v>
      </c>
      <c r="M71" s="187">
        <v>-0.5</v>
      </c>
    </row>
    <row r="72" spans="1:13" x14ac:dyDescent="0.25">
      <c r="A72" s="107" t="s">
        <v>323</v>
      </c>
      <c r="B72" s="107" t="str">
        <f t="shared" si="1"/>
        <v>nat</v>
      </c>
      <c r="C72" s="107" t="str">
        <f t="shared" si="5"/>
        <v>base</v>
      </c>
      <c r="D72" s="186">
        <v>-0.5</v>
      </c>
      <c r="E72" s="186">
        <v>-0.5</v>
      </c>
      <c r="F72" s="186">
        <v>-0.5</v>
      </c>
      <c r="G72" s="186">
        <v>-0.5</v>
      </c>
      <c r="H72" s="187">
        <v>-0.5</v>
      </c>
      <c r="I72" s="187">
        <v>-0.5</v>
      </c>
      <c r="J72" s="187">
        <v>-0.5</v>
      </c>
      <c r="K72" s="187">
        <v>-0.5</v>
      </c>
      <c r="L72" s="187">
        <v>-0.5</v>
      </c>
      <c r="M72" s="187">
        <v>-0.5</v>
      </c>
    </row>
    <row r="73" spans="1:13" x14ac:dyDescent="0.25">
      <c r="A73" s="124" t="s">
        <v>365</v>
      </c>
      <c r="B73" s="124" t="str">
        <f t="shared" si="1"/>
        <v>nat</v>
      </c>
      <c r="C73" s="124" t="str">
        <f t="shared" si="5"/>
        <v>base</v>
      </c>
      <c r="D73" s="186">
        <v>-0.5</v>
      </c>
      <c r="E73" s="186">
        <v>-0.5</v>
      </c>
      <c r="F73" s="186">
        <v>-0.5</v>
      </c>
      <c r="G73" s="186">
        <v>-0.5</v>
      </c>
      <c r="H73" s="187">
        <v>-0.5</v>
      </c>
      <c r="I73" s="187">
        <v>-0.5</v>
      </c>
      <c r="J73" s="187">
        <v>-0.5</v>
      </c>
      <c r="K73" s="187">
        <v>-0.5</v>
      </c>
      <c r="L73" s="187">
        <v>-0.5</v>
      </c>
      <c r="M73" s="187">
        <v>-0.5</v>
      </c>
    </row>
    <row r="74" spans="1:13" x14ac:dyDescent="0.25">
      <c r="A74" s="125" t="s">
        <v>366</v>
      </c>
      <c r="B74" s="125" t="str">
        <f t="shared" ref="B74:B81" si="6">B73</f>
        <v>nat</v>
      </c>
      <c r="C74" s="125" t="str">
        <f t="shared" si="5"/>
        <v>base</v>
      </c>
      <c r="D74" s="186">
        <v>-0.5</v>
      </c>
      <c r="E74" s="186">
        <v>-0.5</v>
      </c>
      <c r="F74" s="186">
        <v>-0.5</v>
      </c>
      <c r="G74" s="186">
        <v>-0.5</v>
      </c>
      <c r="H74" s="187">
        <v>-0.5</v>
      </c>
      <c r="I74" s="187">
        <v>-0.5</v>
      </c>
      <c r="J74" s="187">
        <v>-0.5</v>
      </c>
      <c r="K74" s="187">
        <v>-0.5</v>
      </c>
      <c r="L74" s="187">
        <v>-0.5</v>
      </c>
      <c r="M74" s="187">
        <v>-0.5</v>
      </c>
    </row>
    <row r="75" spans="1:13" x14ac:dyDescent="0.25">
      <c r="A75" s="126" t="s">
        <v>327</v>
      </c>
      <c r="B75" s="126" t="str">
        <f t="shared" si="6"/>
        <v>nat</v>
      </c>
      <c r="C75" s="126" t="str">
        <f t="shared" si="5"/>
        <v>base</v>
      </c>
      <c r="D75" s="186" t="s">
        <v>75</v>
      </c>
      <c r="E75" s="186" t="s">
        <v>75</v>
      </c>
      <c r="F75" s="186" t="s">
        <v>75</v>
      </c>
      <c r="G75" s="186" t="s">
        <v>75</v>
      </c>
      <c r="H75" s="187" t="s">
        <v>75</v>
      </c>
      <c r="I75" s="187" t="s">
        <v>75</v>
      </c>
      <c r="J75" s="187" t="s">
        <v>75</v>
      </c>
      <c r="K75" s="187" t="s">
        <v>75</v>
      </c>
      <c r="L75" s="187" t="s">
        <v>75</v>
      </c>
      <c r="M75" s="187" t="s">
        <v>75</v>
      </c>
    </row>
    <row r="76" spans="1:13" x14ac:dyDescent="0.25">
      <c r="A76" s="103" t="s">
        <v>219</v>
      </c>
      <c r="B76" s="103" t="str">
        <f t="shared" si="6"/>
        <v>nat</v>
      </c>
      <c r="C76" s="103" t="str">
        <f t="shared" si="5"/>
        <v>base</v>
      </c>
      <c r="D76" s="186">
        <v>-0.5</v>
      </c>
      <c r="E76" s="186">
        <v>-0.5</v>
      </c>
      <c r="F76" s="186">
        <v>-0.5</v>
      </c>
      <c r="G76" s="186">
        <v>-0.5</v>
      </c>
      <c r="H76" s="187">
        <v>-0.5</v>
      </c>
      <c r="I76" s="187">
        <v>-0.5</v>
      </c>
      <c r="J76" s="187">
        <v>-0.5</v>
      </c>
      <c r="K76" s="187">
        <v>-0.5</v>
      </c>
      <c r="L76" s="187">
        <v>-0.5</v>
      </c>
      <c r="M76" s="187">
        <v>-0.5</v>
      </c>
    </row>
    <row r="77" spans="1:13" x14ac:dyDescent="0.25">
      <c r="A77" s="103" t="s">
        <v>69</v>
      </c>
      <c r="B77" s="103" t="str">
        <f t="shared" si="6"/>
        <v>nat</v>
      </c>
      <c r="C77" s="103" t="str">
        <f t="shared" si="5"/>
        <v>base</v>
      </c>
      <c r="D77" s="186">
        <v>-0.5</v>
      </c>
      <c r="E77" s="186">
        <v>-0.5</v>
      </c>
      <c r="F77" s="186">
        <v>-0.5</v>
      </c>
      <c r="G77" s="186">
        <v>-0.5</v>
      </c>
      <c r="H77" s="187">
        <v>-0.5</v>
      </c>
      <c r="I77" s="187">
        <v>-0.5</v>
      </c>
      <c r="J77" s="187">
        <v>-0.5</v>
      </c>
      <c r="K77" s="187">
        <v>-0.5</v>
      </c>
      <c r="L77" s="187">
        <v>-0.5</v>
      </c>
      <c r="M77" s="187">
        <v>-0.5</v>
      </c>
    </row>
    <row r="78" spans="1:13" x14ac:dyDescent="0.25">
      <c r="A78" s="103" t="s">
        <v>70</v>
      </c>
      <c r="B78" s="103" t="str">
        <f t="shared" si="6"/>
        <v>nat</v>
      </c>
      <c r="C78" s="103" t="str">
        <f t="shared" si="5"/>
        <v>base</v>
      </c>
      <c r="D78" s="186">
        <v>-0.9</v>
      </c>
      <c r="E78" s="186">
        <v>-0.9</v>
      </c>
      <c r="F78" s="186">
        <v>-0.9</v>
      </c>
      <c r="G78" s="186">
        <v>-0.9</v>
      </c>
      <c r="H78" s="187">
        <v>-0.9</v>
      </c>
      <c r="I78" s="187">
        <v>-0.9</v>
      </c>
      <c r="J78" s="187">
        <v>-0.9</v>
      </c>
      <c r="K78" s="187">
        <v>-0.9</v>
      </c>
      <c r="L78" s="187">
        <v>-0.9</v>
      </c>
      <c r="M78" s="187">
        <v>-0.9</v>
      </c>
    </row>
    <row r="79" spans="1:13" x14ac:dyDescent="0.25">
      <c r="A79" s="103" t="s">
        <v>123</v>
      </c>
      <c r="B79" s="103" t="str">
        <f t="shared" si="6"/>
        <v>nat</v>
      </c>
      <c r="C79" s="103" t="str">
        <f t="shared" si="5"/>
        <v>base</v>
      </c>
      <c r="D79" s="186">
        <v>-0.9</v>
      </c>
      <c r="E79" s="186">
        <v>-0.9</v>
      </c>
      <c r="F79" s="186">
        <v>-0.9</v>
      </c>
      <c r="G79" s="186">
        <v>-0.9</v>
      </c>
      <c r="H79" s="187">
        <v>-0.9</v>
      </c>
      <c r="I79" s="187">
        <v>-0.9</v>
      </c>
      <c r="J79" s="187">
        <v>-0.9</v>
      </c>
      <c r="K79" s="187">
        <v>-0.9</v>
      </c>
      <c r="L79" s="187">
        <v>-0.9</v>
      </c>
      <c r="M79" s="187">
        <v>-0.9</v>
      </c>
    </row>
    <row r="80" spans="1:13" x14ac:dyDescent="0.25">
      <c r="A80" s="103" t="s">
        <v>71</v>
      </c>
      <c r="B80" s="103" t="str">
        <f t="shared" si="6"/>
        <v>nat</v>
      </c>
      <c r="C80" s="103" t="str">
        <f t="shared" si="5"/>
        <v>base</v>
      </c>
      <c r="D80" s="186">
        <v>-0.9</v>
      </c>
      <c r="E80" s="186">
        <v>-0.9</v>
      </c>
      <c r="F80" s="186">
        <v>-0.9</v>
      </c>
      <c r="G80" s="186">
        <v>-0.9</v>
      </c>
      <c r="H80" s="187">
        <v>-0.9</v>
      </c>
      <c r="I80" s="187">
        <v>-0.9</v>
      </c>
      <c r="J80" s="187">
        <v>-0.9</v>
      </c>
      <c r="K80" s="187">
        <v>-0.9</v>
      </c>
      <c r="L80" s="187">
        <v>-0.9</v>
      </c>
      <c r="M80" s="187">
        <v>-0.9</v>
      </c>
    </row>
    <row r="81" spans="1:13" x14ac:dyDescent="0.25">
      <c r="A81" s="103" t="s">
        <v>124</v>
      </c>
      <c r="B81" s="103" t="str">
        <f t="shared" si="6"/>
        <v>nat</v>
      </c>
      <c r="C81" s="103" t="str">
        <f t="shared" si="5"/>
        <v>base</v>
      </c>
      <c r="D81" s="186">
        <v>-0.9</v>
      </c>
      <c r="E81" s="186">
        <v>-0.9</v>
      </c>
      <c r="F81" s="186">
        <v>-0.9</v>
      </c>
      <c r="G81" s="186">
        <v>-0.9</v>
      </c>
      <c r="H81" s="187">
        <v>-0.9</v>
      </c>
      <c r="I81" s="187">
        <v>-0.9</v>
      </c>
      <c r="J81" s="187">
        <v>-0.9</v>
      </c>
      <c r="K81" s="187">
        <v>-0.9</v>
      </c>
      <c r="L81" s="187">
        <v>-0.9</v>
      </c>
      <c r="M81" s="187">
        <v>-0.9</v>
      </c>
    </row>
    <row r="82" spans="1:13" x14ac:dyDescent="0.25">
      <c r="A82" s="100"/>
      <c r="B82" s="100"/>
      <c r="C82" s="100"/>
    </row>
    <row r="83" spans="1:13" x14ac:dyDescent="0.25">
      <c r="A83" s="100"/>
      <c r="B83" s="100"/>
      <c r="C83" s="100"/>
    </row>
  </sheetData>
  <mergeCells count="2">
    <mergeCell ref="H6:M6"/>
    <mergeCell ref="D6:G6"/>
  </mergeCells>
  <conditionalFormatting sqref="D9:G10 D7:F7 D14:G17 D19:G19 D29:G31 D33:G33 D36:G43 D46:G46 D51:G51 D55:G57 D12:M12 D25:M25 D21:G26 D20:M20 D8:M8 D48:G49">
    <cfRule type="cellIs" dxfId="236" priority="179" operator="equal">
      <formula>"eps"</formula>
    </cfRule>
  </conditionalFormatting>
  <conditionalFormatting sqref="H9:K10 H8 H14:K17 H19:K26 H29:K31 H33:K33 H36:K43 H46:K46 H51:K51 H55:K57 H48:K49">
    <cfRule type="cellIs" dxfId="235" priority="176" operator="equal">
      <formula>"eps"</formula>
    </cfRule>
  </conditionalFormatting>
  <conditionalFormatting sqref="L8">
    <cfRule type="cellIs" dxfId="234" priority="169" operator="equal">
      <formula>"eps"</formula>
    </cfRule>
  </conditionalFormatting>
  <conditionalFormatting sqref="L9:L10 L14:L17 L19:L26 L29:L31 L33 L36:L43 L46 L51 L55:L57 L48:L49">
    <cfRule type="cellIs" dxfId="233" priority="168" operator="equal">
      <formula>"eps"</formula>
    </cfRule>
  </conditionalFormatting>
  <conditionalFormatting sqref="M8">
    <cfRule type="cellIs" dxfId="232" priority="167" operator="equal">
      <formula>"eps"</formula>
    </cfRule>
  </conditionalFormatting>
  <conditionalFormatting sqref="M9:M10 M14:M17 M19:M26 M29:M31 M33 M36:M43 M46 M51 M55:M57 M48:M49">
    <cfRule type="cellIs" dxfId="231" priority="166" operator="equal">
      <formula>"eps"</formula>
    </cfRule>
  </conditionalFormatting>
  <conditionalFormatting sqref="D59:G59">
    <cfRule type="cellIs" dxfId="230" priority="165" operator="equal">
      <formula>"eps"</formula>
    </cfRule>
  </conditionalFormatting>
  <conditionalFormatting sqref="H59:K59">
    <cfRule type="cellIs" dxfId="229" priority="164" operator="equal">
      <formula>"eps"</formula>
    </cfRule>
  </conditionalFormatting>
  <conditionalFormatting sqref="L59">
    <cfRule type="cellIs" dxfId="228" priority="163" operator="equal">
      <formula>"eps"</formula>
    </cfRule>
  </conditionalFormatting>
  <conditionalFormatting sqref="M59">
    <cfRule type="cellIs" dxfId="227" priority="162" operator="equal">
      <formula>"eps"</formula>
    </cfRule>
  </conditionalFormatting>
  <conditionalFormatting sqref="D12:M12">
    <cfRule type="cellIs" dxfId="226" priority="158" operator="equal">
      <formula>"eps"</formula>
    </cfRule>
  </conditionalFormatting>
  <conditionalFormatting sqref="D18:M18">
    <cfRule type="cellIs" dxfId="225" priority="155" operator="equal">
      <formula>"eps"</formula>
    </cfRule>
  </conditionalFormatting>
  <conditionalFormatting sqref="D28:M28">
    <cfRule type="cellIs" dxfId="224" priority="154" operator="equal">
      <formula>"eps"</formula>
    </cfRule>
  </conditionalFormatting>
  <conditionalFormatting sqref="H28:K28">
    <cfRule type="cellIs" dxfId="223" priority="153" operator="equal">
      <formula>"eps"</formula>
    </cfRule>
  </conditionalFormatting>
  <conditionalFormatting sqref="L28">
    <cfRule type="cellIs" dxfId="222" priority="152" operator="equal">
      <formula>"eps"</formula>
    </cfRule>
  </conditionalFormatting>
  <conditionalFormatting sqref="M28">
    <cfRule type="cellIs" dxfId="221" priority="151" operator="equal">
      <formula>"eps"</formula>
    </cfRule>
  </conditionalFormatting>
  <conditionalFormatting sqref="D32:M32">
    <cfRule type="cellIs" dxfId="220" priority="149" operator="equal">
      <formula>"eps"</formula>
    </cfRule>
  </conditionalFormatting>
  <conditionalFormatting sqref="H32:K32">
    <cfRule type="cellIs" dxfId="219" priority="148" operator="equal">
      <formula>"eps"</formula>
    </cfRule>
  </conditionalFormatting>
  <conditionalFormatting sqref="L32">
    <cfRule type="cellIs" dxfId="218" priority="147" operator="equal">
      <formula>"eps"</formula>
    </cfRule>
  </conditionalFormatting>
  <conditionalFormatting sqref="M32">
    <cfRule type="cellIs" dxfId="217" priority="146" operator="equal">
      <formula>"eps"</formula>
    </cfRule>
  </conditionalFormatting>
  <conditionalFormatting sqref="D34:M34">
    <cfRule type="cellIs" dxfId="216" priority="144" operator="equal">
      <formula>"eps"</formula>
    </cfRule>
  </conditionalFormatting>
  <conditionalFormatting sqref="H34:K34">
    <cfRule type="cellIs" dxfId="215" priority="143" operator="equal">
      <formula>"eps"</formula>
    </cfRule>
  </conditionalFormatting>
  <conditionalFormatting sqref="L34">
    <cfRule type="cellIs" dxfId="214" priority="142" operator="equal">
      <formula>"eps"</formula>
    </cfRule>
  </conditionalFormatting>
  <conditionalFormatting sqref="M34">
    <cfRule type="cellIs" dxfId="213" priority="141" operator="equal">
      <formula>"eps"</formula>
    </cfRule>
  </conditionalFormatting>
  <conditionalFormatting sqref="D35:M35">
    <cfRule type="cellIs" dxfId="212" priority="139" operator="equal">
      <formula>"eps"</formula>
    </cfRule>
  </conditionalFormatting>
  <conditionalFormatting sqref="H35:K35">
    <cfRule type="cellIs" dxfId="211" priority="138" operator="equal">
      <formula>"eps"</formula>
    </cfRule>
  </conditionalFormatting>
  <conditionalFormatting sqref="L35">
    <cfRule type="cellIs" dxfId="210" priority="137" operator="equal">
      <formula>"eps"</formula>
    </cfRule>
  </conditionalFormatting>
  <conditionalFormatting sqref="M35">
    <cfRule type="cellIs" dxfId="209" priority="136" operator="equal">
      <formula>"eps"</formula>
    </cfRule>
  </conditionalFormatting>
  <conditionalFormatting sqref="D44:M44">
    <cfRule type="cellIs" dxfId="208" priority="133" operator="equal">
      <formula>"eps"</formula>
    </cfRule>
  </conditionalFormatting>
  <conditionalFormatting sqref="H44:K44">
    <cfRule type="cellIs" dxfId="207" priority="132" operator="equal">
      <formula>"eps"</formula>
    </cfRule>
  </conditionalFormatting>
  <conditionalFormatting sqref="L44">
    <cfRule type="cellIs" dxfId="206" priority="131" operator="equal">
      <formula>"eps"</formula>
    </cfRule>
  </conditionalFormatting>
  <conditionalFormatting sqref="M44">
    <cfRule type="cellIs" dxfId="205" priority="130" operator="equal">
      <formula>"eps"</formula>
    </cfRule>
  </conditionalFormatting>
  <conditionalFormatting sqref="D45:M45">
    <cfRule type="cellIs" dxfId="204" priority="127" operator="equal">
      <formula>"eps"</formula>
    </cfRule>
  </conditionalFormatting>
  <conditionalFormatting sqref="H45:K45">
    <cfRule type="cellIs" dxfId="203" priority="126" operator="equal">
      <formula>"eps"</formula>
    </cfRule>
  </conditionalFormatting>
  <conditionalFormatting sqref="L45">
    <cfRule type="cellIs" dxfId="202" priority="125" operator="equal">
      <formula>"eps"</formula>
    </cfRule>
  </conditionalFormatting>
  <conditionalFormatting sqref="M45">
    <cfRule type="cellIs" dxfId="201" priority="124" operator="equal">
      <formula>"eps"</formula>
    </cfRule>
  </conditionalFormatting>
  <conditionalFormatting sqref="D50:M50">
    <cfRule type="cellIs" dxfId="200" priority="121" operator="equal">
      <formula>"eps"</formula>
    </cfRule>
  </conditionalFormatting>
  <conditionalFormatting sqref="H50:K50">
    <cfRule type="cellIs" dxfId="199" priority="120" operator="equal">
      <formula>"eps"</formula>
    </cfRule>
  </conditionalFormatting>
  <conditionalFormatting sqref="L50">
    <cfRule type="cellIs" dxfId="198" priority="119" operator="equal">
      <formula>"eps"</formula>
    </cfRule>
  </conditionalFormatting>
  <conditionalFormatting sqref="M50">
    <cfRule type="cellIs" dxfId="197" priority="118" operator="equal">
      <formula>"eps"</formula>
    </cfRule>
  </conditionalFormatting>
  <conditionalFormatting sqref="D11:M11">
    <cfRule type="cellIs" dxfId="196" priority="105" operator="equal">
      <formula>"eps"</formula>
    </cfRule>
  </conditionalFormatting>
  <conditionalFormatting sqref="H11:K11">
    <cfRule type="cellIs" dxfId="195" priority="104" operator="equal">
      <formula>"eps"</formula>
    </cfRule>
  </conditionalFormatting>
  <conditionalFormatting sqref="L11">
    <cfRule type="cellIs" dxfId="194" priority="103" operator="equal">
      <formula>"eps"</formula>
    </cfRule>
  </conditionalFormatting>
  <conditionalFormatting sqref="M11">
    <cfRule type="cellIs" dxfId="193" priority="102" operator="equal">
      <formula>"eps"</formula>
    </cfRule>
  </conditionalFormatting>
  <conditionalFormatting sqref="D27:M27">
    <cfRule type="cellIs" dxfId="192" priority="99" operator="equal">
      <formula>"eps"</formula>
    </cfRule>
  </conditionalFormatting>
  <conditionalFormatting sqref="H27:K27">
    <cfRule type="cellIs" dxfId="191" priority="98" operator="equal">
      <formula>"eps"</formula>
    </cfRule>
  </conditionalFormatting>
  <conditionalFormatting sqref="L27">
    <cfRule type="cellIs" dxfId="190" priority="97" operator="equal">
      <formula>"eps"</formula>
    </cfRule>
  </conditionalFormatting>
  <conditionalFormatting sqref="M27">
    <cfRule type="cellIs" dxfId="189" priority="96" operator="equal">
      <formula>"eps"</formula>
    </cfRule>
  </conditionalFormatting>
  <conditionalFormatting sqref="D13:M13">
    <cfRule type="cellIs" dxfId="188" priority="93" operator="equal">
      <formula>"eps"</formula>
    </cfRule>
  </conditionalFormatting>
  <conditionalFormatting sqref="D13:M13">
    <cfRule type="cellIs" dxfId="187" priority="91" operator="equal">
      <formula>"eps"</formula>
    </cfRule>
  </conditionalFormatting>
  <conditionalFormatting sqref="D47:G47">
    <cfRule type="cellIs" dxfId="186" priority="62" operator="equal">
      <formula>"eps"</formula>
    </cfRule>
  </conditionalFormatting>
  <conditionalFormatting sqref="H47:K47">
    <cfRule type="cellIs" dxfId="185" priority="61" operator="equal">
      <formula>"eps"</formula>
    </cfRule>
  </conditionalFormatting>
  <conditionalFormatting sqref="L47">
    <cfRule type="cellIs" dxfId="184" priority="60" operator="equal">
      <formula>"eps"</formula>
    </cfRule>
  </conditionalFormatting>
  <conditionalFormatting sqref="M47">
    <cfRule type="cellIs" dxfId="183" priority="59" operator="equal">
      <formula>"eps"</formula>
    </cfRule>
  </conditionalFormatting>
  <conditionalFormatting sqref="D52:G52">
    <cfRule type="cellIs" dxfId="182" priority="55" operator="equal">
      <formula>"eps"</formula>
    </cfRule>
  </conditionalFormatting>
  <conditionalFormatting sqref="H52:K52">
    <cfRule type="cellIs" dxfId="181" priority="54" operator="equal">
      <formula>"eps"</formula>
    </cfRule>
  </conditionalFormatting>
  <conditionalFormatting sqref="L52">
    <cfRule type="cellIs" dxfId="180" priority="53" operator="equal">
      <formula>"eps"</formula>
    </cfRule>
  </conditionalFormatting>
  <conditionalFormatting sqref="M52">
    <cfRule type="cellIs" dxfId="179" priority="52" operator="equal">
      <formula>"eps"</formula>
    </cfRule>
  </conditionalFormatting>
  <conditionalFormatting sqref="D53:G53">
    <cfRule type="cellIs" dxfId="178" priority="49" operator="equal">
      <formula>"eps"</formula>
    </cfRule>
  </conditionalFormatting>
  <conditionalFormatting sqref="H53:K53">
    <cfRule type="cellIs" dxfId="177" priority="48" operator="equal">
      <formula>"eps"</formula>
    </cfRule>
  </conditionalFormatting>
  <conditionalFormatting sqref="L53">
    <cfRule type="cellIs" dxfId="176" priority="47" operator="equal">
      <formula>"eps"</formula>
    </cfRule>
  </conditionalFormatting>
  <conditionalFormatting sqref="M53">
    <cfRule type="cellIs" dxfId="175" priority="46" operator="equal">
      <formula>"eps"</formula>
    </cfRule>
  </conditionalFormatting>
  <conditionalFormatting sqref="D58:G58">
    <cfRule type="cellIs" dxfId="174" priority="43" operator="equal">
      <formula>"eps"</formula>
    </cfRule>
  </conditionalFormatting>
  <conditionalFormatting sqref="H58:K58">
    <cfRule type="cellIs" dxfId="173" priority="42" operator="equal">
      <formula>"eps"</formula>
    </cfRule>
  </conditionalFormatting>
  <conditionalFormatting sqref="L58">
    <cfRule type="cellIs" dxfId="172" priority="41" operator="equal">
      <formula>"eps"</formula>
    </cfRule>
  </conditionalFormatting>
  <conditionalFormatting sqref="M58">
    <cfRule type="cellIs" dxfId="171" priority="40" operator="equal">
      <formula>"eps"</formula>
    </cfRule>
  </conditionalFormatting>
  <conditionalFormatting sqref="D54:G54">
    <cfRule type="cellIs" dxfId="170" priority="37" operator="equal">
      <formula>"eps"</formula>
    </cfRule>
  </conditionalFormatting>
  <conditionalFormatting sqref="H54:K54">
    <cfRule type="cellIs" dxfId="169" priority="36" operator="equal">
      <formula>"eps"</formula>
    </cfRule>
  </conditionalFormatting>
  <conditionalFormatting sqref="L54">
    <cfRule type="cellIs" dxfId="168" priority="35" operator="equal">
      <formula>"eps"</formula>
    </cfRule>
  </conditionalFormatting>
  <conditionalFormatting sqref="M54">
    <cfRule type="cellIs" dxfId="167" priority="34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53" activePane="bottomRight" state="frozen"/>
      <selection activeCell="F8" sqref="F8"/>
      <selection pane="topRight" activeCell="F8" sqref="F8"/>
      <selection pane="bottomLeft" activeCell="F8" sqref="F8"/>
      <selection pane="bottomRight" activeCell="C101" sqref="C101"/>
    </sheetView>
  </sheetViews>
  <sheetFormatPr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AVERAGE(C8:C229)</f>
        <v>6.9054054054054043E-2</v>
      </c>
      <c r="E3" s="188" t="s">
        <v>369</v>
      </c>
      <c r="F3" s="188">
        <v>1</v>
      </c>
      <c r="AI3" s="189"/>
      <c r="AJ3" s="189"/>
      <c r="AK3" s="189"/>
      <c r="AL3" s="189"/>
    </row>
    <row r="4" spans="1:43" x14ac:dyDescent="0.25">
      <c r="AF4" s="190" t="s">
        <v>370</v>
      </c>
      <c r="AI4" s="191">
        <f>AVERAGE(AI8:AI69)</f>
        <v>0.54193548387096735</v>
      </c>
      <c r="AJ4" s="191">
        <f>AVERAGE(AJ8:AJ69)</f>
        <v>0.83225806451612883</v>
      </c>
      <c r="AK4" s="191">
        <f>AVERAGE(AK8:AK69)</f>
        <v>0.58870967741935565</v>
      </c>
      <c r="AL4" s="191">
        <f>AVERAGE(AL8:AL69)</f>
        <v>0.54193548387096824</v>
      </c>
    </row>
    <row r="5" spans="1:43" x14ac:dyDescent="0.25">
      <c r="A5" s="2" t="s">
        <v>158</v>
      </c>
      <c r="O5" s="2" t="s">
        <v>151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371</v>
      </c>
    </row>
    <row r="7" spans="1:43" x14ac:dyDescent="0.25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372</v>
      </c>
      <c r="AJ7" s="33" t="s">
        <v>373</v>
      </c>
      <c r="AK7" s="33" t="s">
        <v>374</v>
      </c>
      <c r="AL7" s="33" t="s">
        <v>375</v>
      </c>
      <c r="AM7" s="33" t="s">
        <v>370</v>
      </c>
    </row>
    <row r="8" spans="1:43" x14ac:dyDescent="0.25">
      <c r="A8" s="57" t="s">
        <v>340</v>
      </c>
      <c r="B8" s="57" t="s">
        <v>72</v>
      </c>
      <c r="C8" s="144">
        <f t="shared" ref="C8" si="2">VLOOKUP($A8,$AG$8:$AM$69,MATCH($AF$4,$AG$7:$AM$7,0),)*$F$3</f>
        <v>0.1</v>
      </c>
      <c r="D8" s="144">
        <f t="shared" si="0"/>
        <v>0.1</v>
      </c>
      <c r="E8" s="144">
        <f t="shared" si="0"/>
        <v>0.1</v>
      </c>
      <c r="F8" s="144">
        <f t="shared" si="0"/>
        <v>0.1</v>
      </c>
      <c r="G8" s="144">
        <f t="shared" si="0"/>
        <v>0.1</v>
      </c>
      <c r="H8" s="144">
        <f t="shared" si="0"/>
        <v>0.1</v>
      </c>
      <c r="I8" s="144">
        <f t="shared" si="0"/>
        <v>0.1</v>
      </c>
      <c r="J8" s="144">
        <f t="shared" si="0"/>
        <v>0.1</v>
      </c>
      <c r="K8" s="144">
        <f t="shared" si="0"/>
        <v>0.1</v>
      </c>
      <c r="L8" s="144">
        <f t="shared" si="0"/>
        <v>0.1</v>
      </c>
      <c r="O8" s="57" t="str">
        <f>A8</f>
        <v>aawhe</v>
      </c>
      <c r="P8" s="57" t="str">
        <f t="shared" ref="P8:P52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90" t="s">
        <v>375</v>
      </c>
      <c r="AG8" s="33" t="s">
        <v>340</v>
      </c>
      <c r="AH8" s="33" t="s">
        <v>376</v>
      </c>
      <c r="AI8" s="192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341</v>
      </c>
      <c r="B9" s="57" t="s">
        <v>72</v>
      </c>
      <c r="C9" s="144">
        <f>C8</f>
        <v>0.1</v>
      </c>
      <c r="D9" s="144">
        <f t="shared" si="0"/>
        <v>0.1</v>
      </c>
      <c r="E9" s="144">
        <f t="shared" si="0"/>
        <v>0.1</v>
      </c>
      <c r="F9" s="144">
        <f t="shared" si="0"/>
        <v>0.1</v>
      </c>
      <c r="G9" s="144">
        <f t="shared" si="0"/>
        <v>0.1</v>
      </c>
      <c r="H9" s="144">
        <f t="shared" si="0"/>
        <v>0.1</v>
      </c>
      <c r="I9" s="144">
        <f t="shared" si="0"/>
        <v>0.1</v>
      </c>
      <c r="J9" s="144">
        <f t="shared" si="0"/>
        <v>0.1</v>
      </c>
      <c r="K9" s="144">
        <f t="shared" si="0"/>
        <v>0.1</v>
      </c>
      <c r="L9" s="144">
        <f t="shared" si="0"/>
        <v>0.1</v>
      </c>
      <c r="O9" s="57" t="str">
        <f t="shared" ref="O9:P53" si="5">A9</f>
        <v>aamai</v>
      </c>
      <c r="P9" s="57" t="str">
        <f t="shared" si="3"/>
        <v>nat</v>
      </c>
      <c r="Q9" s="17" t="str">
        <f t="shared" ref="Q9:Q72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129</v>
      </c>
      <c r="AH9" s="33" t="s">
        <v>129</v>
      </c>
      <c r="AI9" s="192">
        <v>0.9</v>
      </c>
      <c r="AJ9" s="33">
        <v>1.7</v>
      </c>
      <c r="AK9" s="33">
        <v>1.5</v>
      </c>
      <c r="AL9" s="193">
        <v>1</v>
      </c>
      <c r="AM9" s="191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342</v>
      </c>
      <c r="B10" s="57" t="s">
        <v>72</v>
      </c>
      <c r="C10" s="144">
        <f t="shared" ref="C10:C19" si="7">C9</f>
        <v>0.1</v>
      </c>
      <c r="D10" s="144">
        <f t="shared" si="0"/>
        <v>0.1</v>
      </c>
      <c r="E10" s="144">
        <f t="shared" si="0"/>
        <v>0.1</v>
      </c>
      <c r="F10" s="144">
        <f t="shared" si="0"/>
        <v>0.1</v>
      </c>
      <c r="G10" s="144">
        <f t="shared" si="0"/>
        <v>0.1</v>
      </c>
      <c r="H10" s="144">
        <f t="shared" si="0"/>
        <v>0.1</v>
      </c>
      <c r="I10" s="144">
        <f t="shared" si="0"/>
        <v>0.1</v>
      </c>
      <c r="J10" s="144">
        <f t="shared" si="0"/>
        <v>0.1</v>
      </c>
      <c r="K10" s="144">
        <f t="shared" si="0"/>
        <v>0.1</v>
      </c>
      <c r="L10" s="144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4" t="str">
        <f>AF8</f>
        <v>20 yrs</v>
      </c>
      <c r="AG10" s="33" t="s">
        <v>130</v>
      </c>
      <c r="AH10" s="33" t="s">
        <v>130</v>
      </c>
      <c r="AI10" s="192">
        <v>0.9</v>
      </c>
      <c r="AJ10" s="33">
        <v>1.7</v>
      </c>
      <c r="AK10" s="33">
        <v>1.5</v>
      </c>
      <c r="AL10" s="33">
        <v>1</v>
      </c>
      <c r="AM10" s="191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25">
      <c r="A11" s="57" t="s">
        <v>343</v>
      </c>
      <c r="B11" s="57" t="s">
        <v>72</v>
      </c>
      <c r="C11" s="144">
        <f t="shared" si="7"/>
        <v>0.1</v>
      </c>
      <c r="D11" s="144">
        <f t="shared" si="0"/>
        <v>0.1</v>
      </c>
      <c r="E11" s="144">
        <f t="shared" si="0"/>
        <v>0.1</v>
      </c>
      <c r="F11" s="144">
        <f t="shared" si="0"/>
        <v>0.1</v>
      </c>
      <c r="G11" s="144">
        <f t="shared" si="0"/>
        <v>0.1</v>
      </c>
      <c r="H11" s="144">
        <f t="shared" si="0"/>
        <v>0.1</v>
      </c>
      <c r="I11" s="144">
        <f t="shared" si="0"/>
        <v>0.1</v>
      </c>
      <c r="J11" s="144">
        <f t="shared" si="0"/>
        <v>0.1</v>
      </c>
      <c r="K11" s="144">
        <f t="shared" si="0"/>
        <v>0.1</v>
      </c>
      <c r="L11" s="144">
        <f t="shared" si="0"/>
        <v>0.1</v>
      </c>
      <c r="O11" s="195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4" t="str">
        <f>AF10</f>
        <v>20 yrs</v>
      </c>
      <c r="AG11" s="33" t="s">
        <v>59</v>
      </c>
      <c r="AH11" s="33" t="s">
        <v>59</v>
      </c>
      <c r="AI11" s="192">
        <v>-3.2</v>
      </c>
      <c r="AJ11" s="33">
        <v>-3.9</v>
      </c>
      <c r="AK11" s="33">
        <v>-3.3</v>
      </c>
      <c r="AL11" s="33">
        <v>-2.4</v>
      </c>
      <c r="AM11" s="196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25">
      <c r="A12" s="57" t="s">
        <v>344</v>
      </c>
      <c r="B12" s="57" t="s">
        <v>72</v>
      </c>
      <c r="C12" s="144">
        <f t="shared" si="7"/>
        <v>0.1</v>
      </c>
      <c r="D12" s="144">
        <f t="shared" si="0"/>
        <v>0.1</v>
      </c>
      <c r="E12" s="144">
        <f t="shared" si="0"/>
        <v>0.1</v>
      </c>
      <c r="F12" s="144">
        <f t="shared" si="0"/>
        <v>0.1</v>
      </c>
      <c r="G12" s="144">
        <f t="shared" si="0"/>
        <v>0.1</v>
      </c>
      <c r="H12" s="144">
        <f t="shared" si="0"/>
        <v>0.1</v>
      </c>
      <c r="I12" s="144">
        <f t="shared" si="0"/>
        <v>0.1</v>
      </c>
      <c r="J12" s="144">
        <f t="shared" si="0"/>
        <v>0.1</v>
      </c>
      <c r="K12" s="144">
        <f t="shared" si="0"/>
        <v>0.1</v>
      </c>
      <c r="L12" s="144">
        <f t="shared" si="0"/>
        <v>0.1</v>
      </c>
      <c r="O12" s="195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90" t="s">
        <v>375</v>
      </c>
      <c r="AG12" s="33" t="s">
        <v>215</v>
      </c>
      <c r="AH12" s="33" t="s">
        <v>215</v>
      </c>
      <c r="AI12" s="192">
        <v>-3.2</v>
      </c>
      <c r="AJ12" s="33">
        <v>-3.9</v>
      </c>
      <c r="AK12" s="33">
        <v>-3.3</v>
      </c>
      <c r="AL12" s="33">
        <v>-2.4</v>
      </c>
      <c r="AM12" s="196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25">
      <c r="A13" s="57" t="s">
        <v>345</v>
      </c>
      <c r="B13" s="57" t="s">
        <v>72</v>
      </c>
      <c r="C13" s="144">
        <f t="shared" si="7"/>
        <v>0.1</v>
      </c>
      <c r="D13" s="144">
        <f t="shared" si="0"/>
        <v>0.1</v>
      </c>
      <c r="E13" s="144">
        <f t="shared" si="0"/>
        <v>0.1</v>
      </c>
      <c r="F13" s="144">
        <f t="shared" si="0"/>
        <v>0.1</v>
      </c>
      <c r="G13" s="144">
        <f t="shared" si="0"/>
        <v>0.1</v>
      </c>
      <c r="H13" s="144">
        <f t="shared" si="0"/>
        <v>0.1</v>
      </c>
      <c r="I13" s="144">
        <f t="shared" si="0"/>
        <v>0.1</v>
      </c>
      <c r="J13" s="144">
        <f t="shared" si="0"/>
        <v>0.1</v>
      </c>
      <c r="K13" s="144">
        <f t="shared" si="0"/>
        <v>0.1</v>
      </c>
      <c r="L13" s="144">
        <f t="shared" si="0"/>
        <v>0.1</v>
      </c>
      <c r="O13" s="195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4" t="str">
        <f>AF12</f>
        <v>20 yrs</v>
      </c>
      <c r="AG13" s="33" t="s">
        <v>216</v>
      </c>
      <c r="AH13" s="33" t="s">
        <v>216</v>
      </c>
      <c r="AI13" s="192">
        <v>-3.2</v>
      </c>
      <c r="AJ13" s="33">
        <v>-3.9</v>
      </c>
      <c r="AK13" s="33">
        <v>-3.3</v>
      </c>
      <c r="AL13" s="33">
        <v>-2.4</v>
      </c>
      <c r="AM13" s="196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25">
      <c r="A14" s="57" t="s">
        <v>346</v>
      </c>
      <c r="B14" s="57" t="s">
        <v>72</v>
      </c>
      <c r="C14" s="197">
        <f t="shared" si="7"/>
        <v>0.1</v>
      </c>
      <c r="D14" s="197">
        <f t="shared" si="0"/>
        <v>0.1</v>
      </c>
      <c r="E14" s="197">
        <f t="shared" si="0"/>
        <v>0.1</v>
      </c>
      <c r="F14" s="197">
        <f t="shared" si="0"/>
        <v>0.1</v>
      </c>
      <c r="G14" s="197">
        <f t="shared" si="0"/>
        <v>0.1</v>
      </c>
      <c r="H14" s="197">
        <f t="shared" si="0"/>
        <v>0.1</v>
      </c>
      <c r="I14" s="197">
        <f t="shared" si="0"/>
        <v>0.1</v>
      </c>
      <c r="J14" s="197">
        <f t="shared" si="0"/>
        <v>0.1</v>
      </c>
      <c r="K14" s="197">
        <f t="shared" si="0"/>
        <v>0.1</v>
      </c>
      <c r="L14" s="197">
        <f t="shared" si="0"/>
        <v>0.1</v>
      </c>
      <c r="O14" s="195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4" t="str">
        <f>AF13</f>
        <v>20 yrs</v>
      </c>
      <c r="AG14" s="33" t="s">
        <v>218</v>
      </c>
      <c r="AH14" s="33" t="s">
        <v>377</v>
      </c>
      <c r="AI14" s="192">
        <v>-3.2</v>
      </c>
      <c r="AJ14" s="33">
        <v>-3.9</v>
      </c>
      <c r="AK14" s="33">
        <v>-3.3</v>
      </c>
      <c r="AL14" s="33">
        <v>-2.4</v>
      </c>
      <c r="AM14" s="196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25">
      <c r="A15" s="57" t="s">
        <v>347</v>
      </c>
      <c r="B15" s="57" t="s">
        <v>72</v>
      </c>
      <c r="C15" s="197">
        <f t="shared" si="7"/>
        <v>0.1</v>
      </c>
      <c r="D15" s="197">
        <f t="shared" si="0"/>
        <v>0.1</v>
      </c>
      <c r="E15" s="197">
        <f t="shared" si="0"/>
        <v>0.1</v>
      </c>
      <c r="F15" s="197">
        <f t="shared" si="0"/>
        <v>0.1</v>
      </c>
      <c r="G15" s="197">
        <f t="shared" si="0"/>
        <v>0.1</v>
      </c>
      <c r="H15" s="197">
        <f t="shared" si="0"/>
        <v>0.1</v>
      </c>
      <c r="I15" s="197">
        <f t="shared" si="0"/>
        <v>0.1</v>
      </c>
      <c r="J15" s="197">
        <f t="shared" si="0"/>
        <v>0.1</v>
      </c>
      <c r="K15" s="197">
        <f t="shared" si="0"/>
        <v>0.1</v>
      </c>
      <c r="L15" s="197">
        <f t="shared" si="0"/>
        <v>0.1</v>
      </c>
      <c r="O15" s="195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352</v>
      </c>
      <c r="AH15" s="33" t="s">
        <v>378</v>
      </c>
      <c r="AI15" s="192">
        <v>-0.3</v>
      </c>
      <c r="AJ15" s="33">
        <v>0.7</v>
      </c>
      <c r="AK15" s="33">
        <v>1</v>
      </c>
      <c r="AL15" s="33">
        <v>0.4</v>
      </c>
      <c r="AM15" s="198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25">
      <c r="A16" s="57" t="s">
        <v>348</v>
      </c>
      <c r="B16" s="57" t="s">
        <v>72</v>
      </c>
      <c r="C16" s="197">
        <f t="shared" si="7"/>
        <v>0.1</v>
      </c>
      <c r="D16" s="197">
        <f t="shared" si="0"/>
        <v>0.1</v>
      </c>
      <c r="E16" s="197">
        <f t="shared" si="0"/>
        <v>0.1</v>
      </c>
      <c r="F16" s="197">
        <f t="shared" si="0"/>
        <v>0.1</v>
      </c>
      <c r="G16" s="197">
        <f t="shared" si="0"/>
        <v>0.1</v>
      </c>
      <c r="H16" s="197">
        <f t="shared" si="0"/>
        <v>0.1</v>
      </c>
      <c r="I16" s="197">
        <f t="shared" si="0"/>
        <v>0.1</v>
      </c>
      <c r="J16" s="197">
        <f t="shared" si="0"/>
        <v>0.1</v>
      </c>
      <c r="K16" s="197">
        <f t="shared" si="0"/>
        <v>0.1</v>
      </c>
      <c r="L16" s="197">
        <f t="shared" si="0"/>
        <v>0.1</v>
      </c>
      <c r="O16" s="195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2">
        <v>-0.3</v>
      </c>
      <c r="AJ16" s="33">
        <v>0.7</v>
      </c>
      <c r="AK16" s="33">
        <v>1</v>
      </c>
      <c r="AL16" s="33">
        <v>0.4</v>
      </c>
      <c r="AM16" s="198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25">
      <c r="A17" s="57" t="s">
        <v>349</v>
      </c>
      <c r="B17" s="57" t="s">
        <v>72</v>
      </c>
      <c r="C17" s="144">
        <f t="shared" si="7"/>
        <v>0.1</v>
      </c>
      <c r="D17" s="144">
        <f t="shared" si="0"/>
        <v>0.1</v>
      </c>
      <c r="E17" s="144">
        <f t="shared" si="0"/>
        <v>0.1</v>
      </c>
      <c r="F17" s="144">
        <f t="shared" si="0"/>
        <v>0.1</v>
      </c>
      <c r="G17" s="144">
        <f t="shared" si="0"/>
        <v>0.1</v>
      </c>
      <c r="H17" s="144">
        <f t="shared" si="0"/>
        <v>0.1</v>
      </c>
      <c r="I17" s="144">
        <f t="shared" si="0"/>
        <v>0.1</v>
      </c>
      <c r="J17" s="144">
        <f t="shared" si="0"/>
        <v>0.1</v>
      </c>
      <c r="K17" s="144">
        <f t="shared" si="0"/>
        <v>0.1</v>
      </c>
      <c r="L17" s="144">
        <f t="shared" si="0"/>
        <v>0.1</v>
      </c>
      <c r="O17" s="195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379</v>
      </c>
      <c r="AI17" s="192">
        <v>2.5</v>
      </c>
      <c r="AJ17" s="33">
        <v>2.5</v>
      </c>
      <c r="AK17" s="33">
        <v>1.1000000000000001</v>
      </c>
      <c r="AL17" s="33">
        <v>0.6</v>
      </c>
      <c r="AM17" s="198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25">
      <c r="A18" s="57" t="s">
        <v>350</v>
      </c>
      <c r="B18" s="57" t="s">
        <v>72</v>
      </c>
      <c r="C18" s="144">
        <f t="shared" si="7"/>
        <v>0.1</v>
      </c>
      <c r="D18" s="144">
        <f t="shared" si="0"/>
        <v>0.1</v>
      </c>
      <c r="E18" s="144">
        <f t="shared" si="0"/>
        <v>0.1</v>
      </c>
      <c r="F18" s="144">
        <f t="shared" si="0"/>
        <v>0.1</v>
      </c>
      <c r="G18" s="144">
        <f t="shared" si="0"/>
        <v>0.1</v>
      </c>
      <c r="H18" s="144">
        <f t="shared" si="0"/>
        <v>0.1</v>
      </c>
      <c r="I18" s="144">
        <f t="shared" si="0"/>
        <v>0.1</v>
      </c>
      <c r="J18" s="144">
        <f t="shared" si="0"/>
        <v>0.1</v>
      </c>
      <c r="K18" s="144">
        <f t="shared" si="0"/>
        <v>0.1</v>
      </c>
      <c r="L18" s="144">
        <f t="shared" si="0"/>
        <v>0.1</v>
      </c>
      <c r="O18" s="199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4" t="str">
        <f>AF14</f>
        <v>20 yrs</v>
      </c>
      <c r="AG18" s="33" t="s">
        <v>105</v>
      </c>
      <c r="AH18" s="33" t="s">
        <v>380</v>
      </c>
      <c r="AI18" s="192">
        <v>2.5</v>
      </c>
      <c r="AJ18" s="33">
        <v>2.5</v>
      </c>
      <c r="AK18" s="33">
        <v>1.1000000000000001</v>
      </c>
      <c r="AL18" s="33">
        <v>0.6</v>
      </c>
      <c r="AM18" s="198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25">
      <c r="A19" s="57" t="s">
        <v>351</v>
      </c>
      <c r="B19" s="57" t="s">
        <v>72</v>
      </c>
      <c r="C19" s="144">
        <f t="shared" si="7"/>
        <v>0.1</v>
      </c>
      <c r="D19" s="144">
        <f t="shared" si="0"/>
        <v>0.1</v>
      </c>
      <c r="E19" s="144">
        <f t="shared" si="0"/>
        <v>0.1</v>
      </c>
      <c r="F19" s="144">
        <f t="shared" si="0"/>
        <v>0.1</v>
      </c>
      <c r="G19" s="144">
        <f t="shared" si="0"/>
        <v>0.1</v>
      </c>
      <c r="H19" s="144">
        <f t="shared" si="0"/>
        <v>0.1</v>
      </c>
      <c r="I19" s="144">
        <f t="shared" si="0"/>
        <v>0.1</v>
      </c>
      <c r="J19" s="144">
        <f t="shared" si="0"/>
        <v>0.1</v>
      </c>
      <c r="K19" s="144">
        <f t="shared" si="0"/>
        <v>0.1</v>
      </c>
      <c r="L19" s="144">
        <f t="shared" si="0"/>
        <v>0.1</v>
      </c>
      <c r="O19" s="199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90" t="s">
        <v>375</v>
      </c>
      <c r="AG19" s="33" t="s">
        <v>106</v>
      </c>
      <c r="AH19" s="33" t="s">
        <v>106</v>
      </c>
      <c r="AI19" s="192">
        <v>2.5</v>
      </c>
      <c r="AJ19" s="33">
        <v>2.5</v>
      </c>
      <c r="AK19" s="33">
        <v>1.1000000000000001</v>
      </c>
      <c r="AL19" s="33">
        <v>0.6</v>
      </c>
      <c r="AM19" s="198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25">
      <c r="A20" s="57" t="s">
        <v>129</v>
      </c>
      <c r="B20" s="57" t="s">
        <v>72</v>
      </c>
      <c r="C20" s="144">
        <f t="shared" ref="C20:C48" si="11">VLOOKUP($A20,$AG$8:$AM$69,MATCH($AF$4,$AG$7:$AM$7,0),)*$F$3</f>
        <v>0.1</v>
      </c>
      <c r="D20" s="144">
        <f t="shared" si="0"/>
        <v>0.1</v>
      </c>
      <c r="E20" s="144">
        <f t="shared" si="0"/>
        <v>0.1</v>
      </c>
      <c r="F20" s="144">
        <f t="shared" si="0"/>
        <v>0.1</v>
      </c>
      <c r="G20" s="144">
        <f t="shared" si="0"/>
        <v>0.1</v>
      </c>
      <c r="H20" s="144">
        <f t="shared" si="0"/>
        <v>0.1</v>
      </c>
      <c r="I20" s="144">
        <f t="shared" si="0"/>
        <v>0.1</v>
      </c>
      <c r="J20" s="144">
        <f t="shared" si="0"/>
        <v>0.1</v>
      </c>
      <c r="K20" s="144">
        <f t="shared" si="0"/>
        <v>0.1</v>
      </c>
      <c r="L20" s="144">
        <f t="shared" si="0"/>
        <v>0.1</v>
      </c>
      <c r="O20" s="199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4" t="str">
        <f>AF19</f>
        <v>20 yrs</v>
      </c>
      <c r="AG20" s="33" t="s">
        <v>107</v>
      </c>
      <c r="AH20" s="33" t="s">
        <v>107</v>
      </c>
      <c r="AI20" s="192">
        <v>2.5</v>
      </c>
      <c r="AJ20" s="33">
        <v>2.5</v>
      </c>
      <c r="AK20" s="33">
        <v>1.1000000000000001</v>
      </c>
      <c r="AL20" s="33">
        <v>0.6</v>
      </c>
      <c r="AM20" s="198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25">
      <c r="A21" s="57" t="s">
        <v>130</v>
      </c>
      <c r="B21" s="57" t="s">
        <v>72</v>
      </c>
      <c r="C21" s="144">
        <f t="shared" si="11"/>
        <v>0.1</v>
      </c>
      <c r="D21" s="144">
        <f t="shared" si="0"/>
        <v>0.1</v>
      </c>
      <c r="E21" s="144">
        <f t="shared" si="0"/>
        <v>0.1</v>
      </c>
      <c r="F21" s="144">
        <f t="shared" si="0"/>
        <v>0.1</v>
      </c>
      <c r="G21" s="144">
        <f t="shared" si="0"/>
        <v>0.1</v>
      </c>
      <c r="H21" s="144">
        <f t="shared" si="0"/>
        <v>0.1</v>
      </c>
      <c r="I21" s="144">
        <f t="shared" si="0"/>
        <v>0.1</v>
      </c>
      <c r="J21" s="144">
        <f t="shared" si="0"/>
        <v>0.1</v>
      </c>
      <c r="K21" s="144">
        <f t="shared" si="0"/>
        <v>0.1</v>
      </c>
      <c r="L21" s="144">
        <f t="shared" si="0"/>
        <v>0.1</v>
      </c>
      <c r="O21" s="199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90" t="s">
        <v>375</v>
      </c>
      <c r="AG21" s="33" t="s">
        <v>108</v>
      </c>
      <c r="AH21" s="33" t="s">
        <v>108</v>
      </c>
      <c r="AI21" s="192">
        <v>2.5</v>
      </c>
      <c r="AJ21" s="33">
        <v>2.5</v>
      </c>
      <c r="AK21" s="33">
        <v>1.1000000000000001</v>
      </c>
      <c r="AL21" s="33">
        <v>0.6</v>
      </c>
      <c r="AM21" s="198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25">
      <c r="A22" s="57" t="s">
        <v>59</v>
      </c>
      <c r="B22" s="57" t="s">
        <v>72</v>
      </c>
      <c r="C22" s="144">
        <f t="shared" si="11"/>
        <v>-0.24</v>
      </c>
      <c r="D22" s="144">
        <f t="shared" si="0"/>
        <v>-0.24</v>
      </c>
      <c r="E22" s="144">
        <f t="shared" si="0"/>
        <v>-0.24</v>
      </c>
      <c r="F22" s="144">
        <f t="shared" si="0"/>
        <v>-0.24</v>
      </c>
      <c r="G22" s="144">
        <f t="shared" si="0"/>
        <v>-0.24</v>
      </c>
      <c r="H22" s="144">
        <f t="shared" si="0"/>
        <v>-0.24</v>
      </c>
      <c r="I22" s="144">
        <f t="shared" si="0"/>
        <v>-0.24</v>
      </c>
      <c r="J22" s="144">
        <f t="shared" si="0"/>
        <v>-0.24</v>
      </c>
      <c r="K22" s="144">
        <f t="shared" si="0"/>
        <v>-0.24</v>
      </c>
      <c r="L22" s="144">
        <f t="shared" si="0"/>
        <v>-0.24</v>
      </c>
      <c r="O22" s="199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4" t="str">
        <f>AF21</f>
        <v>20 yrs</v>
      </c>
      <c r="AG22" s="33" t="s">
        <v>109</v>
      </c>
      <c r="AH22" s="33" t="s">
        <v>109</v>
      </c>
      <c r="AI22" s="192">
        <v>2.5</v>
      </c>
      <c r="AJ22" s="33">
        <v>2.5</v>
      </c>
      <c r="AK22" s="33">
        <v>1.1000000000000001</v>
      </c>
      <c r="AL22" s="33">
        <v>0.6</v>
      </c>
      <c r="AM22" s="198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25">
      <c r="A23" s="57" t="s">
        <v>215</v>
      </c>
      <c r="B23" s="57" t="s">
        <v>72</v>
      </c>
      <c r="C23" s="144">
        <f t="shared" si="11"/>
        <v>-0.24</v>
      </c>
      <c r="D23" s="144">
        <f t="shared" ref="D23:L51" si="12">C23</f>
        <v>-0.24</v>
      </c>
      <c r="E23" s="144">
        <f t="shared" si="12"/>
        <v>-0.24</v>
      </c>
      <c r="F23" s="144">
        <f t="shared" si="12"/>
        <v>-0.24</v>
      </c>
      <c r="G23" s="144">
        <f t="shared" si="12"/>
        <v>-0.24</v>
      </c>
      <c r="H23" s="144">
        <f t="shared" si="12"/>
        <v>-0.24</v>
      </c>
      <c r="I23" s="144">
        <f t="shared" si="12"/>
        <v>-0.24</v>
      </c>
      <c r="J23" s="144">
        <f t="shared" si="12"/>
        <v>-0.24</v>
      </c>
      <c r="K23" s="144">
        <f t="shared" si="12"/>
        <v>-0.24</v>
      </c>
      <c r="L23" s="144">
        <f t="shared" si="12"/>
        <v>-0.24</v>
      </c>
      <c r="O23" s="199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4" t="str">
        <f>AF22</f>
        <v>20 yrs</v>
      </c>
      <c r="AG23" s="33" t="s">
        <v>110</v>
      </c>
      <c r="AH23" s="33" t="s">
        <v>110</v>
      </c>
      <c r="AI23" s="192">
        <v>2.5</v>
      </c>
      <c r="AJ23" s="33">
        <v>2.5</v>
      </c>
      <c r="AK23" s="33">
        <v>1.1000000000000001</v>
      </c>
      <c r="AL23" s="33">
        <v>0.6</v>
      </c>
      <c r="AM23" s="198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25">
      <c r="A24" s="57" t="s">
        <v>99</v>
      </c>
      <c r="B24" s="57" t="s">
        <v>72</v>
      </c>
      <c r="C24" s="144">
        <f>C23</f>
        <v>-0.24</v>
      </c>
      <c r="D24" s="144">
        <f t="shared" si="12"/>
        <v>-0.24</v>
      </c>
      <c r="E24" s="144">
        <f t="shared" si="12"/>
        <v>-0.24</v>
      </c>
      <c r="F24" s="144">
        <f t="shared" si="12"/>
        <v>-0.24</v>
      </c>
      <c r="G24" s="144">
        <f t="shared" si="12"/>
        <v>-0.24</v>
      </c>
      <c r="H24" s="144">
        <f t="shared" si="12"/>
        <v>-0.24</v>
      </c>
      <c r="I24" s="144">
        <f t="shared" si="12"/>
        <v>-0.24</v>
      </c>
      <c r="J24" s="144">
        <f t="shared" si="12"/>
        <v>-0.24</v>
      </c>
      <c r="K24" s="144">
        <f t="shared" si="12"/>
        <v>-0.24</v>
      </c>
      <c r="L24" s="144">
        <f t="shared" si="12"/>
        <v>-0.24</v>
      </c>
      <c r="O24" s="199" t="str">
        <f t="shared" si="5"/>
        <v>acoil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4" t="str">
        <f>AF23</f>
        <v>20 yrs</v>
      </c>
      <c r="AG24" s="33" t="s">
        <v>61</v>
      </c>
      <c r="AH24" s="33" t="s">
        <v>61</v>
      </c>
      <c r="AI24" s="192">
        <v>2.7</v>
      </c>
      <c r="AJ24" s="33">
        <v>1.6</v>
      </c>
      <c r="AK24" s="33">
        <v>1.2</v>
      </c>
      <c r="AL24" s="33">
        <v>1.7</v>
      </c>
      <c r="AM24" s="198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25">
      <c r="A25" s="57" t="s">
        <v>131</v>
      </c>
      <c r="B25" s="57" t="s">
        <v>72</v>
      </c>
      <c r="C25" s="144">
        <f>C24</f>
        <v>-0.24</v>
      </c>
      <c r="D25" s="144">
        <f t="shared" si="12"/>
        <v>-0.24</v>
      </c>
      <c r="E25" s="144">
        <f t="shared" si="12"/>
        <v>-0.24</v>
      </c>
      <c r="F25" s="144">
        <f t="shared" si="12"/>
        <v>-0.24</v>
      </c>
      <c r="G25" s="144">
        <f t="shared" si="12"/>
        <v>-0.24</v>
      </c>
      <c r="H25" s="144">
        <f t="shared" si="12"/>
        <v>-0.24</v>
      </c>
      <c r="I25" s="144">
        <f t="shared" si="12"/>
        <v>-0.24</v>
      </c>
      <c r="J25" s="144">
        <f t="shared" si="12"/>
        <v>-0.24</v>
      </c>
      <c r="K25" s="144">
        <f t="shared" si="12"/>
        <v>-0.24</v>
      </c>
      <c r="L25" s="144">
        <f t="shared" si="12"/>
        <v>-0.24</v>
      </c>
      <c r="O25" s="199" t="str">
        <f t="shared" si="5"/>
        <v>angas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90" t="s">
        <v>375</v>
      </c>
      <c r="AG25" s="33" t="s">
        <v>111</v>
      </c>
      <c r="AH25" s="33" t="s">
        <v>111</v>
      </c>
      <c r="AI25" s="192">
        <v>2.7</v>
      </c>
      <c r="AJ25" s="33">
        <v>1.6</v>
      </c>
      <c r="AK25" s="33">
        <v>1.2</v>
      </c>
      <c r="AL25" s="33">
        <v>1.7</v>
      </c>
      <c r="AM25" s="198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25">
      <c r="A26" s="57" t="s">
        <v>216</v>
      </c>
      <c r="B26" s="57" t="s">
        <v>72</v>
      </c>
      <c r="C26" s="144">
        <f t="shared" si="11"/>
        <v>-0.24</v>
      </c>
      <c r="D26" s="144">
        <f t="shared" si="12"/>
        <v>-0.24</v>
      </c>
      <c r="E26" s="144">
        <f t="shared" si="12"/>
        <v>-0.24</v>
      </c>
      <c r="F26" s="144">
        <f t="shared" si="12"/>
        <v>-0.24</v>
      </c>
      <c r="G26" s="144">
        <f t="shared" si="12"/>
        <v>-0.24</v>
      </c>
      <c r="H26" s="144">
        <f t="shared" si="12"/>
        <v>-0.24</v>
      </c>
      <c r="I26" s="144">
        <f t="shared" si="12"/>
        <v>-0.24</v>
      </c>
      <c r="J26" s="144">
        <f t="shared" si="12"/>
        <v>-0.24</v>
      </c>
      <c r="K26" s="144">
        <f t="shared" si="12"/>
        <v>-0.24</v>
      </c>
      <c r="L26" s="144">
        <f t="shared" si="12"/>
        <v>-0.24</v>
      </c>
      <c r="O26" s="199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4" t="str">
        <f>AF25</f>
        <v>20 yrs</v>
      </c>
      <c r="AG26" s="33" t="s">
        <v>112</v>
      </c>
      <c r="AH26" s="33" t="s">
        <v>112</v>
      </c>
      <c r="AI26" s="192">
        <v>2.7</v>
      </c>
      <c r="AJ26" s="33">
        <v>1.6</v>
      </c>
      <c r="AK26" s="33">
        <v>1.2</v>
      </c>
      <c r="AL26" s="33">
        <v>1.7</v>
      </c>
      <c r="AM26" s="198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25">
      <c r="A27" s="57" t="s">
        <v>218</v>
      </c>
      <c r="B27" s="57" t="s">
        <v>72</v>
      </c>
      <c r="C27" s="144">
        <f t="shared" si="11"/>
        <v>-0.24</v>
      </c>
      <c r="D27" s="144">
        <f t="shared" si="12"/>
        <v>-0.24</v>
      </c>
      <c r="E27" s="144">
        <f t="shared" si="12"/>
        <v>-0.24</v>
      </c>
      <c r="F27" s="144">
        <f t="shared" si="12"/>
        <v>-0.24</v>
      </c>
      <c r="G27" s="144">
        <f t="shared" si="12"/>
        <v>-0.24</v>
      </c>
      <c r="H27" s="144">
        <f t="shared" si="12"/>
        <v>-0.24</v>
      </c>
      <c r="I27" s="144">
        <f t="shared" si="12"/>
        <v>-0.24</v>
      </c>
      <c r="J27" s="144">
        <f t="shared" si="12"/>
        <v>-0.24</v>
      </c>
      <c r="K27" s="144">
        <f t="shared" si="12"/>
        <v>-0.24</v>
      </c>
      <c r="L27" s="144">
        <f t="shared" si="12"/>
        <v>-0.24</v>
      </c>
      <c r="O27" s="199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4" t="str">
        <f>AF26</f>
        <v>20 yrs</v>
      </c>
      <c r="AG27" s="33" t="s">
        <v>113</v>
      </c>
      <c r="AH27" s="33" t="s">
        <v>113</v>
      </c>
      <c r="AI27" s="192">
        <v>2.7</v>
      </c>
      <c r="AJ27" s="33">
        <v>1.6</v>
      </c>
      <c r="AK27" s="33">
        <v>1.2</v>
      </c>
      <c r="AL27" s="33">
        <v>1.7</v>
      </c>
      <c r="AM27" s="198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25">
      <c r="A28" s="57" t="s">
        <v>352</v>
      </c>
      <c r="B28" s="57" t="s">
        <v>72</v>
      </c>
      <c r="C28" s="144">
        <f t="shared" si="11"/>
        <v>4.0000000000000008E-2</v>
      </c>
      <c r="D28" s="144">
        <f t="shared" si="12"/>
        <v>4.0000000000000008E-2</v>
      </c>
      <c r="E28" s="144">
        <f t="shared" si="12"/>
        <v>4.0000000000000008E-2</v>
      </c>
      <c r="F28" s="144">
        <f t="shared" si="12"/>
        <v>4.0000000000000008E-2</v>
      </c>
      <c r="G28" s="144">
        <f t="shared" si="12"/>
        <v>4.0000000000000008E-2</v>
      </c>
      <c r="H28" s="144">
        <f t="shared" si="12"/>
        <v>4.0000000000000008E-2</v>
      </c>
      <c r="I28" s="144">
        <f t="shared" si="12"/>
        <v>4.0000000000000008E-2</v>
      </c>
      <c r="J28" s="144">
        <f t="shared" si="12"/>
        <v>4.0000000000000008E-2</v>
      </c>
      <c r="K28" s="144">
        <f t="shared" si="12"/>
        <v>4.0000000000000008E-2</v>
      </c>
      <c r="L28" s="144">
        <f t="shared" si="12"/>
        <v>4.0000000000000008E-2</v>
      </c>
      <c r="O28" s="199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90" t="s">
        <v>375</v>
      </c>
      <c r="AG28" s="33" t="s">
        <v>114</v>
      </c>
      <c r="AH28" s="33" t="s">
        <v>114</v>
      </c>
      <c r="AI28" s="192">
        <v>2.7</v>
      </c>
      <c r="AJ28" s="33">
        <v>1.6</v>
      </c>
      <c r="AK28" s="33">
        <v>1.2</v>
      </c>
      <c r="AL28" s="33">
        <v>1.7</v>
      </c>
      <c r="AM28" s="198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25">
      <c r="A29" s="57" t="s">
        <v>353</v>
      </c>
      <c r="B29" s="57" t="s">
        <v>72</v>
      </c>
      <c r="C29" s="144">
        <f>C28</f>
        <v>4.0000000000000008E-2</v>
      </c>
      <c r="D29" s="144">
        <f t="shared" si="12"/>
        <v>4.0000000000000008E-2</v>
      </c>
      <c r="E29" s="144">
        <f t="shared" si="12"/>
        <v>4.0000000000000008E-2</v>
      </c>
      <c r="F29" s="144">
        <f t="shared" si="12"/>
        <v>4.0000000000000008E-2</v>
      </c>
      <c r="G29" s="144">
        <f t="shared" si="12"/>
        <v>4.0000000000000008E-2</v>
      </c>
      <c r="H29" s="144">
        <f t="shared" si="12"/>
        <v>4.0000000000000008E-2</v>
      </c>
      <c r="I29" s="144">
        <f t="shared" si="12"/>
        <v>4.0000000000000008E-2</v>
      </c>
      <c r="J29" s="144">
        <f t="shared" si="12"/>
        <v>4.0000000000000008E-2</v>
      </c>
      <c r="K29" s="144">
        <f t="shared" si="12"/>
        <v>4.0000000000000008E-2</v>
      </c>
      <c r="L29" s="144">
        <f t="shared" si="12"/>
        <v>4.0000000000000008E-2</v>
      </c>
      <c r="O29" s="199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4" t="str">
        <f>AF28</f>
        <v>20 yrs</v>
      </c>
      <c r="AG29" s="33" t="s">
        <v>381</v>
      </c>
      <c r="AH29" s="33" t="s">
        <v>382</v>
      </c>
      <c r="AI29" s="192">
        <v>2.7</v>
      </c>
      <c r="AJ29" s="33">
        <v>1.6</v>
      </c>
      <c r="AK29" s="33">
        <v>1.2</v>
      </c>
      <c r="AL29" s="33">
        <v>1.7</v>
      </c>
      <c r="AM29" s="198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25">
      <c r="A30" s="57" t="s">
        <v>354</v>
      </c>
      <c r="B30" s="57" t="s">
        <v>72</v>
      </c>
      <c r="C30" s="144">
        <f t="shared" ref="C30:C40" si="13">C29</f>
        <v>4.0000000000000008E-2</v>
      </c>
      <c r="D30" s="144">
        <f t="shared" si="12"/>
        <v>4.0000000000000008E-2</v>
      </c>
      <c r="E30" s="144">
        <f t="shared" si="12"/>
        <v>4.0000000000000008E-2</v>
      </c>
      <c r="F30" s="144">
        <f t="shared" si="12"/>
        <v>4.0000000000000008E-2</v>
      </c>
      <c r="G30" s="144">
        <f t="shared" si="12"/>
        <v>4.0000000000000008E-2</v>
      </c>
      <c r="H30" s="144">
        <f t="shared" si="12"/>
        <v>4.0000000000000008E-2</v>
      </c>
      <c r="I30" s="144">
        <f t="shared" si="12"/>
        <v>4.0000000000000008E-2</v>
      </c>
      <c r="J30" s="144">
        <f t="shared" si="12"/>
        <v>4.0000000000000008E-2</v>
      </c>
      <c r="K30" s="144">
        <f t="shared" si="12"/>
        <v>4.0000000000000008E-2</v>
      </c>
      <c r="L30" s="144">
        <f t="shared" si="12"/>
        <v>4.0000000000000008E-2</v>
      </c>
      <c r="O30" s="199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4" t="str">
        <f t="shared" ref="AF30:AF61" si="14">AF29</f>
        <v>20 yrs</v>
      </c>
      <c r="AG30" s="33" t="s">
        <v>62</v>
      </c>
      <c r="AH30" s="33" t="s">
        <v>383</v>
      </c>
      <c r="AI30" s="192">
        <v>-0.9</v>
      </c>
      <c r="AJ30" s="33">
        <v>0.8</v>
      </c>
      <c r="AK30" s="33">
        <v>1.5</v>
      </c>
      <c r="AL30" s="33">
        <v>1.4</v>
      </c>
      <c r="AM30" s="198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25">
      <c r="A31" s="57" t="s">
        <v>355</v>
      </c>
      <c r="B31" s="57" t="s">
        <v>72</v>
      </c>
      <c r="C31" s="144">
        <f t="shared" si="13"/>
        <v>4.0000000000000008E-2</v>
      </c>
      <c r="D31" s="144">
        <f t="shared" si="12"/>
        <v>4.0000000000000008E-2</v>
      </c>
      <c r="E31" s="144">
        <f t="shared" si="12"/>
        <v>4.0000000000000008E-2</v>
      </c>
      <c r="F31" s="144">
        <f t="shared" si="12"/>
        <v>4.0000000000000008E-2</v>
      </c>
      <c r="G31" s="144">
        <f t="shared" si="12"/>
        <v>4.0000000000000008E-2</v>
      </c>
      <c r="H31" s="144">
        <f t="shared" si="12"/>
        <v>4.0000000000000008E-2</v>
      </c>
      <c r="I31" s="144">
        <f t="shared" si="12"/>
        <v>4.0000000000000008E-2</v>
      </c>
      <c r="J31" s="144">
        <f t="shared" si="12"/>
        <v>4.0000000000000008E-2</v>
      </c>
      <c r="K31" s="144">
        <f t="shared" si="12"/>
        <v>4.0000000000000008E-2</v>
      </c>
      <c r="L31" s="144">
        <f t="shared" si="12"/>
        <v>4.0000000000000008E-2</v>
      </c>
      <c r="O31" s="199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4" t="str">
        <f t="shared" si="14"/>
        <v>20 yrs</v>
      </c>
      <c r="AG31" s="33" t="s">
        <v>115</v>
      </c>
      <c r="AH31" s="33" t="s">
        <v>384</v>
      </c>
      <c r="AI31" s="192">
        <v>-0.9</v>
      </c>
      <c r="AJ31" s="33">
        <v>0.8</v>
      </c>
      <c r="AK31" s="33">
        <v>1.5</v>
      </c>
      <c r="AL31" s="33">
        <v>1.4</v>
      </c>
      <c r="AM31" s="198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25">
      <c r="A32" s="57" t="s">
        <v>356</v>
      </c>
      <c r="B32" s="57" t="s">
        <v>72</v>
      </c>
      <c r="C32" s="144">
        <f t="shared" si="13"/>
        <v>4.0000000000000008E-2</v>
      </c>
      <c r="D32" s="144">
        <f t="shared" si="12"/>
        <v>4.0000000000000008E-2</v>
      </c>
      <c r="E32" s="144">
        <f t="shared" si="12"/>
        <v>4.0000000000000008E-2</v>
      </c>
      <c r="F32" s="144">
        <f t="shared" si="12"/>
        <v>4.0000000000000008E-2</v>
      </c>
      <c r="G32" s="144">
        <f t="shared" si="12"/>
        <v>4.0000000000000008E-2</v>
      </c>
      <c r="H32" s="144">
        <f t="shared" si="12"/>
        <v>4.0000000000000008E-2</v>
      </c>
      <c r="I32" s="144">
        <f t="shared" si="12"/>
        <v>4.0000000000000008E-2</v>
      </c>
      <c r="J32" s="144">
        <f t="shared" si="12"/>
        <v>4.0000000000000008E-2</v>
      </c>
      <c r="K32" s="144">
        <f t="shared" si="12"/>
        <v>4.0000000000000008E-2</v>
      </c>
      <c r="L32" s="144">
        <f t="shared" si="12"/>
        <v>4.0000000000000008E-2</v>
      </c>
      <c r="O32" s="199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4" t="str">
        <f t="shared" si="14"/>
        <v>20 yrs</v>
      </c>
      <c r="AG32" s="33" t="s">
        <v>116</v>
      </c>
      <c r="AH32" s="33" t="s">
        <v>385</v>
      </c>
      <c r="AI32" s="192">
        <v>-0.9</v>
      </c>
      <c r="AJ32" s="33">
        <v>0.8</v>
      </c>
      <c r="AK32" s="33">
        <v>1.5</v>
      </c>
      <c r="AL32" s="33">
        <v>1.4</v>
      </c>
      <c r="AM32" s="198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25">
      <c r="A33" s="57" t="s">
        <v>357</v>
      </c>
      <c r="B33" s="57" t="s">
        <v>72</v>
      </c>
      <c r="C33" s="144">
        <f t="shared" si="13"/>
        <v>4.0000000000000008E-2</v>
      </c>
      <c r="D33" s="144">
        <f t="shared" si="12"/>
        <v>4.0000000000000008E-2</v>
      </c>
      <c r="E33" s="144">
        <f t="shared" si="12"/>
        <v>4.0000000000000008E-2</v>
      </c>
      <c r="F33" s="144">
        <f t="shared" si="12"/>
        <v>4.0000000000000008E-2</v>
      </c>
      <c r="G33" s="144">
        <f t="shared" si="12"/>
        <v>4.0000000000000008E-2</v>
      </c>
      <c r="H33" s="144">
        <f t="shared" si="12"/>
        <v>4.0000000000000008E-2</v>
      </c>
      <c r="I33" s="144">
        <f t="shared" si="12"/>
        <v>4.0000000000000008E-2</v>
      </c>
      <c r="J33" s="144">
        <f t="shared" si="12"/>
        <v>4.0000000000000008E-2</v>
      </c>
      <c r="K33" s="144">
        <f t="shared" si="12"/>
        <v>4.0000000000000008E-2</v>
      </c>
      <c r="L33" s="144">
        <f t="shared" si="12"/>
        <v>4.0000000000000008E-2</v>
      </c>
      <c r="O33" s="199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90" t="s">
        <v>375</v>
      </c>
      <c r="AG33" s="33" t="s">
        <v>117</v>
      </c>
      <c r="AH33" s="33" t="s">
        <v>386</v>
      </c>
      <c r="AI33" s="192">
        <v>-0.9</v>
      </c>
      <c r="AJ33" s="33">
        <v>0.8</v>
      </c>
      <c r="AK33" s="33">
        <v>1.5</v>
      </c>
      <c r="AL33" s="33">
        <v>1.4</v>
      </c>
      <c r="AM33" s="198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25">
      <c r="A34" s="57" t="s">
        <v>358</v>
      </c>
      <c r="B34" s="57" t="s">
        <v>72</v>
      </c>
      <c r="C34" s="144">
        <f t="shared" si="13"/>
        <v>4.0000000000000008E-2</v>
      </c>
      <c r="D34" s="144">
        <f t="shared" si="12"/>
        <v>4.0000000000000008E-2</v>
      </c>
      <c r="E34" s="144">
        <f t="shared" si="12"/>
        <v>4.0000000000000008E-2</v>
      </c>
      <c r="F34" s="144">
        <f t="shared" si="12"/>
        <v>4.0000000000000008E-2</v>
      </c>
      <c r="G34" s="144">
        <f t="shared" si="12"/>
        <v>4.0000000000000008E-2</v>
      </c>
      <c r="H34" s="144">
        <f t="shared" si="12"/>
        <v>4.0000000000000008E-2</v>
      </c>
      <c r="I34" s="144">
        <f t="shared" si="12"/>
        <v>4.0000000000000008E-2</v>
      </c>
      <c r="J34" s="144">
        <f t="shared" si="12"/>
        <v>4.0000000000000008E-2</v>
      </c>
      <c r="K34" s="144">
        <f t="shared" si="12"/>
        <v>4.0000000000000008E-2</v>
      </c>
      <c r="L34" s="144">
        <f t="shared" si="12"/>
        <v>4.0000000000000008E-2</v>
      </c>
      <c r="O34" s="199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4" t="str">
        <f t="shared" si="14"/>
        <v>20 yrs</v>
      </c>
      <c r="AG34" s="33" t="s">
        <v>63</v>
      </c>
      <c r="AH34" s="33" t="s">
        <v>63</v>
      </c>
      <c r="AI34" s="192">
        <v>2.5</v>
      </c>
      <c r="AJ34" s="33">
        <v>3.7</v>
      </c>
      <c r="AK34" s="33">
        <v>1.5</v>
      </c>
      <c r="AL34" s="33">
        <v>1.3</v>
      </c>
      <c r="AM34" s="198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25">
      <c r="A35" s="57" t="s">
        <v>359</v>
      </c>
      <c r="B35" s="57" t="s">
        <v>72</v>
      </c>
      <c r="C35" s="144">
        <f t="shared" si="13"/>
        <v>4.0000000000000008E-2</v>
      </c>
      <c r="D35" s="144">
        <f t="shared" si="12"/>
        <v>4.0000000000000008E-2</v>
      </c>
      <c r="E35" s="144">
        <f t="shared" si="12"/>
        <v>4.0000000000000008E-2</v>
      </c>
      <c r="F35" s="144">
        <f t="shared" si="12"/>
        <v>4.0000000000000008E-2</v>
      </c>
      <c r="G35" s="144">
        <f t="shared" si="12"/>
        <v>4.0000000000000008E-2</v>
      </c>
      <c r="H35" s="144">
        <f t="shared" si="12"/>
        <v>4.0000000000000008E-2</v>
      </c>
      <c r="I35" s="144">
        <f t="shared" si="12"/>
        <v>4.0000000000000008E-2</v>
      </c>
      <c r="J35" s="144">
        <f t="shared" si="12"/>
        <v>4.0000000000000008E-2</v>
      </c>
      <c r="K35" s="144">
        <f t="shared" si="12"/>
        <v>4.0000000000000008E-2</v>
      </c>
      <c r="L35" s="144">
        <f t="shared" si="12"/>
        <v>4.0000000000000008E-2</v>
      </c>
      <c r="O35" s="199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4" t="str">
        <f t="shared" si="14"/>
        <v>20 yrs</v>
      </c>
      <c r="AG35" s="33" t="s">
        <v>118</v>
      </c>
      <c r="AH35" s="33" t="s">
        <v>118</v>
      </c>
      <c r="AI35" s="192">
        <v>2.5</v>
      </c>
      <c r="AJ35" s="33">
        <v>3.7</v>
      </c>
      <c r="AK35" s="33">
        <v>1.5</v>
      </c>
      <c r="AL35" s="33">
        <v>1.3</v>
      </c>
      <c r="AM35" s="198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25">
      <c r="A36" s="57" t="s">
        <v>360</v>
      </c>
      <c r="B36" s="57" t="s">
        <v>72</v>
      </c>
      <c r="C36" s="144">
        <f t="shared" si="13"/>
        <v>4.0000000000000008E-2</v>
      </c>
      <c r="D36" s="144">
        <f t="shared" si="12"/>
        <v>4.0000000000000008E-2</v>
      </c>
      <c r="E36" s="144">
        <f t="shared" si="12"/>
        <v>4.0000000000000008E-2</v>
      </c>
      <c r="F36" s="144">
        <f t="shared" si="12"/>
        <v>4.0000000000000008E-2</v>
      </c>
      <c r="G36" s="144">
        <f t="shared" si="12"/>
        <v>4.0000000000000008E-2</v>
      </c>
      <c r="H36" s="144">
        <f t="shared" si="12"/>
        <v>4.0000000000000008E-2</v>
      </c>
      <c r="I36" s="144">
        <f t="shared" si="12"/>
        <v>4.0000000000000008E-2</v>
      </c>
      <c r="J36" s="144">
        <f t="shared" si="12"/>
        <v>4.0000000000000008E-2</v>
      </c>
      <c r="K36" s="144">
        <f t="shared" si="12"/>
        <v>4.0000000000000008E-2</v>
      </c>
      <c r="L36" s="144">
        <f t="shared" si="12"/>
        <v>4.0000000000000008E-2</v>
      </c>
      <c r="O36" s="199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1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4" t="str">
        <f t="shared" si="14"/>
        <v>20 yrs</v>
      </c>
      <c r="AG36" s="33" t="s">
        <v>119</v>
      </c>
      <c r="AH36" s="33" t="s">
        <v>387</v>
      </c>
      <c r="AI36" s="192">
        <v>2.5</v>
      </c>
      <c r="AJ36" s="33">
        <v>3.7</v>
      </c>
      <c r="AK36" s="33">
        <v>1.5</v>
      </c>
      <c r="AL36" s="33">
        <v>1.3</v>
      </c>
      <c r="AM36" s="198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25">
      <c r="A37" s="57" t="s">
        <v>361</v>
      </c>
      <c r="B37" s="57" t="s">
        <v>72</v>
      </c>
      <c r="C37" s="144">
        <f t="shared" si="13"/>
        <v>4.0000000000000008E-2</v>
      </c>
      <c r="D37" s="144">
        <f t="shared" si="12"/>
        <v>4.0000000000000008E-2</v>
      </c>
      <c r="E37" s="144">
        <f t="shared" si="12"/>
        <v>4.0000000000000008E-2</v>
      </c>
      <c r="F37" s="144">
        <f t="shared" si="12"/>
        <v>4.0000000000000008E-2</v>
      </c>
      <c r="G37" s="144">
        <f t="shared" si="12"/>
        <v>4.0000000000000008E-2</v>
      </c>
      <c r="H37" s="144">
        <f t="shared" si="12"/>
        <v>4.0000000000000008E-2</v>
      </c>
      <c r="I37" s="144">
        <f t="shared" si="12"/>
        <v>4.0000000000000008E-2</v>
      </c>
      <c r="J37" s="144">
        <f t="shared" si="12"/>
        <v>4.0000000000000008E-2</v>
      </c>
      <c r="K37" s="144">
        <f t="shared" si="12"/>
        <v>4.0000000000000008E-2</v>
      </c>
      <c r="L37" s="144">
        <f t="shared" si="12"/>
        <v>4.0000000000000008E-2</v>
      </c>
      <c r="O37" s="199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Z58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4" t="str">
        <f t="shared" si="14"/>
        <v>20 yrs</v>
      </c>
      <c r="AH37" s="33" t="s">
        <v>388</v>
      </c>
      <c r="AI37" s="192">
        <v>2.5</v>
      </c>
      <c r="AJ37" s="33">
        <v>3.7</v>
      </c>
      <c r="AK37" s="33">
        <v>1.5</v>
      </c>
      <c r="AL37" s="33">
        <v>1.3</v>
      </c>
      <c r="AM37" s="198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25">
      <c r="A38" s="57" t="s">
        <v>362</v>
      </c>
      <c r="B38" s="57" t="s">
        <v>72</v>
      </c>
      <c r="C38" s="144">
        <f t="shared" si="13"/>
        <v>4.0000000000000008E-2</v>
      </c>
      <c r="D38" s="144">
        <f t="shared" si="12"/>
        <v>4.0000000000000008E-2</v>
      </c>
      <c r="E38" s="144">
        <f t="shared" si="12"/>
        <v>4.0000000000000008E-2</v>
      </c>
      <c r="F38" s="144">
        <f t="shared" si="12"/>
        <v>4.0000000000000008E-2</v>
      </c>
      <c r="G38" s="144">
        <f t="shared" si="12"/>
        <v>4.0000000000000008E-2</v>
      </c>
      <c r="H38" s="144">
        <f t="shared" si="12"/>
        <v>4.0000000000000008E-2</v>
      </c>
      <c r="I38" s="144">
        <f t="shared" si="12"/>
        <v>4.0000000000000008E-2</v>
      </c>
      <c r="J38" s="144">
        <f t="shared" si="12"/>
        <v>4.0000000000000008E-2</v>
      </c>
      <c r="K38" s="144">
        <f t="shared" si="12"/>
        <v>4.0000000000000008E-2</v>
      </c>
      <c r="L38" s="144">
        <f t="shared" si="12"/>
        <v>4.0000000000000008E-2</v>
      </c>
      <c r="O38" s="199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4" t="str">
        <f t="shared" si="14"/>
        <v>20 yrs</v>
      </c>
      <c r="AG38" s="33" t="s">
        <v>64</v>
      </c>
      <c r="AH38" s="33" t="s">
        <v>389</v>
      </c>
      <c r="AI38" s="192">
        <v>3.1</v>
      </c>
      <c r="AJ38" s="33">
        <v>4.5999999999999996</v>
      </c>
      <c r="AK38" s="33">
        <v>4.2</v>
      </c>
      <c r="AL38" s="33">
        <v>3.3</v>
      </c>
      <c r="AM38" s="198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25">
      <c r="A39" s="57" t="s">
        <v>363</v>
      </c>
      <c r="B39" s="57" t="s">
        <v>72</v>
      </c>
      <c r="C39" s="144">
        <f t="shared" si="13"/>
        <v>4.0000000000000008E-2</v>
      </c>
      <c r="D39" s="144">
        <f t="shared" si="12"/>
        <v>4.0000000000000008E-2</v>
      </c>
      <c r="E39" s="144">
        <f t="shared" si="12"/>
        <v>4.0000000000000008E-2</v>
      </c>
      <c r="F39" s="144">
        <f t="shared" si="12"/>
        <v>4.0000000000000008E-2</v>
      </c>
      <c r="G39" s="144">
        <f t="shared" si="12"/>
        <v>4.0000000000000008E-2</v>
      </c>
      <c r="H39" s="144">
        <f t="shared" si="12"/>
        <v>4.0000000000000008E-2</v>
      </c>
      <c r="I39" s="144">
        <f t="shared" si="12"/>
        <v>4.0000000000000008E-2</v>
      </c>
      <c r="J39" s="144">
        <f t="shared" si="12"/>
        <v>4.0000000000000008E-2</v>
      </c>
      <c r="K39" s="144">
        <f t="shared" si="12"/>
        <v>4.0000000000000008E-2</v>
      </c>
      <c r="L39" s="144">
        <f t="shared" si="12"/>
        <v>4.0000000000000008E-2</v>
      </c>
      <c r="O39" s="199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90" t="s">
        <v>375</v>
      </c>
      <c r="AG39" s="33" t="s">
        <v>120</v>
      </c>
      <c r="AH39" s="33" t="s">
        <v>390</v>
      </c>
      <c r="AI39" s="192">
        <v>3.1</v>
      </c>
      <c r="AJ39" s="33">
        <v>4.5999999999999996</v>
      </c>
      <c r="AK39" s="33">
        <v>4.2</v>
      </c>
      <c r="AL39" s="33">
        <v>3.3</v>
      </c>
      <c r="AM39" s="198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25">
      <c r="A40" s="57" t="s">
        <v>364</v>
      </c>
      <c r="B40" s="57" t="s">
        <v>72</v>
      </c>
      <c r="C40" s="144">
        <f t="shared" si="13"/>
        <v>4.0000000000000008E-2</v>
      </c>
      <c r="D40" s="144">
        <f t="shared" si="12"/>
        <v>4.0000000000000008E-2</v>
      </c>
      <c r="E40" s="144">
        <f t="shared" si="12"/>
        <v>4.0000000000000008E-2</v>
      </c>
      <c r="F40" s="144">
        <f t="shared" si="12"/>
        <v>4.0000000000000008E-2</v>
      </c>
      <c r="G40" s="144">
        <f t="shared" si="12"/>
        <v>4.0000000000000008E-2</v>
      </c>
      <c r="H40" s="144">
        <f t="shared" si="12"/>
        <v>4.0000000000000008E-2</v>
      </c>
      <c r="I40" s="144">
        <f t="shared" si="12"/>
        <v>4.0000000000000008E-2</v>
      </c>
      <c r="J40" s="144">
        <f t="shared" si="12"/>
        <v>4.0000000000000008E-2</v>
      </c>
      <c r="K40" s="144">
        <f t="shared" si="12"/>
        <v>4.0000000000000008E-2</v>
      </c>
      <c r="L40" s="144">
        <f t="shared" si="12"/>
        <v>4.0000000000000008E-2</v>
      </c>
      <c r="O40" s="199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4" t="str">
        <f t="shared" si="14"/>
        <v>20 yrs</v>
      </c>
      <c r="AG40" s="33" t="s">
        <v>121</v>
      </c>
      <c r="AH40" s="33" t="s">
        <v>121</v>
      </c>
      <c r="AI40" s="192">
        <v>3.1</v>
      </c>
      <c r="AJ40" s="33">
        <v>4.5999999999999996</v>
      </c>
      <c r="AK40" s="33">
        <v>4.2</v>
      </c>
      <c r="AL40" s="33">
        <v>3.3</v>
      </c>
      <c r="AM40" s="198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25">
      <c r="A41" s="57" t="s">
        <v>104</v>
      </c>
      <c r="B41" s="57" t="s">
        <v>72</v>
      </c>
      <c r="C41" s="144">
        <f t="shared" si="11"/>
        <v>4.0000000000000008E-2</v>
      </c>
      <c r="D41" s="144">
        <f t="shared" si="12"/>
        <v>4.0000000000000008E-2</v>
      </c>
      <c r="E41" s="144">
        <f t="shared" si="12"/>
        <v>4.0000000000000008E-2</v>
      </c>
      <c r="F41" s="144">
        <f t="shared" si="12"/>
        <v>4.0000000000000008E-2</v>
      </c>
      <c r="G41" s="144">
        <f t="shared" si="12"/>
        <v>4.0000000000000008E-2</v>
      </c>
      <c r="H41" s="144">
        <f t="shared" si="12"/>
        <v>4.0000000000000008E-2</v>
      </c>
      <c r="I41" s="144">
        <f t="shared" si="12"/>
        <v>4.0000000000000008E-2</v>
      </c>
      <c r="J41" s="144">
        <f t="shared" si="12"/>
        <v>4.0000000000000008E-2</v>
      </c>
      <c r="K41" s="144">
        <f t="shared" si="12"/>
        <v>4.0000000000000008E-2</v>
      </c>
      <c r="L41" s="144">
        <f t="shared" si="12"/>
        <v>4.0000000000000008E-2</v>
      </c>
      <c r="O41" s="199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4" t="str">
        <f t="shared" si="14"/>
        <v>20 yrs</v>
      </c>
      <c r="AG41" s="33" t="s">
        <v>65</v>
      </c>
      <c r="AH41" s="33" t="s">
        <v>391</v>
      </c>
      <c r="AI41" s="192">
        <v>3.1</v>
      </c>
      <c r="AJ41" s="33">
        <v>4.5999999999999996</v>
      </c>
      <c r="AK41" s="33">
        <v>4.2</v>
      </c>
      <c r="AL41" s="33">
        <v>3.3</v>
      </c>
      <c r="AM41" s="198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25">
      <c r="A42" s="57" t="s">
        <v>60</v>
      </c>
      <c r="B42" s="57" t="s">
        <v>72</v>
      </c>
      <c r="C42" s="144">
        <f t="shared" si="11"/>
        <v>0.06</v>
      </c>
      <c r="D42" s="144">
        <f t="shared" si="12"/>
        <v>0.06</v>
      </c>
      <c r="E42" s="144">
        <f t="shared" si="12"/>
        <v>0.06</v>
      </c>
      <c r="F42" s="144">
        <f t="shared" si="12"/>
        <v>0.06</v>
      </c>
      <c r="G42" s="144">
        <f t="shared" si="12"/>
        <v>0.06</v>
      </c>
      <c r="H42" s="144">
        <f t="shared" si="12"/>
        <v>0.06</v>
      </c>
      <c r="I42" s="144">
        <f t="shared" si="12"/>
        <v>0.06</v>
      </c>
      <c r="J42" s="144">
        <f t="shared" si="12"/>
        <v>0.06</v>
      </c>
      <c r="K42" s="144">
        <f t="shared" si="12"/>
        <v>0.06</v>
      </c>
      <c r="L42" s="144">
        <f t="shared" si="12"/>
        <v>0.06</v>
      </c>
      <c r="O42" s="199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4" t="str">
        <f t="shared" si="14"/>
        <v>20 yrs</v>
      </c>
      <c r="AG42" s="33" t="s">
        <v>66</v>
      </c>
      <c r="AH42" s="33" t="s">
        <v>392</v>
      </c>
      <c r="AI42" s="192">
        <v>-7.6</v>
      </c>
      <c r="AJ42" s="33">
        <v>-5.0999999999999996</v>
      </c>
      <c r="AK42" s="33">
        <v>-3.2</v>
      </c>
      <c r="AL42" s="33">
        <v>-1.8</v>
      </c>
      <c r="AM42" s="191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25">
      <c r="A43" s="57" t="s">
        <v>105</v>
      </c>
      <c r="B43" s="57" t="s">
        <v>72</v>
      </c>
      <c r="C43" s="144">
        <f t="shared" si="11"/>
        <v>0.06</v>
      </c>
      <c r="D43" s="144">
        <f t="shared" si="12"/>
        <v>0.06</v>
      </c>
      <c r="E43" s="144">
        <f t="shared" si="12"/>
        <v>0.06</v>
      </c>
      <c r="F43" s="144">
        <f t="shared" si="12"/>
        <v>0.06</v>
      </c>
      <c r="G43" s="144">
        <f t="shared" si="12"/>
        <v>0.06</v>
      </c>
      <c r="H43" s="144">
        <f t="shared" si="12"/>
        <v>0.06</v>
      </c>
      <c r="I43" s="144">
        <f t="shared" si="12"/>
        <v>0.06</v>
      </c>
      <c r="J43" s="144">
        <f t="shared" si="12"/>
        <v>0.06</v>
      </c>
      <c r="K43" s="144">
        <f t="shared" si="12"/>
        <v>0.06</v>
      </c>
      <c r="L43" s="144">
        <f t="shared" si="12"/>
        <v>0.06</v>
      </c>
      <c r="O43" s="199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4" t="str">
        <f t="shared" si="14"/>
        <v>20 yrs</v>
      </c>
      <c r="AG43" s="33" t="s">
        <v>24</v>
      </c>
      <c r="AH43" s="33" t="s">
        <v>393</v>
      </c>
      <c r="AI43" s="192">
        <v>-7.6</v>
      </c>
      <c r="AJ43" s="33">
        <v>-5.0999999999999996</v>
      </c>
      <c r="AK43" s="33">
        <v>-3.2</v>
      </c>
      <c r="AL43" s="33">
        <v>-1.8</v>
      </c>
      <c r="AM43" s="191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25">
      <c r="A44" s="57" t="s">
        <v>106</v>
      </c>
      <c r="B44" s="57" t="s">
        <v>72</v>
      </c>
      <c r="C44" s="144">
        <f t="shared" si="11"/>
        <v>0.06</v>
      </c>
      <c r="D44" s="144">
        <f t="shared" si="12"/>
        <v>0.06</v>
      </c>
      <c r="E44" s="144">
        <f t="shared" si="12"/>
        <v>0.06</v>
      </c>
      <c r="F44" s="144">
        <f t="shared" si="12"/>
        <v>0.06</v>
      </c>
      <c r="G44" s="144">
        <f t="shared" si="12"/>
        <v>0.06</v>
      </c>
      <c r="H44" s="144">
        <f t="shared" si="12"/>
        <v>0.06</v>
      </c>
      <c r="I44" s="144">
        <f t="shared" si="12"/>
        <v>0.06</v>
      </c>
      <c r="J44" s="144">
        <f t="shared" si="12"/>
        <v>0.06</v>
      </c>
      <c r="K44" s="144">
        <f t="shared" si="12"/>
        <v>0.06</v>
      </c>
      <c r="L44" s="144">
        <f t="shared" si="12"/>
        <v>0.06</v>
      </c>
      <c r="O44" s="199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4" t="str">
        <f t="shared" si="14"/>
        <v>20 yrs</v>
      </c>
      <c r="AG44" s="33" t="s">
        <v>67</v>
      </c>
      <c r="AH44" s="33" t="s">
        <v>394</v>
      </c>
      <c r="AI44" s="192">
        <v>-0.6</v>
      </c>
      <c r="AJ44" s="33">
        <v>0.3</v>
      </c>
      <c r="AK44" s="33">
        <v>0.6</v>
      </c>
      <c r="AL44" s="33">
        <v>0.8</v>
      </c>
      <c r="AM44" s="191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25">
      <c r="A45" s="57" t="s">
        <v>107</v>
      </c>
      <c r="B45" s="57" t="s">
        <v>72</v>
      </c>
      <c r="C45" s="144">
        <f t="shared" si="11"/>
        <v>0.06</v>
      </c>
      <c r="D45" s="144">
        <f t="shared" si="12"/>
        <v>0.06</v>
      </c>
      <c r="E45" s="144">
        <f t="shared" si="12"/>
        <v>0.06</v>
      </c>
      <c r="F45" s="144">
        <f t="shared" si="12"/>
        <v>0.06</v>
      </c>
      <c r="G45" s="144">
        <f t="shared" si="12"/>
        <v>0.06</v>
      </c>
      <c r="H45" s="144">
        <f t="shared" si="12"/>
        <v>0.06</v>
      </c>
      <c r="I45" s="144">
        <f t="shared" si="12"/>
        <v>0.06</v>
      </c>
      <c r="J45" s="144">
        <f t="shared" si="12"/>
        <v>0.06</v>
      </c>
      <c r="K45" s="144">
        <f t="shared" si="12"/>
        <v>0.06</v>
      </c>
      <c r="L45" s="144">
        <f t="shared" si="12"/>
        <v>0.06</v>
      </c>
      <c r="O45" s="199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90" t="s">
        <v>375</v>
      </c>
      <c r="AG45" s="33" t="s">
        <v>68</v>
      </c>
      <c r="AH45" s="33" t="s">
        <v>395</v>
      </c>
      <c r="AI45" s="192">
        <v>1.3</v>
      </c>
      <c r="AJ45" s="33">
        <v>-0.1</v>
      </c>
      <c r="AK45" s="33">
        <v>0.5</v>
      </c>
      <c r="AL45" s="33">
        <v>0.3</v>
      </c>
      <c r="AM45" s="191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25">
      <c r="A46" s="57" t="s">
        <v>108</v>
      </c>
      <c r="B46" s="57" t="s">
        <v>72</v>
      </c>
      <c r="C46" s="144">
        <f t="shared" si="11"/>
        <v>0.06</v>
      </c>
      <c r="D46" s="144">
        <f t="shared" si="12"/>
        <v>0.06</v>
      </c>
      <c r="E46" s="144">
        <f t="shared" si="12"/>
        <v>0.06</v>
      </c>
      <c r="F46" s="144">
        <f t="shared" si="12"/>
        <v>0.06</v>
      </c>
      <c r="G46" s="144">
        <f t="shared" si="12"/>
        <v>0.06</v>
      </c>
      <c r="H46" s="144">
        <f t="shared" si="12"/>
        <v>0.06</v>
      </c>
      <c r="I46" s="144">
        <f t="shared" si="12"/>
        <v>0.06</v>
      </c>
      <c r="J46" s="144">
        <f t="shared" si="12"/>
        <v>0.06</v>
      </c>
      <c r="K46" s="144">
        <f t="shared" si="12"/>
        <v>0.06</v>
      </c>
      <c r="L46" s="144">
        <f t="shared" si="12"/>
        <v>0.06</v>
      </c>
      <c r="O46" s="199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4" t="str">
        <f t="shared" si="14"/>
        <v>20 yrs</v>
      </c>
      <c r="AH46" s="33" t="s">
        <v>396</v>
      </c>
      <c r="AI46" s="192">
        <v>1.3</v>
      </c>
      <c r="AJ46" s="33">
        <v>-0.1</v>
      </c>
      <c r="AK46" s="33">
        <v>0.5</v>
      </c>
      <c r="AL46" s="33">
        <v>0.3</v>
      </c>
      <c r="AM46" s="191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25">
      <c r="A47" s="57" t="s">
        <v>109</v>
      </c>
      <c r="B47" s="57" t="s">
        <v>72</v>
      </c>
      <c r="C47" s="144">
        <f t="shared" si="11"/>
        <v>0.06</v>
      </c>
      <c r="D47" s="144">
        <f t="shared" si="12"/>
        <v>0.06</v>
      </c>
      <c r="E47" s="144">
        <f t="shared" si="12"/>
        <v>0.06</v>
      </c>
      <c r="F47" s="144">
        <f t="shared" si="12"/>
        <v>0.06</v>
      </c>
      <c r="G47" s="144">
        <f t="shared" si="12"/>
        <v>0.06</v>
      </c>
      <c r="H47" s="144">
        <f t="shared" si="12"/>
        <v>0.06</v>
      </c>
      <c r="I47" s="144">
        <f t="shared" si="12"/>
        <v>0.06</v>
      </c>
      <c r="J47" s="144">
        <f t="shared" si="12"/>
        <v>0.06</v>
      </c>
      <c r="K47" s="144">
        <f t="shared" si="12"/>
        <v>0.06</v>
      </c>
      <c r="L47" s="144">
        <f t="shared" si="12"/>
        <v>0.06</v>
      </c>
      <c r="O47" s="199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90" t="s">
        <v>375</v>
      </c>
      <c r="AH47" s="33" t="s">
        <v>397</v>
      </c>
      <c r="AI47" s="192">
        <v>1.3</v>
      </c>
      <c r="AJ47" s="33">
        <v>-0.1</v>
      </c>
      <c r="AK47" s="33">
        <v>0.5</v>
      </c>
      <c r="AL47" s="33">
        <v>0.3</v>
      </c>
      <c r="AM47" s="191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25">
      <c r="A48" s="57" t="s">
        <v>110</v>
      </c>
      <c r="B48" s="57" t="s">
        <v>72</v>
      </c>
      <c r="C48" s="144">
        <f t="shared" si="11"/>
        <v>0.06</v>
      </c>
      <c r="D48" s="144">
        <f t="shared" si="12"/>
        <v>0.06</v>
      </c>
      <c r="E48" s="144">
        <f t="shared" si="12"/>
        <v>0.06</v>
      </c>
      <c r="F48" s="144">
        <f t="shared" si="12"/>
        <v>0.06</v>
      </c>
      <c r="G48" s="144">
        <f t="shared" si="12"/>
        <v>0.06</v>
      </c>
      <c r="H48" s="144">
        <f t="shared" si="12"/>
        <v>0.06</v>
      </c>
      <c r="I48" s="144">
        <f t="shared" si="12"/>
        <v>0.06</v>
      </c>
      <c r="J48" s="144">
        <f t="shared" si="12"/>
        <v>0.06</v>
      </c>
      <c r="K48" s="144">
        <f t="shared" si="12"/>
        <v>0.06</v>
      </c>
      <c r="L48" s="144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4" t="str">
        <f t="shared" si="14"/>
        <v>20 yrs</v>
      </c>
      <c r="AG48" s="33" t="s">
        <v>122</v>
      </c>
      <c r="AH48" s="33" t="s">
        <v>398</v>
      </c>
      <c r="AI48" s="192">
        <v>1.3</v>
      </c>
      <c r="AJ48" s="33">
        <v>-0.1</v>
      </c>
      <c r="AK48" s="33">
        <v>0.5</v>
      </c>
      <c r="AL48" s="33">
        <v>0.3</v>
      </c>
      <c r="AM48" s="191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25">
      <c r="A49" s="57" t="s">
        <v>61</v>
      </c>
      <c r="B49" s="57" t="s">
        <v>72</v>
      </c>
      <c r="C49" s="144">
        <f>VLOOKUP($A49,$AG$8:$AM$69,MATCH($AF$4,$AG$7:$AM$7,0),)*$F$3</f>
        <v>0.17</v>
      </c>
      <c r="D49" s="144">
        <f t="shared" si="12"/>
        <v>0.17</v>
      </c>
      <c r="E49" s="144">
        <f t="shared" si="12"/>
        <v>0.17</v>
      </c>
      <c r="F49" s="144">
        <f t="shared" si="12"/>
        <v>0.17</v>
      </c>
      <c r="G49" s="144">
        <f t="shared" si="12"/>
        <v>0.17</v>
      </c>
      <c r="H49" s="144">
        <f t="shared" si="12"/>
        <v>0.17</v>
      </c>
      <c r="I49" s="144">
        <f t="shared" si="12"/>
        <v>0.17</v>
      </c>
      <c r="J49" s="144">
        <f t="shared" si="12"/>
        <v>0.17</v>
      </c>
      <c r="K49" s="144">
        <f t="shared" si="12"/>
        <v>0.17</v>
      </c>
      <c r="L49" s="144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90" t="s">
        <v>375</v>
      </c>
      <c r="AG49" s="57" t="s">
        <v>322</v>
      </c>
      <c r="AH49" s="33" t="s">
        <v>400</v>
      </c>
      <c r="AI49" s="192">
        <v>-1.6</v>
      </c>
      <c r="AJ49" s="33">
        <v>-1.3</v>
      </c>
      <c r="AK49" s="33">
        <v>0.5</v>
      </c>
      <c r="AL49" s="33">
        <v>1.8</v>
      </c>
      <c r="AM49" s="191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25">
      <c r="A50" s="57" t="s">
        <v>217</v>
      </c>
      <c r="B50" s="57" t="s">
        <v>72</v>
      </c>
      <c r="C50" s="144">
        <f>C49</f>
        <v>0.17</v>
      </c>
      <c r="D50" s="144">
        <f t="shared" si="12"/>
        <v>0.17</v>
      </c>
      <c r="E50" s="144">
        <f t="shared" si="12"/>
        <v>0.17</v>
      </c>
      <c r="F50" s="144">
        <f t="shared" si="12"/>
        <v>0.17</v>
      </c>
      <c r="G50" s="144">
        <f t="shared" si="12"/>
        <v>0.17</v>
      </c>
      <c r="H50" s="144">
        <f t="shared" si="12"/>
        <v>0.17</v>
      </c>
      <c r="I50" s="144">
        <f t="shared" si="12"/>
        <v>0.17</v>
      </c>
      <c r="J50" s="144">
        <f t="shared" si="12"/>
        <v>0.17</v>
      </c>
      <c r="K50" s="144">
        <f t="shared" si="12"/>
        <v>0.17</v>
      </c>
      <c r="L50" s="144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4" t="str">
        <f t="shared" si="14"/>
        <v>20 yrs</v>
      </c>
      <c r="AG50" s="33" t="s">
        <v>365</v>
      </c>
      <c r="AH50" s="33" t="s">
        <v>402</v>
      </c>
      <c r="AI50" s="192">
        <v>-1.6</v>
      </c>
      <c r="AJ50" s="33">
        <v>-1.3</v>
      </c>
      <c r="AK50" s="33">
        <v>0.5</v>
      </c>
      <c r="AL50" s="33">
        <v>1.8</v>
      </c>
      <c r="AM50" s="191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25">
      <c r="A51" s="57" t="s">
        <v>111</v>
      </c>
      <c r="B51" s="57" t="s">
        <v>72</v>
      </c>
      <c r="C51" s="144">
        <f>C50</f>
        <v>0.17</v>
      </c>
      <c r="D51" s="144">
        <f t="shared" si="12"/>
        <v>0.17</v>
      </c>
      <c r="E51" s="144">
        <f t="shared" si="12"/>
        <v>0.17</v>
      </c>
      <c r="F51" s="144">
        <f t="shared" si="12"/>
        <v>0.17</v>
      </c>
      <c r="G51" s="144">
        <f t="shared" ref="D51:L58" si="17">F51</f>
        <v>0.17</v>
      </c>
      <c r="H51" s="144">
        <f t="shared" si="17"/>
        <v>0.17</v>
      </c>
      <c r="I51" s="144">
        <f t="shared" si="17"/>
        <v>0.17</v>
      </c>
      <c r="J51" s="144">
        <f t="shared" si="17"/>
        <v>0.17</v>
      </c>
      <c r="K51" s="144">
        <f t="shared" si="17"/>
        <v>0.17</v>
      </c>
      <c r="L51" s="144">
        <f t="shared" si="17"/>
        <v>0.17</v>
      </c>
      <c r="O51" s="57" t="str">
        <f t="shared" si="5"/>
        <v>abchm</v>
      </c>
      <c r="P51" s="57" t="str">
        <f t="shared" si="3"/>
        <v>nat</v>
      </c>
      <c r="Q51" s="17" t="str">
        <f t="shared" si="6"/>
        <v>eps</v>
      </c>
      <c r="R51" s="17" t="str">
        <f t="shared" si="16"/>
        <v>eps</v>
      </c>
      <c r="S51" s="17" t="str">
        <f t="shared" si="15"/>
        <v>eps</v>
      </c>
      <c r="T51" s="17" t="str">
        <f t="shared" si="15"/>
        <v>eps</v>
      </c>
      <c r="U51" s="17" t="str">
        <f t="shared" si="15"/>
        <v>eps</v>
      </c>
      <c r="V51" s="17" t="str">
        <f t="shared" si="15"/>
        <v>eps</v>
      </c>
      <c r="W51" s="17" t="str">
        <f t="shared" si="15"/>
        <v>eps</v>
      </c>
      <c r="X51" s="17" t="str">
        <f t="shared" si="15"/>
        <v>eps</v>
      </c>
      <c r="Y51" s="17" t="str">
        <f t="shared" si="15"/>
        <v>eps</v>
      </c>
      <c r="Z51" s="17" t="str">
        <f t="shared" si="15"/>
        <v>eps</v>
      </c>
      <c r="AF51" s="194" t="str">
        <f t="shared" si="14"/>
        <v>20 yrs</v>
      </c>
      <c r="AG51" s="33" t="s">
        <v>366</v>
      </c>
      <c r="AH51" s="33" t="s">
        <v>404</v>
      </c>
      <c r="AI51" s="192">
        <v>-1.6</v>
      </c>
      <c r="AJ51" s="33">
        <v>-1.3</v>
      </c>
      <c r="AK51" s="33">
        <v>0.5</v>
      </c>
      <c r="AL51" s="33">
        <v>1.8</v>
      </c>
      <c r="AM51" s="191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25">
      <c r="A52" s="57" t="s">
        <v>112</v>
      </c>
      <c r="B52" s="57" t="s">
        <v>72</v>
      </c>
      <c r="C52" s="144">
        <f>C51</f>
        <v>0.17</v>
      </c>
      <c r="D52" s="144">
        <f t="shared" si="17"/>
        <v>0.17</v>
      </c>
      <c r="E52" s="144">
        <f t="shared" si="17"/>
        <v>0.17</v>
      </c>
      <c r="F52" s="144">
        <f t="shared" si="17"/>
        <v>0.17</v>
      </c>
      <c r="G52" s="144">
        <f t="shared" si="17"/>
        <v>0.17</v>
      </c>
      <c r="H52" s="144">
        <f t="shared" si="17"/>
        <v>0.17</v>
      </c>
      <c r="I52" s="144">
        <f t="shared" si="17"/>
        <v>0.17</v>
      </c>
      <c r="J52" s="144">
        <f t="shared" si="17"/>
        <v>0.17</v>
      </c>
      <c r="K52" s="144">
        <f t="shared" si="17"/>
        <v>0.17</v>
      </c>
      <c r="L52" s="144">
        <f t="shared" si="17"/>
        <v>0.17</v>
      </c>
      <c r="O52" s="57" t="str">
        <f t="shared" si="5"/>
        <v>aochm</v>
      </c>
      <c r="P52" s="57" t="str">
        <f t="shared" si="3"/>
        <v>nat</v>
      </c>
      <c r="Q52" s="17" t="str">
        <f t="shared" si="6"/>
        <v>eps</v>
      </c>
      <c r="R52" s="17" t="str">
        <f t="shared" si="16"/>
        <v>eps</v>
      </c>
      <c r="S52" s="17" t="str">
        <f t="shared" si="16"/>
        <v>eps</v>
      </c>
      <c r="T52" s="17" t="str">
        <f t="shared" si="16"/>
        <v>eps</v>
      </c>
      <c r="U52" s="17" t="str">
        <f t="shared" si="16"/>
        <v>eps</v>
      </c>
      <c r="V52" s="17" t="str">
        <f t="shared" si="16"/>
        <v>eps</v>
      </c>
      <c r="W52" s="17" t="str">
        <f t="shared" si="16"/>
        <v>eps</v>
      </c>
      <c r="X52" s="17" t="str">
        <f t="shared" si="16"/>
        <v>eps</v>
      </c>
      <c r="Y52" s="17" t="str">
        <f t="shared" si="16"/>
        <v>eps</v>
      </c>
      <c r="Z52" s="17" t="str">
        <f t="shared" si="16"/>
        <v>eps</v>
      </c>
      <c r="AF52" s="194" t="str">
        <f t="shared" si="14"/>
        <v>20 yrs</v>
      </c>
      <c r="AG52" s="33" t="s">
        <v>219</v>
      </c>
      <c r="AH52" s="33" t="s">
        <v>219</v>
      </c>
      <c r="AI52" s="192">
        <v>-1.6</v>
      </c>
      <c r="AJ52" s="33">
        <v>-1.3</v>
      </c>
      <c r="AK52" s="33">
        <v>0.5</v>
      </c>
      <c r="AL52" s="33">
        <v>1.8</v>
      </c>
      <c r="AM52" s="191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25">
      <c r="A53" s="57" t="s">
        <v>113</v>
      </c>
      <c r="B53" s="57" t="s">
        <v>72</v>
      </c>
      <c r="C53" s="144">
        <f>C52</f>
        <v>0.17</v>
      </c>
      <c r="D53" s="144">
        <f t="shared" si="17"/>
        <v>0.17</v>
      </c>
      <c r="E53" s="144">
        <f t="shared" si="17"/>
        <v>0.17</v>
      </c>
      <c r="F53" s="144">
        <f t="shared" si="17"/>
        <v>0.17</v>
      </c>
      <c r="G53" s="144">
        <f t="shared" si="17"/>
        <v>0.17</v>
      </c>
      <c r="H53" s="144">
        <f t="shared" si="17"/>
        <v>0.17</v>
      </c>
      <c r="I53" s="144">
        <f t="shared" si="17"/>
        <v>0.17</v>
      </c>
      <c r="J53" s="144">
        <f t="shared" si="17"/>
        <v>0.17</v>
      </c>
      <c r="K53" s="144">
        <f t="shared" si="17"/>
        <v>0.17</v>
      </c>
      <c r="L53" s="144">
        <f t="shared" si="17"/>
        <v>0.17</v>
      </c>
      <c r="O53" s="57" t="str">
        <f t="shared" si="5"/>
        <v>arubb</v>
      </c>
      <c r="P53" s="57" t="str">
        <f t="shared" si="5"/>
        <v>nat</v>
      </c>
      <c r="Q53" s="17" t="str">
        <f t="shared" si="6"/>
        <v>eps</v>
      </c>
      <c r="R53" s="17" t="str">
        <f t="shared" si="16"/>
        <v>eps</v>
      </c>
      <c r="S53" s="17" t="str">
        <f t="shared" si="16"/>
        <v>eps</v>
      </c>
      <c r="T53" s="17" t="str">
        <f t="shared" si="16"/>
        <v>eps</v>
      </c>
      <c r="U53" s="17" t="str">
        <f t="shared" si="16"/>
        <v>eps</v>
      </c>
      <c r="V53" s="17" t="str">
        <f t="shared" si="16"/>
        <v>eps</v>
      </c>
      <c r="W53" s="17" t="str">
        <f t="shared" si="16"/>
        <v>eps</v>
      </c>
      <c r="X53" s="17" t="str">
        <f t="shared" si="16"/>
        <v>eps</v>
      </c>
      <c r="Y53" s="17" t="str">
        <f t="shared" si="16"/>
        <v>eps</v>
      </c>
      <c r="Z53" s="17" t="str">
        <f t="shared" si="16"/>
        <v>eps</v>
      </c>
      <c r="AF53" s="194" t="str">
        <f t="shared" si="14"/>
        <v>20 yrs</v>
      </c>
      <c r="AG53" s="33" t="s">
        <v>69</v>
      </c>
      <c r="AH53" s="33" t="s">
        <v>405</v>
      </c>
      <c r="AI53" s="192">
        <v>1.4</v>
      </c>
      <c r="AJ53" s="33">
        <v>1.8</v>
      </c>
      <c r="AK53" s="33">
        <v>1.2</v>
      </c>
      <c r="AL53" s="33">
        <v>0.7</v>
      </c>
      <c r="AM53" s="191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25">
      <c r="A54" s="57" t="s">
        <v>114</v>
      </c>
      <c r="B54" s="57" t="s">
        <v>72</v>
      </c>
      <c r="C54" s="144">
        <f>VLOOKUP($A54,$AG$8:$AM$69,MATCH($AF$4,$AG$7:$AM$7,0),)*$F$3</f>
        <v>0.17</v>
      </c>
      <c r="D54" s="144">
        <f t="shared" si="17"/>
        <v>0.17</v>
      </c>
      <c r="E54" s="144">
        <f t="shared" si="17"/>
        <v>0.17</v>
      </c>
      <c r="F54" s="144">
        <f t="shared" si="17"/>
        <v>0.17</v>
      </c>
      <c r="G54" s="144">
        <f t="shared" si="17"/>
        <v>0.17</v>
      </c>
      <c r="H54" s="144">
        <f t="shared" si="17"/>
        <v>0.17</v>
      </c>
      <c r="I54" s="144">
        <f t="shared" si="17"/>
        <v>0.17</v>
      </c>
      <c r="J54" s="144">
        <f t="shared" si="17"/>
        <v>0.17</v>
      </c>
      <c r="K54" s="144">
        <f t="shared" si="17"/>
        <v>0.17</v>
      </c>
      <c r="L54" s="144">
        <f t="shared" si="17"/>
        <v>0.17</v>
      </c>
      <c r="O54" s="57" t="str">
        <f t="shared" ref="O54:P58" si="18">A54</f>
        <v>aplas</v>
      </c>
      <c r="P54" s="57" t="str">
        <f t="shared" si="18"/>
        <v>nat</v>
      </c>
      <c r="Q54" s="17" t="str">
        <f t="shared" si="6"/>
        <v>eps</v>
      </c>
      <c r="R54" s="17" t="str">
        <f t="shared" si="16"/>
        <v>eps</v>
      </c>
      <c r="S54" s="17" t="str">
        <f t="shared" si="16"/>
        <v>eps</v>
      </c>
      <c r="T54" s="17" t="str">
        <f t="shared" si="16"/>
        <v>eps</v>
      </c>
      <c r="U54" s="17" t="str">
        <f t="shared" si="16"/>
        <v>eps</v>
      </c>
      <c r="V54" s="17" t="str">
        <f t="shared" si="16"/>
        <v>eps</v>
      </c>
      <c r="W54" s="17" t="str">
        <f t="shared" si="16"/>
        <v>eps</v>
      </c>
      <c r="X54" s="17" t="str">
        <f t="shared" si="16"/>
        <v>eps</v>
      </c>
      <c r="Y54" s="17" t="str">
        <f t="shared" si="16"/>
        <v>eps</v>
      </c>
      <c r="Z54" s="17" t="str">
        <f t="shared" si="16"/>
        <v>eps</v>
      </c>
      <c r="AF54" s="194" t="str">
        <f t="shared" si="14"/>
        <v>20 yrs</v>
      </c>
      <c r="AG54" s="33" t="s">
        <v>70</v>
      </c>
      <c r="AH54" s="33" t="s">
        <v>406</v>
      </c>
      <c r="AI54" s="192">
        <v>1.4</v>
      </c>
      <c r="AJ54" s="33">
        <v>1.8</v>
      </c>
      <c r="AK54" s="33">
        <v>1.2</v>
      </c>
      <c r="AL54" s="33">
        <v>0.7</v>
      </c>
      <c r="AM54" s="191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25">
      <c r="A55" s="57" t="s">
        <v>62</v>
      </c>
      <c r="B55" s="57" t="s">
        <v>72</v>
      </c>
      <c r="C55" s="144">
        <f>VLOOKUP($A55,$AG$8:$AM$69,MATCH($AF$4,$AG$7:$AM$7,0),)*$F$3</f>
        <v>0.13999999999999999</v>
      </c>
      <c r="D55" s="144">
        <f t="shared" si="17"/>
        <v>0.13999999999999999</v>
      </c>
      <c r="E55" s="144">
        <f t="shared" si="17"/>
        <v>0.13999999999999999</v>
      </c>
      <c r="F55" s="144">
        <f t="shared" si="17"/>
        <v>0.13999999999999999</v>
      </c>
      <c r="G55" s="144">
        <f t="shared" si="17"/>
        <v>0.13999999999999999</v>
      </c>
      <c r="H55" s="144">
        <f t="shared" si="17"/>
        <v>0.13999999999999999</v>
      </c>
      <c r="I55" s="144">
        <f t="shared" si="17"/>
        <v>0.13999999999999999</v>
      </c>
      <c r="J55" s="144">
        <f t="shared" si="17"/>
        <v>0.13999999999999999</v>
      </c>
      <c r="K55" s="144">
        <f t="shared" si="17"/>
        <v>0.13999999999999999</v>
      </c>
      <c r="L55" s="144">
        <f t="shared" si="17"/>
        <v>0.13999999999999999</v>
      </c>
      <c r="O55" s="57" t="str">
        <f t="shared" si="18"/>
        <v>anmet</v>
      </c>
      <c r="P55" s="57" t="str">
        <f t="shared" si="18"/>
        <v>nat</v>
      </c>
      <c r="Q55" s="17" t="str">
        <f t="shared" si="6"/>
        <v>eps</v>
      </c>
      <c r="R55" s="17" t="str">
        <f t="shared" si="16"/>
        <v>eps</v>
      </c>
      <c r="S55" s="17" t="str">
        <f t="shared" si="16"/>
        <v>eps</v>
      </c>
      <c r="T55" s="17" t="str">
        <f t="shared" si="16"/>
        <v>eps</v>
      </c>
      <c r="U55" s="17" t="str">
        <f t="shared" si="16"/>
        <v>eps</v>
      </c>
      <c r="V55" s="17" t="str">
        <f t="shared" si="16"/>
        <v>eps</v>
      </c>
      <c r="W55" s="17" t="str">
        <f t="shared" si="16"/>
        <v>eps</v>
      </c>
      <c r="X55" s="17" t="str">
        <f t="shared" si="16"/>
        <v>eps</v>
      </c>
      <c r="Y55" s="17" t="str">
        <f t="shared" si="16"/>
        <v>eps</v>
      </c>
      <c r="Z55" s="17" t="str">
        <f t="shared" si="16"/>
        <v>eps</v>
      </c>
      <c r="AF55" s="194" t="str">
        <f t="shared" si="14"/>
        <v>20 yrs</v>
      </c>
      <c r="AH55" s="33" t="s">
        <v>407</v>
      </c>
      <c r="AI55" s="192">
        <v>1.4</v>
      </c>
      <c r="AJ55" s="33">
        <v>1.8</v>
      </c>
      <c r="AK55" s="33">
        <v>1.2</v>
      </c>
      <c r="AL55" s="33">
        <v>0.7</v>
      </c>
      <c r="AM55" s="191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25">
      <c r="A56" s="57" t="s">
        <v>115</v>
      </c>
      <c r="B56" s="57" t="s">
        <v>72</v>
      </c>
      <c r="C56" s="144">
        <f>VLOOKUP($A56,$AG$8:$AM$69,MATCH($AF$4,$AG$7:$AM$7,0),)*$F$3</f>
        <v>0.13999999999999999</v>
      </c>
      <c r="D56" s="144">
        <f t="shared" si="17"/>
        <v>0.13999999999999999</v>
      </c>
      <c r="E56" s="144">
        <f t="shared" si="17"/>
        <v>0.13999999999999999</v>
      </c>
      <c r="F56" s="144">
        <f t="shared" si="17"/>
        <v>0.13999999999999999</v>
      </c>
      <c r="G56" s="144">
        <f t="shared" si="17"/>
        <v>0.13999999999999999</v>
      </c>
      <c r="H56" s="144">
        <f t="shared" si="17"/>
        <v>0.13999999999999999</v>
      </c>
      <c r="I56" s="144">
        <f t="shared" si="17"/>
        <v>0.13999999999999999</v>
      </c>
      <c r="J56" s="144">
        <f t="shared" si="17"/>
        <v>0.13999999999999999</v>
      </c>
      <c r="K56" s="144">
        <f t="shared" si="17"/>
        <v>0.13999999999999999</v>
      </c>
      <c r="L56" s="144">
        <f t="shared" si="17"/>
        <v>0.13999999999999999</v>
      </c>
      <c r="O56" s="57" t="str">
        <f t="shared" si="18"/>
        <v>airon</v>
      </c>
      <c r="P56" s="57" t="str">
        <f t="shared" si="18"/>
        <v>nat</v>
      </c>
      <c r="Q56" s="17" t="str">
        <f t="shared" si="6"/>
        <v>eps</v>
      </c>
      <c r="R56" s="17" t="str">
        <f t="shared" si="16"/>
        <v>eps</v>
      </c>
      <c r="S56" s="17" t="str">
        <f t="shared" si="16"/>
        <v>eps</v>
      </c>
      <c r="T56" s="17" t="str">
        <f t="shared" si="16"/>
        <v>eps</v>
      </c>
      <c r="U56" s="17" t="str">
        <f t="shared" si="16"/>
        <v>eps</v>
      </c>
      <c r="V56" s="17" t="str">
        <f t="shared" si="16"/>
        <v>eps</v>
      </c>
      <c r="W56" s="17" t="str">
        <f t="shared" si="16"/>
        <v>eps</v>
      </c>
      <c r="X56" s="17" t="str">
        <f t="shared" si="16"/>
        <v>eps</v>
      </c>
      <c r="Y56" s="17" t="str">
        <f t="shared" si="16"/>
        <v>eps</v>
      </c>
      <c r="Z56" s="17" t="str">
        <f t="shared" si="16"/>
        <v>eps</v>
      </c>
      <c r="AF56" s="194" t="str">
        <f t="shared" si="14"/>
        <v>20 yrs</v>
      </c>
      <c r="AH56" s="33" t="s">
        <v>408</v>
      </c>
      <c r="AI56" s="192">
        <v>1.4</v>
      </c>
      <c r="AJ56" s="33">
        <v>1.8</v>
      </c>
      <c r="AK56" s="33">
        <v>1.2</v>
      </c>
      <c r="AL56" s="33">
        <v>0.7</v>
      </c>
      <c r="AM56" s="191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25">
      <c r="A57" s="57" t="s">
        <v>116</v>
      </c>
      <c r="B57" s="57" t="s">
        <v>72</v>
      </c>
      <c r="C57" s="144">
        <f>VLOOKUP($A57,$AG$8:$AM$69,MATCH($AF$4,$AG$7:$AM$7,0),)*$F$3</f>
        <v>0.13999999999999999</v>
      </c>
      <c r="D57" s="144">
        <f>C57</f>
        <v>0.13999999999999999</v>
      </c>
      <c r="E57" s="144">
        <f t="shared" si="17"/>
        <v>0.13999999999999999</v>
      </c>
      <c r="F57" s="144">
        <f t="shared" si="17"/>
        <v>0.13999999999999999</v>
      </c>
      <c r="G57" s="144">
        <f t="shared" si="17"/>
        <v>0.13999999999999999</v>
      </c>
      <c r="H57" s="144">
        <f t="shared" si="17"/>
        <v>0.13999999999999999</v>
      </c>
      <c r="I57" s="144">
        <f t="shared" si="17"/>
        <v>0.13999999999999999</v>
      </c>
      <c r="J57" s="144">
        <f t="shared" si="17"/>
        <v>0.13999999999999999</v>
      </c>
      <c r="K57" s="144">
        <f t="shared" si="17"/>
        <v>0.13999999999999999</v>
      </c>
      <c r="L57" s="144">
        <f t="shared" si="17"/>
        <v>0.13999999999999999</v>
      </c>
      <c r="O57" s="57" t="str">
        <f t="shared" si="18"/>
        <v>anfrm</v>
      </c>
      <c r="P57" s="57" t="str">
        <f t="shared" si="18"/>
        <v>nat</v>
      </c>
      <c r="Q57" s="17" t="str">
        <f t="shared" si="6"/>
        <v>eps</v>
      </c>
      <c r="R57" s="17" t="str">
        <f t="shared" si="16"/>
        <v>eps</v>
      </c>
      <c r="S57" s="17" t="str">
        <f t="shared" si="16"/>
        <v>eps</v>
      </c>
      <c r="T57" s="17" t="str">
        <f t="shared" si="16"/>
        <v>eps</v>
      </c>
      <c r="U57" s="17" t="str">
        <f t="shared" si="16"/>
        <v>eps</v>
      </c>
      <c r="V57" s="17" t="str">
        <f t="shared" si="16"/>
        <v>eps</v>
      </c>
      <c r="W57" s="17" t="str">
        <f t="shared" si="16"/>
        <v>eps</v>
      </c>
      <c r="X57" s="17" t="str">
        <f t="shared" si="16"/>
        <v>eps</v>
      </c>
      <c r="Y57" s="17" t="str">
        <f t="shared" si="16"/>
        <v>eps</v>
      </c>
      <c r="Z57" s="17" t="str">
        <f t="shared" si="16"/>
        <v>eps</v>
      </c>
      <c r="AF57" s="194" t="str">
        <f t="shared" si="14"/>
        <v>20 yrs</v>
      </c>
      <c r="AG57" s="33" t="s">
        <v>123</v>
      </c>
      <c r="AH57" s="33" t="s">
        <v>409</v>
      </c>
      <c r="AI57" s="192">
        <v>1.4</v>
      </c>
      <c r="AJ57" s="33">
        <v>1.8</v>
      </c>
      <c r="AK57" s="33">
        <v>1.2</v>
      </c>
      <c r="AL57" s="33">
        <v>0.7</v>
      </c>
      <c r="AM57" s="191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25">
      <c r="A58" s="57" t="s">
        <v>117</v>
      </c>
      <c r="B58" s="57" t="s">
        <v>72</v>
      </c>
      <c r="C58" s="144">
        <f>VLOOKUP($A58,$AG$8:$AM$69,MATCH($AF$4,$AG$7:$AM$7,0),)*$F$3</f>
        <v>0.13999999999999999</v>
      </c>
      <c r="D58" s="144">
        <f>C58</f>
        <v>0.13999999999999999</v>
      </c>
      <c r="E58" s="144">
        <f t="shared" si="17"/>
        <v>0.13999999999999999</v>
      </c>
      <c r="F58" s="144">
        <f t="shared" si="17"/>
        <v>0.13999999999999999</v>
      </c>
      <c r="G58" s="144">
        <f t="shared" si="17"/>
        <v>0.13999999999999999</v>
      </c>
      <c r="H58" s="144">
        <f t="shared" si="17"/>
        <v>0.13999999999999999</v>
      </c>
      <c r="I58" s="144">
        <f t="shared" si="17"/>
        <v>0.13999999999999999</v>
      </c>
      <c r="J58" s="144">
        <f t="shared" si="17"/>
        <v>0.13999999999999999</v>
      </c>
      <c r="K58" s="144">
        <f t="shared" si="17"/>
        <v>0.13999999999999999</v>
      </c>
      <c r="L58" s="144">
        <f t="shared" si="17"/>
        <v>0.13999999999999999</v>
      </c>
      <c r="O58" s="57" t="str">
        <f t="shared" si="18"/>
        <v>ametp</v>
      </c>
      <c r="P58" s="57" t="str">
        <f t="shared" si="18"/>
        <v>nat</v>
      </c>
      <c r="Q58" s="17" t="str">
        <f t="shared" si="6"/>
        <v>eps</v>
      </c>
      <c r="R58" s="17" t="str">
        <f t="shared" si="16"/>
        <v>eps</v>
      </c>
      <c r="S58" s="17" t="str">
        <f t="shared" si="16"/>
        <v>eps</v>
      </c>
      <c r="T58" s="17" t="str">
        <f t="shared" si="16"/>
        <v>eps</v>
      </c>
      <c r="U58" s="17" t="str">
        <f t="shared" si="16"/>
        <v>eps</v>
      </c>
      <c r="V58" s="17" t="str">
        <f t="shared" si="16"/>
        <v>eps</v>
      </c>
      <c r="W58" s="17" t="str">
        <f t="shared" si="16"/>
        <v>eps</v>
      </c>
      <c r="X58" s="17" t="str">
        <f t="shared" si="16"/>
        <v>eps</v>
      </c>
      <c r="Y58" s="17" t="str">
        <f t="shared" si="16"/>
        <v>eps</v>
      </c>
      <c r="Z58" s="17" t="str">
        <f t="shared" si="16"/>
        <v>eps</v>
      </c>
      <c r="AF58" s="194" t="str">
        <f t="shared" si="14"/>
        <v>20 yrs</v>
      </c>
      <c r="AH58" s="33" t="s">
        <v>410</v>
      </c>
      <c r="AI58" s="192">
        <v>1.4</v>
      </c>
      <c r="AJ58" s="33">
        <v>1.8</v>
      </c>
      <c r="AK58" s="33">
        <v>1.2</v>
      </c>
      <c r="AL58" s="33">
        <v>0.7</v>
      </c>
      <c r="AM58" s="191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25">
      <c r="A59" s="57" t="s">
        <v>63</v>
      </c>
      <c r="B59" s="57" t="s">
        <v>72</v>
      </c>
      <c r="C59" s="144">
        <f t="shared" ref="C59:C81" si="19">VLOOKUP($A59,$AG$8:$AM$69,MATCH($AF$4,$AG$7:$AM$7,0),)*$F$3</f>
        <v>0.13</v>
      </c>
      <c r="D59" s="144">
        <f t="shared" ref="D59:D81" si="20">C59</f>
        <v>0.13</v>
      </c>
      <c r="E59" s="144">
        <f t="shared" ref="E59:E81" si="21">D59</f>
        <v>0.13</v>
      </c>
      <c r="F59" s="144">
        <f t="shared" ref="F59:F81" si="22">E59</f>
        <v>0.13</v>
      </c>
      <c r="G59" s="144">
        <f t="shared" ref="G59:G81" si="23">F59</f>
        <v>0.13</v>
      </c>
      <c r="H59" s="144">
        <f t="shared" ref="H59:H81" si="24">G59</f>
        <v>0.13</v>
      </c>
      <c r="I59" s="144">
        <f t="shared" ref="I59:I81" si="25">H59</f>
        <v>0.13</v>
      </c>
      <c r="J59" s="144">
        <f t="shared" ref="J59:J81" si="26">I59</f>
        <v>0.13</v>
      </c>
      <c r="K59" s="144">
        <f t="shared" ref="K59:K81" si="27">J59</f>
        <v>0.13</v>
      </c>
      <c r="L59" s="144">
        <f t="shared" ref="L59:L81" si="28">K59</f>
        <v>0.13</v>
      </c>
      <c r="O59" s="57" t="str">
        <f t="shared" ref="O59:O81" si="29">A59</f>
        <v>amach</v>
      </c>
      <c r="P59" s="57" t="str">
        <f t="shared" ref="P59:P81" si="30">B59</f>
        <v>nat</v>
      </c>
      <c r="Q59" s="17" t="str">
        <f t="shared" si="6"/>
        <v>eps</v>
      </c>
      <c r="R59" s="17" t="str">
        <f t="shared" ref="R59:R81" si="31">Q59</f>
        <v>eps</v>
      </c>
      <c r="S59" s="17" t="str">
        <f t="shared" ref="S59:S81" si="32">R59</f>
        <v>eps</v>
      </c>
      <c r="T59" s="17" t="str">
        <f t="shared" ref="T59:T81" si="33">S59</f>
        <v>eps</v>
      </c>
      <c r="U59" s="17" t="str">
        <f t="shared" ref="U59:U81" si="34">T59</f>
        <v>eps</v>
      </c>
      <c r="V59" s="17" t="str">
        <f t="shared" ref="V59:V81" si="35">U59</f>
        <v>eps</v>
      </c>
      <c r="W59" s="17" t="str">
        <f t="shared" ref="W59:W81" si="36">V59</f>
        <v>eps</v>
      </c>
      <c r="X59" s="17" t="str">
        <f t="shared" ref="X59:X81" si="37">W59</f>
        <v>eps</v>
      </c>
      <c r="Y59" s="17" t="str">
        <f t="shared" ref="Y59:Y81" si="38">X59</f>
        <v>eps</v>
      </c>
      <c r="Z59" s="17" t="str">
        <f t="shared" ref="Z59:Z81" si="39">Y59</f>
        <v>eps</v>
      </c>
      <c r="AF59" s="194" t="str">
        <f t="shared" si="14"/>
        <v>20 yrs</v>
      </c>
      <c r="AH59" s="33" t="s">
        <v>411</v>
      </c>
      <c r="AI59" s="192">
        <v>1.4</v>
      </c>
      <c r="AJ59" s="33">
        <v>1.8</v>
      </c>
      <c r="AK59" s="33">
        <v>1.2</v>
      </c>
      <c r="AL59" s="33">
        <v>0.7</v>
      </c>
      <c r="AM59" s="191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25">
      <c r="A60" s="57" t="s">
        <v>118</v>
      </c>
      <c r="B60" s="57" t="s">
        <v>72</v>
      </c>
      <c r="C60" s="144">
        <f t="shared" si="19"/>
        <v>0.13</v>
      </c>
      <c r="D60" s="144">
        <f t="shared" si="20"/>
        <v>0.13</v>
      </c>
      <c r="E60" s="144">
        <f t="shared" si="21"/>
        <v>0.13</v>
      </c>
      <c r="F60" s="144">
        <f t="shared" si="22"/>
        <v>0.13</v>
      </c>
      <c r="G60" s="144">
        <f t="shared" si="23"/>
        <v>0.13</v>
      </c>
      <c r="H60" s="144">
        <f t="shared" si="24"/>
        <v>0.13</v>
      </c>
      <c r="I60" s="144">
        <f t="shared" si="25"/>
        <v>0.13</v>
      </c>
      <c r="J60" s="144">
        <f t="shared" si="26"/>
        <v>0.13</v>
      </c>
      <c r="K60" s="144">
        <f t="shared" si="27"/>
        <v>0.13</v>
      </c>
      <c r="L60" s="144">
        <f t="shared" si="28"/>
        <v>0.13</v>
      </c>
      <c r="O60" s="57" t="str">
        <f t="shared" si="29"/>
        <v>aemch</v>
      </c>
      <c r="P60" s="57" t="str">
        <f t="shared" si="30"/>
        <v>nat</v>
      </c>
      <c r="Q60" s="17" t="str">
        <f t="shared" si="6"/>
        <v>eps</v>
      </c>
      <c r="R60" s="17" t="str">
        <f t="shared" si="31"/>
        <v>eps</v>
      </c>
      <c r="S60" s="17" t="str">
        <f t="shared" si="32"/>
        <v>eps</v>
      </c>
      <c r="T60" s="17" t="str">
        <f t="shared" si="33"/>
        <v>eps</v>
      </c>
      <c r="U60" s="17" t="str">
        <f t="shared" si="34"/>
        <v>eps</v>
      </c>
      <c r="V60" s="17" t="str">
        <f t="shared" si="35"/>
        <v>eps</v>
      </c>
      <c r="W60" s="17" t="str">
        <f t="shared" si="36"/>
        <v>eps</v>
      </c>
      <c r="X60" s="17" t="str">
        <f t="shared" si="37"/>
        <v>eps</v>
      </c>
      <c r="Y60" s="17" t="str">
        <f t="shared" si="38"/>
        <v>eps</v>
      </c>
      <c r="Z60" s="17" t="str">
        <f t="shared" si="39"/>
        <v>eps</v>
      </c>
      <c r="AF60" s="194" t="str">
        <f t="shared" si="14"/>
        <v>20 yrs</v>
      </c>
      <c r="AH60" s="33" t="s">
        <v>412</v>
      </c>
      <c r="AI60" s="192">
        <v>1.4</v>
      </c>
      <c r="AJ60" s="33">
        <v>1.8</v>
      </c>
      <c r="AK60" s="33">
        <v>1.2</v>
      </c>
      <c r="AL60" s="33">
        <v>0.7</v>
      </c>
      <c r="AM60" s="191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25">
      <c r="A61" s="57" t="s">
        <v>119</v>
      </c>
      <c r="B61" s="57" t="s">
        <v>72</v>
      </c>
      <c r="C61" s="144">
        <f t="shared" si="19"/>
        <v>0.13</v>
      </c>
      <c r="D61" s="144">
        <f t="shared" si="20"/>
        <v>0.13</v>
      </c>
      <c r="E61" s="144">
        <f t="shared" si="21"/>
        <v>0.13</v>
      </c>
      <c r="F61" s="144">
        <f t="shared" si="22"/>
        <v>0.13</v>
      </c>
      <c r="G61" s="144">
        <f t="shared" si="23"/>
        <v>0.13</v>
      </c>
      <c r="H61" s="144">
        <f t="shared" si="24"/>
        <v>0.13</v>
      </c>
      <c r="I61" s="144">
        <f t="shared" si="25"/>
        <v>0.13</v>
      </c>
      <c r="J61" s="144">
        <f t="shared" si="26"/>
        <v>0.13</v>
      </c>
      <c r="K61" s="144">
        <f t="shared" si="27"/>
        <v>0.13</v>
      </c>
      <c r="L61" s="144">
        <f t="shared" si="28"/>
        <v>0.13</v>
      </c>
      <c r="O61" s="57" t="str">
        <f t="shared" si="29"/>
        <v>asequ</v>
      </c>
      <c r="P61" s="57" t="str">
        <f t="shared" si="30"/>
        <v>nat</v>
      </c>
      <c r="Q61" s="17" t="str">
        <f t="shared" si="6"/>
        <v>eps</v>
      </c>
      <c r="R61" s="17" t="str">
        <f t="shared" si="31"/>
        <v>eps</v>
      </c>
      <c r="S61" s="17" t="str">
        <f t="shared" si="32"/>
        <v>eps</v>
      </c>
      <c r="T61" s="17" t="str">
        <f t="shared" si="33"/>
        <v>eps</v>
      </c>
      <c r="U61" s="17" t="str">
        <f t="shared" si="34"/>
        <v>eps</v>
      </c>
      <c r="V61" s="17" t="str">
        <f t="shared" si="35"/>
        <v>eps</v>
      </c>
      <c r="W61" s="17" t="str">
        <f t="shared" si="36"/>
        <v>eps</v>
      </c>
      <c r="X61" s="17" t="str">
        <f t="shared" si="37"/>
        <v>eps</v>
      </c>
      <c r="Y61" s="17" t="str">
        <f t="shared" si="38"/>
        <v>eps</v>
      </c>
      <c r="Z61" s="17" t="str">
        <f t="shared" si="39"/>
        <v>eps</v>
      </c>
      <c r="AF61" s="194" t="str">
        <f t="shared" si="14"/>
        <v>20 yrs</v>
      </c>
      <c r="AH61" s="33" t="s">
        <v>413</v>
      </c>
      <c r="AI61" s="192">
        <v>1.4</v>
      </c>
      <c r="AJ61" s="33">
        <v>1.8</v>
      </c>
      <c r="AK61" s="33">
        <v>1.2</v>
      </c>
      <c r="AL61" s="33">
        <v>0.7</v>
      </c>
      <c r="AM61" s="191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25">
      <c r="A62" s="57" t="s">
        <v>64</v>
      </c>
      <c r="B62" s="57" t="s">
        <v>72</v>
      </c>
      <c r="C62" s="144">
        <f t="shared" si="19"/>
        <v>0.33</v>
      </c>
      <c r="D62" s="144">
        <f t="shared" si="20"/>
        <v>0.33</v>
      </c>
      <c r="E62" s="144">
        <f t="shared" si="21"/>
        <v>0.33</v>
      </c>
      <c r="F62" s="144">
        <f t="shared" si="22"/>
        <v>0.33</v>
      </c>
      <c r="G62" s="144">
        <f t="shared" si="23"/>
        <v>0.33</v>
      </c>
      <c r="H62" s="144">
        <f t="shared" si="24"/>
        <v>0.33</v>
      </c>
      <c r="I62" s="144">
        <f t="shared" si="25"/>
        <v>0.33</v>
      </c>
      <c r="J62" s="144">
        <f t="shared" si="26"/>
        <v>0.33</v>
      </c>
      <c r="K62" s="144">
        <f t="shared" si="27"/>
        <v>0.33</v>
      </c>
      <c r="L62" s="144">
        <f t="shared" si="28"/>
        <v>0.33</v>
      </c>
      <c r="O62" s="57" t="str">
        <f t="shared" si="29"/>
        <v>avehi</v>
      </c>
      <c r="P62" s="57" t="str">
        <f t="shared" si="30"/>
        <v>nat</v>
      </c>
      <c r="Q62" s="17" t="str">
        <f t="shared" si="6"/>
        <v>eps</v>
      </c>
      <c r="R62" s="17" t="str">
        <f t="shared" si="31"/>
        <v>eps</v>
      </c>
      <c r="S62" s="17" t="str">
        <f t="shared" si="32"/>
        <v>eps</v>
      </c>
      <c r="T62" s="17" t="str">
        <f t="shared" si="33"/>
        <v>eps</v>
      </c>
      <c r="U62" s="17" t="str">
        <f t="shared" si="34"/>
        <v>eps</v>
      </c>
      <c r="V62" s="17" t="str">
        <f t="shared" si="35"/>
        <v>eps</v>
      </c>
      <c r="W62" s="17" t="str">
        <f t="shared" si="36"/>
        <v>eps</v>
      </c>
      <c r="X62" s="17" t="str">
        <f t="shared" si="37"/>
        <v>eps</v>
      </c>
      <c r="Y62" s="17" t="str">
        <f t="shared" si="38"/>
        <v>eps</v>
      </c>
      <c r="Z62" s="17" t="str">
        <f t="shared" si="39"/>
        <v>eps</v>
      </c>
      <c r="AF62" s="190" t="s">
        <v>375</v>
      </c>
      <c r="AG62" s="33" t="s">
        <v>71</v>
      </c>
      <c r="AH62" s="33" t="s">
        <v>414</v>
      </c>
      <c r="AI62" s="192">
        <v>0.4</v>
      </c>
      <c r="AJ62" s="33">
        <v>0</v>
      </c>
      <c r="AK62" s="33">
        <v>-0.4</v>
      </c>
      <c r="AL62" s="33">
        <v>-0.4</v>
      </c>
      <c r="AM62" s="191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25">
      <c r="A63" s="57" t="s">
        <v>120</v>
      </c>
      <c r="B63" s="57" t="s">
        <v>72</v>
      </c>
      <c r="C63" s="144">
        <f t="shared" si="19"/>
        <v>0.33</v>
      </c>
      <c r="D63" s="144">
        <f t="shared" si="20"/>
        <v>0.33</v>
      </c>
      <c r="E63" s="144">
        <f t="shared" si="21"/>
        <v>0.33</v>
      </c>
      <c r="F63" s="144">
        <f t="shared" si="22"/>
        <v>0.33</v>
      </c>
      <c r="G63" s="144">
        <f t="shared" si="23"/>
        <v>0.33</v>
      </c>
      <c r="H63" s="144">
        <f t="shared" si="24"/>
        <v>0.33</v>
      </c>
      <c r="I63" s="144">
        <f t="shared" si="25"/>
        <v>0.33</v>
      </c>
      <c r="J63" s="144">
        <f t="shared" si="26"/>
        <v>0.33</v>
      </c>
      <c r="K63" s="144">
        <f t="shared" si="27"/>
        <v>0.33</v>
      </c>
      <c r="L63" s="144">
        <f t="shared" si="28"/>
        <v>0.33</v>
      </c>
      <c r="O63" s="57" t="str">
        <f t="shared" si="29"/>
        <v>atequ</v>
      </c>
      <c r="P63" s="57" t="str">
        <f t="shared" si="30"/>
        <v>nat</v>
      </c>
      <c r="Q63" s="17" t="str">
        <f t="shared" si="6"/>
        <v>eps</v>
      </c>
      <c r="R63" s="17" t="str">
        <f t="shared" si="31"/>
        <v>eps</v>
      </c>
      <c r="S63" s="17" t="str">
        <f t="shared" si="32"/>
        <v>eps</v>
      </c>
      <c r="T63" s="17" t="str">
        <f t="shared" si="33"/>
        <v>eps</v>
      </c>
      <c r="U63" s="17" t="str">
        <f t="shared" si="34"/>
        <v>eps</v>
      </c>
      <c r="V63" s="17" t="str">
        <f t="shared" si="35"/>
        <v>eps</v>
      </c>
      <c r="W63" s="17" t="str">
        <f t="shared" si="36"/>
        <v>eps</v>
      </c>
      <c r="X63" s="17" t="str">
        <f t="shared" si="37"/>
        <v>eps</v>
      </c>
      <c r="Y63" s="17" t="str">
        <f t="shared" si="38"/>
        <v>eps</v>
      </c>
      <c r="Z63" s="17" t="str">
        <f t="shared" si="39"/>
        <v>eps</v>
      </c>
      <c r="AF63" s="190" t="s">
        <v>375</v>
      </c>
      <c r="AG63" s="33" t="s">
        <v>124</v>
      </c>
      <c r="AH63" s="33" t="s">
        <v>415</v>
      </c>
      <c r="AI63" s="192">
        <v>-0.6</v>
      </c>
      <c r="AJ63" s="33">
        <v>-0.5</v>
      </c>
      <c r="AK63" s="33">
        <v>-1.3</v>
      </c>
      <c r="AL63" s="33">
        <v>-1.5</v>
      </c>
      <c r="AM63" s="191">
        <f t="shared" si="8"/>
        <v>-0.15000000000000002</v>
      </c>
      <c r="AP63" s="57">
        <f t="shared" si="9"/>
        <v>-1.5</v>
      </c>
      <c r="AQ63" s="56">
        <f t="shared" ref="AQ63:AQ69" si="40">AP63</f>
        <v>-1.5</v>
      </c>
    </row>
    <row r="64" spans="1:43" x14ac:dyDescent="0.25">
      <c r="A64" s="57" t="s">
        <v>121</v>
      </c>
      <c r="B64" s="57" t="s">
        <v>72</v>
      </c>
      <c r="C64" s="144">
        <f t="shared" si="19"/>
        <v>0.33</v>
      </c>
      <c r="D64" s="144">
        <f t="shared" si="20"/>
        <v>0.33</v>
      </c>
      <c r="E64" s="144">
        <f t="shared" si="21"/>
        <v>0.33</v>
      </c>
      <c r="F64" s="144">
        <f t="shared" si="22"/>
        <v>0.33</v>
      </c>
      <c r="G64" s="144">
        <f t="shared" si="23"/>
        <v>0.33</v>
      </c>
      <c r="H64" s="144">
        <f t="shared" si="24"/>
        <v>0.33</v>
      </c>
      <c r="I64" s="144">
        <f t="shared" si="25"/>
        <v>0.33</v>
      </c>
      <c r="J64" s="144">
        <f t="shared" si="26"/>
        <v>0.33</v>
      </c>
      <c r="K64" s="144">
        <f t="shared" si="27"/>
        <v>0.33</v>
      </c>
      <c r="L64" s="144">
        <f t="shared" si="28"/>
        <v>0.33</v>
      </c>
      <c r="O64" s="57" t="str">
        <f t="shared" si="29"/>
        <v>afurn</v>
      </c>
      <c r="P64" s="57" t="str">
        <f t="shared" si="30"/>
        <v>nat</v>
      </c>
      <c r="Q64" s="17" t="str">
        <f t="shared" si="6"/>
        <v>eps</v>
      </c>
      <c r="R64" s="17" t="str">
        <f t="shared" si="31"/>
        <v>eps</v>
      </c>
      <c r="S64" s="17" t="str">
        <f t="shared" si="32"/>
        <v>eps</v>
      </c>
      <c r="T64" s="17" t="str">
        <f t="shared" si="33"/>
        <v>eps</v>
      </c>
      <c r="U64" s="17" t="str">
        <f t="shared" si="34"/>
        <v>eps</v>
      </c>
      <c r="V64" s="17" t="str">
        <f t="shared" si="35"/>
        <v>eps</v>
      </c>
      <c r="W64" s="17" t="str">
        <f t="shared" si="36"/>
        <v>eps</v>
      </c>
      <c r="X64" s="17" t="str">
        <f t="shared" si="37"/>
        <v>eps</v>
      </c>
      <c r="Y64" s="17" t="str">
        <f t="shared" si="38"/>
        <v>eps</v>
      </c>
      <c r="Z64" s="17" t="str">
        <f t="shared" si="39"/>
        <v>eps</v>
      </c>
      <c r="AF64" s="194" t="str">
        <f t="shared" ref="AF64:AF75" si="41">AF63</f>
        <v>20 yrs</v>
      </c>
      <c r="AH64" s="33" t="s">
        <v>416</v>
      </c>
      <c r="AI64" s="192">
        <v>-0.6</v>
      </c>
      <c r="AJ64" s="33">
        <v>-0.5</v>
      </c>
      <c r="AK64" s="33">
        <v>-1.3</v>
      </c>
      <c r="AL64" s="33">
        <v>-1.5</v>
      </c>
      <c r="AM64" s="191">
        <f t="shared" si="8"/>
        <v>-0.15000000000000002</v>
      </c>
      <c r="AP64" s="57">
        <f t="shared" si="9"/>
        <v>-1.5</v>
      </c>
      <c r="AQ64" s="56">
        <f t="shared" si="40"/>
        <v>-1.5</v>
      </c>
    </row>
    <row r="65" spans="1:43" x14ac:dyDescent="0.25">
      <c r="A65" s="57" t="s">
        <v>65</v>
      </c>
      <c r="B65" s="57" t="s">
        <v>72</v>
      </c>
      <c r="C65" s="144">
        <f t="shared" si="19"/>
        <v>0.33</v>
      </c>
      <c r="D65" s="144">
        <f t="shared" si="20"/>
        <v>0.33</v>
      </c>
      <c r="E65" s="144">
        <f t="shared" si="21"/>
        <v>0.33</v>
      </c>
      <c r="F65" s="144">
        <f t="shared" si="22"/>
        <v>0.33</v>
      </c>
      <c r="G65" s="144">
        <f t="shared" si="23"/>
        <v>0.33</v>
      </c>
      <c r="H65" s="144">
        <f t="shared" si="24"/>
        <v>0.33</v>
      </c>
      <c r="I65" s="144">
        <f t="shared" si="25"/>
        <v>0.33</v>
      </c>
      <c r="J65" s="144">
        <f t="shared" si="26"/>
        <v>0.33</v>
      </c>
      <c r="K65" s="144">
        <f t="shared" si="27"/>
        <v>0.33</v>
      </c>
      <c r="L65" s="144">
        <f t="shared" si="28"/>
        <v>0.33</v>
      </c>
      <c r="O65" s="57" t="str">
        <f t="shared" si="29"/>
        <v>aoman</v>
      </c>
      <c r="P65" s="57" t="str">
        <f t="shared" si="30"/>
        <v>nat</v>
      </c>
      <c r="Q65" s="17" t="str">
        <f t="shared" si="6"/>
        <v>eps</v>
      </c>
      <c r="R65" s="17" t="str">
        <f t="shared" si="31"/>
        <v>eps</v>
      </c>
      <c r="S65" s="17" t="str">
        <f t="shared" si="32"/>
        <v>eps</v>
      </c>
      <c r="T65" s="17" t="str">
        <f t="shared" si="33"/>
        <v>eps</v>
      </c>
      <c r="U65" s="17" t="str">
        <f t="shared" si="34"/>
        <v>eps</v>
      </c>
      <c r="V65" s="17" t="str">
        <f t="shared" si="35"/>
        <v>eps</v>
      </c>
      <c r="W65" s="17" t="str">
        <f t="shared" si="36"/>
        <v>eps</v>
      </c>
      <c r="X65" s="17" t="str">
        <f t="shared" si="37"/>
        <v>eps</v>
      </c>
      <c r="Y65" s="17" t="str">
        <f t="shared" si="38"/>
        <v>eps</v>
      </c>
      <c r="Z65" s="17" t="str">
        <f t="shared" si="39"/>
        <v>eps</v>
      </c>
      <c r="AF65" s="190" t="s">
        <v>375</v>
      </c>
      <c r="AH65" s="33" t="s">
        <v>417</v>
      </c>
      <c r="AI65" s="192">
        <v>-0.6</v>
      </c>
      <c r="AJ65" s="33">
        <v>-0.5</v>
      </c>
      <c r="AK65" s="33">
        <v>-1.3</v>
      </c>
      <c r="AL65" s="33">
        <v>-1.5</v>
      </c>
      <c r="AM65" s="191">
        <f t="shared" si="8"/>
        <v>-0.15000000000000002</v>
      </c>
      <c r="AP65" s="57">
        <f t="shared" si="9"/>
        <v>-1.5</v>
      </c>
      <c r="AQ65" s="56">
        <f t="shared" si="40"/>
        <v>-1.5</v>
      </c>
    </row>
    <row r="66" spans="1:43" x14ac:dyDescent="0.25">
      <c r="A66" s="57" t="s">
        <v>66</v>
      </c>
      <c r="B66" s="57" t="s">
        <v>72</v>
      </c>
      <c r="C66" s="144">
        <f t="shared" si="19"/>
        <v>-0.18000000000000002</v>
      </c>
      <c r="D66" s="144">
        <f t="shared" si="20"/>
        <v>-0.18000000000000002</v>
      </c>
      <c r="E66" s="144">
        <f t="shared" si="21"/>
        <v>-0.18000000000000002</v>
      </c>
      <c r="F66" s="144">
        <f t="shared" si="22"/>
        <v>-0.18000000000000002</v>
      </c>
      <c r="G66" s="144">
        <f t="shared" si="23"/>
        <v>-0.18000000000000002</v>
      </c>
      <c r="H66" s="144">
        <f t="shared" si="24"/>
        <v>-0.18000000000000002</v>
      </c>
      <c r="I66" s="144">
        <f t="shared" si="25"/>
        <v>-0.18000000000000002</v>
      </c>
      <c r="J66" s="144">
        <f t="shared" si="26"/>
        <v>-0.18000000000000002</v>
      </c>
      <c r="K66" s="144">
        <f t="shared" si="27"/>
        <v>-0.18000000000000002</v>
      </c>
      <c r="L66" s="144">
        <f t="shared" si="28"/>
        <v>-0.18000000000000002</v>
      </c>
      <c r="O66" s="57" t="str">
        <f t="shared" si="29"/>
        <v>aelec</v>
      </c>
      <c r="P66" s="57" t="str">
        <f t="shared" si="30"/>
        <v>nat</v>
      </c>
      <c r="Q66" s="17" t="str">
        <f t="shared" si="6"/>
        <v>eps</v>
      </c>
      <c r="R66" s="17" t="str">
        <f t="shared" si="31"/>
        <v>eps</v>
      </c>
      <c r="S66" s="17" t="str">
        <f t="shared" si="32"/>
        <v>eps</v>
      </c>
      <c r="T66" s="17" t="str">
        <f t="shared" si="33"/>
        <v>eps</v>
      </c>
      <c r="U66" s="17" t="str">
        <f t="shared" si="34"/>
        <v>eps</v>
      </c>
      <c r="V66" s="17" t="str">
        <f t="shared" si="35"/>
        <v>eps</v>
      </c>
      <c r="W66" s="17" t="str">
        <f t="shared" si="36"/>
        <v>eps</v>
      </c>
      <c r="X66" s="17" t="str">
        <f t="shared" si="37"/>
        <v>eps</v>
      </c>
      <c r="Y66" s="17" t="str">
        <f t="shared" si="38"/>
        <v>eps</v>
      </c>
      <c r="Z66" s="17" t="str">
        <f t="shared" si="39"/>
        <v>eps</v>
      </c>
      <c r="AF66" s="194" t="str">
        <f t="shared" si="41"/>
        <v>20 yrs</v>
      </c>
      <c r="AH66" s="33" t="s">
        <v>418</v>
      </c>
      <c r="AI66" s="192">
        <v>-0.6</v>
      </c>
      <c r="AJ66" s="33">
        <v>-0.5</v>
      </c>
      <c r="AK66" s="33">
        <v>-1.3</v>
      </c>
      <c r="AL66" s="33">
        <v>-1.5</v>
      </c>
      <c r="AM66" s="191">
        <f t="shared" si="8"/>
        <v>-0.15000000000000002</v>
      </c>
      <c r="AP66" s="57">
        <f t="shared" si="9"/>
        <v>-1.5</v>
      </c>
      <c r="AQ66" s="56">
        <f t="shared" si="40"/>
        <v>-1.5</v>
      </c>
    </row>
    <row r="67" spans="1:43" x14ac:dyDescent="0.25">
      <c r="A67" s="57" t="s">
        <v>24</v>
      </c>
      <c r="B67" s="57" t="s">
        <v>72</v>
      </c>
      <c r="C67" s="144">
        <f t="shared" si="19"/>
        <v>-0.18000000000000002</v>
      </c>
      <c r="D67" s="144">
        <f t="shared" si="20"/>
        <v>-0.18000000000000002</v>
      </c>
      <c r="E67" s="144">
        <f t="shared" si="21"/>
        <v>-0.18000000000000002</v>
      </c>
      <c r="F67" s="144">
        <f t="shared" si="22"/>
        <v>-0.18000000000000002</v>
      </c>
      <c r="G67" s="144">
        <f t="shared" si="23"/>
        <v>-0.18000000000000002</v>
      </c>
      <c r="H67" s="144">
        <f t="shared" si="24"/>
        <v>-0.18000000000000002</v>
      </c>
      <c r="I67" s="144">
        <f t="shared" si="25"/>
        <v>-0.18000000000000002</v>
      </c>
      <c r="J67" s="144">
        <f t="shared" si="26"/>
        <v>-0.18000000000000002</v>
      </c>
      <c r="K67" s="144">
        <f t="shared" si="27"/>
        <v>-0.18000000000000002</v>
      </c>
      <c r="L67" s="144">
        <f t="shared" si="28"/>
        <v>-0.18000000000000002</v>
      </c>
      <c r="O67" s="57" t="str">
        <f t="shared" si="29"/>
        <v>awatr</v>
      </c>
      <c r="P67" s="57" t="str">
        <f t="shared" si="30"/>
        <v>nat</v>
      </c>
      <c r="Q67" s="17" t="str">
        <f t="shared" si="6"/>
        <v>eps</v>
      </c>
      <c r="R67" s="17" t="str">
        <f t="shared" si="31"/>
        <v>eps</v>
      </c>
      <c r="S67" s="17" t="str">
        <f t="shared" si="32"/>
        <v>eps</v>
      </c>
      <c r="T67" s="17" t="str">
        <f t="shared" si="33"/>
        <v>eps</v>
      </c>
      <c r="U67" s="17" t="str">
        <f t="shared" si="34"/>
        <v>eps</v>
      </c>
      <c r="V67" s="17" t="str">
        <f t="shared" si="35"/>
        <v>eps</v>
      </c>
      <c r="W67" s="17" t="str">
        <f t="shared" si="36"/>
        <v>eps</v>
      </c>
      <c r="X67" s="17" t="str">
        <f t="shared" si="37"/>
        <v>eps</v>
      </c>
      <c r="Y67" s="17" t="str">
        <f t="shared" si="38"/>
        <v>eps</v>
      </c>
      <c r="Z67" s="17" t="str">
        <f t="shared" si="39"/>
        <v>eps</v>
      </c>
      <c r="AF67" s="194" t="str">
        <f t="shared" si="41"/>
        <v>20 yrs</v>
      </c>
      <c r="AH67" s="33" t="s">
        <v>419</v>
      </c>
      <c r="AI67" s="192">
        <v>-0.6</v>
      </c>
      <c r="AJ67" s="33">
        <v>-0.5</v>
      </c>
      <c r="AK67" s="33">
        <v>-1.3</v>
      </c>
      <c r="AL67" s="33">
        <v>-1.5</v>
      </c>
      <c r="AM67" s="191">
        <f t="shared" si="8"/>
        <v>-0.15000000000000002</v>
      </c>
      <c r="AP67" s="57">
        <f t="shared" si="9"/>
        <v>-1.5</v>
      </c>
      <c r="AQ67" s="56">
        <f t="shared" si="40"/>
        <v>-1.5</v>
      </c>
    </row>
    <row r="68" spans="1:43" x14ac:dyDescent="0.25">
      <c r="A68" s="57" t="s">
        <v>67</v>
      </c>
      <c r="B68" s="57" t="s">
        <v>72</v>
      </c>
      <c r="C68" s="144">
        <f t="shared" si="19"/>
        <v>8.0000000000000016E-2</v>
      </c>
      <c r="D68" s="144">
        <f t="shared" si="20"/>
        <v>8.0000000000000016E-2</v>
      </c>
      <c r="E68" s="144">
        <f t="shared" si="21"/>
        <v>8.0000000000000016E-2</v>
      </c>
      <c r="F68" s="144">
        <f t="shared" si="22"/>
        <v>8.0000000000000016E-2</v>
      </c>
      <c r="G68" s="144">
        <f t="shared" si="23"/>
        <v>8.0000000000000016E-2</v>
      </c>
      <c r="H68" s="144">
        <f t="shared" si="24"/>
        <v>8.0000000000000016E-2</v>
      </c>
      <c r="I68" s="144">
        <f t="shared" si="25"/>
        <v>8.0000000000000016E-2</v>
      </c>
      <c r="J68" s="144">
        <f t="shared" si="26"/>
        <v>8.0000000000000016E-2</v>
      </c>
      <c r="K68" s="144">
        <f t="shared" si="27"/>
        <v>8.0000000000000016E-2</v>
      </c>
      <c r="L68" s="144">
        <f t="shared" si="28"/>
        <v>8.0000000000000016E-2</v>
      </c>
      <c r="O68" s="57" t="str">
        <f t="shared" si="29"/>
        <v>acons</v>
      </c>
      <c r="P68" s="57" t="str">
        <f t="shared" si="30"/>
        <v>nat</v>
      </c>
      <c r="Q68" s="17" t="str">
        <f t="shared" si="6"/>
        <v>eps</v>
      </c>
      <c r="R68" s="17" t="str">
        <f t="shared" si="31"/>
        <v>eps</v>
      </c>
      <c r="S68" s="17" t="str">
        <f t="shared" si="32"/>
        <v>eps</v>
      </c>
      <c r="T68" s="17" t="str">
        <f t="shared" si="33"/>
        <v>eps</v>
      </c>
      <c r="U68" s="17" t="str">
        <f t="shared" si="34"/>
        <v>eps</v>
      </c>
      <c r="V68" s="17" t="str">
        <f t="shared" si="35"/>
        <v>eps</v>
      </c>
      <c r="W68" s="17" t="str">
        <f t="shared" si="36"/>
        <v>eps</v>
      </c>
      <c r="X68" s="17" t="str">
        <f t="shared" si="37"/>
        <v>eps</v>
      </c>
      <c r="Y68" s="17" t="str">
        <f t="shared" si="38"/>
        <v>eps</v>
      </c>
      <c r="Z68" s="17" t="str">
        <f t="shared" si="39"/>
        <v>eps</v>
      </c>
      <c r="AF68" s="194" t="str">
        <f t="shared" si="41"/>
        <v>20 yrs</v>
      </c>
      <c r="AH68" s="33" t="s">
        <v>420</v>
      </c>
      <c r="AI68" s="192">
        <v>-0.6</v>
      </c>
      <c r="AJ68" s="33">
        <v>-0.5</v>
      </c>
      <c r="AK68" s="33">
        <v>-1.3</v>
      </c>
      <c r="AL68" s="33">
        <v>-1.5</v>
      </c>
      <c r="AM68" s="191">
        <f t="shared" si="8"/>
        <v>-0.15000000000000002</v>
      </c>
      <c r="AP68" s="57">
        <f t="shared" si="9"/>
        <v>-1.5</v>
      </c>
      <c r="AQ68" s="56">
        <f t="shared" si="40"/>
        <v>-1.5</v>
      </c>
    </row>
    <row r="69" spans="1:43" x14ac:dyDescent="0.25">
      <c r="A69" s="57" t="s">
        <v>68</v>
      </c>
      <c r="B69" s="57" t="s">
        <v>72</v>
      </c>
      <c r="C69" s="144">
        <f t="shared" si="19"/>
        <v>0.03</v>
      </c>
      <c r="D69" s="144">
        <f t="shared" si="20"/>
        <v>0.03</v>
      </c>
      <c r="E69" s="144">
        <f t="shared" si="21"/>
        <v>0.03</v>
      </c>
      <c r="F69" s="144">
        <f t="shared" si="22"/>
        <v>0.03</v>
      </c>
      <c r="G69" s="144">
        <f t="shared" si="23"/>
        <v>0.03</v>
      </c>
      <c r="H69" s="144">
        <f t="shared" si="24"/>
        <v>0.03</v>
      </c>
      <c r="I69" s="144">
        <f t="shared" si="25"/>
        <v>0.03</v>
      </c>
      <c r="J69" s="144">
        <f t="shared" si="26"/>
        <v>0.03</v>
      </c>
      <c r="K69" s="144">
        <f t="shared" si="27"/>
        <v>0.03</v>
      </c>
      <c r="L69" s="144">
        <f t="shared" si="28"/>
        <v>0.03</v>
      </c>
      <c r="O69" s="57" t="str">
        <f t="shared" si="29"/>
        <v>atrad</v>
      </c>
      <c r="P69" s="57" t="str">
        <f t="shared" si="30"/>
        <v>nat</v>
      </c>
      <c r="Q69" s="17" t="str">
        <f t="shared" si="6"/>
        <v>eps</v>
      </c>
      <c r="R69" s="17" t="str">
        <f t="shared" si="31"/>
        <v>eps</v>
      </c>
      <c r="S69" s="17" t="str">
        <f t="shared" si="32"/>
        <v>eps</v>
      </c>
      <c r="T69" s="17" t="str">
        <f t="shared" si="33"/>
        <v>eps</v>
      </c>
      <c r="U69" s="17" t="str">
        <f t="shared" si="34"/>
        <v>eps</v>
      </c>
      <c r="V69" s="17" t="str">
        <f t="shared" si="35"/>
        <v>eps</v>
      </c>
      <c r="W69" s="17" t="str">
        <f t="shared" si="36"/>
        <v>eps</v>
      </c>
      <c r="X69" s="17" t="str">
        <f t="shared" si="37"/>
        <v>eps</v>
      </c>
      <c r="Y69" s="17" t="str">
        <f t="shared" si="38"/>
        <v>eps</v>
      </c>
      <c r="Z69" s="17" t="str">
        <f t="shared" si="39"/>
        <v>eps</v>
      </c>
      <c r="AF69" s="194" t="str">
        <f t="shared" si="41"/>
        <v>20 yrs</v>
      </c>
      <c r="AH69" s="33" t="s">
        <v>421</v>
      </c>
      <c r="AI69" s="192">
        <v>-0.6</v>
      </c>
      <c r="AJ69" s="33">
        <v>-0.5</v>
      </c>
      <c r="AK69" s="33">
        <v>-1.3</v>
      </c>
      <c r="AL69" s="33">
        <v>-1.5</v>
      </c>
      <c r="AM69" s="191">
        <f t="shared" si="8"/>
        <v>-0.15000000000000002</v>
      </c>
      <c r="AP69" s="57">
        <f t="shared" si="9"/>
        <v>-1.5</v>
      </c>
      <c r="AQ69" s="56">
        <f t="shared" si="40"/>
        <v>-1.5</v>
      </c>
    </row>
    <row r="70" spans="1:43" x14ac:dyDescent="0.25">
      <c r="A70" s="57" t="s">
        <v>122</v>
      </c>
      <c r="B70" s="57" t="s">
        <v>72</v>
      </c>
      <c r="C70" s="144">
        <f t="shared" si="19"/>
        <v>0.03</v>
      </c>
      <c r="D70" s="144">
        <f t="shared" si="20"/>
        <v>0.03</v>
      </c>
      <c r="E70" s="144">
        <f t="shared" si="21"/>
        <v>0.03</v>
      </c>
      <c r="F70" s="144">
        <f t="shared" si="22"/>
        <v>0.03</v>
      </c>
      <c r="G70" s="144">
        <f t="shared" si="23"/>
        <v>0.03</v>
      </c>
      <c r="H70" s="144">
        <f t="shared" si="24"/>
        <v>0.03</v>
      </c>
      <c r="I70" s="144">
        <f t="shared" si="25"/>
        <v>0.03</v>
      </c>
      <c r="J70" s="144">
        <f t="shared" si="26"/>
        <v>0.03</v>
      </c>
      <c r="K70" s="144">
        <f t="shared" si="27"/>
        <v>0.03</v>
      </c>
      <c r="L70" s="144">
        <f t="shared" si="28"/>
        <v>0.03</v>
      </c>
      <c r="O70" s="57" t="str">
        <f t="shared" si="29"/>
        <v>ahotl</v>
      </c>
      <c r="P70" s="57" t="str">
        <f t="shared" si="30"/>
        <v>nat</v>
      </c>
      <c r="Q70" s="17" t="str">
        <f t="shared" si="6"/>
        <v>eps</v>
      </c>
      <c r="R70" s="17" t="str">
        <f t="shared" si="31"/>
        <v>eps</v>
      </c>
      <c r="S70" s="17" t="str">
        <f t="shared" si="32"/>
        <v>eps</v>
      </c>
      <c r="T70" s="17" t="str">
        <f t="shared" si="33"/>
        <v>eps</v>
      </c>
      <c r="U70" s="17" t="str">
        <f t="shared" si="34"/>
        <v>eps</v>
      </c>
      <c r="V70" s="17" t="str">
        <f t="shared" si="35"/>
        <v>eps</v>
      </c>
      <c r="W70" s="17" t="str">
        <f t="shared" si="36"/>
        <v>eps</v>
      </c>
      <c r="X70" s="17" t="str">
        <f t="shared" si="37"/>
        <v>eps</v>
      </c>
      <c r="Y70" s="17" t="str">
        <f t="shared" si="38"/>
        <v>eps</v>
      </c>
      <c r="Z70" s="17" t="str">
        <f t="shared" si="39"/>
        <v>eps</v>
      </c>
      <c r="AF70" s="194" t="str">
        <f t="shared" si="41"/>
        <v>20 yrs</v>
      </c>
    </row>
    <row r="71" spans="1:43" x14ac:dyDescent="0.25">
      <c r="A71" s="57" t="s">
        <v>322</v>
      </c>
      <c r="B71" s="57" t="s">
        <v>72</v>
      </c>
      <c r="C71" s="144">
        <f t="shared" si="19"/>
        <v>0.18000000000000002</v>
      </c>
      <c r="D71" s="144">
        <f t="shared" si="20"/>
        <v>0.18000000000000002</v>
      </c>
      <c r="E71" s="144">
        <f t="shared" si="21"/>
        <v>0.18000000000000002</v>
      </c>
      <c r="F71" s="144">
        <f t="shared" si="22"/>
        <v>0.18000000000000002</v>
      </c>
      <c r="G71" s="144">
        <f t="shared" si="23"/>
        <v>0.18000000000000002</v>
      </c>
      <c r="H71" s="144">
        <f t="shared" si="24"/>
        <v>0.18000000000000002</v>
      </c>
      <c r="I71" s="144">
        <f t="shared" si="25"/>
        <v>0.18000000000000002</v>
      </c>
      <c r="J71" s="144">
        <f t="shared" si="26"/>
        <v>0.18000000000000002</v>
      </c>
      <c r="K71" s="144">
        <f t="shared" si="27"/>
        <v>0.18000000000000002</v>
      </c>
      <c r="L71" s="144">
        <f t="shared" si="28"/>
        <v>0.18000000000000002</v>
      </c>
      <c r="O71" s="57" t="str">
        <f t="shared" si="29"/>
        <v>altrp-p</v>
      </c>
      <c r="P71" s="57" t="str">
        <f t="shared" si="30"/>
        <v>nat</v>
      </c>
      <c r="Q71" s="17" t="str">
        <f t="shared" si="6"/>
        <v>eps</v>
      </c>
      <c r="R71" s="17" t="str">
        <f t="shared" si="31"/>
        <v>eps</v>
      </c>
      <c r="S71" s="17" t="str">
        <f t="shared" si="32"/>
        <v>eps</v>
      </c>
      <c r="T71" s="17" t="str">
        <f t="shared" si="33"/>
        <v>eps</v>
      </c>
      <c r="U71" s="17" t="str">
        <f t="shared" si="34"/>
        <v>eps</v>
      </c>
      <c r="V71" s="17" t="str">
        <f t="shared" si="35"/>
        <v>eps</v>
      </c>
      <c r="W71" s="17" t="str">
        <f t="shared" si="36"/>
        <v>eps</v>
      </c>
      <c r="X71" s="17" t="str">
        <f t="shared" si="37"/>
        <v>eps</v>
      </c>
      <c r="Y71" s="17" t="str">
        <f t="shared" si="38"/>
        <v>eps</v>
      </c>
      <c r="Z71" s="17" t="str">
        <f t="shared" si="39"/>
        <v>eps</v>
      </c>
      <c r="AF71" s="194" t="str">
        <f t="shared" si="41"/>
        <v>20 yrs</v>
      </c>
    </row>
    <row r="72" spans="1:43" x14ac:dyDescent="0.25">
      <c r="A72" s="57" t="s">
        <v>323</v>
      </c>
      <c r="B72" s="57" t="s">
        <v>72</v>
      </c>
      <c r="C72" s="144">
        <f>C71</f>
        <v>0.18000000000000002</v>
      </c>
      <c r="D72" s="144">
        <f t="shared" si="20"/>
        <v>0.18000000000000002</v>
      </c>
      <c r="E72" s="144">
        <f t="shared" si="21"/>
        <v>0.18000000000000002</v>
      </c>
      <c r="F72" s="144">
        <f t="shared" si="22"/>
        <v>0.18000000000000002</v>
      </c>
      <c r="G72" s="144">
        <f t="shared" si="23"/>
        <v>0.18000000000000002</v>
      </c>
      <c r="H72" s="144">
        <f t="shared" si="24"/>
        <v>0.18000000000000002</v>
      </c>
      <c r="I72" s="144">
        <f t="shared" si="25"/>
        <v>0.18000000000000002</v>
      </c>
      <c r="J72" s="144">
        <f t="shared" si="26"/>
        <v>0.18000000000000002</v>
      </c>
      <c r="K72" s="144">
        <f t="shared" si="27"/>
        <v>0.18000000000000002</v>
      </c>
      <c r="L72" s="144">
        <f t="shared" si="28"/>
        <v>0.18000000000000002</v>
      </c>
      <c r="O72" s="57" t="str">
        <f t="shared" si="29"/>
        <v>altrp-f</v>
      </c>
      <c r="P72" s="57" t="str">
        <f t="shared" si="30"/>
        <v>nat</v>
      </c>
      <c r="Q72" s="17" t="str">
        <f t="shared" si="6"/>
        <v>eps</v>
      </c>
      <c r="R72" s="17" t="str">
        <f t="shared" si="31"/>
        <v>eps</v>
      </c>
      <c r="S72" s="17" t="str">
        <f t="shared" si="32"/>
        <v>eps</v>
      </c>
      <c r="T72" s="17" t="str">
        <f t="shared" si="33"/>
        <v>eps</v>
      </c>
      <c r="U72" s="17" t="str">
        <f t="shared" si="34"/>
        <v>eps</v>
      </c>
      <c r="V72" s="17" t="str">
        <f t="shared" si="35"/>
        <v>eps</v>
      </c>
      <c r="W72" s="17" t="str">
        <f t="shared" si="36"/>
        <v>eps</v>
      </c>
      <c r="X72" s="17" t="str">
        <f t="shared" si="37"/>
        <v>eps</v>
      </c>
      <c r="Y72" s="17" t="str">
        <f t="shared" si="38"/>
        <v>eps</v>
      </c>
      <c r="Z72" s="17" t="str">
        <f t="shared" si="39"/>
        <v>eps</v>
      </c>
      <c r="AF72" s="194" t="str">
        <f t="shared" si="41"/>
        <v>20 yrs</v>
      </c>
    </row>
    <row r="73" spans="1:43" x14ac:dyDescent="0.25">
      <c r="A73" s="57" t="s">
        <v>365</v>
      </c>
      <c r="B73" s="57" t="s">
        <v>72</v>
      </c>
      <c r="C73" s="144">
        <f t="shared" si="19"/>
        <v>0.18000000000000002</v>
      </c>
      <c r="D73" s="144">
        <f t="shared" si="20"/>
        <v>0.18000000000000002</v>
      </c>
      <c r="E73" s="144">
        <f t="shared" si="21"/>
        <v>0.18000000000000002</v>
      </c>
      <c r="F73" s="144">
        <f t="shared" si="22"/>
        <v>0.18000000000000002</v>
      </c>
      <c r="G73" s="144">
        <f t="shared" si="23"/>
        <v>0.18000000000000002</v>
      </c>
      <c r="H73" s="144">
        <f t="shared" si="24"/>
        <v>0.18000000000000002</v>
      </c>
      <c r="I73" s="144">
        <f t="shared" si="25"/>
        <v>0.18000000000000002</v>
      </c>
      <c r="J73" s="144">
        <f t="shared" si="26"/>
        <v>0.18000000000000002</v>
      </c>
      <c r="K73" s="144">
        <f t="shared" si="27"/>
        <v>0.18000000000000002</v>
      </c>
      <c r="L73" s="144">
        <f t="shared" si="28"/>
        <v>0.18000000000000002</v>
      </c>
      <c r="O73" s="57" t="str">
        <f t="shared" si="29"/>
        <v>aotrp-p</v>
      </c>
      <c r="P73" s="57" t="str">
        <f t="shared" si="30"/>
        <v>nat</v>
      </c>
      <c r="Q73" s="17" t="str">
        <f t="shared" ref="Q73:Q81" si="42">Q72</f>
        <v>eps</v>
      </c>
      <c r="R73" s="17" t="str">
        <f t="shared" si="31"/>
        <v>eps</v>
      </c>
      <c r="S73" s="17" t="str">
        <f t="shared" si="32"/>
        <v>eps</v>
      </c>
      <c r="T73" s="17" t="str">
        <f t="shared" si="33"/>
        <v>eps</v>
      </c>
      <c r="U73" s="17" t="str">
        <f t="shared" si="34"/>
        <v>eps</v>
      </c>
      <c r="V73" s="17" t="str">
        <f t="shared" si="35"/>
        <v>eps</v>
      </c>
      <c r="W73" s="17" t="str">
        <f t="shared" si="36"/>
        <v>eps</v>
      </c>
      <c r="X73" s="17" t="str">
        <f t="shared" si="37"/>
        <v>eps</v>
      </c>
      <c r="Y73" s="17" t="str">
        <f t="shared" si="38"/>
        <v>eps</v>
      </c>
      <c r="Z73" s="17" t="str">
        <f t="shared" si="39"/>
        <v>eps</v>
      </c>
      <c r="AF73" s="194" t="str">
        <f t="shared" si="41"/>
        <v>20 yrs</v>
      </c>
    </row>
    <row r="74" spans="1:43" x14ac:dyDescent="0.25">
      <c r="A74" s="57" t="s">
        <v>366</v>
      </c>
      <c r="B74" s="57" t="s">
        <v>72</v>
      </c>
      <c r="C74" s="144">
        <f t="shared" si="19"/>
        <v>0.18000000000000002</v>
      </c>
      <c r="D74" s="144">
        <f t="shared" si="20"/>
        <v>0.18000000000000002</v>
      </c>
      <c r="E74" s="144">
        <f t="shared" si="21"/>
        <v>0.18000000000000002</v>
      </c>
      <c r="F74" s="144">
        <f t="shared" si="22"/>
        <v>0.18000000000000002</v>
      </c>
      <c r="G74" s="144">
        <f t="shared" si="23"/>
        <v>0.18000000000000002</v>
      </c>
      <c r="H74" s="144">
        <f t="shared" si="24"/>
        <v>0.18000000000000002</v>
      </c>
      <c r="I74" s="144">
        <f t="shared" si="25"/>
        <v>0.18000000000000002</v>
      </c>
      <c r="J74" s="144">
        <f t="shared" si="26"/>
        <v>0.18000000000000002</v>
      </c>
      <c r="K74" s="144">
        <f t="shared" si="27"/>
        <v>0.18000000000000002</v>
      </c>
      <c r="L74" s="144">
        <f t="shared" si="28"/>
        <v>0.18000000000000002</v>
      </c>
      <c r="O74" s="57" t="str">
        <f t="shared" si="29"/>
        <v>aotrp-f</v>
      </c>
      <c r="P74" s="57" t="str">
        <f t="shared" si="30"/>
        <v>nat</v>
      </c>
      <c r="Q74" s="17" t="str">
        <f t="shared" si="42"/>
        <v>eps</v>
      </c>
      <c r="R74" s="17" t="str">
        <f t="shared" si="31"/>
        <v>eps</v>
      </c>
      <c r="S74" s="17" t="str">
        <f t="shared" si="32"/>
        <v>eps</v>
      </c>
      <c r="T74" s="17" t="str">
        <f t="shared" si="33"/>
        <v>eps</v>
      </c>
      <c r="U74" s="17" t="str">
        <f t="shared" si="34"/>
        <v>eps</v>
      </c>
      <c r="V74" s="17" t="str">
        <f t="shared" si="35"/>
        <v>eps</v>
      </c>
      <c r="W74" s="17" t="str">
        <f t="shared" si="36"/>
        <v>eps</v>
      </c>
      <c r="X74" s="17" t="str">
        <f t="shared" si="37"/>
        <v>eps</v>
      </c>
      <c r="Y74" s="17" t="str">
        <f t="shared" si="38"/>
        <v>eps</v>
      </c>
      <c r="Z74" s="17" t="str">
        <f t="shared" si="39"/>
        <v>eps</v>
      </c>
      <c r="AF74" s="194" t="str">
        <f t="shared" si="41"/>
        <v>20 yrs</v>
      </c>
    </row>
    <row r="75" spans="1:43" x14ac:dyDescent="0.25">
      <c r="A75" s="57" t="s">
        <v>327</v>
      </c>
      <c r="B75" s="57" t="s">
        <v>72</v>
      </c>
      <c r="C75" s="144">
        <f>C74</f>
        <v>0.18000000000000002</v>
      </c>
      <c r="D75" s="144">
        <f t="shared" si="20"/>
        <v>0.18000000000000002</v>
      </c>
      <c r="E75" s="144">
        <f t="shared" si="21"/>
        <v>0.18000000000000002</v>
      </c>
      <c r="F75" s="144">
        <f t="shared" si="22"/>
        <v>0.18000000000000002</v>
      </c>
      <c r="G75" s="144">
        <f t="shared" si="23"/>
        <v>0.18000000000000002</v>
      </c>
      <c r="H75" s="144">
        <f t="shared" si="24"/>
        <v>0.18000000000000002</v>
      </c>
      <c r="I75" s="144">
        <f t="shared" si="25"/>
        <v>0.18000000000000002</v>
      </c>
      <c r="J75" s="144">
        <f t="shared" si="26"/>
        <v>0.18000000000000002</v>
      </c>
      <c r="K75" s="144">
        <f t="shared" si="27"/>
        <v>0.18000000000000002</v>
      </c>
      <c r="L75" s="144">
        <f t="shared" si="28"/>
        <v>0.18000000000000002</v>
      </c>
      <c r="O75" s="57" t="str">
        <f t="shared" si="29"/>
        <v>aprtr</v>
      </c>
      <c r="P75" s="57" t="str">
        <f t="shared" si="30"/>
        <v>nat</v>
      </c>
      <c r="Q75" s="17" t="str">
        <f t="shared" si="42"/>
        <v>eps</v>
      </c>
      <c r="R75" s="17" t="str">
        <f t="shared" si="31"/>
        <v>eps</v>
      </c>
      <c r="S75" s="17" t="str">
        <f t="shared" si="32"/>
        <v>eps</v>
      </c>
      <c r="T75" s="17" t="str">
        <f t="shared" si="33"/>
        <v>eps</v>
      </c>
      <c r="U75" s="17" t="str">
        <f t="shared" si="34"/>
        <v>eps</v>
      </c>
      <c r="V75" s="17" t="str">
        <f t="shared" si="35"/>
        <v>eps</v>
      </c>
      <c r="W75" s="17" t="str">
        <f t="shared" si="36"/>
        <v>eps</v>
      </c>
      <c r="X75" s="17" t="str">
        <f t="shared" si="37"/>
        <v>eps</v>
      </c>
      <c r="Y75" s="17" t="str">
        <f t="shared" si="38"/>
        <v>eps</v>
      </c>
      <c r="Z75" s="17" t="str">
        <f t="shared" si="39"/>
        <v>eps</v>
      </c>
      <c r="AF75" s="194" t="str">
        <f t="shared" si="41"/>
        <v>20 yrs</v>
      </c>
    </row>
    <row r="76" spans="1:43" x14ac:dyDescent="0.25">
      <c r="A76" s="57" t="s">
        <v>219</v>
      </c>
      <c r="B76" s="57" t="s">
        <v>72</v>
      </c>
      <c r="C76" s="144">
        <f t="shared" si="19"/>
        <v>0.18000000000000002</v>
      </c>
      <c r="D76" s="144">
        <f t="shared" si="20"/>
        <v>0.18000000000000002</v>
      </c>
      <c r="E76" s="144">
        <f t="shared" si="21"/>
        <v>0.18000000000000002</v>
      </c>
      <c r="F76" s="144">
        <f t="shared" si="22"/>
        <v>0.18000000000000002</v>
      </c>
      <c r="G76" s="144">
        <f t="shared" si="23"/>
        <v>0.18000000000000002</v>
      </c>
      <c r="H76" s="144">
        <f t="shared" si="24"/>
        <v>0.18000000000000002</v>
      </c>
      <c r="I76" s="144">
        <f t="shared" si="25"/>
        <v>0.18000000000000002</v>
      </c>
      <c r="J76" s="144">
        <f t="shared" si="26"/>
        <v>0.18000000000000002</v>
      </c>
      <c r="K76" s="144">
        <f t="shared" si="27"/>
        <v>0.18000000000000002</v>
      </c>
      <c r="L76" s="144">
        <f t="shared" si="28"/>
        <v>0.18000000000000002</v>
      </c>
      <c r="O76" s="57" t="str">
        <f t="shared" si="29"/>
        <v>atrps</v>
      </c>
      <c r="P76" s="57" t="str">
        <f t="shared" si="30"/>
        <v>nat</v>
      </c>
      <c r="Q76" s="17" t="str">
        <f t="shared" si="42"/>
        <v>eps</v>
      </c>
      <c r="R76" s="17" t="str">
        <f t="shared" si="31"/>
        <v>eps</v>
      </c>
      <c r="S76" s="17" t="str">
        <f t="shared" si="32"/>
        <v>eps</v>
      </c>
      <c r="T76" s="17" t="str">
        <f t="shared" si="33"/>
        <v>eps</v>
      </c>
      <c r="U76" s="17" t="str">
        <f t="shared" si="34"/>
        <v>eps</v>
      </c>
      <c r="V76" s="17" t="str">
        <f t="shared" si="35"/>
        <v>eps</v>
      </c>
      <c r="W76" s="17" t="str">
        <f t="shared" si="36"/>
        <v>eps</v>
      </c>
      <c r="X76" s="17" t="str">
        <f t="shared" si="37"/>
        <v>eps</v>
      </c>
      <c r="Y76" s="17" t="str">
        <f t="shared" si="38"/>
        <v>eps</v>
      </c>
      <c r="Z76" s="17" t="str">
        <f t="shared" si="39"/>
        <v>eps</v>
      </c>
      <c r="AF76" s="190" t="s">
        <v>375</v>
      </c>
    </row>
    <row r="77" spans="1:43" x14ac:dyDescent="0.25">
      <c r="A77" s="57" t="s">
        <v>69</v>
      </c>
      <c r="B77" s="57" t="s">
        <v>72</v>
      </c>
      <c r="C77" s="144">
        <f t="shared" si="19"/>
        <v>6.9999999999999993E-2</v>
      </c>
      <c r="D77" s="144">
        <f t="shared" si="20"/>
        <v>6.9999999999999993E-2</v>
      </c>
      <c r="E77" s="144">
        <f t="shared" si="21"/>
        <v>6.9999999999999993E-2</v>
      </c>
      <c r="F77" s="144">
        <f t="shared" si="22"/>
        <v>6.9999999999999993E-2</v>
      </c>
      <c r="G77" s="144">
        <f t="shared" si="23"/>
        <v>6.9999999999999993E-2</v>
      </c>
      <c r="H77" s="144">
        <f t="shared" si="24"/>
        <v>6.9999999999999993E-2</v>
      </c>
      <c r="I77" s="144">
        <f t="shared" si="25"/>
        <v>6.9999999999999993E-2</v>
      </c>
      <c r="J77" s="144">
        <f t="shared" si="26"/>
        <v>6.9999999999999993E-2</v>
      </c>
      <c r="K77" s="144">
        <f t="shared" si="27"/>
        <v>6.9999999999999993E-2</v>
      </c>
      <c r="L77" s="144">
        <f t="shared" si="28"/>
        <v>6.9999999999999993E-2</v>
      </c>
      <c r="O77" s="57" t="str">
        <f t="shared" si="29"/>
        <v>acomm</v>
      </c>
      <c r="P77" s="57" t="str">
        <f t="shared" si="30"/>
        <v>nat</v>
      </c>
      <c r="Q77" s="17" t="str">
        <f t="shared" si="42"/>
        <v>eps</v>
      </c>
      <c r="R77" s="17" t="str">
        <f t="shared" si="31"/>
        <v>eps</v>
      </c>
      <c r="S77" s="17" t="str">
        <f t="shared" si="32"/>
        <v>eps</v>
      </c>
      <c r="T77" s="17" t="str">
        <f t="shared" si="33"/>
        <v>eps</v>
      </c>
      <c r="U77" s="17" t="str">
        <f t="shared" si="34"/>
        <v>eps</v>
      </c>
      <c r="V77" s="17" t="str">
        <f t="shared" si="35"/>
        <v>eps</v>
      </c>
      <c r="W77" s="17" t="str">
        <f t="shared" si="36"/>
        <v>eps</v>
      </c>
      <c r="X77" s="17" t="str">
        <f t="shared" si="37"/>
        <v>eps</v>
      </c>
      <c r="Y77" s="17" t="str">
        <f t="shared" si="38"/>
        <v>eps</v>
      </c>
      <c r="Z77" s="17" t="str">
        <f t="shared" si="39"/>
        <v>eps</v>
      </c>
      <c r="AF77" s="194" t="str">
        <f>AF76</f>
        <v>20 yrs</v>
      </c>
    </row>
    <row r="78" spans="1:43" x14ac:dyDescent="0.25">
      <c r="A78" s="57" t="s">
        <v>70</v>
      </c>
      <c r="B78" s="57" t="s">
        <v>72</v>
      </c>
      <c r="C78" s="144">
        <f t="shared" si="19"/>
        <v>6.9999999999999993E-2</v>
      </c>
      <c r="D78" s="144">
        <f t="shared" si="20"/>
        <v>6.9999999999999993E-2</v>
      </c>
      <c r="E78" s="144">
        <f t="shared" si="21"/>
        <v>6.9999999999999993E-2</v>
      </c>
      <c r="F78" s="144">
        <f t="shared" si="22"/>
        <v>6.9999999999999993E-2</v>
      </c>
      <c r="G78" s="144">
        <f t="shared" si="23"/>
        <v>6.9999999999999993E-2</v>
      </c>
      <c r="H78" s="144">
        <f t="shared" si="24"/>
        <v>6.9999999999999993E-2</v>
      </c>
      <c r="I78" s="144">
        <f t="shared" si="25"/>
        <v>6.9999999999999993E-2</v>
      </c>
      <c r="J78" s="144">
        <f t="shared" si="26"/>
        <v>6.9999999999999993E-2</v>
      </c>
      <c r="K78" s="144">
        <f t="shared" si="27"/>
        <v>6.9999999999999993E-2</v>
      </c>
      <c r="L78" s="144">
        <f t="shared" si="28"/>
        <v>6.9999999999999993E-2</v>
      </c>
      <c r="O78" s="57" t="str">
        <f t="shared" si="29"/>
        <v>afsrv</v>
      </c>
      <c r="P78" s="57" t="str">
        <f t="shared" si="30"/>
        <v>nat</v>
      </c>
      <c r="Q78" s="17" t="str">
        <f t="shared" si="42"/>
        <v>eps</v>
      </c>
      <c r="R78" s="17" t="str">
        <f t="shared" si="31"/>
        <v>eps</v>
      </c>
      <c r="S78" s="17" t="str">
        <f t="shared" si="32"/>
        <v>eps</v>
      </c>
      <c r="T78" s="17" t="str">
        <f t="shared" si="33"/>
        <v>eps</v>
      </c>
      <c r="U78" s="17" t="str">
        <f t="shared" si="34"/>
        <v>eps</v>
      </c>
      <c r="V78" s="17" t="str">
        <f t="shared" si="35"/>
        <v>eps</v>
      </c>
      <c r="W78" s="17" t="str">
        <f t="shared" si="36"/>
        <v>eps</v>
      </c>
      <c r="X78" s="17" t="str">
        <f t="shared" si="37"/>
        <v>eps</v>
      </c>
      <c r="Y78" s="17" t="str">
        <f t="shared" si="38"/>
        <v>eps</v>
      </c>
      <c r="Z78" s="17" t="str">
        <f t="shared" si="39"/>
        <v>eps</v>
      </c>
      <c r="AF78" s="194" t="str">
        <f>AF77</f>
        <v>20 yrs</v>
      </c>
    </row>
    <row r="79" spans="1:43" x14ac:dyDescent="0.25">
      <c r="A79" s="57" t="s">
        <v>123</v>
      </c>
      <c r="B79" s="57" t="s">
        <v>72</v>
      </c>
      <c r="C79" s="144">
        <f t="shared" si="19"/>
        <v>6.9999999999999993E-2</v>
      </c>
      <c r="D79" s="144">
        <f t="shared" si="20"/>
        <v>6.9999999999999993E-2</v>
      </c>
      <c r="E79" s="144">
        <f t="shared" si="21"/>
        <v>6.9999999999999993E-2</v>
      </c>
      <c r="F79" s="144">
        <f t="shared" si="22"/>
        <v>6.9999999999999993E-2</v>
      </c>
      <c r="G79" s="144">
        <f t="shared" si="23"/>
        <v>6.9999999999999993E-2</v>
      </c>
      <c r="H79" s="144">
        <f t="shared" si="24"/>
        <v>6.9999999999999993E-2</v>
      </c>
      <c r="I79" s="144">
        <f t="shared" si="25"/>
        <v>6.9999999999999993E-2</v>
      </c>
      <c r="J79" s="144">
        <f t="shared" si="26"/>
        <v>6.9999999999999993E-2</v>
      </c>
      <c r="K79" s="144">
        <f t="shared" si="27"/>
        <v>6.9999999999999993E-2</v>
      </c>
      <c r="L79" s="144">
        <f t="shared" si="28"/>
        <v>6.9999999999999993E-2</v>
      </c>
      <c r="O79" s="57" t="str">
        <f t="shared" si="29"/>
        <v>absrv</v>
      </c>
      <c r="P79" s="57" t="str">
        <f t="shared" si="30"/>
        <v>nat</v>
      </c>
      <c r="Q79" s="17" t="str">
        <f t="shared" si="42"/>
        <v>eps</v>
      </c>
      <c r="R79" s="17" t="str">
        <f t="shared" si="31"/>
        <v>eps</v>
      </c>
      <c r="S79" s="17" t="str">
        <f t="shared" si="32"/>
        <v>eps</v>
      </c>
      <c r="T79" s="17" t="str">
        <f t="shared" si="33"/>
        <v>eps</v>
      </c>
      <c r="U79" s="17" t="str">
        <f t="shared" si="34"/>
        <v>eps</v>
      </c>
      <c r="V79" s="17" t="str">
        <f t="shared" si="35"/>
        <v>eps</v>
      </c>
      <c r="W79" s="17" t="str">
        <f t="shared" si="36"/>
        <v>eps</v>
      </c>
      <c r="X79" s="17" t="str">
        <f t="shared" si="37"/>
        <v>eps</v>
      </c>
      <c r="Y79" s="17" t="str">
        <f t="shared" si="38"/>
        <v>eps</v>
      </c>
      <c r="Z79" s="17" t="str">
        <f t="shared" si="39"/>
        <v>eps</v>
      </c>
      <c r="AF79" s="194" t="str">
        <f>AF78</f>
        <v>20 yrs</v>
      </c>
    </row>
    <row r="80" spans="1:43" x14ac:dyDescent="0.25">
      <c r="A80" s="57" t="s">
        <v>71</v>
      </c>
      <c r="B80" s="57" t="s">
        <v>72</v>
      </c>
      <c r="C80" s="144">
        <f t="shared" si="19"/>
        <v>-4.0000000000000008E-2</v>
      </c>
      <c r="D80" s="144">
        <f t="shared" si="20"/>
        <v>-4.0000000000000008E-2</v>
      </c>
      <c r="E80" s="144">
        <f t="shared" si="21"/>
        <v>-4.0000000000000008E-2</v>
      </c>
      <c r="F80" s="144">
        <f t="shared" si="22"/>
        <v>-4.0000000000000008E-2</v>
      </c>
      <c r="G80" s="144">
        <f t="shared" si="23"/>
        <v>-4.0000000000000008E-2</v>
      </c>
      <c r="H80" s="144">
        <f t="shared" si="24"/>
        <v>-4.0000000000000008E-2</v>
      </c>
      <c r="I80" s="144">
        <f t="shared" si="25"/>
        <v>-4.0000000000000008E-2</v>
      </c>
      <c r="J80" s="144">
        <f t="shared" si="26"/>
        <v>-4.0000000000000008E-2</v>
      </c>
      <c r="K80" s="144">
        <f t="shared" si="27"/>
        <v>-4.0000000000000008E-2</v>
      </c>
      <c r="L80" s="144">
        <f t="shared" si="28"/>
        <v>-4.0000000000000008E-2</v>
      </c>
      <c r="O80" s="57" t="str">
        <f t="shared" si="29"/>
        <v>agsrv</v>
      </c>
      <c r="P80" s="57" t="str">
        <f t="shared" si="30"/>
        <v>nat</v>
      </c>
      <c r="Q80" s="17" t="str">
        <f t="shared" si="42"/>
        <v>eps</v>
      </c>
      <c r="R80" s="17" t="str">
        <f t="shared" si="31"/>
        <v>eps</v>
      </c>
      <c r="S80" s="17" t="str">
        <f t="shared" si="32"/>
        <v>eps</v>
      </c>
      <c r="T80" s="17" t="str">
        <f t="shared" si="33"/>
        <v>eps</v>
      </c>
      <c r="U80" s="17" t="str">
        <f t="shared" si="34"/>
        <v>eps</v>
      </c>
      <c r="V80" s="17" t="str">
        <f t="shared" si="35"/>
        <v>eps</v>
      </c>
      <c r="W80" s="17" t="str">
        <f t="shared" si="36"/>
        <v>eps</v>
      </c>
      <c r="X80" s="17" t="str">
        <f t="shared" si="37"/>
        <v>eps</v>
      </c>
      <c r="Y80" s="17" t="str">
        <f t="shared" si="38"/>
        <v>eps</v>
      </c>
      <c r="Z80" s="17" t="str">
        <f t="shared" si="39"/>
        <v>eps</v>
      </c>
      <c r="AF80" s="194" t="str">
        <f>AF43</f>
        <v>20 yrs</v>
      </c>
    </row>
    <row r="81" spans="1:26" x14ac:dyDescent="0.25">
      <c r="A81" s="57" t="s">
        <v>124</v>
      </c>
      <c r="B81" s="57" t="s">
        <v>72</v>
      </c>
      <c r="C81" s="144">
        <f t="shared" si="19"/>
        <v>-0.15000000000000002</v>
      </c>
      <c r="D81" s="144">
        <f t="shared" si="20"/>
        <v>-0.15000000000000002</v>
      </c>
      <c r="E81" s="144">
        <f t="shared" si="21"/>
        <v>-0.15000000000000002</v>
      </c>
      <c r="F81" s="144">
        <f t="shared" si="22"/>
        <v>-0.15000000000000002</v>
      </c>
      <c r="G81" s="144">
        <f t="shared" si="23"/>
        <v>-0.15000000000000002</v>
      </c>
      <c r="H81" s="144">
        <f t="shared" si="24"/>
        <v>-0.15000000000000002</v>
      </c>
      <c r="I81" s="144">
        <f t="shared" si="25"/>
        <v>-0.15000000000000002</v>
      </c>
      <c r="J81" s="144">
        <f t="shared" si="26"/>
        <v>-0.15000000000000002</v>
      </c>
      <c r="K81" s="144">
        <f t="shared" si="27"/>
        <v>-0.15000000000000002</v>
      </c>
      <c r="L81" s="144">
        <f t="shared" si="28"/>
        <v>-0.15000000000000002</v>
      </c>
      <c r="O81" s="57" t="str">
        <f t="shared" si="29"/>
        <v>aosrv</v>
      </c>
      <c r="P81" s="57" t="str">
        <f t="shared" si="30"/>
        <v>nat</v>
      </c>
      <c r="Q81" s="17" t="str">
        <f t="shared" si="42"/>
        <v>eps</v>
      </c>
      <c r="R81" s="17" t="str">
        <f t="shared" si="31"/>
        <v>eps</v>
      </c>
      <c r="S81" s="17" t="str">
        <f t="shared" si="32"/>
        <v>eps</v>
      </c>
      <c r="T81" s="17" t="str">
        <f t="shared" si="33"/>
        <v>eps</v>
      </c>
      <c r="U81" s="17" t="str">
        <f t="shared" si="34"/>
        <v>eps</v>
      </c>
      <c r="V81" s="17" t="str">
        <f t="shared" si="35"/>
        <v>eps</v>
      </c>
      <c r="W81" s="17" t="str">
        <f t="shared" si="36"/>
        <v>eps</v>
      </c>
      <c r="X81" s="17" t="str">
        <f t="shared" si="37"/>
        <v>eps</v>
      </c>
      <c r="Y81" s="17" t="str">
        <f t="shared" si="38"/>
        <v>eps</v>
      </c>
      <c r="Z81" s="17" t="str">
        <f t="shared" si="39"/>
        <v>eps</v>
      </c>
    </row>
    <row r="82" spans="1:26" x14ac:dyDescent="0.25"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25"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25"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25"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25"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25"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25"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25"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25"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25"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25"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25"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25"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25"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25"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25"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25"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25"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25"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25"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25"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25"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25"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25"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25"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25"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25"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25"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25"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25"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25"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25"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25"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25"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25"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25"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25"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25"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25"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25"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25"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25"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25"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25"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25"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25"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25"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25"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25"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25"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25"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25"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25"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25"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25"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25"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25"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25"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25"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25"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25"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25"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25"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25"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25"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25"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25"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25"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25"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25"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25"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25"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25"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25"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25"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25"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25"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25"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25"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25"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25"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25"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25"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25"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25"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25"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25"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25"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25"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25"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25"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25"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25"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25"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25"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25"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25"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25"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25"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25"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25"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25"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25"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25"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25"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25"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25"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25"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25"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25"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25"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25"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25"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25"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25"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25"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25"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25"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25"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25"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25"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25"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25"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25"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25"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25"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25"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25"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25"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25"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25"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25"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8 D7:L229 C8:C229">
    <cfRule type="cellIs" dxfId="166" priority="58" operator="equal">
      <formula>"eps"</formula>
    </cfRule>
  </conditionalFormatting>
  <conditionalFormatting sqref="C7">
    <cfRule type="cellIs" dxfId="165" priority="54" operator="equal">
      <formula>"eps"</formula>
    </cfRule>
  </conditionalFormatting>
  <conditionalFormatting sqref="C24:L24 R24:Z24">
    <cfRule type="cellIs" dxfId="164" priority="53" operator="equal">
      <formula>"eps"</formula>
    </cfRule>
  </conditionalFormatting>
  <conditionalFormatting sqref="R24:Z24">
    <cfRule type="cellIs" dxfId="163" priority="52" operator="equal">
      <formula>"eps"</formula>
    </cfRule>
  </conditionalFormatting>
  <conditionalFormatting sqref="C45:L45 R45:Z45">
    <cfRule type="cellIs" dxfId="162" priority="51" operator="equal">
      <formula>"eps"</formula>
    </cfRule>
  </conditionalFormatting>
  <conditionalFormatting sqref="R45:Z45">
    <cfRule type="cellIs" dxfId="161" priority="50" operator="equal">
      <formula>"eps"</formula>
    </cfRule>
  </conditionalFormatting>
  <conditionalFormatting sqref="C53">
    <cfRule type="cellIs" dxfId="160" priority="44" operator="equal">
      <formula>"eps"</formula>
    </cfRule>
  </conditionalFormatting>
  <conditionalFormatting sqref="C47">
    <cfRule type="cellIs" dxfId="159" priority="49" operator="equal">
      <formula>"eps"</formula>
    </cfRule>
  </conditionalFormatting>
  <conditionalFormatting sqref="C48">
    <cfRule type="cellIs" dxfId="158" priority="48" operator="equal">
      <formula>"eps"</formula>
    </cfRule>
  </conditionalFormatting>
  <conditionalFormatting sqref="C49">
    <cfRule type="cellIs" dxfId="157" priority="47" operator="equal">
      <formula>"eps"</formula>
    </cfRule>
  </conditionalFormatting>
  <conditionalFormatting sqref="C51">
    <cfRule type="cellIs" dxfId="156" priority="46" operator="equal">
      <formula>"eps"</formula>
    </cfRule>
  </conditionalFormatting>
  <conditionalFormatting sqref="C52">
    <cfRule type="cellIs" dxfId="155" priority="45" operator="equal">
      <formula>"eps"</formula>
    </cfRule>
  </conditionalFormatting>
  <conditionalFormatting sqref="AI8:AI69">
    <cfRule type="cellIs" dxfId="154" priority="41" operator="equal">
      <formula>"eps"</formula>
    </cfRule>
  </conditionalFormatting>
  <conditionalFormatting sqref="AL9">
    <cfRule type="cellIs" dxfId="153" priority="38" operator="equal">
      <formula>"eps"</formula>
    </cfRule>
  </conditionalFormatting>
  <conditionalFormatting sqref="AL9">
    <cfRule type="cellIs" dxfId="152" priority="37" operator="equal">
      <formula>"eps"</formula>
    </cfRule>
  </conditionalFormatting>
  <conditionalFormatting sqref="D53:L53">
    <cfRule type="cellIs" dxfId="151" priority="23" operator="equal">
      <formula>"eps"</formula>
    </cfRule>
  </conditionalFormatting>
  <conditionalFormatting sqref="D47:L47">
    <cfRule type="cellIs" dxfId="150" priority="29" operator="equal">
      <formula>"eps"</formula>
    </cfRule>
  </conditionalFormatting>
  <conditionalFormatting sqref="D48:L48">
    <cfRule type="cellIs" dxfId="149" priority="28" operator="equal">
      <formula>"eps"</formula>
    </cfRule>
  </conditionalFormatting>
  <conditionalFormatting sqref="D49:L49">
    <cfRule type="cellIs" dxfId="148" priority="27" operator="equal">
      <formula>"eps"</formula>
    </cfRule>
  </conditionalFormatting>
  <conditionalFormatting sqref="D50:L50">
    <cfRule type="cellIs" dxfId="147" priority="26" operator="equal">
      <formula>"eps"</formula>
    </cfRule>
  </conditionalFormatting>
  <conditionalFormatting sqref="D51:L51">
    <cfRule type="cellIs" dxfId="146" priority="25" operator="equal">
      <formula>"eps"</formula>
    </cfRule>
  </conditionalFormatting>
  <conditionalFormatting sqref="D52:L52">
    <cfRule type="cellIs" dxfId="145" priority="24" operator="equal">
      <formula>"eps"</formula>
    </cfRule>
  </conditionalFormatting>
  <conditionalFormatting sqref="C11">
    <cfRule type="cellIs" dxfId="144" priority="15" operator="equal">
      <formula>"eps"</formula>
    </cfRule>
  </conditionalFormatting>
  <conditionalFormatting sqref="C11">
    <cfRule type="cellIs" dxfId="143" priority="14" operator="equal">
      <formula>"eps"</formula>
    </cfRule>
  </conditionalFormatting>
  <conditionalFormatting sqref="C11">
    <cfRule type="cellIs" dxfId="142" priority="13" operator="equal">
      <formula>"eps"</formula>
    </cfRule>
  </conditionalFormatting>
  <conditionalFormatting sqref="C11">
    <cfRule type="cellIs" dxfId="141" priority="12" operator="equal">
      <formula>"eps"</formula>
    </cfRule>
  </conditionalFormatting>
  <conditionalFormatting sqref="Q59:Z229">
    <cfRule type="cellIs" dxfId="140" priority="2" operator="equal">
      <formula>"eps"</formula>
    </cfRule>
  </conditionalFormatting>
  <conditionalFormatting sqref="C25">
    <cfRule type="cellIs" dxfId="139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FD8F-FF18-4C77-8C47-A66452C30109}"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15" sqref="C15"/>
    </sheetView>
  </sheetViews>
  <sheetFormatPr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AVERAGE(C8:C79)</f>
        <v>6.9019607843137265E-2</v>
      </c>
      <c r="E3" s="188" t="s">
        <v>369</v>
      </c>
      <c r="F3" s="188">
        <v>1</v>
      </c>
      <c r="AI3" s="189"/>
      <c r="AJ3" s="189"/>
      <c r="AK3" s="189"/>
      <c r="AL3" s="189"/>
    </row>
    <row r="4" spans="1:43" x14ac:dyDescent="0.25">
      <c r="AF4" s="190" t="s">
        <v>370</v>
      </c>
      <c r="AI4" s="191">
        <f>AVERAGE(AI8:AI69)</f>
        <v>0.54193548387096735</v>
      </c>
      <c r="AJ4" s="191">
        <f>AVERAGE(AJ8:AJ69)</f>
        <v>0.83225806451612883</v>
      </c>
      <c r="AK4" s="191">
        <f>AVERAGE(AK8:AK69)</f>
        <v>0.58870967741935565</v>
      </c>
      <c r="AL4" s="191">
        <f>AVERAGE(AL8:AL69)</f>
        <v>0.54193548387096824</v>
      </c>
    </row>
    <row r="5" spans="1:43" x14ac:dyDescent="0.25">
      <c r="A5" s="2" t="s">
        <v>158</v>
      </c>
      <c r="O5" s="2" t="s">
        <v>151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371</v>
      </c>
    </row>
    <row r="7" spans="1:43" x14ac:dyDescent="0.25">
      <c r="C7" s="12">
        <v>2013</v>
      </c>
      <c r="D7" s="12">
        <f t="shared" ref="D7:L22" si="0">C7</f>
        <v>2013</v>
      </c>
      <c r="E7" s="12">
        <f t="shared" si="0"/>
        <v>2013</v>
      </c>
      <c r="F7" s="12">
        <f t="shared" si="0"/>
        <v>2013</v>
      </c>
      <c r="G7" s="12">
        <f t="shared" si="0"/>
        <v>2013</v>
      </c>
      <c r="H7" s="12">
        <f t="shared" si="0"/>
        <v>2013</v>
      </c>
      <c r="I7" s="12">
        <f t="shared" si="0"/>
        <v>2013</v>
      </c>
      <c r="J7" s="12">
        <f t="shared" si="0"/>
        <v>2013</v>
      </c>
      <c r="K7" s="12">
        <f t="shared" si="0"/>
        <v>2013</v>
      </c>
      <c r="L7" s="12">
        <f t="shared" si="0"/>
        <v>2013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372</v>
      </c>
      <c r="AJ7" s="33" t="s">
        <v>373</v>
      </c>
      <c r="AK7" s="33" t="s">
        <v>374</v>
      </c>
      <c r="AL7" s="33" t="s">
        <v>375</v>
      </c>
      <c r="AM7" s="33" t="s">
        <v>370</v>
      </c>
    </row>
    <row r="8" spans="1:43" x14ac:dyDescent="0.25">
      <c r="A8" s="57" t="s">
        <v>376</v>
      </c>
      <c r="B8" s="57" t="s">
        <v>72</v>
      </c>
      <c r="C8" s="144">
        <f t="shared" ref="C8:C13" si="2">VLOOKUP($A8,$AG$8:$AM$69,MATCH($AF$4,$AG$7:$AM$7,0),)*$F$3</f>
        <v>0.1</v>
      </c>
      <c r="D8" s="144">
        <f t="shared" si="0"/>
        <v>0.1</v>
      </c>
      <c r="E8" s="144">
        <f t="shared" si="0"/>
        <v>0.1</v>
      </c>
      <c r="F8" s="144">
        <f t="shared" si="0"/>
        <v>0.1</v>
      </c>
      <c r="G8" s="144">
        <f t="shared" si="0"/>
        <v>0.1</v>
      </c>
      <c r="H8" s="144">
        <f t="shared" si="0"/>
        <v>0.1</v>
      </c>
      <c r="I8" s="144">
        <f t="shared" si="0"/>
        <v>0.1</v>
      </c>
      <c r="J8" s="144">
        <f t="shared" si="0"/>
        <v>0.1</v>
      </c>
      <c r="K8" s="144">
        <f t="shared" si="0"/>
        <v>0.1</v>
      </c>
      <c r="L8" s="144">
        <f t="shared" si="0"/>
        <v>0.1</v>
      </c>
      <c r="O8" s="57" t="str">
        <f>A8</f>
        <v>aagri</v>
      </c>
      <c r="P8" s="57" t="str">
        <f t="shared" ref="P8:P52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90" t="s">
        <v>375</v>
      </c>
      <c r="AG8" s="33" t="s">
        <v>376</v>
      </c>
      <c r="AH8" s="33" t="s">
        <v>376</v>
      </c>
      <c r="AI8" s="192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129</v>
      </c>
      <c r="B9" s="57" t="s">
        <v>72</v>
      </c>
      <c r="C9" s="144">
        <f t="shared" si="2"/>
        <v>0.1</v>
      </c>
      <c r="D9" s="144">
        <f t="shared" si="0"/>
        <v>0.1</v>
      </c>
      <c r="E9" s="144">
        <f t="shared" si="0"/>
        <v>0.1</v>
      </c>
      <c r="F9" s="144">
        <f t="shared" si="0"/>
        <v>0.1</v>
      </c>
      <c r="G9" s="144">
        <f t="shared" si="0"/>
        <v>0.1</v>
      </c>
      <c r="H9" s="144">
        <f t="shared" si="0"/>
        <v>0.1</v>
      </c>
      <c r="I9" s="144">
        <f t="shared" si="0"/>
        <v>0.1</v>
      </c>
      <c r="J9" s="144">
        <f t="shared" si="0"/>
        <v>0.1</v>
      </c>
      <c r="K9" s="144">
        <f t="shared" si="0"/>
        <v>0.1</v>
      </c>
      <c r="L9" s="144">
        <f t="shared" si="0"/>
        <v>0.1</v>
      </c>
      <c r="O9" s="57" t="str">
        <f t="shared" ref="O9:P53" si="5">A9</f>
        <v>afore</v>
      </c>
      <c r="P9" s="57" t="str">
        <f t="shared" si="3"/>
        <v>nat</v>
      </c>
      <c r="Q9" s="17" t="str">
        <f t="shared" ref="Q9:Q58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129</v>
      </c>
      <c r="AH9" s="33" t="s">
        <v>129</v>
      </c>
      <c r="AI9" s="192">
        <v>0.9</v>
      </c>
      <c r="AJ9" s="33">
        <v>1.7</v>
      </c>
      <c r="AK9" s="33">
        <v>1.5</v>
      </c>
      <c r="AL9" s="193">
        <v>1</v>
      </c>
      <c r="AM9" s="191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130</v>
      </c>
      <c r="B10" s="57" t="s">
        <v>72</v>
      </c>
      <c r="C10" s="144">
        <f t="shared" si="2"/>
        <v>0.1</v>
      </c>
      <c r="D10" s="144">
        <f t="shared" si="0"/>
        <v>0.1</v>
      </c>
      <c r="E10" s="144">
        <f t="shared" si="0"/>
        <v>0.1</v>
      </c>
      <c r="F10" s="144">
        <f t="shared" si="0"/>
        <v>0.1</v>
      </c>
      <c r="G10" s="144">
        <f t="shared" si="0"/>
        <v>0.1</v>
      </c>
      <c r="H10" s="144">
        <f t="shared" si="0"/>
        <v>0.1</v>
      </c>
      <c r="I10" s="144">
        <f t="shared" si="0"/>
        <v>0.1</v>
      </c>
      <c r="J10" s="144">
        <f t="shared" si="0"/>
        <v>0.1</v>
      </c>
      <c r="K10" s="144">
        <f t="shared" si="0"/>
        <v>0.1</v>
      </c>
      <c r="L10" s="144">
        <f t="shared" si="0"/>
        <v>0.1</v>
      </c>
      <c r="O10" s="57" t="str">
        <f t="shared" si="5"/>
        <v>afish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4" t="str">
        <f>AF8</f>
        <v>20 yrs</v>
      </c>
      <c r="AG10" s="33" t="s">
        <v>130</v>
      </c>
      <c r="AH10" s="33" t="s">
        <v>130</v>
      </c>
      <c r="AI10" s="192">
        <v>0.9</v>
      </c>
      <c r="AJ10" s="33">
        <v>1.7</v>
      </c>
      <c r="AK10" s="33">
        <v>1.5</v>
      </c>
      <c r="AL10" s="33">
        <v>1</v>
      </c>
      <c r="AM10" s="191">
        <f t="shared" ref="AM10:AM69" si="7">$AM$8*AQ10</f>
        <v>0.1</v>
      </c>
      <c r="AP10" s="57">
        <f t="shared" ref="AP10:AP69" si="8">AL10/$AL$8</f>
        <v>1</v>
      </c>
      <c r="AQ10" s="57">
        <f t="shared" ref="AQ10:AQ61" si="9">AP10</f>
        <v>1</v>
      </c>
    </row>
    <row r="11" spans="1:43" x14ac:dyDescent="0.25">
      <c r="A11" s="57" t="s">
        <v>59</v>
      </c>
      <c r="B11" s="57" t="s">
        <v>72</v>
      </c>
      <c r="C11" s="144">
        <f t="shared" si="2"/>
        <v>-0.24</v>
      </c>
      <c r="D11" s="144">
        <f t="shared" si="0"/>
        <v>-0.24</v>
      </c>
      <c r="E11" s="144">
        <f t="shared" si="0"/>
        <v>-0.24</v>
      </c>
      <c r="F11" s="144">
        <f t="shared" si="0"/>
        <v>-0.24</v>
      </c>
      <c r="G11" s="144">
        <f t="shared" si="0"/>
        <v>-0.24</v>
      </c>
      <c r="H11" s="144">
        <f t="shared" si="0"/>
        <v>-0.24</v>
      </c>
      <c r="I11" s="144">
        <f t="shared" si="0"/>
        <v>-0.24</v>
      </c>
      <c r="J11" s="144">
        <f t="shared" si="0"/>
        <v>-0.24</v>
      </c>
      <c r="K11" s="144">
        <f t="shared" si="0"/>
        <v>-0.24</v>
      </c>
      <c r="L11" s="144">
        <f t="shared" si="0"/>
        <v>-0.24</v>
      </c>
      <c r="O11" s="195" t="str">
        <f t="shared" si="5"/>
        <v>acoal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4" t="str">
        <f>AF10</f>
        <v>20 yrs</v>
      </c>
      <c r="AG11" s="33" t="s">
        <v>59</v>
      </c>
      <c r="AH11" s="33" t="s">
        <v>59</v>
      </c>
      <c r="AI11" s="192">
        <v>-3.2</v>
      </c>
      <c r="AJ11" s="33">
        <v>-3.9</v>
      </c>
      <c r="AK11" s="33">
        <v>-3.3</v>
      </c>
      <c r="AL11" s="33">
        <v>-2.4</v>
      </c>
      <c r="AM11" s="196">
        <f t="shared" si="7"/>
        <v>-0.24</v>
      </c>
      <c r="AP11" s="57">
        <f t="shared" si="8"/>
        <v>-2.4</v>
      </c>
      <c r="AQ11" s="56">
        <f>AP11</f>
        <v>-2.4</v>
      </c>
    </row>
    <row r="12" spans="1:43" x14ac:dyDescent="0.25">
      <c r="A12" s="57" t="s">
        <v>215</v>
      </c>
      <c r="B12" s="57" t="s">
        <v>72</v>
      </c>
      <c r="C12" s="144">
        <f t="shared" si="2"/>
        <v>-0.24</v>
      </c>
      <c r="D12" s="144">
        <f t="shared" si="0"/>
        <v>-0.24</v>
      </c>
      <c r="E12" s="144">
        <f t="shared" si="0"/>
        <v>-0.24</v>
      </c>
      <c r="F12" s="144">
        <f t="shared" si="0"/>
        <v>-0.24</v>
      </c>
      <c r="G12" s="144">
        <f t="shared" si="0"/>
        <v>-0.24</v>
      </c>
      <c r="H12" s="144">
        <f t="shared" si="0"/>
        <v>-0.24</v>
      </c>
      <c r="I12" s="144">
        <f t="shared" si="0"/>
        <v>-0.24</v>
      </c>
      <c r="J12" s="144">
        <f t="shared" si="0"/>
        <v>-0.24</v>
      </c>
      <c r="K12" s="144">
        <f t="shared" si="0"/>
        <v>-0.24</v>
      </c>
      <c r="L12" s="144">
        <f t="shared" si="0"/>
        <v>-0.24</v>
      </c>
      <c r="O12" s="195" t="str">
        <f t="shared" si="5"/>
        <v>agold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90" t="s">
        <v>375</v>
      </c>
      <c r="AG12" s="33" t="s">
        <v>215</v>
      </c>
      <c r="AH12" s="33" t="s">
        <v>215</v>
      </c>
      <c r="AI12" s="192">
        <v>-3.2</v>
      </c>
      <c r="AJ12" s="33">
        <v>-3.9</v>
      </c>
      <c r="AK12" s="33">
        <v>-3.3</v>
      </c>
      <c r="AL12" s="33">
        <v>-2.4</v>
      </c>
      <c r="AM12" s="196">
        <f t="shared" si="7"/>
        <v>-0.24</v>
      </c>
      <c r="AP12" s="57">
        <f t="shared" si="8"/>
        <v>-2.4</v>
      </c>
      <c r="AQ12" s="56">
        <f>AP12</f>
        <v>-2.4</v>
      </c>
    </row>
    <row r="13" spans="1:43" x14ac:dyDescent="0.25">
      <c r="A13" s="57" t="s">
        <v>216</v>
      </c>
      <c r="B13" s="57" t="s">
        <v>72</v>
      </c>
      <c r="C13" s="144">
        <f t="shared" si="2"/>
        <v>-0.24</v>
      </c>
      <c r="D13" s="144">
        <f t="shared" si="0"/>
        <v>-0.24</v>
      </c>
      <c r="E13" s="144">
        <f t="shared" si="0"/>
        <v>-0.24</v>
      </c>
      <c r="F13" s="144">
        <f t="shared" si="0"/>
        <v>-0.24</v>
      </c>
      <c r="G13" s="144">
        <f t="shared" si="0"/>
        <v>-0.24</v>
      </c>
      <c r="H13" s="144">
        <f t="shared" si="0"/>
        <v>-0.24</v>
      </c>
      <c r="I13" s="144">
        <f t="shared" si="0"/>
        <v>-0.24</v>
      </c>
      <c r="J13" s="144">
        <f t="shared" si="0"/>
        <v>-0.24</v>
      </c>
      <c r="K13" s="144">
        <f t="shared" si="0"/>
        <v>-0.24</v>
      </c>
      <c r="L13" s="144">
        <f t="shared" si="0"/>
        <v>-0.24</v>
      </c>
      <c r="O13" s="195" t="str">
        <f t="shared" si="5"/>
        <v>amore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4" t="str">
        <f>AF12</f>
        <v>20 yrs</v>
      </c>
      <c r="AG13" s="33" t="s">
        <v>216</v>
      </c>
      <c r="AH13" s="33" t="s">
        <v>216</v>
      </c>
      <c r="AI13" s="192">
        <v>-3.2</v>
      </c>
      <c r="AJ13" s="33">
        <v>-3.9</v>
      </c>
      <c r="AK13" s="33">
        <v>-3.3</v>
      </c>
      <c r="AL13" s="33">
        <v>-2.4</v>
      </c>
      <c r="AM13" s="196">
        <f t="shared" si="7"/>
        <v>-0.24</v>
      </c>
      <c r="AP13" s="57">
        <f t="shared" si="8"/>
        <v>-2.4</v>
      </c>
      <c r="AQ13" s="56">
        <f>AP13</f>
        <v>-2.4</v>
      </c>
    </row>
    <row r="14" spans="1:43" x14ac:dyDescent="0.25">
      <c r="A14" s="57" t="s">
        <v>218</v>
      </c>
      <c r="B14" s="57" t="s">
        <v>72</v>
      </c>
      <c r="C14" s="197">
        <f>C13</f>
        <v>-0.24</v>
      </c>
      <c r="D14" s="197">
        <f t="shared" si="0"/>
        <v>-0.24</v>
      </c>
      <c r="E14" s="197">
        <f t="shared" si="0"/>
        <v>-0.24</v>
      </c>
      <c r="F14" s="197">
        <f t="shared" si="0"/>
        <v>-0.24</v>
      </c>
      <c r="G14" s="197">
        <f t="shared" si="0"/>
        <v>-0.24</v>
      </c>
      <c r="H14" s="197">
        <f t="shared" si="0"/>
        <v>-0.24</v>
      </c>
      <c r="I14" s="197">
        <f t="shared" si="0"/>
        <v>-0.24</v>
      </c>
      <c r="J14" s="197">
        <f t="shared" si="0"/>
        <v>-0.24</v>
      </c>
      <c r="K14" s="197">
        <f t="shared" si="0"/>
        <v>-0.24</v>
      </c>
      <c r="L14" s="197">
        <f t="shared" si="0"/>
        <v>-0.24</v>
      </c>
      <c r="O14" s="195" t="str">
        <f t="shared" si="5"/>
        <v>amine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4" t="str">
        <f>AF13</f>
        <v>20 yrs</v>
      </c>
      <c r="AG14" s="33" t="s">
        <v>218</v>
      </c>
      <c r="AH14" s="33" t="s">
        <v>377</v>
      </c>
      <c r="AI14" s="192">
        <v>-3.2</v>
      </c>
      <c r="AJ14" s="33">
        <v>-3.9</v>
      </c>
      <c r="AK14" s="33">
        <v>-3.3</v>
      </c>
      <c r="AL14" s="33">
        <v>-2.4</v>
      </c>
      <c r="AM14" s="196">
        <f t="shared" si="7"/>
        <v>-0.24</v>
      </c>
      <c r="AP14" s="57">
        <f t="shared" si="8"/>
        <v>-2.4</v>
      </c>
      <c r="AQ14" s="56">
        <f>AP14</f>
        <v>-2.4</v>
      </c>
    </row>
    <row r="15" spans="1:43" x14ac:dyDescent="0.25">
      <c r="A15" s="57" t="s">
        <v>99</v>
      </c>
      <c r="B15" s="57" t="s">
        <v>72</v>
      </c>
      <c r="C15" s="197">
        <f>C14</f>
        <v>-0.24</v>
      </c>
      <c r="D15" s="197">
        <f t="shared" si="0"/>
        <v>-0.24</v>
      </c>
      <c r="E15" s="197">
        <f t="shared" si="0"/>
        <v>-0.24</v>
      </c>
      <c r="F15" s="197">
        <f t="shared" si="0"/>
        <v>-0.24</v>
      </c>
      <c r="G15" s="197">
        <f t="shared" si="0"/>
        <v>-0.24</v>
      </c>
      <c r="H15" s="197">
        <f t="shared" si="0"/>
        <v>-0.24</v>
      </c>
      <c r="I15" s="197">
        <f t="shared" si="0"/>
        <v>-0.24</v>
      </c>
      <c r="J15" s="197">
        <f t="shared" si="0"/>
        <v>-0.24</v>
      </c>
      <c r="K15" s="197">
        <f t="shared" si="0"/>
        <v>-0.24</v>
      </c>
      <c r="L15" s="197">
        <f t="shared" si="0"/>
        <v>-0.24</v>
      </c>
      <c r="O15" s="195" t="str">
        <f t="shared" si="5"/>
        <v>acoil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33" t="s">
        <v>378</v>
      </c>
      <c r="AH15" s="33" t="s">
        <v>378</v>
      </c>
      <c r="AI15" s="192">
        <v>-0.3</v>
      </c>
      <c r="AJ15" s="33">
        <v>0.7</v>
      </c>
      <c r="AK15" s="33">
        <v>1</v>
      </c>
      <c r="AL15" s="33">
        <v>0.4</v>
      </c>
      <c r="AM15" s="198">
        <f t="shared" si="7"/>
        <v>4.0000000000000008E-2</v>
      </c>
      <c r="AP15" s="57">
        <f t="shared" si="8"/>
        <v>0.4</v>
      </c>
      <c r="AQ15" s="57">
        <f t="shared" si="9"/>
        <v>0.4</v>
      </c>
    </row>
    <row r="16" spans="1:43" x14ac:dyDescent="0.25">
      <c r="A16" s="57" t="s">
        <v>131</v>
      </c>
      <c r="B16" s="57" t="s">
        <v>72</v>
      </c>
      <c r="C16" s="197">
        <f>C15</f>
        <v>-0.24</v>
      </c>
      <c r="D16" s="197">
        <f t="shared" si="0"/>
        <v>-0.24</v>
      </c>
      <c r="E16" s="197">
        <f t="shared" si="0"/>
        <v>-0.24</v>
      </c>
      <c r="F16" s="197">
        <f t="shared" si="0"/>
        <v>-0.24</v>
      </c>
      <c r="G16" s="197">
        <f t="shared" si="0"/>
        <v>-0.24</v>
      </c>
      <c r="H16" s="197">
        <f t="shared" si="0"/>
        <v>-0.24</v>
      </c>
      <c r="I16" s="197">
        <f t="shared" si="0"/>
        <v>-0.24</v>
      </c>
      <c r="J16" s="197">
        <f t="shared" si="0"/>
        <v>-0.24</v>
      </c>
      <c r="K16" s="197">
        <f t="shared" si="0"/>
        <v>-0.24</v>
      </c>
      <c r="L16" s="197">
        <f t="shared" si="0"/>
        <v>-0.24</v>
      </c>
      <c r="O16" s="195" t="str">
        <f t="shared" si="5"/>
        <v>angas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2">
        <v>-0.3</v>
      </c>
      <c r="AJ16" s="33">
        <v>0.7</v>
      </c>
      <c r="AK16" s="33">
        <v>1</v>
      </c>
      <c r="AL16" s="33">
        <v>0.4</v>
      </c>
      <c r="AM16" s="198">
        <f t="shared" si="7"/>
        <v>4.0000000000000008E-2</v>
      </c>
      <c r="AP16" s="57">
        <f t="shared" si="8"/>
        <v>0.4</v>
      </c>
      <c r="AQ16" s="57">
        <f t="shared" si="9"/>
        <v>0.4</v>
      </c>
    </row>
    <row r="17" spans="1:43" x14ac:dyDescent="0.25">
      <c r="A17" s="57" t="s">
        <v>217</v>
      </c>
      <c r="B17" s="57" t="s">
        <v>72</v>
      </c>
      <c r="C17" s="144">
        <f>C28</f>
        <v>0.17</v>
      </c>
      <c r="D17" s="144">
        <f t="shared" si="0"/>
        <v>0.17</v>
      </c>
      <c r="E17" s="144">
        <f t="shared" si="0"/>
        <v>0.17</v>
      </c>
      <c r="F17" s="144">
        <f t="shared" si="0"/>
        <v>0.17</v>
      </c>
      <c r="G17" s="144">
        <f t="shared" si="0"/>
        <v>0.17</v>
      </c>
      <c r="H17" s="144">
        <f t="shared" si="0"/>
        <v>0.17</v>
      </c>
      <c r="I17" s="144">
        <f t="shared" si="0"/>
        <v>0.17</v>
      </c>
      <c r="J17" s="144">
        <f t="shared" si="0"/>
        <v>0.17</v>
      </c>
      <c r="K17" s="144">
        <f t="shared" si="0"/>
        <v>0.17</v>
      </c>
      <c r="L17" s="144">
        <f t="shared" si="0"/>
        <v>0.17</v>
      </c>
      <c r="O17" s="195" t="str">
        <f t="shared" si="5"/>
        <v>ahydr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379</v>
      </c>
      <c r="AI17" s="192">
        <v>2.5</v>
      </c>
      <c r="AJ17" s="33">
        <v>2.5</v>
      </c>
      <c r="AK17" s="33">
        <v>1.1000000000000001</v>
      </c>
      <c r="AL17" s="33">
        <v>0.6</v>
      </c>
      <c r="AM17" s="198">
        <f t="shared" si="7"/>
        <v>0.06</v>
      </c>
      <c r="AP17" s="57">
        <f t="shared" si="8"/>
        <v>0.6</v>
      </c>
      <c r="AQ17" s="57">
        <f t="shared" si="9"/>
        <v>0.6</v>
      </c>
    </row>
    <row r="18" spans="1:43" x14ac:dyDescent="0.25">
      <c r="A18" s="57" t="s">
        <v>378</v>
      </c>
      <c r="B18" s="57" t="s">
        <v>72</v>
      </c>
      <c r="C18" s="144">
        <f t="shared" ref="C18:C48" si="10">VLOOKUP($A18,$AG$8:$AM$69,MATCH($AF$4,$AG$7:$AM$7,0),)*$F$3</f>
        <v>4.0000000000000008E-2</v>
      </c>
      <c r="D18" s="144">
        <f t="shared" si="0"/>
        <v>4.0000000000000008E-2</v>
      </c>
      <c r="E18" s="144">
        <f t="shared" si="0"/>
        <v>4.0000000000000008E-2</v>
      </c>
      <c r="F18" s="144">
        <f t="shared" si="0"/>
        <v>4.0000000000000008E-2</v>
      </c>
      <c r="G18" s="144">
        <f t="shared" si="0"/>
        <v>4.0000000000000008E-2</v>
      </c>
      <c r="H18" s="144">
        <f t="shared" si="0"/>
        <v>4.0000000000000008E-2</v>
      </c>
      <c r="I18" s="144">
        <f t="shared" si="0"/>
        <v>4.0000000000000008E-2</v>
      </c>
      <c r="J18" s="144">
        <f t="shared" si="0"/>
        <v>4.0000000000000008E-2</v>
      </c>
      <c r="K18" s="144">
        <f t="shared" si="0"/>
        <v>4.0000000000000008E-2</v>
      </c>
      <c r="L18" s="144">
        <f t="shared" si="0"/>
        <v>4.0000000000000008E-2</v>
      </c>
      <c r="O18" s="199" t="str">
        <f t="shared" si="5"/>
        <v>afood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4" t="str">
        <f>AF14</f>
        <v>20 yrs</v>
      </c>
      <c r="AG18" s="33" t="s">
        <v>105</v>
      </c>
      <c r="AH18" s="33" t="s">
        <v>380</v>
      </c>
      <c r="AI18" s="192">
        <v>2.5</v>
      </c>
      <c r="AJ18" s="33">
        <v>2.5</v>
      </c>
      <c r="AK18" s="33">
        <v>1.1000000000000001</v>
      </c>
      <c r="AL18" s="33">
        <v>0.6</v>
      </c>
      <c r="AM18" s="198">
        <f t="shared" si="7"/>
        <v>0.06</v>
      </c>
      <c r="AP18" s="57">
        <f t="shared" si="8"/>
        <v>0.6</v>
      </c>
      <c r="AQ18" s="57">
        <f t="shared" si="9"/>
        <v>0.6</v>
      </c>
    </row>
    <row r="19" spans="1:43" x14ac:dyDescent="0.25">
      <c r="A19" s="57" t="s">
        <v>104</v>
      </c>
      <c r="B19" s="57" t="s">
        <v>72</v>
      </c>
      <c r="C19" s="144">
        <f t="shared" si="10"/>
        <v>4.0000000000000008E-2</v>
      </c>
      <c r="D19" s="144">
        <f t="shared" si="0"/>
        <v>4.0000000000000008E-2</v>
      </c>
      <c r="E19" s="144">
        <f t="shared" si="0"/>
        <v>4.0000000000000008E-2</v>
      </c>
      <c r="F19" s="144">
        <f t="shared" si="0"/>
        <v>4.0000000000000008E-2</v>
      </c>
      <c r="G19" s="144">
        <f t="shared" si="0"/>
        <v>4.0000000000000008E-2</v>
      </c>
      <c r="H19" s="144">
        <f t="shared" si="0"/>
        <v>4.0000000000000008E-2</v>
      </c>
      <c r="I19" s="144">
        <f t="shared" si="0"/>
        <v>4.0000000000000008E-2</v>
      </c>
      <c r="J19" s="144">
        <f t="shared" si="0"/>
        <v>4.0000000000000008E-2</v>
      </c>
      <c r="K19" s="144">
        <f t="shared" si="0"/>
        <v>4.0000000000000008E-2</v>
      </c>
      <c r="L19" s="144">
        <f t="shared" si="0"/>
        <v>4.0000000000000008E-2</v>
      </c>
      <c r="O19" s="199" t="str">
        <f t="shared" si="5"/>
        <v>abevt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90" t="s">
        <v>375</v>
      </c>
      <c r="AG19" s="33" t="s">
        <v>106</v>
      </c>
      <c r="AH19" s="33" t="s">
        <v>106</v>
      </c>
      <c r="AI19" s="192">
        <v>2.5</v>
      </c>
      <c r="AJ19" s="33">
        <v>2.5</v>
      </c>
      <c r="AK19" s="33">
        <v>1.1000000000000001</v>
      </c>
      <c r="AL19" s="33">
        <v>0.6</v>
      </c>
      <c r="AM19" s="198">
        <f t="shared" si="7"/>
        <v>0.06</v>
      </c>
      <c r="AP19" s="57">
        <f t="shared" si="8"/>
        <v>0.6</v>
      </c>
      <c r="AQ19" s="57">
        <f t="shared" si="9"/>
        <v>0.6</v>
      </c>
    </row>
    <row r="20" spans="1:43" x14ac:dyDescent="0.25">
      <c r="A20" s="57" t="s">
        <v>60</v>
      </c>
      <c r="B20" s="57" t="s">
        <v>72</v>
      </c>
      <c r="C20" s="144">
        <f t="shared" si="10"/>
        <v>0.06</v>
      </c>
      <c r="D20" s="144">
        <f t="shared" si="0"/>
        <v>0.06</v>
      </c>
      <c r="E20" s="144">
        <f t="shared" si="0"/>
        <v>0.06</v>
      </c>
      <c r="F20" s="144">
        <f t="shared" si="0"/>
        <v>0.06</v>
      </c>
      <c r="G20" s="144">
        <f t="shared" si="0"/>
        <v>0.06</v>
      </c>
      <c r="H20" s="144">
        <f t="shared" si="0"/>
        <v>0.06</v>
      </c>
      <c r="I20" s="144">
        <f t="shared" si="0"/>
        <v>0.06</v>
      </c>
      <c r="J20" s="144">
        <f t="shared" si="0"/>
        <v>0.06</v>
      </c>
      <c r="K20" s="144">
        <f t="shared" si="0"/>
        <v>0.06</v>
      </c>
      <c r="L20" s="144">
        <f t="shared" si="0"/>
        <v>0.06</v>
      </c>
      <c r="O20" s="199" t="str">
        <f t="shared" si="5"/>
        <v>atext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4" t="str">
        <f>AF19</f>
        <v>20 yrs</v>
      </c>
      <c r="AG20" s="33" t="s">
        <v>107</v>
      </c>
      <c r="AH20" s="33" t="s">
        <v>107</v>
      </c>
      <c r="AI20" s="192">
        <v>2.5</v>
      </c>
      <c r="AJ20" s="33">
        <v>2.5</v>
      </c>
      <c r="AK20" s="33">
        <v>1.1000000000000001</v>
      </c>
      <c r="AL20" s="33">
        <v>0.6</v>
      </c>
      <c r="AM20" s="198">
        <f t="shared" si="7"/>
        <v>0.06</v>
      </c>
      <c r="AP20" s="57">
        <f t="shared" si="8"/>
        <v>0.6</v>
      </c>
      <c r="AQ20" s="57">
        <f t="shared" si="9"/>
        <v>0.6</v>
      </c>
    </row>
    <row r="21" spans="1:43" x14ac:dyDescent="0.25">
      <c r="A21" s="57" t="s">
        <v>105</v>
      </c>
      <c r="B21" s="57" t="s">
        <v>72</v>
      </c>
      <c r="C21" s="144">
        <f t="shared" si="10"/>
        <v>0.06</v>
      </c>
      <c r="D21" s="144">
        <f t="shared" si="0"/>
        <v>0.06</v>
      </c>
      <c r="E21" s="144">
        <f t="shared" si="0"/>
        <v>0.06</v>
      </c>
      <c r="F21" s="144">
        <f t="shared" si="0"/>
        <v>0.06</v>
      </c>
      <c r="G21" s="144">
        <f t="shared" si="0"/>
        <v>0.06</v>
      </c>
      <c r="H21" s="144">
        <f t="shared" si="0"/>
        <v>0.06</v>
      </c>
      <c r="I21" s="144">
        <f t="shared" si="0"/>
        <v>0.06</v>
      </c>
      <c r="J21" s="144">
        <f t="shared" si="0"/>
        <v>0.06</v>
      </c>
      <c r="K21" s="144">
        <f t="shared" si="0"/>
        <v>0.06</v>
      </c>
      <c r="L21" s="144">
        <f t="shared" si="0"/>
        <v>0.06</v>
      </c>
      <c r="O21" s="199" t="str">
        <f t="shared" si="5"/>
        <v>aclth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90" t="s">
        <v>375</v>
      </c>
      <c r="AG21" s="33" t="s">
        <v>108</v>
      </c>
      <c r="AH21" s="33" t="s">
        <v>108</v>
      </c>
      <c r="AI21" s="192">
        <v>2.5</v>
      </c>
      <c r="AJ21" s="33">
        <v>2.5</v>
      </c>
      <c r="AK21" s="33">
        <v>1.1000000000000001</v>
      </c>
      <c r="AL21" s="33">
        <v>0.6</v>
      </c>
      <c r="AM21" s="198">
        <f t="shared" si="7"/>
        <v>0.06</v>
      </c>
      <c r="AP21" s="57">
        <f t="shared" si="8"/>
        <v>0.6</v>
      </c>
      <c r="AQ21" s="57">
        <f t="shared" si="9"/>
        <v>0.6</v>
      </c>
    </row>
    <row r="22" spans="1:43" x14ac:dyDescent="0.25">
      <c r="A22" s="57" t="s">
        <v>106</v>
      </c>
      <c r="B22" s="57" t="s">
        <v>72</v>
      </c>
      <c r="C22" s="144">
        <f t="shared" si="10"/>
        <v>0.06</v>
      </c>
      <c r="D22" s="144">
        <f t="shared" si="0"/>
        <v>0.06</v>
      </c>
      <c r="E22" s="144">
        <f t="shared" si="0"/>
        <v>0.06</v>
      </c>
      <c r="F22" s="144">
        <f t="shared" si="0"/>
        <v>0.06</v>
      </c>
      <c r="G22" s="144">
        <f t="shared" si="0"/>
        <v>0.06</v>
      </c>
      <c r="H22" s="144">
        <f t="shared" si="0"/>
        <v>0.06</v>
      </c>
      <c r="I22" s="144">
        <f t="shared" si="0"/>
        <v>0.06</v>
      </c>
      <c r="J22" s="144">
        <f t="shared" si="0"/>
        <v>0.06</v>
      </c>
      <c r="K22" s="144">
        <f t="shared" si="0"/>
        <v>0.06</v>
      </c>
      <c r="L22" s="144">
        <f t="shared" si="0"/>
        <v>0.06</v>
      </c>
      <c r="O22" s="199" t="str">
        <f t="shared" si="5"/>
        <v>aleat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4" t="str">
        <f>AF21</f>
        <v>20 yrs</v>
      </c>
      <c r="AG22" s="33" t="s">
        <v>109</v>
      </c>
      <c r="AH22" s="33" t="s">
        <v>109</v>
      </c>
      <c r="AI22" s="192">
        <v>2.5</v>
      </c>
      <c r="AJ22" s="33">
        <v>2.5</v>
      </c>
      <c r="AK22" s="33">
        <v>1.1000000000000001</v>
      </c>
      <c r="AL22" s="33">
        <v>0.6</v>
      </c>
      <c r="AM22" s="198">
        <f t="shared" si="7"/>
        <v>0.06</v>
      </c>
      <c r="AP22" s="57">
        <f t="shared" si="8"/>
        <v>0.6</v>
      </c>
      <c r="AQ22" s="57">
        <f t="shared" si="9"/>
        <v>0.6</v>
      </c>
    </row>
    <row r="23" spans="1:43" x14ac:dyDescent="0.25">
      <c r="A23" s="57" t="s">
        <v>107</v>
      </c>
      <c r="B23" s="57" t="s">
        <v>72</v>
      </c>
      <c r="C23" s="144">
        <f t="shared" si="10"/>
        <v>0.06</v>
      </c>
      <c r="D23" s="144">
        <f t="shared" ref="D23:L51" si="11">C23</f>
        <v>0.06</v>
      </c>
      <c r="E23" s="144">
        <f t="shared" si="11"/>
        <v>0.06</v>
      </c>
      <c r="F23" s="144">
        <f t="shared" si="11"/>
        <v>0.06</v>
      </c>
      <c r="G23" s="144">
        <f t="shared" si="11"/>
        <v>0.06</v>
      </c>
      <c r="H23" s="144">
        <f t="shared" si="11"/>
        <v>0.06</v>
      </c>
      <c r="I23" s="144">
        <f t="shared" si="11"/>
        <v>0.06</v>
      </c>
      <c r="J23" s="144">
        <f t="shared" si="11"/>
        <v>0.06</v>
      </c>
      <c r="K23" s="144">
        <f t="shared" si="11"/>
        <v>0.06</v>
      </c>
      <c r="L23" s="144">
        <f t="shared" si="11"/>
        <v>0.06</v>
      </c>
      <c r="O23" s="199" t="str">
        <f t="shared" si="5"/>
        <v>afoot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4" t="str">
        <f>AF22</f>
        <v>20 yrs</v>
      </c>
      <c r="AG23" s="33" t="s">
        <v>110</v>
      </c>
      <c r="AH23" s="33" t="s">
        <v>110</v>
      </c>
      <c r="AI23" s="192">
        <v>2.5</v>
      </c>
      <c r="AJ23" s="33">
        <v>2.5</v>
      </c>
      <c r="AK23" s="33">
        <v>1.1000000000000001</v>
      </c>
      <c r="AL23" s="33">
        <v>0.6</v>
      </c>
      <c r="AM23" s="198">
        <f t="shared" si="7"/>
        <v>0.06</v>
      </c>
      <c r="AP23" s="57">
        <f t="shared" si="8"/>
        <v>0.6</v>
      </c>
      <c r="AQ23" s="57">
        <f t="shared" si="9"/>
        <v>0.6</v>
      </c>
    </row>
    <row r="24" spans="1:43" x14ac:dyDescent="0.25">
      <c r="A24" s="57" t="s">
        <v>108</v>
      </c>
      <c r="B24" s="57" t="s">
        <v>72</v>
      </c>
      <c r="C24" s="144">
        <f t="shared" si="10"/>
        <v>0.06</v>
      </c>
      <c r="D24" s="144">
        <f t="shared" si="11"/>
        <v>0.06</v>
      </c>
      <c r="E24" s="144">
        <f t="shared" si="11"/>
        <v>0.06</v>
      </c>
      <c r="F24" s="144">
        <f t="shared" si="11"/>
        <v>0.06</v>
      </c>
      <c r="G24" s="144">
        <f t="shared" si="11"/>
        <v>0.06</v>
      </c>
      <c r="H24" s="144">
        <f t="shared" si="11"/>
        <v>0.06</v>
      </c>
      <c r="I24" s="144">
        <f t="shared" si="11"/>
        <v>0.06</v>
      </c>
      <c r="J24" s="144">
        <f t="shared" si="11"/>
        <v>0.06</v>
      </c>
      <c r="K24" s="144">
        <f t="shared" si="11"/>
        <v>0.06</v>
      </c>
      <c r="L24" s="144">
        <f t="shared" si="11"/>
        <v>0.06</v>
      </c>
      <c r="O24" s="199" t="str">
        <f t="shared" si="5"/>
        <v>awood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4" t="str">
        <f>AF23</f>
        <v>20 yrs</v>
      </c>
      <c r="AG24" s="33" t="s">
        <v>61</v>
      </c>
      <c r="AH24" s="33" t="s">
        <v>61</v>
      </c>
      <c r="AI24" s="192">
        <v>2.7</v>
      </c>
      <c r="AJ24" s="33">
        <v>1.6</v>
      </c>
      <c r="AK24" s="33">
        <v>1.2</v>
      </c>
      <c r="AL24" s="33">
        <v>1.7</v>
      </c>
      <c r="AM24" s="198">
        <f t="shared" si="7"/>
        <v>0.17</v>
      </c>
      <c r="AP24" s="57">
        <f t="shared" si="8"/>
        <v>1.7</v>
      </c>
      <c r="AQ24" s="57">
        <f t="shared" si="9"/>
        <v>1.7</v>
      </c>
    </row>
    <row r="25" spans="1:43" x14ac:dyDescent="0.25">
      <c r="A25" s="57" t="s">
        <v>109</v>
      </c>
      <c r="B25" s="57" t="s">
        <v>72</v>
      </c>
      <c r="C25" s="144">
        <f t="shared" si="10"/>
        <v>0.06</v>
      </c>
      <c r="D25" s="144">
        <f t="shared" si="11"/>
        <v>0.06</v>
      </c>
      <c r="E25" s="144">
        <f t="shared" si="11"/>
        <v>0.06</v>
      </c>
      <c r="F25" s="144">
        <f t="shared" si="11"/>
        <v>0.06</v>
      </c>
      <c r="G25" s="144">
        <f t="shared" si="11"/>
        <v>0.06</v>
      </c>
      <c r="H25" s="144">
        <f t="shared" si="11"/>
        <v>0.06</v>
      </c>
      <c r="I25" s="144">
        <f t="shared" si="11"/>
        <v>0.06</v>
      </c>
      <c r="J25" s="144">
        <f t="shared" si="11"/>
        <v>0.06</v>
      </c>
      <c r="K25" s="144">
        <f t="shared" si="11"/>
        <v>0.06</v>
      </c>
      <c r="L25" s="144">
        <f t="shared" si="11"/>
        <v>0.06</v>
      </c>
      <c r="O25" s="199" t="str">
        <f t="shared" si="5"/>
        <v>apapr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90" t="s">
        <v>375</v>
      </c>
      <c r="AG25" s="33" t="s">
        <v>111</v>
      </c>
      <c r="AH25" s="33" t="s">
        <v>111</v>
      </c>
      <c r="AI25" s="192">
        <v>2.7</v>
      </c>
      <c r="AJ25" s="33">
        <v>1.6</v>
      </c>
      <c r="AK25" s="33">
        <v>1.2</v>
      </c>
      <c r="AL25" s="33">
        <v>1.7</v>
      </c>
      <c r="AM25" s="198">
        <f t="shared" si="7"/>
        <v>0.17</v>
      </c>
      <c r="AP25" s="57">
        <f t="shared" si="8"/>
        <v>1.7</v>
      </c>
      <c r="AQ25" s="57">
        <f t="shared" si="9"/>
        <v>1.7</v>
      </c>
    </row>
    <row r="26" spans="1:43" x14ac:dyDescent="0.25">
      <c r="A26" s="57" t="s">
        <v>110</v>
      </c>
      <c r="B26" s="57" t="s">
        <v>72</v>
      </c>
      <c r="C26" s="144">
        <f t="shared" si="10"/>
        <v>0.06</v>
      </c>
      <c r="D26" s="144">
        <f t="shared" si="11"/>
        <v>0.06</v>
      </c>
      <c r="E26" s="144">
        <f t="shared" si="11"/>
        <v>0.06</v>
      </c>
      <c r="F26" s="144">
        <f t="shared" si="11"/>
        <v>0.06</v>
      </c>
      <c r="G26" s="144">
        <f t="shared" si="11"/>
        <v>0.06</v>
      </c>
      <c r="H26" s="144">
        <f t="shared" si="11"/>
        <v>0.06</v>
      </c>
      <c r="I26" s="144">
        <f t="shared" si="11"/>
        <v>0.06</v>
      </c>
      <c r="J26" s="144">
        <f t="shared" si="11"/>
        <v>0.06</v>
      </c>
      <c r="K26" s="144">
        <f t="shared" si="11"/>
        <v>0.06</v>
      </c>
      <c r="L26" s="144">
        <f t="shared" si="11"/>
        <v>0.06</v>
      </c>
      <c r="O26" s="199" t="str">
        <f t="shared" si="5"/>
        <v>aprnt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4" t="str">
        <f>AF25</f>
        <v>20 yrs</v>
      </c>
      <c r="AG26" s="33" t="s">
        <v>112</v>
      </c>
      <c r="AH26" s="33" t="s">
        <v>112</v>
      </c>
      <c r="AI26" s="192">
        <v>2.7</v>
      </c>
      <c r="AJ26" s="33">
        <v>1.6</v>
      </c>
      <c r="AK26" s="33">
        <v>1.2</v>
      </c>
      <c r="AL26" s="33">
        <v>1.7</v>
      </c>
      <c r="AM26" s="198">
        <f t="shared" si="7"/>
        <v>0.17</v>
      </c>
      <c r="AP26" s="57">
        <f t="shared" si="8"/>
        <v>1.7</v>
      </c>
      <c r="AQ26" s="57">
        <f t="shared" si="9"/>
        <v>1.7</v>
      </c>
    </row>
    <row r="27" spans="1:43" x14ac:dyDescent="0.25">
      <c r="A27" s="57" t="s">
        <v>61</v>
      </c>
      <c r="B27" s="57" t="s">
        <v>72</v>
      </c>
      <c r="C27" s="144">
        <f t="shared" si="10"/>
        <v>0.17</v>
      </c>
      <c r="D27" s="144">
        <f t="shared" si="11"/>
        <v>0.17</v>
      </c>
      <c r="E27" s="144">
        <f t="shared" si="11"/>
        <v>0.17</v>
      </c>
      <c r="F27" s="144">
        <f t="shared" si="11"/>
        <v>0.17</v>
      </c>
      <c r="G27" s="144">
        <f t="shared" si="11"/>
        <v>0.17</v>
      </c>
      <c r="H27" s="144">
        <f t="shared" si="11"/>
        <v>0.17</v>
      </c>
      <c r="I27" s="144">
        <f t="shared" si="11"/>
        <v>0.17</v>
      </c>
      <c r="J27" s="144">
        <f t="shared" si="11"/>
        <v>0.17</v>
      </c>
      <c r="K27" s="144">
        <f t="shared" si="11"/>
        <v>0.17</v>
      </c>
      <c r="L27" s="144">
        <f t="shared" si="11"/>
        <v>0.17</v>
      </c>
      <c r="O27" s="199" t="str">
        <f t="shared" si="5"/>
        <v>apetr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4" t="str">
        <f>AF26</f>
        <v>20 yrs</v>
      </c>
      <c r="AG27" s="33" t="s">
        <v>113</v>
      </c>
      <c r="AH27" s="33" t="s">
        <v>113</v>
      </c>
      <c r="AI27" s="192">
        <v>2.7</v>
      </c>
      <c r="AJ27" s="33">
        <v>1.6</v>
      </c>
      <c r="AK27" s="33">
        <v>1.2</v>
      </c>
      <c r="AL27" s="33">
        <v>1.7</v>
      </c>
      <c r="AM27" s="198">
        <f t="shared" si="7"/>
        <v>0.17</v>
      </c>
      <c r="AP27" s="57">
        <f t="shared" si="8"/>
        <v>1.7</v>
      </c>
      <c r="AQ27" s="57">
        <f t="shared" si="9"/>
        <v>1.7</v>
      </c>
    </row>
    <row r="28" spans="1:43" x14ac:dyDescent="0.25">
      <c r="A28" s="57" t="s">
        <v>111</v>
      </c>
      <c r="B28" s="57" t="s">
        <v>72</v>
      </c>
      <c r="C28" s="144">
        <f t="shared" si="10"/>
        <v>0.17</v>
      </c>
      <c r="D28" s="144">
        <f t="shared" si="11"/>
        <v>0.17</v>
      </c>
      <c r="E28" s="144">
        <f t="shared" si="11"/>
        <v>0.17</v>
      </c>
      <c r="F28" s="144">
        <f t="shared" si="11"/>
        <v>0.17</v>
      </c>
      <c r="G28" s="144">
        <f t="shared" si="11"/>
        <v>0.17</v>
      </c>
      <c r="H28" s="144">
        <f t="shared" si="11"/>
        <v>0.17</v>
      </c>
      <c r="I28" s="144">
        <f t="shared" si="11"/>
        <v>0.17</v>
      </c>
      <c r="J28" s="144">
        <f t="shared" si="11"/>
        <v>0.17</v>
      </c>
      <c r="K28" s="144">
        <f t="shared" si="11"/>
        <v>0.17</v>
      </c>
      <c r="L28" s="144">
        <f t="shared" si="11"/>
        <v>0.17</v>
      </c>
      <c r="O28" s="199" t="str">
        <f t="shared" si="5"/>
        <v>abchm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90" t="s">
        <v>375</v>
      </c>
      <c r="AG28" s="33" t="s">
        <v>114</v>
      </c>
      <c r="AH28" s="33" t="s">
        <v>114</v>
      </c>
      <c r="AI28" s="192">
        <v>2.7</v>
      </c>
      <c r="AJ28" s="33">
        <v>1.6</v>
      </c>
      <c r="AK28" s="33">
        <v>1.2</v>
      </c>
      <c r="AL28" s="33">
        <v>1.7</v>
      </c>
      <c r="AM28" s="198">
        <f t="shared" si="7"/>
        <v>0.17</v>
      </c>
      <c r="AP28" s="57">
        <f t="shared" si="8"/>
        <v>1.7</v>
      </c>
      <c r="AQ28" s="57">
        <f t="shared" si="9"/>
        <v>1.7</v>
      </c>
    </row>
    <row r="29" spans="1:43" x14ac:dyDescent="0.25">
      <c r="A29" s="57" t="s">
        <v>112</v>
      </c>
      <c r="B29" s="57" t="s">
        <v>72</v>
      </c>
      <c r="C29" s="144">
        <f t="shared" si="10"/>
        <v>0.17</v>
      </c>
      <c r="D29" s="144">
        <f t="shared" si="11"/>
        <v>0.17</v>
      </c>
      <c r="E29" s="144">
        <f t="shared" si="11"/>
        <v>0.17</v>
      </c>
      <c r="F29" s="144">
        <f t="shared" si="11"/>
        <v>0.17</v>
      </c>
      <c r="G29" s="144">
        <f t="shared" si="11"/>
        <v>0.17</v>
      </c>
      <c r="H29" s="144">
        <f t="shared" si="11"/>
        <v>0.17</v>
      </c>
      <c r="I29" s="144">
        <f t="shared" si="11"/>
        <v>0.17</v>
      </c>
      <c r="J29" s="144">
        <f t="shared" si="11"/>
        <v>0.17</v>
      </c>
      <c r="K29" s="144">
        <f t="shared" si="11"/>
        <v>0.17</v>
      </c>
      <c r="L29" s="144">
        <f t="shared" si="11"/>
        <v>0.17</v>
      </c>
      <c r="O29" s="199" t="str">
        <f t="shared" si="5"/>
        <v>aochm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4" t="str">
        <f>AF28</f>
        <v>20 yrs</v>
      </c>
      <c r="AG29" s="33" t="s">
        <v>381</v>
      </c>
      <c r="AH29" s="33" t="s">
        <v>382</v>
      </c>
      <c r="AI29" s="192">
        <v>2.7</v>
      </c>
      <c r="AJ29" s="33">
        <v>1.6</v>
      </c>
      <c r="AK29" s="33">
        <v>1.2</v>
      </c>
      <c r="AL29" s="33">
        <v>1.7</v>
      </c>
      <c r="AM29" s="198">
        <f t="shared" si="7"/>
        <v>0.17</v>
      </c>
      <c r="AP29" s="57">
        <f t="shared" si="8"/>
        <v>1.7</v>
      </c>
      <c r="AQ29" s="57">
        <f t="shared" si="9"/>
        <v>1.7</v>
      </c>
    </row>
    <row r="30" spans="1:43" x14ac:dyDescent="0.25">
      <c r="A30" s="57" t="s">
        <v>113</v>
      </c>
      <c r="B30" s="57" t="s">
        <v>72</v>
      </c>
      <c r="C30" s="144">
        <f t="shared" si="10"/>
        <v>0.17</v>
      </c>
      <c r="D30" s="144">
        <f t="shared" si="11"/>
        <v>0.17</v>
      </c>
      <c r="E30" s="144">
        <f t="shared" si="11"/>
        <v>0.17</v>
      </c>
      <c r="F30" s="144">
        <f t="shared" si="11"/>
        <v>0.17</v>
      </c>
      <c r="G30" s="144">
        <f t="shared" si="11"/>
        <v>0.17</v>
      </c>
      <c r="H30" s="144">
        <f t="shared" si="11"/>
        <v>0.17</v>
      </c>
      <c r="I30" s="144">
        <f t="shared" si="11"/>
        <v>0.17</v>
      </c>
      <c r="J30" s="144">
        <f t="shared" si="11"/>
        <v>0.17</v>
      </c>
      <c r="K30" s="144">
        <f t="shared" si="11"/>
        <v>0.17</v>
      </c>
      <c r="L30" s="144">
        <f t="shared" si="11"/>
        <v>0.17</v>
      </c>
      <c r="O30" s="199" t="str">
        <f t="shared" si="5"/>
        <v>arubb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4" t="str">
        <f t="shared" ref="AF30:AF61" si="12">AF29</f>
        <v>20 yrs</v>
      </c>
      <c r="AG30" s="33" t="s">
        <v>62</v>
      </c>
      <c r="AH30" s="33" t="s">
        <v>383</v>
      </c>
      <c r="AI30" s="192">
        <v>-0.9</v>
      </c>
      <c r="AJ30" s="33">
        <v>0.8</v>
      </c>
      <c r="AK30" s="33">
        <v>1.5</v>
      </c>
      <c r="AL30" s="33">
        <v>1.4</v>
      </c>
      <c r="AM30" s="198">
        <f t="shared" si="7"/>
        <v>0.13999999999999999</v>
      </c>
      <c r="AP30" s="57">
        <f t="shared" si="8"/>
        <v>1.4</v>
      </c>
      <c r="AQ30" s="57">
        <f t="shared" si="9"/>
        <v>1.4</v>
      </c>
    </row>
    <row r="31" spans="1:43" x14ac:dyDescent="0.25">
      <c r="A31" s="57" t="s">
        <v>114</v>
      </c>
      <c r="B31" s="57" t="s">
        <v>72</v>
      </c>
      <c r="C31" s="144">
        <f t="shared" si="10"/>
        <v>0.17</v>
      </c>
      <c r="D31" s="144">
        <f t="shared" si="11"/>
        <v>0.17</v>
      </c>
      <c r="E31" s="144">
        <f t="shared" si="11"/>
        <v>0.17</v>
      </c>
      <c r="F31" s="144">
        <f t="shared" si="11"/>
        <v>0.17</v>
      </c>
      <c r="G31" s="144">
        <f t="shared" si="11"/>
        <v>0.17</v>
      </c>
      <c r="H31" s="144">
        <f t="shared" si="11"/>
        <v>0.17</v>
      </c>
      <c r="I31" s="144">
        <f t="shared" si="11"/>
        <v>0.17</v>
      </c>
      <c r="J31" s="144">
        <f t="shared" si="11"/>
        <v>0.17</v>
      </c>
      <c r="K31" s="144">
        <f t="shared" si="11"/>
        <v>0.17</v>
      </c>
      <c r="L31" s="144">
        <f t="shared" si="11"/>
        <v>0.17</v>
      </c>
      <c r="O31" s="199" t="str">
        <f t="shared" si="5"/>
        <v>aplas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4" t="str">
        <f t="shared" si="12"/>
        <v>20 yrs</v>
      </c>
      <c r="AG31" s="33" t="s">
        <v>115</v>
      </c>
      <c r="AH31" s="33" t="s">
        <v>384</v>
      </c>
      <c r="AI31" s="192">
        <v>-0.9</v>
      </c>
      <c r="AJ31" s="33">
        <v>0.8</v>
      </c>
      <c r="AK31" s="33">
        <v>1.5</v>
      </c>
      <c r="AL31" s="33">
        <v>1.4</v>
      </c>
      <c r="AM31" s="198">
        <f t="shared" si="7"/>
        <v>0.13999999999999999</v>
      </c>
      <c r="AP31" s="57">
        <f t="shared" si="8"/>
        <v>1.4</v>
      </c>
      <c r="AQ31" s="57">
        <f t="shared" si="9"/>
        <v>1.4</v>
      </c>
    </row>
    <row r="32" spans="1:43" x14ac:dyDescent="0.25">
      <c r="A32" s="57" t="s">
        <v>381</v>
      </c>
      <c r="B32" s="57" t="s">
        <v>72</v>
      </c>
      <c r="C32" s="144">
        <f t="shared" si="10"/>
        <v>0.17</v>
      </c>
      <c r="D32" s="144">
        <f t="shared" si="11"/>
        <v>0.17</v>
      </c>
      <c r="E32" s="144">
        <f t="shared" si="11"/>
        <v>0.17</v>
      </c>
      <c r="F32" s="144">
        <f t="shared" si="11"/>
        <v>0.17</v>
      </c>
      <c r="G32" s="144">
        <f t="shared" si="11"/>
        <v>0.17</v>
      </c>
      <c r="H32" s="144">
        <f t="shared" si="11"/>
        <v>0.17</v>
      </c>
      <c r="I32" s="144">
        <f t="shared" si="11"/>
        <v>0.17</v>
      </c>
      <c r="J32" s="144">
        <f t="shared" si="11"/>
        <v>0.17</v>
      </c>
      <c r="K32" s="144">
        <f t="shared" si="11"/>
        <v>0.17</v>
      </c>
      <c r="L32" s="144">
        <f t="shared" si="11"/>
        <v>0.17</v>
      </c>
      <c r="O32" s="199" t="str">
        <f t="shared" si="5"/>
        <v>aglas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4" t="str">
        <f t="shared" si="12"/>
        <v>20 yrs</v>
      </c>
      <c r="AG32" s="33" t="s">
        <v>116</v>
      </c>
      <c r="AH32" s="33" t="s">
        <v>385</v>
      </c>
      <c r="AI32" s="192">
        <v>-0.9</v>
      </c>
      <c r="AJ32" s="33">
        <v>0.8</v>
      </c>
      <c r="AK32" s="33">
        <v>1.5</v>
      </c>
      <c r="AL32" s="33">
        <v>1.4</v>
      </c>
      <c r="AM32" s="198">
        <f t="shared" si="7"/>
        <v>0.13999999999999999</v>
      </c>
      <c r="AP32" s="57">
        <f t="shared" si="8"/>
        <v>1.4</v>
      </c>
      <c r="AQ32" s="57">
        <f t="shared" si="9"/>
        <v>1.4</v>
      </c>
    </row>
    <row r="33" spans="1:43" x14ac:dyDescent="0.25">
      <c r="A33" s="57" t="s">
        <v>62</v>
      </c>
      <c r="B33" s="57" t="s">
        <v>72</v>
      </c>
      <c r="C33" s="144">
        <f t="shared" si="10"/>
        <v>0.13999999999999999</v>
      </c>
      <c r="D33" s="144">
        <f t="shared" si="11"/>
        <v>0.13999999999999999</v>
      </c>
      <c r="E33" s="144">
        <f t="shared" si="11"/>
        <v>0.13999999999999999</v>
      </c>
      <c r="F33" s="144">
        <f t="shared" si="11"/>
        <v>0.13999999999999999</v>
      </c>
      <c r="G33" s="144">
        <f t="shared" si="11"/>
        <v>0.13999999999999999</v>
      </c>
      <c r="H33" s="144">
        <f t="shared" si="11"/>
        <v>0.13999999999999999</v>
      </c>
      <c r="I33" s="144">
        <f t="shared" si="11"/>
        <v>0.13999999999999999</v>
      </c>
      <c r="J33" s="144">
        <f t="shared" si="11"/>
        <v>0.13999999999999999</v>
      </c>
      <c r="K33" s="144">
        <f t="shared" si="11"/>
        <v>0.13999999999999999</v>
      </c>
      <c r="L33" s="144">
        <f t="shared" si="11"/>
        <v>0.13999999999999999</v>
      </c>
      <c r="O33" s="199" t="str">
        <f t="shared" si="5"/>
        <v>anmet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90" t="s">
        <v>375</v>
      </c>
      <c r="AG33" s="33" t="s">
        <v>117</v>
      </c>
      <c r="AH33" s="33" t="s">
        <v>386</v>
      </c>
      <c r="AI33" s="192">
        <v>-0.9</v>
      </c>
      <c r="AJ33" s="33">
        <v>0.8</v>
      </c>
      <c r="AK33" s="33">
        <v>1.5</v>
      </c>
      <c r="AL33" s="33">
        <v>1.4</v>
      </c>
      <c r="AM33" s="198">
        <f t="shared" si="7"/>
        <v>0.13999999999999999</v>
      </c>
      <c r="AP33" s="57">
        <f t="shared" si="8"/>
        <v>1.4</v>
      </c>
      <c r="AQ33" s="57">
        <f t="shared" si="9"/>
        <v>1.4</v>
      </c>
    </row>
    <row r="34" spans="1:43" x14ac:dyDescent="0.25">
      <c r="A34" s="57" t="s">
        <v>115</v>
      </c>
      <c r="B34" s="57" t="s">
        <v>72</v>
      </c>
      <c r="C34" s="144">
        <f t="shared" si="10"/>
        <v>0.13999999999999999</v>
      </c>
      <c r="D34" s="144">
        <f t="shared" si="11"/>
        <v>0.13999999999999999</v>
      </c>
      <c r="E34" s="144">
        <f t="shared" si="11"/>
        <v>0.13999999999999999</v>
      </c>
      <c r="F34" s="144">
        <f t="shared" si="11"/>
        <v>0.13999999999999999</v>
      </c>
      <c r="G34" s="144">
        <f t="shared" si="11"/>
        <v>0.13999999999999999</v>
      </c>
      <c r="H34" s="144">
        <f t="shared" si="11"/>
        <v>0.13999999999999999</v>
      </c>
      <c r="I34" s="144">
        <f t="shared" si="11"/>
        <v>0.13999999999999999</v>
      </c>
      <c r="J34" s="144">
        <f t="shared" si="11"/>
        <v>0.13999999999999999</v>
      </c>
      <c r="K34" s="144">
        <f t="shared" si="11"/>
        <v>0.13999999999999999</v>
      </c>
      <c r="L34" s="144">
        <f t="shared" si="11"/>
        <v>0.13999999999999999</v>
      </c>
      <c r="O34" s="199" t="str">
        <f t="shared" si="5"/>
        <v>airon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4" t="str">
        <f t="shared" si="12"/>
        <v>20 yrs</v>
      </c>
      <c r="AG34" s="33" t="s">
        <v>63</v>
      </c>
      <c r="AH34" s="33" t="s">
        <v>63</v>
      </c>
      <c r="AI34" s="192">
        <v>2.5</v>
      </c>
      <c r="AJ34" s="33">
        <v>3.7</v>
      </c>
      <c r="AK34" s="33">
        <v>1.5</v>
      </c>
      <c r="AL34" s="33">
        <v>1.3</v>
      </c>
      <c r="AM34" s="198">
        <f t="shared" si="7"/>
        <v>0.13</v>
      </c>
      <c r="AP34" s="57">
        <f t="shared" si="8"/>
        <v>1.3</v>
      </c>
      <c r="AQ34" s="57">
        <f t="shared" si="9"/>
        <v>1.3</v>
      </c>
    </row>
    <row r="35" spans="1:43" x14ac:dyDescent="0.25">
      <c r="A35" s="57" t="s">
        <v>116</v>
      </c>
      <c r="B35" s="57" t="s">
        <v>72</v>
      </c>
      <c r="C35" s="144">
        <f t="shared" si="10"/>
        <v>0.13999999999999999</v>
      </c>
      <c r="D35" s="144">
        <f t="shared" si="11"/>
        <v>0.13999999999999999</v>
      </c>
      <c r="E35" s="144">
        <f t="shared" si="11"/>
        <v>0.13999999999999999</v>
      </c>
      <c r="F35" s="144">
        <f t="shared" si="11"/>
        <v>0.13999999999999999</v>
      </c>
      <c r="G35" s="144">
        <f t="shared" si="11"/>
        <v>0.13999999999999999</v>
      </c>
      <c r="H35" s="144">
        <f t="shared" si="11"/>
        <v>0.13999999999999999</v>
      </c>
      <c r="I35" s="144">
        <f t="shared" si="11"/>
        <v>0.13999999999999999</v>
      </c>
      <c r="J35" s="144">
        <f t="shared" si="11"/>
        <v>0.13999999999999999</v>
      </c>
      <c r="K35" s="144">
        <f t="shared" si="11"/>
        <v>0.13999999999999999</v>
      </c>
      <c r="L35" s="144">
        <f t="shared" si="11"/>
        <v>0.13999999999999999</v>
      </c>
      <c r="O35" s="199" t="str">
        <f t="shared" si="5"/>
        <v>anfrm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4" t="str">
        <f t="shared" si="12"/>
        <v>20 yrs</v>
      </c>
      <c r="AG35" s="33" t="s">
        <v>118</v>
      </c>
      <c r="AH35" s="33" t="s">
        <v>118</v>
      </c>
      <c r="AI35" s="192">
        <v>2.5</v>
      </c>
      <c r="AJ35" s="33">
        <v>3.7</v>
      </c>
      <c r="AK35" s="33">
        <v>1.5</v>
      </c>
      <c r="AL35" s="33">
        <v>1.3</v>
      </c>
      <c r="AM35" s="198">
        <f t="shared" si="7"/>
        <v>0.13</v>
      </c>
      <c r="AP35" s="57">
        <f t="shared" si="8"/>
        <v>1.3</v>
      </c>
      <c r="AQ35" s="57">
        <f t="shared" si="9"/>
        <v>1.3</v>
      </c>
    </row>
    <row r="36" spans="1:43" x14ac:dyDescent="0.25">
      <c r="A36" s="57" t="s">
        <v>117</v>
      </c>
      <c r="B36" s="57" t="s">
        <v>72</v>
      </c>
      <c r="C36" s="144">
        <f t="shared" si="10"/>
        <v>0.13999999999999999</v>
      </c>
      <c r="D36" s="144">
        <f t="shared" si="11"/>
        <v>0.13999999999999999</v>
      </c>
      <c r="E36" s="144">
        <f t="shared" si="11"/>
        <v>0.13999999999999999</v>
      </c>
      <c r="F36" s="144">
        <f t="shared" si="11"/>
        <v>0.13999999999999999</v>
      </c>
      <c r="G36" s="144">
        <f t="shared" si="11"/>
        <v>0.13999999999999999</v>
      </c>
      <c r="H36" s="144">
        <f t="shared" si="11"/>
        <v>0.13999999999999999</v>
      </c>
      <c r="I36" s="144">
        <f t="shared" si="11"/>
        <v>0.13999999999999999</v>
      </c>
      <c r="J36" s="144">
        <f t="shared" si="11"/>
        <v>0.13999999999999999</v>
      </c>
      <c r="K36" s="144">
        <f t="shared" si="11"/>
        <v>0.13999999999999999</v>
      </c>
      <c r="L36" s="144">
        <f t="shared" si="11"/>
        <v>0.13999999999999999</v>
      </c>
      <c r="O36" s="199" t="str">
        <f t="shared" si="5"/>
        <v>ametp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1" si="13">T36</f>
        <v>eps</v>
      </c>
      <c r="V36" s="17" t="str">
        <f t="shared" si="13"/>
        <v>eps</v>
      </c>
      <c r="W36" s="17" t="str">
        <f t="shared" si="13"/>
        <v>eps</v>
      </c>
      <c r="X36" s="17" t="str">
        <f t="shared" si="13"/>
        <v>eps</v>
      </c>
      <c r="Y36" s="17" t="str">
        <f t="shared" si="13"/>
        <v>eps</v>
      </c>
      <c r="Z36" s="17" t="str">
        <f t="shared" si="13"/>
        <v>eps</v>
      </c>
      <c r="AF36" s="194" t="str">
        <f t="shared" si="12"/>
        <v>20 yrs</v>
      </c>
      <c r="AG36" s="33" t="s">
        <v>119</v>
      </c>
      <c r="AH36" s="33" t="s">
        <v>387</v>
      </c>
      <c r="AI36" s="192">
        <v>2.5</v>
      </c>
      <c r="AJ36" s="33">
        <v>3.7</v>
      </c>
      <c r="AK36" s="33">
        <v>1.5</v>
      </c>
      <c r="AL36" s="33">
        <v>1.3</v>
      </c>
      <c r="AM36" s="198">
        <f t="shared" si="7"/>
        <v>0.13</v>
      </c>
      <c r="AP36" s="57">
        <f t="shared" si="8"/>
        <v>1.3</v>
      </c>
      <c r="AQ36" s="57">
        <f t="shared" si="9"/>
        <v>1.3</v>
      </c>
    </row>
    <row r="37" spans="1:43" x14ac:dyDescent="0.25">
      <c r="A37" s="57" t="s">
        <v>63</v>
      </c>
      <c r="B37" s="57" t="s">
        <v>72</v>
      </c>
      <c r="C37" s="144">
        <f t="shared" si="10"/>
        <v>0.13</v>
      </c>
      <c r="D37" s="144">
        <f t="shared" si="11"/>
        <v>0.13</v>
      </c>
      <c r="E37" s="144">
        <f t="shared" si="11"/>
        <v>0.13</v>
      </c>
      <c r="F37" s="144">
        <f t="shared" si="11"/>
        <v>0.13</v>
      </c>
      <c r="G37" s="144">
        <f t="shared" si="11"/>
        <v>0.13</v>
      </c>
      <c r="H37" s="144">
        <f t="shared" si="11"/>
        <v>0.13</v>
      </c>
      <c r="I37" s="144">
        <f t="shared" si="11"/>
        <v>0.13</v>
      </c>
      <c r="J37" s="144">
        <f t="shared" si="11"/>
        <v>0.13</v>
      </c>
      <c r="K37" s="144">
        <f t="shared" si="11"/>
        <v>0.13</v>
      </c>
      <c r="L37" s="144">
        <f t="shared" si="11"/>
        <v>0.13</v>
      </c>
      <c r="O37" s="199" t="str">
        <f t="shared" si="5"/>
        <v>amach</v>
      </c>
      <c r="P37" s="57" t="str">
        <f t="shared" si="3"/>
        <v>nat</v>
      </c>
      <c r="Q37" s="17" t="str">
        <f t="shared" si="6"/>
        <v>eps</v>
      </c>
      <c r="R37" s="17" t="str">
        <f t="shared" ref="R37:Z58" si="14">Q37</f>
        <v>eps</v>
      </c>
      <c r="S37" s="17" t="str">
        <f t="shared" si="13"/>
        <v>eps</v>
      </c>
      <c r="T37" s="17" t="str">
        <f t="shared" si="13"/>
        <v>eps</v>
      </c>
      <c r="U37" s="17" t="str">
        <f t="shared" si="13"/>
        <v>eps</v>
      </c>
      <c r="V37" s="17" t="str">
        <f t="shared" si="13"/>
        <v>eps</v>
      </c>
      <c r="W37" s="17" t="str">
        <f t="shared" si="13"/>
        <v>eps</v>
      </c>
      <c r="X37" s="17" t="str">
        <f t="shared" si="13"/>
        <v>eps</v>
      </c>
      <c r="Y37" s="17" t="str">
        <f t="shared" si="13"/>
        <v>eps</v>
      </c>
      <c r="Z37" s="17" t="str">
        <f t="shared" si="13"/>
        <v>eps</v>
      </c>
      <c r="AF37" s="194" t="str">
        <f t="shared" si="12"/>
        <v>20 yrs</v>
      </c>
      <c r="AH37" s="33" t="s">
        <v>388</v>
      </c>
      <c r="AI37" s="192">
        <v>2.5</v>
      </c>
      <c r="AJ37" s="33">
        <v>3.7</v>
      </c>
      <c r="AK37" s="33">
        <v>1.5</v>
      </c>
      <c r="AL37" s="33">
        <v>1.3</v>
      </c>
      <c r="AM37" s="198">
        <f t="shared" si="7"/>
        <v>0.13</v>
      </c>
      <c r="AP37" s="57">
        <f t="shared" si="8"/>
        <v>1.3</v>
      </c>
      <c r="AQ37" s="57">
        <f t="shared" si="9"/>
        <v>1.3</v>
      </c>
    </row>
    <row r="38" spans="1:43" x14ac:dyDescent="0.25">
      <c r="A38" s="57" t="s">
        <v>118</v>
      </c>
      <c r="B38" s="57" t="s">
        <v>72</v>
      </c>
      <c r="C38" s="144">
        <f t="shared" si="10"/>
        <v>0.13</v>
      </c>
      <c r="D38" s="144">
        <f t="shared" si="11"/>
        <v>0.13</v>
      </c>
      <c r="E38" s="144">
        <f t="shared" si="11"/>
        <v>0.13</v>
      </c>
      <c r="F38" s="144">
        <f t="shared" si="11"/>
        <v>0.13</v>
      </c>
      <c r="G38" s="144">
        <f t="shared" si="11"/>
        <v>0.13</v>
      </c>
      <c r="H38" s="144">
        <f t="shared" si="11"/>
        <v>0.13</v>
      </c>
      <c r="I38" s="144">
        <f t="shared" si="11"/>
        <v>0.13</v>
      </c>
      <c r="J38" s="144">
        <f t="shared" si="11"/>
        <v>0.13</v>
      </c>
      <c r="K38" s="144">
        <f t="shared" si="11"/>
        <v>0.13</v>
      </c>
      <c r="L38" s="144">
        <f t="shared" si="11"/>
        <v>0.13</v>
      </c>
      <c r="O38" s="199" t="str">
        <f t="shared" si="5"/>
        <v>aemch</v>
      </c>
      <c r="P38" s="57" t="str">
        <f t="shared" si="3"/>
        <v>nat</v>
      </c>
      <c r="Q38" s="17" t="str">
        <f t="shared" si="6"/>
        <v>eps</v>
      </c>
      <c r="R38" s="17" t="str">
        <f t="shared" si="14"/>
        <v>eps</v>
      </c>
      <c r="S38" s="17" t="str">
        <f t="shared" si="13"/>
        <v>eps</v>
      </c>
      <c r="T38" s="17" t="str">
        <f t="shared" si="13"/>
        <v>eps</v>
      </c>
      <c r="U38" s="17" t="str">
        <f t="shared" si="13"/>
        <v>eps</v>
      </c>
      <c r="V38" s="17" t="str">
        <f t="shared" si="13"/>
        <v>eps</v>
      </c>
      <c r="W38" s="17" t="str">
        <f t="shared" si="13"/>
        <v>eps</v>
      </c>
      <c r="X38" s="17" t="str">
        <f t="shared" si="13"/>
        <v>eps</v>
      </c>
      <c r="Y38" s="17" t="str">
        <f t="shared" si="13"/>
        <v>eps</v>
      </c>
      <c r="Z38" s="17" t="str">
        <f t="shared" si="13"/>
        <v>eps</v>
      </c>
      <c r="AF38" s="194" t="str">
        <f t="shared" si="12"/>
        <v>20 yrs</v>
      </c>
      <c r="AG38" s="33" t="s">
        <v>64</v>
      </c>
      <c r="AH38" s="33" t="s">
        <v>389</v>
      </c>
      <c r="AI38" s="192">
        <v>3.1</v>
      </c>
      <c r="AJ38" s="33">
        <v>4.5999999999999996</v>
      </c>
      <c r="AK38" s="33">
        <v>4.2</v>
      </c>
      <c r="AL38" s="33">
        <v>3.3</v>
      </c>
      <c r="AM38" s="198">
        <f t="shared" si="7"/>
        <v>0.33</v>
      </c>
      <c r="AP38" s="57">
        <f t="shared" si="8"/>
        <v>3.3</v>
      </c>
      <c r="AQ38" s="57">
        <f t="shared" si="9"/>
        <v>3.3</v>
      </c>
    </row>
    <row r="39" spans="1:43" x14ac:dyDescent="0.25">
      <c r="A39" s="57" t="s">
        <v>119</v>
      </c>
      <c r="B39" s="57" t="s">
        <v>72</v>
      </c>
      <c r="C39" s="144">
        <f t="shared" si="10"/>
        <v>0.13</v>
      </c>
      <c r="D39" s="144">
        <f t="shared" si="11"/>
        <v>0.13</v>
      </c>
      <c r="E39" s="144">
        <f t="shared" si="11"/>
        <v>0.13</v>
      </c>
      <c r="F39" s="144">
        <f t="shared" si="11"/>
        <v>0.13</v>
      </c>
      <c r="G39" s="144">
        <f t="shared" si="11"/>
        <v>0.13</v>
      </c>
      <c r="H39" s="144">
        <f t="shared" si="11"/>
        <v>0.13</v>
      </c>
      <c r="I39" s="144">
        <f t="shared" si="11"/>
        <v>0.13</v>
      </c>
      <c r="J39" s="144">
        <f t="shared" si="11"/>
        <v>0.13</v>
      </c>
      <c r="K39" s="144">
        <f t="shared" si="11"/>
        <v>0.13</v>
      </c>
      <c r="L39" s="144">
        <f t="shared" si="11"/>
        <v>0.13</v>
      </c>
      <c r="O39" s="199" t="str">
        <f t="shared" si="5"/>
        <v>asequ</v>
      </c>
      <c r="P39" s="57" t="str">
        <f t="shared" si="3"/>
        <v>nat</v>
      </c>
      <c r="Q39" s="17" t="str">
        <f t="shared" si="6"/>
        <v>eps</v>
      </c>
      <c r="R39" s="17" t="str">
        <f t="shared" si="14"/>
        <v>eps</v>
      </c>
      <c r="S39" s="17" t="str">
        <f t="shared" si="13"/>
        <v>eps</v>
      </c>
      <c r="T39" s="17" t="str">
        <f t="shared" si="13"/>
        <v>eps</v>
      </c>
      <c r="U39" s="17" t="str">
        <f t="shared" si="13"/>
        <v>eps</v>
      </c>
      <c r="V39" s="17" t="str">
        <f t="shared" si="13"/>
        <v>eps</v>
      </c>
      <c r="W39" s="17" t="str">
        <f t="shared" si="13"/>
        <v>eps</v>
      </c>
      <c r="X39" s="17" t="str">
        <f t="shared" si="13"/>
        <v>eps</v>
      </c>
      <c r="Y39" s="17" t="str">
        <f t="shared" si="13"/>
        <v>eps</v>
      </c>
      <c r="Z39" s="17" t="str">
        <f t="shared" si="13"/>
        <v>eps</v>
      </c>
      <c r="AF39" s="190" t="s">
        <v>375</v>
      </c>
      <c r="AG39" s="33" t="s">
        <v>120</v>
      </c>
      <c r="AH39" s="33" t="s">
        <v>390</v>
      </c>
      <c r="AI39" s="192">
        <v>3.1</v>
      </c>
      <c r="AJ39" s="33">
        <v>4.5999999999999996</v>
      </c>
      <c r="AK39" s="33">
        <v>4.2</v>
      </c>
      <c r="AL39" s="33">
        <v>3.3</v>
      </c>
      <c r="AM39" s="198">
        <f t="shared" si="7"/>
        <v>0.33</v>
      </c>
      <c r="AP39" s="57">
        <f t="shared" si="8"/>
        <v>3.3</v>
      </c>
      <c r="AQ39" s="57">
        <f t="shared" si="9"/>
        <v>3.3</v>
      </c>
    </row>
    <row r="40" spans="1:43" x14ac:dyDescent="0.25">
      <c r="A40" s="57" t="s">
        <v>64</v>
      </c>
      <c r="B40" s="57" t="s">
        <v>72</v>
      </c>
      <c r="C40" s="144">
        <f t="shared" si="10"/>
        <v>0.33</v>
      </c>
      <c r="D40" s="144">
        <f t="shared" si="11"/>
        <v>0.33</v>
      </c>
      <c r="E40" s="144">
        <f t="shared" si="11"/>
        <v>0.33</v>
      </c>
      <c r="F40" s="144">
        <f t="shared" si="11"/>
        <v>0.33</v>
      </c>
      <c r="G40" s="144">
        <f t="shared" si="11"/>
        <v>0.33</v>
      </c>
      <c r="H40" s="144">
        <f t="shared" si="11"/>
        <v>0.33</v>
      </c>
      <c r="I40" s="144">
        <f t="shared" si="11"/>
        <v>0.33</v>
      </c>
      <c r="J40" s="144">
        <f t="shared" si="11"/>
        <v>0.33</v>
      </c>
      <c r="K40" s="144">
        <f t="shared" si="11"/>
        <v>0.33</v>
      </c>
      <c r="L40" s="144">
        <f t="shared" si="11"/>
        <v>0.33</v>
      </c>
      <c r="O40" s="199" t="str">
        <f t="shared" si="5"/>
        <v>avehi</v>
      </c>
      <c r="P40" s="57" t="str">
        <f t="shared" si="3"/>
        <v>nat</v>
      </c>
      <c r="Q40" s="17" t="str">
        <f t="shared" si="6"/>
        <v>eps</v>
      </c>
      <c r="R40" s="17" t="str">
        <f t="shared" si="14"/>
        <v>eps</v>
      </c>
      <c r="S40" s="17" t="str">
        <f t="shared" si="13"/>
        <v>eps</v>
      </c>
      <c r="T40" s="17" t="str">
        <f t="shared" si="13"/>
        <v>eps</v>
      </c>
      <c r="U40" s="17" t="str">
        <f t="shared" si="13"/>
        <v>eps</v>
      </c>
      <c r="V40" s="17" t="str">
        <f t="shared" si="13"/>
        <v>eps</v>
      </c>
      <c r="W40" s="17" t="str">
        <f t="shared" si="13"/>
        <v>eps</v>
      </c>
      <c r="X40" s="17" t="str">
        <f t="shared" si="13"/>
        <v>eps</v>
      </c>
      <c r="Y40" s="17" t="str">
        <f t="shared" si="13"/>
        <v>eps</v>
      </c>
      <c r="Z40" s="17" t="str">
        <f t="shared" si="13"/>
        <v>eps</v>
      </c>
      <c r="AF40" s="194" t="str">
        <f t="shared" si="12"/>
        <v>20 yrs</v>
      </c>
      <c r="AG40" s="33" t="s">
        <v>121</v>
      </c>
      <c r="AH40" s="33" t="s">
        <v>121</v>
      </c>
      <c r="AI40" s="192">
        <v>3.1</v>
      </c>
      <c r="AJ40" s="33">
        <v>4.5999999999999996</v>
      </c>
      <c r="AK40" s="33">
        <v>4.2</v>
      </c>
      <c r="AL40" s="33">
        <v>3.3</v>
      </c>
      <c r="AM40" s="198">
        <f t="shared" si="7"/>
        <v>0.33</v>
      </c>
      <c r="AP40" s="57">
        <f t="shared" si="8"/>
        <v>3.3</v>
      </c>
      <c r="AQ40" s="57">
        <f t="shared" si="9"/>
        <v>3.3</v>
      </c>
    </row>
    <row r="41" spans="1:43" x14ac:dyDescent="0.25">
      <c r="A41" s="57" t="s">
        <v>120</v>
      </c>
      <c r="B41" s="57" t="s">
        <v>72</v>
      </c>
      <c r="C41" s="144">
        <f t="shared" si="10"/>
        <v>0.33</v>
      </c>
      <c r="D41" s="144">
        <f t="shared" si="11"/>
        <v>0.33</v>
      </c>
      <c r="E41" s="144">
        <f t="shared" si="11"/>
        <v>0.33</v>
      </c>
      <c r="F41" s="144">
        <f t="shared" si="11"/>
        <v>0.33</v>
      </c>
      <c r="G41" s="144">
        <f t="shared" si="11"/>
        <v>0.33</v>
      </c>
      <c r="H41" s="144">
        <f t="shared" si="11"/>
        <v>0.33</v>
      </c>
      <c r="I41" s="144">
        <f t="shared" si="11"/>
        <v>0.33</v>
      </c>
      <c r="J41" s="144">
        <f t="shared" si="11"/>
        <v>0.33</v>
      </c>
      <c r="K41" s="144">
        <f t="shared" si="11"/>
        <v>0.33</v>
      </c>
      <c r="L41" s="144">
        <f t="shared" si="11"/>
        <v>0.33</v>
      </c>
      <c r="O41" s="199" t="str">
        <f t="shared" si="5"/>
        <v>atequ</v>
      </c>
      <c r="P41" s="57" t="str">
        <f t="shared" si="3"/>
        <v>nat</v>
      </c>
      <c r="Q41" s="17" t="str">
        <f t="shared" si="6"/>
        <v>eps</v>
      </c>
      <c r="R41" s="17" t="str">
        <f t="shared" si="14"/>
        <v>eps</v>
      </c>
      <c r="S41" s="17" t="str">
        <f t="shared" si="13"/>
        <v>eps</v>
      </c>
      <c r="T41" s="17" t="str">
        <f t="shared" si="13"/>
        <v>eps</v>
      </c>
      <c r="U41" s="17" t="str">
        <f t="shared" si="13"/>
        <v>eps</v>
      </c>
      <c r="V41" s="17" t="str">
        <f t="shared" si="13"/>
        <v>eps</v>
      </c>
      <c r="W41" s="17" t="str">
        <f t="shared" si="13"/>
        <v>eps</v>
      </c>
      <c r="X41" s="17" t="str">
        <f t="shared" si="13"/>
        <v>eps</v>
      </c>
      <c r="Y41" s="17" t="str">
        <f t="shared" si="13"/>
        <v>eps</v>
      </c>
      <c r="Z41" s="17" t="str">
        <f t="shared" si="13"/>
        <v>eps</v>
      </c>
      <c r="AF41" s="194" t="str">
        <f t="shared" si="12"/>
        <v>20 yrs</v>
      </c>
      <c r="AG41" s="33" t="s">
        <v>65</v>
      </c>
      <c r="AH41" s="33" t="s">
        <v>391</v>
      </c>
      <c r="AI41" s="192">
        <v>3.1</v>
      </c>
      <c r="AJ41" s="33">
        <v>4.5999999999999996</v>
      </c>
      <c r="AK41" s="33">
        <v>4.2</v>
      </c>
      <c r="AL41" s="33">
        <v>3.3</v>
      </c>
      <c r="AM41" s="198">
        <f t="shared" si="7"/>
        <v>0.33</v>
      </c>
      <c r="AP41" s="57">
        <f t="shared" si="8"/>
        <v>3.3</v>
      </c>
      <c r="AQ41" s="57">
        <f t="shared" si="9"/>
        <v>3.3</v>
      </c>
    </row>
    <row r="42" spans="1:43" x14ac:dyDescent="0.25">
      <c r="A42" s="57" t="s">
        <v>121</v>
      </c>
      <c r="B42" s="57" t="s">
        <v>72</v>
      </c>
      <c r="C42" s="144">
        <f t="shared" si="10"/>
        <v>0.33</v>
      </c>
      <c r="D42" s="144">
        <f t="shared" si="11"/>
        <v>0.33</v>
      </c>
      <c r="E42" s="144">
        <f t="shared" si="11"/>
        <v>0.33</v>
      </c>
      <c r="F42" s="144">
        <f t="shared" si="11"/>
        <v>0.33</v>
      </c>
      <c r="G42" s="144">
        <f t="shared" si="11"/>
        <v>0.33</v>
      </c>
      <c r="H42" s="144">
        <f t="shared" si="11"/>
        <v>0.33</v>
      </c>
      <c r="I42" s="144">
        <f t="shared" si="11"/>
        <v>0.33</v>
      </c>
      <c r="J42" s="144">
        <f t="shared" si="11"/>
        <v>0.33</v>
      </c>
      <c r="K42" s="144">
        <f t="shared" si="11"/>
        <v>0.33</v>
      </c>
      <c r="L42" s="144">
        <f t="shared" si="11"/>
        <v>0.33</v>
      </c>
      <c r="O42" s="199" t="str">
        <f t="shared" si="5"/>
        <v>afurn</v>
      </c>
      <c r="P42" s="57" t="str">
        <f t="shared" si="3"/>
        <v>nat</v>
      </c>
      <c r="Q42" s="17" t="str">
        <f t="shared" si="6"/>
        <v>eps</v>
      </c>
      <c r="R42" s="17" t="str">
        <f t="shared" si="14"/>
        <v>eps</v>
      </c>
      <c r="S42" s="17" t="str">
        <f t="shared" si="13"/>
        <v>eps</v>
      </c>
      <c r="T42" s="17" t="str">
        <f t="shared" si="13"/>
        <v>eps</v>
      </c>
      <c r="U42" s="17" t="str">
        <f t="shared" si="13"/>
        <v>eps</v>
      </c>
      <c r="V42" s="17" t="str">
        <f t="shared" si="13"/>
        <v>eps</v>
      </c>
      <c r="W42" s="17" t="str">
        <f t="shared" si="13"/>
        <v>eps</v>
      </c>
      <c r="X42" s="17" t="str">
        <f t="shared" si="13"/>
        <v>eps</v>
      </c>
      <c r="Y42" s="17" t="str">
        <f t="shared" si="13"/>
        <v>eps</v>
      </c>
      <c r="Z42" s="17" t="str">
        <f t="shared" si="13"/>
        <v>eps</v>
      </c>
      <c r="AF42" s="194" t="str">
        <f t="shared" si="12"/>
        <v>20 yrs</v>
      </c>
      <c r="AG42" s="33" t="s">
        <v>66</v>
      </c>
      <c r="AH42" s="33" t="s">
        <v>392</v>
      </c>
      <c r="AI42" s="192">
        <v>-7.6</v>
      </c>
      <c r="AJ42" s="33">
        <v>-5.0999999999999996</v>
      </c>
      <c r="AK42" s="33">
        <v>-3.2</v>
      </c>
      <c r="AL42" s="33">
        <v>-1.8</v>
      </c>
      <c r="AM42" s="191">
        <f t="shared" si="7"/>
        <v>-0.18000000000000002</v>
      </c>
      <c r="AP42" s="57">
        <f t="shared" si="8"/>
        <v>-1.8</v>
      </c>
      <c r="AQ42" s="56">
        <f>AP42</f>
        <v>-1.8</v>
      </c>
    </row>
    <row r="43" spans="1:43" x14ac:dyDescent="0.25">
      <c r="A43" s="57" t="s">
        <v>65</v>
      </c>
      <c r="B43" s="57" t="s">
        <v>72</v>
      </c>
      <c r="C43" s="144">
        <f t="shared" si="10"/>
        <v>0.33</v>
      </c>
      <c r="D43" s="144">
        <f t="shared" si="11"/>
        <v>0.33</v>
      </c>
      <c r="E43" s="144">
        <f t="shared" si="11"/>
        <v>0.33</v>
      </c>
      <c r="F43" s="144">
        <f t="shared" si="11"/>
        <v>0.33</v>
      </c>
      <c r="G43" s="144">
        <f t="shared" si="11"/>
        <v>0.33</v>
      </c>
      <c r="H43" s="144">
        <f t="shared" si="11"/>
        <v>0.33</v>
      </c>
      <c r="I43" s="144">
        <f t="shared" si="11"/>
        <v>0.33</v>
      </c>
      <c r="J43" s="144">
        <f t="shared" si="11"/>
        <v>0.33</v>
      </c>
      <c r="K43" s="144">
        <f t="shared" si="11"/>
        <v>0.33</v>
      </c>
      <c r="L43" s="144">
        <f t="shared" si="11"/>
        <v>0.33</v>
      </c>
      <c r="O43" s="199" t="str">
        <f t="shared" si="5"/>
        <v>aoman</v>
      </c>
      <c r="P43" s="57" t="str">
        <f t="shared" si="3"/>
        <v>nat</v>
      </c>
      <c r="Q43" s="17" t="str">
        <f t="shared" si="6"/>
        <v>eps</v>
      </c>
      <c r="R43" s="17" t="str">
        <f t="shared" si="14"/>
        <v>eps</v>
      </c>
      <c r="S43" s="17" t="str">
        <f t="shared" si="13"/>
        <v>eps</v>
      </c>
      <c r="T43" s="17" t="str">
        <f t="shared" si="13"/>
        <v>eps</v>
      </c>
      <c r="U43" s="17" t="str">
        <f t="shared" si="13"/>
        <v>eps</v>
      </c>
      <c r="V43" s="17" t="str">
        <f t="shared" si="13"/>
        <v>eps</v>
      </c>
      <c r="W43" s="17" t="str">
        <f t="shared" si="13"/>
        <v>eps</v>
      </c>
      <c r="X43" s="17" t="str">
        <f t="shared" si="13"/>
        <v>eps</v>
      </c>
      <c r="Y43" s="17" t="str">
        <f t="shared" si="13"/>
        <v>eps</v>
      </c>
      <c r="Z43" s="17" t="str">
        <f t="shared" si="13"/>
        <v>eps</v>
      </c>
      <c r="AF43" s="194" t="str">
        <f t="shared" si="12"/>
        <v>20 yrs</v>
      </c>
      <c r="AG43" s="33" t="s">
        <v>24</v>
      </c>
      <c r="AH43" s="33" t="s">
        <v>393</v>
      </c>
      <c r="AI43" s="192">
        <v>-7.6</v>
      </c>
      <c r="AJ43" s="33">
        <v>-5.0999999999999996</v>
      </c>
      <c r="AK43" s="33">
        <v>-3.2</v>
      </c>
      <c r="AL43" s="33">
        <v>-1.8</v>
      </c>
      <c r="AM43" s="191">
        <f t="shared" si="7"/>
        <v>-0.18000000000000002</v>
      </c>
      <c r="AP43" s="57">
        <f t="shared" si="8"/>
        <v>-1.8</v>
      </c>
      <c r="AQ43" s="56">
        <f>AP43</f>
        <v>-1.8</v>
      </c>
    </row>
    <row r="44" spans="1:43" x14ac:dyDescent="0.25">
      <c r="A44" s="57" t="s">
        <v>66</v>
      </c>
      <c r="B44" s="57" t="s">
        <v>72</v>
      </c>
      <c r="C44" s="144">
        <f t="shared" si="10"/>
        <v>-0.18000000000000002</v>
      </c>
      <c r="D44" s="144">
        <f t="shared" si="11"/>
        <v>-0.18000000000000002</v>
      </c>
      <c r="E44" s="144">
        <f t="shared" si="11"/>
        <v>-0.18000000000000002</v>
      </c>
      <c r="F44" s="144">
        <f t="shared" si="11"/>
        <v>-0.18000000000000002</v>
      </c>
      <c r="G44" s="144">
        <f t="shared" si="11"/>
        <v>-0.18000000000000002</v>
      </c>
      <c r="H44" s="144">
        <f t="shared" si="11"/>
        <v>-0.18000000000000002</v>
      </c>
      <c r="I44" s="144">
        <f t="shared" si="11"/>
        <v>-0.18000000000000002</v>
      </c>
      <c r="J44" s="144">
        <f t="shared" si="11"/>
        <v>-0.18000000000000002</v>
      </c>
      <c r="K44" s="144">
        <f t="shared" si="11"/>
        <v>-0.18000000000000002</v>
      </c>
      <c r="L44" s="144">
        <f t="shared" si="11"/>
        <v>-0.18000000000000002</v>
      </c>
      <c r="O44" s="199" t="str">
        <f t="shared" si="5"/>
        <v>aelec</v>
      </c>
      <c r="P44" s="57" t="str">
        <f t="shared" si="3"/>
        <v>nat</v>
      </c>
      <c r="Q44" s="17" t="str">
        <f t="shared" si="6"/>
        <v>eps</v>
      </c>
      <c r="R44" s="17" t="str">
        <f t="shared" si="14"/>
        <v>eps</v>
      </c>
      <c r="S44" s="17" t="str">
        <f t="shared" si="13"/>
        <v>eps</v>
      </c>
      <c r="T44" s="17" t="str">
        <f t="shared" si="13"/>
        <v>eps</v>
      </c>
      <c r="U44" s="17" t="str">
        <f t="shared" si="13"/>
        <v>eps</v>
      </c>
      <c r="V44" s="17" t="str">
        <f t="shared" si="13"/>
        <v>eps</v>
      </c>
      <c r="W44" s="17" t="str">
        <f t="shared" si="13"/>
        <v>eps</v>
      </c>
      <c r="X44" s="17" t="str">
        <f t="shared" si="13"/>
        <v>eps</v>
      </c>
      <c r="Y44" s="17" t="str">
        <f t="shared" si="13"/>
        <v>eps</v>
      </c>
      <c r="Z44" s="17" t="str">
        <f t="shared" si="13"/>
        <v>eps</v>
      </c>
      <c r="AF44" s="194" t="str">
        <f t="shared" si="12"/>
        <v>20 yrs</v>
      </c>
      <c r="AG44" s="33" t="s">
        <v>67</v>
      </c>
      <c r="AH44" s="33" t="s">
        <v>394</v>
      </c>
      <c r="AI44" s="192">
        <v>-0.6</v>
      </c>
      <c r="AJ44" s="33">
        <v>0.3</v>
      </c>
      <c r="AK44" s="33">
        <v>0.6</v>
      </c>
      <c r="AL44" s="33">
        <v>0.8</v>
      </c>
      <c r="AM44" s="191">
        <f t="shared" si="7"/>
        <v>8.0000000000000016E-2</v>
      </c>
      <c r="AP44" s="57">
        <f t="shared" si="8"/>
        <v>0.8</v>
      </c>
      <c r="AQ44" s="57">
        <f t="shared" si="9"/>
        <v>0.8</v>
      </c>
    </row>
    <row r="45" spans="1:43" x14ac:dyDescent="0.25">
      <c r="A45" s="57" t="s">
        <v>24</v>
      </c>
      <c r="B45" s="57" t="s">
        <v>72</v>
      </c>
      <c r="C45" s="144">
        <f t="shared" si="10"/>
        <v>-0.18000000000000002</v>
      </c>
      <c r="D45" s="144">
        <f t="shared" si="11"/>
        <v>-0.18000000000000002</v>
      </c>
      <c r="E45" s="144">
        <f t="shared" si="11"/>
        <v>-0.18000000000000002</v>
      </c>
      <c r="F45" s="144">
        <f t="shared" si="11"/>
        <v>-0.18000000000000002</v>
      </c>
      <c r="G45" s="144">
        <f t="shared" si="11"/>
        <v>-0.18000000000000002</v>
      </c>
      <c r="H45" s="144">
        <f t="shared" si="11"/>
        <v>-0.18000000000000002</v>
      </c>
      <c r="I45" s="144">
        <f t="shared" si="11"/>
        <v>-0.18000000000000002</v>
      </c>
      <c r="J45" s="144">
        <f t="shared" si="11"/>
        <v>-0.18000000000000002</v>
      </c>
      <c r="K45" s="144">
        <f t="shared" si="11"/>
        <v>-0.18000000000000002</v>
      </c>
      <c r="L45" s="144">
        <f t="shared" si="11"/>
        <v>-0.18000000000000002</v>
      </c>
      <c r="O45" s="199" t="str">
        <f t="shared" si="5"/>
        <v>awatr</v>
      </c>
      <c r="P45" s="57" t="str">
        <f t="shared" si="3"/>
        <v>nat</v>
      </c>
      <c r="Q45" s="17" t="str">
        <f t="shared" si="6"/>
        <v>eps</v>
      </c>
      <c r="R45" s="17" t="str">
        <f t="shared" si="14"/>
        <v>eps</v>
      </c>
      <c r="S45" s="17" t="str">
        <f t="shared" si="13"/>
        <v>eps</v>
      </c>
      <c r="T45" s="17" t="str">
        <f t="shared" si="13"/>
        <v>eps</v>
      </c>
      <c r="U45" s="17" t="str">
        <f t="shared" si="13"/>
        <v>eps</v>
      </c>
      <c r="V45" s="17" t="str">
        <f t="shared" si="13"/>
        <v>eps</v>
      </c>
      <c r="W45" s="17" t="str">
        <f t="shared" si="13"/>
        <v>eps</v>
      </c>
      <c r="X45" s="17" t="str">
        <f t="shared" si="13"/>
        <v>eps</v>
      </c>
      <c r="Y45" s="17" t="str">
        <f t="shared" si="13"/>
        <v>eps</v>
      </c>
      <c r="Z45" s="17" t="str">
        <f t="shared" si="13"/>
        <v>eps</v>
      </c>
      <c r="AF45" s="190" t="s">
        <v>375</v>
      </c>
      <c r="AG45" s="33" t="s">
        <v>68</v>
      </c>
      <c r="AH45" s="33" t="s">
        <v>395</v>
      </c>
      <c r="AI45" s="192">
        <v>1.3</v>
      </c>
      <c r="AJ45" s="33">
        <v>-0.1</v>
      </c>
      <c r="AK45" s="33">
        <v>0.5</v>
      </c>
      <c r="AL45" s="33">
        <v>0.3</v>
      </c>
      <c r="AM45" s="191">
        <f t="shared" si="7"/>
        <v>0.03</v>
      </c>
      <c r="AP45" s="57">
        <f t="shared" si="8"/>
        <v>0.3</v>
      </c>
      <c r="AQ45" s="57">
        <f t="shared" si="9"/>
        <v>0.3</v>
      </c>
    </row>
    <row r="46" spans="1:43" x14ac:dyDescent="0.25">
      <c r="A46" s="57" t="s">
        <v>67</v>
      </c>
      <c r="B46" s="57" t="s">
        <v>72</v>
      </c>
      <c r="C46" s="144">
        <f t="shared" si="10"/>
        <v>8.0000000000000016E-2</v>
      </c>
      <c r="D46" s="144">
        <f t="shared" si="11"/>
        <v>8.0000000000000016E-2</v>
      </c>
      <c r="E46" s="144">
        <f t="shared" si="11"/>
        <v>8.0000000000000016E-2</v>
      </c>
      <c r="F46" s="144">
        <f t="shared" si="11"/>
        <v>8.0000000000000016E-2</v>
      </c>
      <c r="G46" s="144">
        <f t="shared" si="11"/>
        <v>8.0000000000000016E-2</v>
      </c>
      <c r="H46" s="144">
        <f t="shared" si="11"/>
        <v>8.0000000000000016E-2</v>
      </c>
      <c r="I46" s="144">
        <f t="shared" si="11"/>
        <v>8.0000000000000016E-2</v>
      </c>
      <c r="J46" s="144">
        <f t="shared" si="11"/>
        <v>8.0000000000000016E-2</v>
      </c>
      <c r="K46" s="144">
        <f t="shared" si="11"/>
        <v>8.0000000000000016E-2</v>
      </c>
      <c r="L46" s="144">
        <f t="shared" si="11"/>
        <v>8.0000000000000016E-2</v>
      </c>
      <c r="O46" s="199" t="str">
        <f t="shared" si="5"/>
        <v>acons</v>
      </c>
      <c r="P46" s="57" t="str">
        <f t="shared" si="3"/>
        <v>nat</v>
      </c>
      <c r="Q46" s="17" t="str">
        <f t="shared" si="6"/>
        <v>eps</v>
      </c>
      <c r="R46" s="17" t="str">
        <f t="shared" si="14"/>
        <v>eps</v>
      </c>
      <c r="S46" s="17" t="str">
        <f t="shared" si="13"/>
        <v>eps</v>
      </c>
      <c r="T46" s="17" t="str">
        <f t="shared" si="13"/>
        <v>eps</v>
      </c>
      <c r="U46" s="17" t="str">
        <f t="shared" si="13"/>
        <v>eps</v>
      </c>
      <c r="V46" s="17" t="str">
        <f t="shared" si="13"/>
        <v>eps</v>
      </c>
      <c r="W46" s="17" t="str">
        <f t="shared" si="13"/>
        <v>eps</v>
      </c>
      <c r="X46" s="17" t="str">
        <f t="shared" si="13"/>
        <v>eps</v>
      </c>
      <c r="Y46" s="17" t="str">
        <f t="shared" si="13"/>
        <v>eps</v>
      </c>
      <c r="Z46" s="17" t="str">
        <f t="shared" si="13"/>
        <v>eps</v>
      </c>
      <c r="AF46" s="194" t="str">
        <f t="shared" si="12"/>
        <v>20 yrs</v>
      </c>
      <c r="AH46" s="33" t="s">
        <v>396</v>
      </c>
      <c r="AI46" s="192">
        <v>1.3</v>
      </c>
      <c r="AJ46" s="33">
        <v>-0.1</v>
      </c>
      <c r="AK46" s="33">
        <v>0.5</v>
      </c>
      <c r="AL46" s="33">
        <v>0.3</v>
      </c>
      <c r="AM46" s="191">
        <f t="shared" si="7"/>
        <v>0.03</v>
      </c>
      <c r="AP46" s="57">
        <f t="shared" si="8"/>
        <v>0.3</v>
      </c>
      <c r="AQ46" s="57">
        <f t="shared" si="9"/>
        <v>0.3</v>
      </c>
    </row>
    <row r="47" spans="1:43" x14ac:dyDescent="0.25">
      <c r="A47" s="57" t="s">
        <v>68</v>
      </c>
      <c r="B47" s="57" t="s">
        <v>72</v>
      </c>
      <c r="C47" s="144">
        <f t="shared" si="10"/>
        <v>0.03</v>
      </c>
      <c r="D47" s="144">
        <f t="shared" si="11"/>
        <v>0.03</v>
      </c>
      <c r="E47" s="144">
        <f t="shared" si="11"/>
        <v>0.03</v>
      </c>
      <c r="F47" s="144">
        <f t="shared" si="11"/>
        <v>0.03</v>
      </c>
      <c r="G47" s="144">
        <f t="shared" si="11"/>
        <v>0.03</v>
      </c>
      <c r="H47" s="144">
        <f t="shared" si="11"/>
        <v>0.03</v>
      </c>
      <c r="I47" s="144">
        <f t="shared" si="11"/>
        <v>0.03</v>
      </c>
      <c r="J47" s="144">
        <f t="shared" si="11"/>
        <v>0.03</v>
      </c>
      <c r="K47" s="144">
        <f t="shared" si="11"/>
        <v>0.03</v>
      </c>
      <c r="L47" s="144">
        <f t="shared" si="11"/>
        <v>0.03</v>
      </c>
      <c r="O47" s="199" t="str">
        <f t="shared" si="5"/>
        <v>atrad</v>
      </c>
      <c r="P47" s="57" t="str">
        <f t="shared" si="3"/>
        <v>nat</v>
      </c>
      <c r="Q47" s="17" t="str">
        <f t="shared" si="6"/>
        <v>eps</v>
      </c>
      <c r="R47" s="17" t="str">
        <f t="shared" si="14"/>
        <v>eps</v>
      </c>
      <c r="S47" s="17" t="str">
        <f t="shared" si="13"/>
        <v>eps</v>
      </c>
      <c r="T47" s="17" t="str">
        <f t="shared" si="13"/>
        <v>eps</v>
      </c>
      <c r="U47" s="17" t="str">
        <f t="shared" si="13"/>
        <v>eps</v>
      </c>
      <c r="V47" s="17" t="str">
        <f t="shared" si="13"/>
        <v>eps</v>
      </c>
      <c r="W47" s="17" t="str">
        <f t="shared" si="13"/>
        <v>eps</v>
      </c>
      <c r="X47" s="17" t="str">
        <f t="shared" si="13"/>
        <v>eps</v>
      </c>
      <c r="Y47" s="17" t="str">
        <f t="shared" si="13"/>
        <v>eps</v>
      </c>
      <c r="Z47" s="17" t="str">
        <f t="shared" si="13"/>
        <v>eps</v>
      </c>
      <c r="AF47" s="190" t="s">
        <v>375</v>
      </c>
      <c r="AH47" s="33" t="s">
        <v>397</v>
      </c>
      <c r="AI47" s="192">
        <v>1.3</v>
      </c>
      <c r="AJ47" s="33">
        <v>-0.1</v>
      </c>
      <c r="AK47" s="33">
        <v>0.5</v>
      </c>
      <c r="AL47" s="33">
        <v>0.3</v>
      </c>
      <c r="AM47" s="191">
        <f t="shared" si="7"/>
        <v>0.03</v>
      </c>
      <c r="AP47" s="57">
        <f t="shared" si="8"/>
        <v>0.3</v>
      </c>
      <c r="AQ47" s="57">
        <f t="shared" si="9"/>
        <v>0.3</v>
      </c>
    </row>
    <row r="48" spans="1:43" x14ac:dyDescent="0.25">
      <c r="A48" s="57" t="s">
        <v>122</v>
      </c>
      <c r="B48" s="57" t="s">
        <v>72</v>
      </c>
      <c r="C48" s="144">
        <f t="shared" si="10"/>
        <v>0.03</v>
      </c>
      <c r="D48" s="144">
        <f t="shared" si="11"/>
        <v>0.03</v>
      </c>
      <c r="E48" s="144">
        <f t="shared" si="11"/>
        <v>0.03</v>
      </c>
      <c r="F48" s="144">
        <f t="shared" si="11"/>
        <v>0.03</v>
      </c>
      <c r="G48" s="144">
        <f t="shared" si="11"/>
        <v>0.03</v>
      </c>
      <c r="H48" s="144">
        <f t="shared" si="11"/>
        <v>0.03</v>
      </c>
      <c r="I48" s="144">
        <f t="shared" si="11"/>
        <v>0.03</v>
      </c>
      <c r="J48" s="144">
        <f t="shared" si="11"/>
        <v>0.03</v>
      </c>
      <c r="K48" s="144">
        <f t="shared" si="11"/>
        <v>0.03</v>
      </c>
      <c r="L48" s="144">
        <f t="shared" si="11"/>
        <v>0.03</v>
      </c>
      <c r="O48" s="57" t="str">
        <f t="shared" si="5"/>
        <v>ahotl</v>
      </c>
      <c r="P48" s="57" t="str">
        <f t="shared" si="3"/>
        <v>nat</v>
      </c>
      <c r="Q48" s="17" t="str">
        <f t="shared" si="6"/>
        <v>eps</v>
      </c>
      <c r="R48" s="17" t="str">
        <f t="shared" si="14"/>
        <v>eps</v>
      </c>
      <c r="S48" s="17" t="str">
        <f t="shared" si="13"/>
        <v>eps</v>
      </c>
      <c r="T48" s="17" t="str">
        <f t="shared" si="13"/>
        <v>eps</v>
      </c>
      <c r="U48" s="17" t="str">
        <f t="shared" si="13"/>
        <v>eps</v>
      </c>
      <c r="V48" s="17" t="str">
        <f t="shared" si="13"/>
        <v>eps</v>
      </c>
      <c r="W48" s="17" t="str">
        <f t="shared" si="13"/>
        <v>eps</v>
      </c>
      <c r="X48" s="17" t="str">
        <f t="shared" si="13"/>
        <v>eps</v>
      </c>
      <c r="Y48" s="17" t="str">
        <f t="shared" si="13"/>
        <v>eps</v>
      </c>
      <c r="Z48" s="17" t="str">
        <f t="shared" si="13"/>
        <v>eps</v>
      </c>
      <c r="AF48" s="194" t="str">
        <f t="shared" si="12"/>
        <v>20 yrs</v>
      </c>
      <c r="AG48" s="33" t="s">
        <v>122</v>
      </c>
      <c r="AH48" s="33" t="s">
        <v>398</v>
      </c>
      <c r="AI48" s="192">
        <v>1.3</v>
      </c>
      <c r="AJ48" s="33">
        <v>-0.1</v>
      </c>
      <c r="AK48" s="33">
        <v>0.5</v>
      </c>
      <c r="AL48" s="33">
        <v>0.3</v>
      </c>
      <c r="AM48" s="191">
        <f t="shared" si="7"/>
        <v>0.03</v>
      </c>
      <c r="AP48" s="57">
        <f t="shared" si="8"/>
        <v>0.3</v>
      </c>
      <c r="AQ48" s="57">
        <f t="shared" si="9"/>
        <v>0.3</v>
      </c>
    </row>
    <row r="49" spans="1:43" x14ac:dyDescent="0.25">
      <c r="A49" s="57" t="s">
        <v>219</v>
      </c>
      <c r="B49" s="57" t="s">
        <v>72</v>
      </c>
      <c r="C49" s="144">
        <f>VLOOKUP($A49,$AG$8:$AM$69,MATCH($AF$4,$AG$7:$AM$7,0),)*$F$3</f>
        <v>0.18000000000000002</v>
      </c>
      <c r="D49" s="144">
        <f t="shared" si="11"/>
        <v>0.18000000000000002</v>
      </c>
      <c r="E49" s="144">
        <f t="shared" si="11"/>
        <v>0.18000000000000002</v>
      </c>
      <c r="F49" s="144">
        <f t="shared" si="11"/>
        <v>0.18000000000000002</v>
      </c>
      <c r="G49" s="144">
        <f t="shared" si="11"/>
        <v>0.18000000000000002</v>
      </c>
      <c r="H49" s="144">
        <f t="shared" si="11"/>
        <v>0.18000000000000002</v>
      </c>
      <c r="I49" s="144">
        <f t="shared" si="11"/>
        <v>0.18000000000000002</v>
      </c>
      <c r="J49" s="144">
        <f t="shared" si="11"/>
        <v>0.18000000000000002</v>
      </c>
      <c r="K49" s="144">
        <f t="shared" si="11"/>
        <v>0.18000000000000002</v>
      </c>
      <c r="L49" s="144">
        <f t="shared" si="11"/>
        <v>0.18000000000000002</v>
      </c>
      <c r="O49" s="57" t="str">
        <f t="shared" si="5"/>
        <v>atrps</v>
      </c>
      <c r="P49" s="57" t="str">
        <f t="shared" si="3"/>
        <v>nat</v>
      </c>
      <c r="Q49" s="17" t="str">
        <f t="shared" si="6"/>
        <v>eps</v>
      </c>
      <c r="R49" s="17" t="str">
        <f t="shared" si="14"/>
        <v>eps</v>
      </c>
      <c r="S49" s="17" t="str">
        <f t="shared" si="13"/>
        <v>eps</v>
      </c>
      <c r="T49" s="17" t="str">
        <f t="shared" si="13"/>
        <v>eps</v>
      </c>
      <c r="U49" s="17" t="str">
        <f t="shared" si="13"/>
        <v>eps</v>
      </c>
      <c r="V49" s="17" t="str">
        <f t="shared" si="13"/>
        <v>eps</v>
      </c>
      <c r="W49" s="17" t="str">
        <f t="shared" si="13"/>
        <v>eps</v>
      </c>
      <c r="X49" s="17" t="str">
        <f t="shared" si="13"/>
        <v>eps</v>
      </c>
      <c r="Y49" s="17" t="str">
        <f t="shared" si="13"/>
        <v>eps</v>
      </c>
      <c r="Z49" s="17" t="str">
        <f t="shared" si="13"/>
        <v>eps</v>
      </c>
      <c r="AF49" s="190" t="s">
        <v>375</v>
      </c>
      <c r="AG49" s="33" t="s">
        <v>399</v>
      </c>
      <c r="AH49" s="33" t="s">
        <v>400</v>
      </c>
      <c r="AI49" s="192">
        <v>-1.6</v>
      </c>
      <c r="AJ49" s="33">
        <v>-1.3</v>
      </c>
      <c r="AK49" s="33">
        <v>0.5</v>
      </c>
      <c r="AL49" s="33">
        <v>1.8</v>
      </c>
      <c r="AM49" s="191">
        <f t="shared" si="7"/>
        <v>0.18000000000000002</v>
      </c>
      <c r="AP49" s="57">
        <f t="shared" si="8"/>
        <v>1.8</v>
      </c>
      <c r="AQ49" s="57">
        <f t="shared" si="9"/>
        <v>1.8</v>
      </c>
    </row>
    <row r="50" spans="1:43" x14ac:dyDescent="0.25">
      <c r="A50" s="57" t="s">
        <v>322</v>
      </c>
      <c r="B50" s="57" t="s">
        <v>72</v>
      </c>
      <c r="C50" s="144">
        <f>C49</f>
        <v>0.18000000000000002</v>
      </c>
      <c r="D50" s="144">
        <f t="shared" si="11"/>
        <v>0.18000000000000002</v>
      </c>
      <c r="E50" s="144">
        <f t="shared" si="11"/>
        <v>0.18000000000000002</v>
      </c>
      <c r="F50" s="144">
        <f t="shared" si="11"/>
        <v>0.18000000000000002</v>
      </c>
      <c r="G50" s="144">
        <f t="shared" si="11"/>
        <v>0.18000000000000002</v>
      </c>
      <c r="H50" s="144">
        <f t="shared" si="11"/>
        <v>0.18000000000000002</v>
      </c>
      <c r="I50" s="144">
        <f t="shared" si="11"/>
        <v>0.18000000000000002</v>
      </c>
      <c r="J50" s="144">
        <f t="shared" si="11"/>
        <v>0.18000000000000002</v>
      </c>
      <c r="K50" s="144">
        <f t="shared" si="11"/>
        <v>0.18000000000000002</v>
      </c>
      <c r="L50" s="144">
        <f t="shared" si="11"/>
        <v>0.18000000000000002</v>
      </c>
      <c r="O50" s="57" t="str">
        <f t="shared" si="5"/>
        <v>altrp-p</v>
      </c>
      <c r="P50" s="57" t="str">
        <f t="shared" si="3"/>
        <v>nat</v>
      </c>
      <c r="Q50" s="17" t="str">
        <f t="shared" si="6"/>
        <v>eps</v>
      </c>
      <c r="R50" s="17" t="str">
        <f t="shared" si="14"/>
        <v>eps</v>
      </c>
      <c r="S50" s="17" t="str">
        <f t="shared" si="13"/>
        <v>eps</v>
      </c>
      <c r="T50" s="17" t="str">
        <f t="shared" si="13"/>
        <v>eps</v>
      </c>
      <c r="U50" s="17" t="str">
        <f t="shared" si="13"/>
        <v>eps</v>
      </c>
      <c r="V50" s="17" t="str">
        <f t="shared" si="13"/>
        <v>eps</v>
      </c>
      <c r="W50" s="17" t="str">
        <f t="shared" si="13"/>
        <v>eps</v>
      </c>
      <c r="X50" s="17" t="str">
        <f t="shared" si="13"/>
        <v>eps</v>
      </c>
      <c r="Y50" s="17" t="str">
        <f t="shared" si="13"/>
        <v>eps</v>
      </c>
      <c r="Z50" s="17" t="str">
        <f t="shared" si="13"/>
        <v>eps</v>
      </c>
      <c r="AF50" s="194" t="str">
        <f t="shared" si="12"/>
        <v>20 yrs</v>
      </c>
      <c r="AG50" s="33" t="s">
        <v>401</v>
      </c>
      <c r="AH50" s="33" t="s">
        <v>402</v>
      </c>
      <c r="AI50" s="192">
        <v>-1.6</v>
      </c>
      <c r="AJ50" s="33">
        <v>-1.3</v>
      </c>
      <c r="AK50" s="33">
        <v>0.5</v>
      </c>
      <c r="AL50" s="33">
        <v>1.8</v>
      </c>
      <c r="AM50" s="191">
        <f t="shared" si="7"/>
        <v>0.18000000000000002</v>
      </c>
      <c r="AP50" s="57">
        <f t="shared" si="8"/>
        <v>1.8</v>
      </c>
      <c r="AQ50" s="57">
        <f t="shared" si="9"/>
        <v>1.8</v>
      </c>
    </row>
    <row r="51" spans="1:43" x14ac:dyDescent="0.25">
      <c r="A51" s="57" t="s">
        <v>323</v>
      </c>
      <c r="B51" s="57" t="s">
        <v>72</v>
      </c>
      <c r="C51" s="144">
        <f>C50</f>
        <v>0.18000000000000002</v>
      </c>
      <c r="D51" s="144">
        <f t="shared" si="11"/>
        <v>0.18000000000000002</v>
      </c>
      <c r="E51" s="144">
        <f t="shared" si="11"/>
        <v>0.18000000000000002</v>
      </c>
      <c r="F51" s="144">
        <f t="shared" si="11"/>
        <v>0.18000000000000002</v>
      </c>
      <c r="G51" s="144">
        <f t="shared" ref="D51:L58" si="15">F51</f>
        <v>0.18000000000000002</v>
      </c>
      <c r="H51" s="144">
        <f t="shared" si="15"/>
        <v>0.18000000000000002</v>
      </c>
      <c r="I51" s="144">
        <f t="shared" si="15"/>
        <v>0.18000000000000002</v>
      </c>
      <c r="J51" s="144">
        <f t="shared" si="15"/>
        <v>0.18000000000000002</v>
      </c>
      <c r="K51" s="144">
        <f t="shared" si="15"/>
        <v>0.18000000000000002</v>
      </c>
      <c r="L51" s="144">
        <f t="shared" si="15"/>
        <v>0.18000000000000002</v>
      </c>
      <c r="O51" s="57" t="str">
        <f t="shared" si="5"/>
        <v>altrp-f</v>
      </c>
      <c r="P51" s="57" t="str">
        <f t="shared" si="3"/>
        <v>nat</v>
      </c>
      <c r="Q51" s="17" t="str">
        <f t="shared" si="6"/>
        <v>eps</v>
      </c>
      <c r="R51" s="17" t="str">
        <f t="shared" si="14"/>
        <v>eps</v>
      </c>
      <c r="S51" s="17" t="str">
        <f t="shared" si="13"/>
        <v>eps</v>
      </c>
      <c r="T51" s="17" t="str">
        <f t="shared" si="13"/>
        <v>eps</v>
      </c>
      <c r="U51" s="17" t="str">
        <f t="shared" si="13"/>
        <v>eps</v>
      </c>
      <c r="V51" s="17" t="str">
        <f t="shared" si="13"/>
        <v>eps</v>
      </c>
      <c r="W51" s="17" t="str">
        <f t="shared" si="13"/>
        <v>eps</v>
      </c>
      <c r="X51" s="17" t="str">
        <f t="shared" si="13"/>
        <v>eps</v>
      </c>
      <c r="Y51" s="17" t="str">
        <f t="shared" si="13"/>
        <v>eps</v>
      </c>
      <c r="Z51" s="17" t="str">
        <f t="shared" si="13"/>
        <v>eps</v>
      </c>
      <c r="AF51" s="194" t="str">
        <f t="shared" si="12"/>
        <v>20 yrs</v>
      </c>
      <c r="AG51" s="33" t="s">
        <v>403</v>
      </c>
      <c r="AH51" s="33" t="s">
        <v>404</v>
      </c>
      <c r="AI51" s="192">
        <v>-1.6</v>
      </c>
      <c r="AJ51" s="33">
        <v>-1.3</v>
      </c>
      <c r="AK51" s="33">
        <v>0.5</v>
      </c>
      <c r="AL51" s="33">
        <v>1.8</v>
      </c>
      <c r="AM51" s="191">
        <f t="shared" si="7"/>
        <v>0.18000000000000002</v>
      </c>
      <c r="AP51" s="57">
        <f t="shared" si="8"/>
        <v>1.8</v>
      </c>
      <c r="AQ51" s="57">
        <f t="shared" si="9"/>
        <v>1.8</v>
      </c>
    </row>
    <row r="52" spans="1:43" x14ac:dyDescent="0.25">
      <c r="A52" s="57" t="s">
        <v>402</v>
      </c>
      <c r="B52" s="57" t="s">
        <v>72</v>
      </c>
      <c r="C52" s="144">
        <f>C51</f>
        <v>0.18000000000000002</v>
      </c>
      <c r="D52" s="144">
        <f t="shared" si="15"/>
        <v>0.18000000000000002</v>
      </c>
      <c r="E52" s="144">
        <f t="shared" si="15"/>
        <v>0.18000000000000002</v>
      </c>
      <c r="F52" s="144">
        <f t="shared" si="15"/>
        <v>0.18000000000000002</v>
      </c>
      <c r="G52" s="144">
        <f t="shared" si="15"/>
        <v>0.18000000000000002</v>
      </c>
      <c r="H52" s="144">
        <f t="shared" si="15"/>
        <v>0.18000000000000002</v>
      </c>
      <c r="I52" s="144">
        <f t="shared" si="15"/>
        <v>0.18000000000000002</v>
      </c>
      <c r="J52" s="144">
        <f t="shared" si="15"/>
        <v>0.18000000000000002</v>
      </c>
      <c r="K52" s="144">
        <f t="shared" si="15"/>
        <v>0.18000000000000002</v>
      </c>
      <c r="L52" s="144">
        <f t="shared" si="15"/>
        <v>0.18000000000000002</v>
      </c>
      <c r="O52" s="57" t="str">
        <f t="shared" si="5"/>
        <v>awtrp</v>
      </c>
      <c r="P52" s="57" t="str">
        <f t="shared" si="3"/>
        <v>nat</v>
      </c>
      <c r="Q52" s="17" t="str">
        <f t="shared" si="6"/>
        <v>eps</v>
      </c>
      <c r="R52" s="17" t="str">
        <f t="shared" si="14"/>
        <v>eps</v>
      </c>
      <c r="S52" s="17" t="str">
        <f t="shared" si="14"/>
        <v>eps</v>
      </c>
      <c r="T52" s="17" t="str">
        <f t="shared" si="14"/>
        <v>eps</v>
      </c>
      <c r="U52" s="17" t="str">
        <f t="shared" si="14"/>
        <v>eps</v>
      </c>
      <c r="V52" s="17" t="str">
        <f t="shared" si="14"/>
        <v>eps</v>
      </c>
      <c r="W52" s="17" t="str">
        <f t="shared" si="14"/>
        <v>eps</v>
      </c>
      <c r="X52" s="17" t="str">
        <f t="shared" si="14"/>
        <v>eps</v>
      </c>
      <c r="Y52" s="17" t="str">
        <f t="shared" si="14"/>
        <v>eps</v>
      </c>
      <c r="Z52" s="17" t="str">
        <f t="shared" si="14"/>
        <v>eps</v>
      </c>
      <c r="AF52" s="194" t="str">
        <f t="shared" si="12"/>
        <v>20 yrs</v>
      </c>
      <c r="AG52" s="33" t="s">
        <v>219</v>
      </c>
      <c r="AH52" s="33" t="s">
        <v>219</v>
      </c>
      <c r="AI52" s="192">
        <v>-1.6</v>
      </c>
      <c r="AJ52" s="33">
        <v>-1.3</v>
      </c>
      <c r="AK52" s="33">
        <v>0.5</v>
      </c>
      <c r="AL52" s="33">
        <v>1.8</v>
      </c>
      <c r="AM52" s="191">
        <f t="shared" si="7"/>
        <v>0.18000000000000002</v>
      </c>
      <c r="AP52" s="57">
        <f t="shared" si="8"/>
        <v>1.8</v>
      </c>
      <c r="AQ52" s="57">
        <f t="shared" si="9"/>
        <v>1.8</v>
      </c>
    </row>
    <row r="53" spans="1:43" x14ac:dyDescent="0.25">
      <c r="A53" s="57" t="s">
        <v>404</v>
      </c>
      <c r="B53" s="57" t="s">
        <v>72</v>
      </c>
      <c r="C53" s="144">
        <f>C52</f>
        <v>0.18000000000000002</v>
      </c>
      <c r="D53" s="144">
        <f t="shared" si="15"/>
        <v>0.18000000000000002</v>
      </c>
      <c r="E53" s="144">
        <f t="shared" si="15"/>
        <v>0.18000000000000002</v>
      </c>
      <c r="F53" s="144">
        <f t="shared" si="15"/>
        <v>0.18000000000000002</v>
      </c>
      <c r="G53" s="144">
        <f t="shared" si="15"/>
        <v>0.18000000000000002</v>
      </c>
      <c r="H53" s="144">
        <f t="shared" si="15"/>
        <v>0.18000000000000002</v>
      </c>
      <c r="I53" s="144">
        <f t="shared" si="15"/>
        <v>0.18000000000000002</v>
      </c>
      <c r="J53" s="144">
        <f t="shared" si="15"/>
        <v>0.18000000000000002</v>
      </c>
      <c r="K53" s="144">
        <f t="shared" si="15"/>
        <v>0.18000000000000002</v>
      </c>
      <c r="L53" s="144">
        <f t="shared" si="15"/>
        <v>0.18000000000000002</v>
      </c>
      <c r="O53" s="57" t="str">
        <f t="shared" si="5"/>
        <v>aatrp</v>
      </c>
      <c r="P53" s="57" t="str">
        <f t="shared" si="5"/>
        <v>nat</v>
      </c>
      <c r="Q53" s="17" t="str">
        <f t="shared" si="6"/>
        <v>eps</v>
      </c>
      <c r="R53" s="17" t="str">
        <f t="shared" si="14"/>
        <v>eps</v>
      </c>
      <c r="S53" s="17" t="str">
        <f t="shared" si="14"/>
        <v>eps</v>
      </c>
      <c r="T53" s="17" t="str">
        <f t="shared" si="14"/>
        <v>eps</v>
      </c>
      <c r="U53" s="17" t="str">
        <f t="shared" si="14"/>
        <v>eps</v>
      </c>
      <c r="V53" s="17" t="str">
        <f t="shared" si="14"/>
        <v>eps</v>
      </c>
      <c r="W53" s="17" t="str">
        <f t="shared" si="14"/>
        <v>eps</v>
      </c>
      <c r="X53" s="17" t="str">
        <f t="shared" si="14"/>
        <v>eps</v>
      </c>
      <c r="Y53" s="17" t="str">
        <f t="shared" si="14"/>
        <v>eps</v>
      </c>
      <c r="Z53" s="17" t="str">
        <f t="shared" si="14"/>
        <v>eps</v>
      </c>
      <c r="AF53" s="194" t="str">
        <f t="shared" si="12"/>
        <v>20 yrs</v>
      </c>
      <c r="AG53" s="33" t="s">
        <v>69</v>
      </c>
      <c r="AH53" s="33" t="s">
        <v>405</v>
      </c>
      <c r="AI53" s="192">
        <v>1.4</v>
      </c>
      <c r="AJ53" s="33">
        <v>1.8</v>
      </c>
      <c r="AK53" s="33">
        <v>1.2</v>
      </c>
      <c r="AL53" s="33">
        <v>0.7</v>
      </c>
      <c r="AM53" s="191">
        <f t="shared" si="7"/>
        <v>6.9999999999999993E-2</v>
      </c>
      <c r="AP53" s="57">
        <f t="shared" si="8"/>
        <v>0.7</v>
      </c>
      <c r="AQ53" s="57">
        <f t="shared" si="9"/>
        <v>0.7</v>
      </c>
    </row>
    <row r="54" spans="1:43" x14ac:dyDescent="0.25">
      <c r="A54" s="57" t="s">
        <v>69</v>
      </c>
      <c r="B54" s="57" t="s">
        <v>72</v>
      </c>
      <c r="C54" s="144">
        <f>VLOOKUP($A54,$AG$8:$AM$69,MATCH($AF$4,$AG$7:$AM$7,0),)*$F$3</f>
        <v>6.9999999999999993E-2</v>
      </c>
      <c r="D54" s="144">
        <f t="shared" si="15"/>
        <v>6.9999999999999993E-2</v>
      </c>
      <c r="E54" s="144">
        <f t="shared" si="15"/>
        <v>6.9999999999999993E-2</v>
      </c>
      <c r="F54" s="144">
        <f t="shared" si="15"/>
        <v>6.9999999999999993E-2</v>
      </c>
      <c r="G54" s="144">
        <f t="shared" si="15"/>
        <v>6.9999999999999993E-2</v>
      </c>
      <c r="H54" s="144">
        <f t="shared" si="15"/>
        <v>6.9999999999999993E-2</v>
      </c>
      <c r="I54" s="144">
        <f t="shared" si="15"/>
        <v>6.9999999999999993E-2</v>
      </c>
      <c r="J54" s="144">
        <f t="shared" si="15"/>
        <v>6.9999999999999993E-2</v>
      </c>
      <c r="K54" s="144">
        <f t="shared" si="15"/>
        <v>6.9999999999999993E-2</v>
      </c>
      <c r="L54" s="144">
        <f t="shared" si="15"/>
        <v>6.9999999999999993E-2</v>
      </c>
      <c r="O54" s="57" t="str">
        <f t="shared" ref="O54:P58" si="16">A54</f>
        <v>acomm</v>
      </c>
      <c r="P54" s="57" t="str">
        <f t="shared" si="16"/>
        <v>nat</v>
      </c>
      <c r="Q54" s="17" t="str">
        <f t="shared" si="6"/>
        <v>eps</v>
      </c>
      <c r="R54" s="17" t="str">
        <f t="shared" si="14"/>
        <v>eps</v>
      </c>
      <c r="S54" s="17" t="str">
        <f t="shared" si="14"/>
        <v>eps</v>
      </c>
      <c r="T54" s="17" t="str">
        <f t="shared" si="14"/>
        <v>eps</v>
      </c>
      <c r="U54" s="17" t="str">
        <f t="shared" si="14"/>
        <v>eps</v>
      </c>
      <c r="V54" s="17" t="str">
        <f t="shared" si="14"/>
        <v>eps</v>
      </c>
      <c r="W54" s="17" t="str">
        <f t="shared" si="14"/>
        <v>eps</v>
      </c>
      <c r="X54" s="17" t="str">
        <f t="shared" si="14"/>
        <v>eps</v>
      </c>
      <c r="Y54" s="17" t="str">
        <f t="shared" si="14"/>
        <v>eps</v>
      </c>
      <c r="Z54" s="17" t="str">
        <f t="shared" si="14"/>
        <v>eps</v>
      </c>
      <c r="AF54" s="194" t="str">
        <f t="shared" si="12"/>
        <v>20 yrs</v>
      </c>
      <c r="AG54" s="33" t="s">
        <v>70</v>
      </c>
      <c r="AH54" s="33" t="s">
        <v>406</v>
      </c>
      <c r="AI54" s="192">
        <v>1.4</v>
      </c>
      <c r="AJ54" s="33">
        <v>1.8</v>
      </c>
      <c r="AK54" s="33">
        <v>1.2</v>
      </c>
      <c r="AL54" s="33">
        <v>0.7</v>
      </c>
      <c r="AM54" s="191">
        <f t="shared" si="7"/>
        <v>6.9999999999999993E-2</v>
      </c>
      <c r="AP54" s="57">
        <f t="shared" si="8"/>
        <v>0.7</v>
      </c>
      <c r="AQ54" s="57">
        <f t="shared" si="9"/>
        <v>0.7</v>
      </c>
    </row>
    <row r="55" spans="1:43" x14ac:dyDescent="0.25">
      <c r="A55" s="57" t="s">
        <v>70</v>
      </c>
      <c r="B55" s="57" t="s">
        <v>72</v>
      </c>
      <c r="C55" s="144">
        <f>VLOOKUP($A55,$AG$8:$AM$69,MATCH($AF$4,$AG$7:$AM$7,0),)*$F$3</f>
        <v>6.9999999999999993E-2</v>
      </c>
      <c r="D55" s="144">
        <f t="shared" si="15"/>
        <v>6.9999999999999993E-2</v>
      </c>
      <c r="E55" s="144">
        <f t="shared" si="15"/>
        <v>6.9999999999999993E-2</v>
      </c>
      <c r="F55" s="144">
        <f t="shared" si="15"/>
        <v>6.9999999999999993E-2</v>
      </c>
      <c r="G55" s="144">
        <f t="shared" si="15"/>
        <v>6.9999999999999993E-2</v>
      </c>
      <c r="H55" s="144">
        <f t="shared" si="15"/>
        <v>6.9999999999999993E-2</v>
      </c>
      <c r="I55" s="144">
        <f t="shared" si="15"/>
        <v>6.9999999999999993E-2</v>
      </c>
      <c r="J55" s="144">
        <f t="shared" si="15"/>
        <v>6.9999999999999993E-2</v>
      </c>
      <c r="K55" s="144">
        <f t="shared" si="15"/>
        <v>6.9999999999999993E-2</v>
      </c>
      <c r="L55" s="144">
        <f t="shared" si="15"/>
        <v>6.9999999999999993E-2</v>
      </c>
      <c r="O55" s="57" t="str">
        <f t="shared" si="16"/>
        <v>afsrv</v>
      </c>
      <c r="P55" s="57" t="str">
        <f t="shared" si="16"/>
        <v>nat</v>
      </c>
      <c r="Q55" s="17" t="str">
        <f t="shared" si="6"/>
        <v>eps</v>
      </c>
      <c r="R55" s="17" t="str">
        <f t="shared" si="14"/>
        <v>eps</v>
      </c>
      <c r="S55" s="17" t="str">
        <f t="shared" si="14"/>
        <v>eps</v>
      </c>
      <c r="T55" s="17" t="str">
        <f t="shared" si="14"/>
        <v>eps</v>
      </c>
      <c r="U55" s="17" t="str">
        <f t="shared" si="14"/>
        <v>eps</v>
      </c>
      <c r="V55" s="17" t="str">
        <f t="shared" si="14"/>
        <v>eps</v>
      </c>
      <c r="W55" s="17" t="str">
        <f t="shared" si="14"/>
        <v>eps</v>
      </c>
      <c r="X55" s="17" t="str">
        <f t="shared" si="14"/>
        <v>eps</v>
      </c>
      <c r="Y55" s="17" t="str">
        <f t="shared" si="14"/>
        <v>eps</v>
      </c>
      <c r="Z55" s="17" t="str">
        <f t="shared" si="14"/>
        <v>eps</v>
      </c>
      <c r="AF55" s="194" t="str">
        <f t="shared" si="12"/>
        <v>20 yrs</v>
      </c>
      <c r="AH55" s="33" t="s">
        <v>407</v>
      </c>
      <c r="AI55" s="192">
        <v>1.4</v>
      </c>
      <c r="AJ55" s="33">
        <v>1.8</v>
      </c>
      <c r="AK55" s="33">
        <v>1.2</v>
      </c>
      <c r="AL55" s="33">
        <v>0.7</v>
      </c>
      <c r="AM55" s="191">
        <f t="shared" si="7"/>
        <v>6.9999999999999993E-2</v>
      </c>
      <c r="AP55" s="57">
        <f t="shared" si="8"/>
        <v>0.7</v>
      </c>
      <c r="AQ55" s="57">
        <f t="shared" si="9"/>
        <v>0.7</v>
      </c>
    </row>
    <row r="56" spans="1:43" x14ac:dyDescent="0.25">
      <c r="A56" s="57" t="s">
        <v>123</v>
      </c>
      <c r="B56" s="57" t="s">
        <v>72</v>
      </c>
      <c r="C56" s="144">
        <f>VLOOKUP($A56,$AG$8:$AM$69,MATCH($AF$4,$AG$7:$AM$7,0),)*$F$3</f>
        <v>6.9999999999999993E-2</v>
      </c>
      <c r="D56" s="144">
        <f t="shared" si="15"/>
        <v>6.9999999999999993E-2</v>
      </c>
      <c r="E56" s="144">
        <f t="shared" si="15"/>
        <v>6.9999999999999993E-2</v>
      </c>
      <c r="F56" s="144">
        <f t="shared" si="15"/>
        <v>6.9999999999999993E-2</v>
      </c>
      <c r="G56" s="144">
        <f t="shared" si="15"/>
        <v>6.9999999999999993E-2</v>
      </c>
      <c r="H56" s="144">
        <f t="shared" si="15"/>
        <v>6.9999999999999993E-2</v>
      </c>
      <c r="I56" s="144">
        <f t="shared" si="15"/>
        <v>6.9999999999999993E-2</v>
      </c>
      <c r="J56" s="144">
        <f t="shared" si="15"/>
        <v>6.9999999999999993E-2</v>
      </c>
      <c r="K56" s="144">
        <f t="shared" si="15"/>
        <v>6.9999999999999993E-2</v>
      </c>
      <c r="L56" s="144">
        <f t="shared" si="15"/>
        <v>6.9999999999999993E-2</v>
      </c>
      <c r="O56" s="57" t="str">
        <f t="shared" si="16"/>
        <v>absrv</v>
      </c>
      <c r="P56" s="57" t="str">
        <f t="shared" si="16"/>
        <v>nat</v>
      </c>
      <c r="Q56" s="17" t="str">
        <f t="shared" si="6"/>
        <v>eps</v>
      </c>
      <c r="R56" s="17" t="str">
        <f t="shared" si="14"/>
        <v>eps</v>
      </c>
      <c r="S56" s="17" t="str">
        <f t="shared" si="14"/>
        <v>eps</v>
      </c>
      <c r="T56" s="17" t="str">
        <f t="shared" si="14"/>
        <v>eps</v>
      </c>
      <c r="U56" s="17" t="str">
        <f t="shared" si="14"/>
        <v>eps</v>
      </c>
      <c r="V56" s="17" t="str">
        <f t="shared" si="14"/>
        <v>eps</v>
      </c>
      <c r="W56" s="17" t="str">
        <f t="shared" si="14"/>
        <v>eps</v>
      </c>
      <c r="X56" s="17" t="str">
        <f t="shared" si="14"/>
        <v>eps</v>
      </c>
      <c r="Y56" s="17" t="str">
        <f t="shared" si="14"/>
        <v>eps</v>
      </c>
      <c r="Z56" s="17" t="str">
        <f t="shared" si="14"/>
        <v>eps</v>
      </c>
      <c r="AF56" s="194" t="str">
        <f t="shared" si="12"/>
        <v>20 yrs</v>
      </c>
      <c r="AH56" s="33" t="s">
        <v>408</v>
      </c>
      <c r="AI56" s="192">
        <v>1.4</v>
      </c>
      <c r="AJ56" s="33">
        <v>1.8</v>
      </c>
      <c r="AK56" s="33">
        <v>1.2</v>
      </c>
      <c r="AL56" s="33">
        <v>0.7</v>
      </c>
      <c r="AM56" s="191">
        <f t="shared" si="7"/>
        <v>6.9999999999999993E-2</v>
      </c>
      <c r="AP56" s="57">
        <f t="shared" si="8"/>
        <v>0.7</v>
      </c>
      <c r="AQ56" s="57">
        <f t="shared" si="9"/>
        <v>0.7</v>
      </c>
    </row>
    <row r="57" spans="1:43" x14ac:dyDescent="0.25">
      <c r="A57" s="57" t="s">
        <v>71</v>
      </c>
      <c r="B57" s="57" t="s">
        <v>72</v>
      </c>
      <c r="C57" s="144">
        <f>VLOOKUP($A57,$AG$8:$AM$69,MATCH($AF$4,$AG$7:$AM$7,0),)*$F$3</f>
        <v>-4.0000000000000008E-2</v>
      </c>
      <c r="D57" s="144">
        <f>C57</f>
        <v>-4.0000000000000008E-2</v>
      </c>
      <c r="E57" s="144">
        <f t="shared" si="15"/>
        <v>-4.0000000000000008E-2</v>
      </c>
      <c r="F57" s="144">
        <f t="shared" si="15"/>
        <v>-4.0000000000000008E-2</v>
      </c>
      <c r="G57" s="144">
        <f t="shared" si="15"/>
        <v>-4.0000000000000008E-2</v>
      </c>
      <c r="H57" s="144">
        <f t="shared" si="15"/>
        <v>-4.0000000000000008E-2</v>
      </c>
      <c r="I57" s="144">
        <f t="shared" si="15"/>
        <v>-4.0000000000000008E-2</v>
      </c>
      <c r="J57" s="144">
        <f t="shared" si="15"/>
        <v>-4.0000000000000008E-2</v>
      </c>
      <c r="K57" s="144">
        <f t="shared" si="15"/>
        <v>-4.0000000000000008E-2</v>
      </c>
      <c r="L57" s="144">
        <f t="shared" si="15"/>
        <v>-4.0000000000000008E-2</v>
      </c>
      <c r="O57" s="57" t="str">
        <f t="shared" si="16"/>
        <v>agsrv</v>
      </c>
      <c r="P57" s="57" t="str">
        <f t="shared" si="16"/>
        <v>nat</v>
      </c>
      <c r="Q57" s="17" t="str">
        <f t="shared" si="6"/>
        <v>eps</v>
      </c>
      <c r="R57" s="17" t="str">
        <f t="shared" si="14"/>
        <v>eps</v>
      </c>
      <c r="S57" s="17" t="str">
        <f t="shared" si="14"/>
        <v>eps</v>
      </c>
      <c r="T57" s="17" t="str">
        <f t="shared" si="14"/>
        <v>eps</v>
      </c>
      <c r="U57" s="17" t="str">
        <f t="shared" si="14"/>
        <v>eps</v>
      </c>
      <c r="V57" s="17" t="str">
        <f t="shared" si="14"/>
        <v>eps</v>
      </c>
      <c r="W57" s="17" t="str">
        <f t="shared" si="14"/>
        <v>eps</v>
      </c>
      <c r="X57" s="17" t="str">
        <f t="shared" si="14"/>
        <v>eps</v>
      </c>
      <c r="Y57" s="17" t="str">
        <f t="shared" si="14"/>
        <v>eps</v>
      </c>
      <c r="Z57" s="17" t="str">
        <f t="shared" si="14"/>
        <v>eps</v>
      </c>
      <c r="AF57" s="194" t="str">
        <f t="shared" si="12"/>
        <v>20 yrs</v>
      </c>
      <c r="AG57" s="33" t="s">
        <v>123</v>
      </c>
      <c r="AH57" s="33" t="s">
        <v>409</v>
      </c>
      <c r="AI57" s="192">
        <v>1.4</v>
      </c>
      <c r="AJ57" s="33">
        <v>1.8</v>
      </c>
      <c r="AK57" s="33">
        <v>1.2</v>
      </c>
      <c r="AL57" s="33">
        <v>0.7</v>
      </c>
      <c r="AM57" s="191">
        <f t="shared" si="7"/>
        <v>6.9999999999999993E-2</v>
      </c>
      <c r="AP57" s="57">
        <f t="shared" si="8"/>
        <v>0.7</v>
      </c>
      <c r="AQ57" s="57">
        <f t="shared" si="9"/>
        <v>0.7</v>
      </c>
    </row>
    <row r="58" spans="1:43" x14ac:dyDescent="0.25">
      <c r="A58" s="57" t="s">
        <v>124</v>
      </c>
      <c r="B58" s="57" t="s">
        <v>72</v>
      </c>
      <c r="C58" s="144">
        <f>VLOOKUP($A58,$AG$8:$AM$69,MATCH($AF$4,$AG$7:$AM$7,0),)*$F$3</f>
        <v>-0.15000000000000002</v>
      </c>
      <c r="D58" s="144">
        <f>C58</f>
        <v>-0.15000000000000002</v>
      </c>
      <c r="E58" s="144">
        <f t="shared" si="15"/>
        <v>-0.15000000000000002</v>
      </c>
      <c r="F58" s="144">
        <f t="shared" si="15"/>
        <v>-0.15000000000000002</v>
      </c>
      <c r="G58" s="144">
        <f t="shared" si="15"/>
        <v>-0.15000000000000002</v>
      </c>
      <c r="H58" s="144">
        <f t="shared" si="15"/>
        <v>-0.15000000000000002</v>
      </c>
      <c r="I58" s="144">
        <f t="shared" si="15"/>
        <v>-0.15000000000000002</v>
      </c>
      <c r="J58" s="144">
        <f t="shared" si="15"/>
        <v>-0.15000000000000002</v>
      </c>
      <c r="K58" s="144">
        <f t="shared" si="15"/>
        <v>-0.15000000000000002</v>
      </c>
      <c r="L58" s="144">
        <f t="shared" si="15"/>
        <v>-0.15000000000000002</v>
      </c>
      <c r="O58" s="57" t="str">
        <f t="shared" si="16"/>
        <v>aosrv</v>
      </c>
      <c r="P58" s="57" t="str">
        <f t="shared" si="16"/>
        <v>nat</v>
      </c>
      <c r="Q58" s="17" t="str">
        <f t="shared" si="6"/>
        <v>eps</v>
      </c>
      <c r="R58" s="17" t="str">
        <f t="shared" si="14"/>
        <v>eps</v>
      </c>
      <c r="S58" s="17" t="str">
        <f t="shared" si="14"/>
        <v>eps</v>
      </c>
      <c r="T58" s="17" t="str">
        <f t="shared" si="14"/>
        <v>eps</v>
      </c>
      <c r="U58" s="17" t="str">
        <f t="shared" si="14"/>
        <v>eps</v>
      </c>
      <c r="V58" s="17" t="str">
        <f t="shared" si="14"/>
        <v>eps</v>
      </c>
      <c r="W58" s="17" t="str">
        <f t="shared" si="14"/>
        <v>eps</v>
      </c>
      <c r="X58" s="17" t="str">
        <f t="shared" si="14"/>
        <v>eps</v>
      </c>
      <c r="Y58" s="17" t="str">
        <f t="shared" si="14"/>
        <v>eps</v>
      </c>
      <c r="Z58" s="17" t="str">
        <f t="shared" si="14"/>
        <v>eps</v>
      </c>
      <c r="AF58" s="194" t="str">
        <f t="shared" si="12"/>
        <v>20 yrs</v>
      </c>
      <c r="AH58" s="33" t="s">
        <v>410</v>
      </c>
      <c r="AI58" s="192">
        <v>1.4</v>
      </c>
      <c r="AJ58" s="33">
        <v>1.8</v>
      </c>
      <c r="AK58" s="33">
        <v>1.2</v>
      </c>
      <c r="AL58" s="33">
        <v>0.7</v>
      </c>
      <c r="AM58" s="191">
        <f t="shared" si="7"/>
        <v>6.9999999999999993E-2</v>
      </c>
      <c r="AP58" s="57">
        <f t="shared" si="8"/>
        <v>0.7</v>
      </c>
      <c r="AQ58" s="57">
        <f t="shared" si="9"/>
        <v>0.7</v>
      </c>
    </row>
    <row r="59" spans="1:43" x14ac:dyDescent="0.25">
      <c r="AF59" s="194" t="str">
        <f t="shared" si="12"/>
        <v>20 yrs</v>
      </c>
      <c r="AH59" s="33" t="s">
        <v>411</v>
      </c>
      <c r="AI59" s="192">
        <v>1.4</v>
      </c>
      <c r="AJ59" s="33">
        <v>1.8</v>
      </c>
      <c r="AK59" s="33">
        <v>1.2</v>
      </c>
      <c r="AL59" s="33">
        <v>0.7</v>
      </c>
      <c r="AM59" s="191">
        <f t="shared" si="7"/>
        <v>6.9999999999999993E-2</v>
      </c>
      <c r="AP59" s="57">
        <f t="shared" si="8"/>
        <v>0.7</v>
      </c>
      <c r="AQ59" s="57">
        <f t="shared" si="9"/>
        <v>0.7</v>
      </c>
    </row>
    <row r="60" spans="1:43" x14ac:dyDescent="0.25">
      <c r="AF60" s="194" t="str">
        <f t="shared" si="12"/>
        <v>20 yrs</v>
      </c>
      <c r="AH60" s="33" t="s">
        <v>412</v>
      </c>
      <c r="AI60" s="192">
        <v>1.4</v>
      </c>
      <c r="AJ60" s="33">
        <v>1.8</v>
      </c>
      <c r="AK60" s="33">
        <v>1.2</v>
      </c>
      <c r="AL60" s="33">
        <v>0.7</v>
      </c>
      <c r="AM60" s="191">
        <f t="shared" si="7"/>
        <v>6.9999999999999993E-2</v>
      </c>
      <c r="AP60" s="57">
        <f t="shared" si="8"/>
        <v>0.7</v>
      </c>
      <c r="AQ60" s="57">
        <f t="shared" si="9"/>
        <v>0.7</v>
      </c>
    </row>
    <row r="61" spans="1:43" x14ac:dyDescent="0.25"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Q61" s="17"/>
      <c r="R61" s="17"/>
      <c r="S61" s="17"/>
      <c r="T61" s="17"/>
      <c r="U61" s="17"/>
      <c r="V61" s="17"/>
      <c r="W61" s="17"/>
      <c r="X61" s="17"/>
      <c r="Y61" s="17"/>
      <c r="Z61" s="17"/>
      <c r="AF61" s="194" t="str">
        <f t="shared" si="12"/>
        <v>20 yrs</v>
      </c>
      <c r="AH61" s="33" t="s">
        <v>413</v>
      </c>
      <c r="AI61" s="192">
        <v>1.4</v>
      </c>
      <c r="AJ61" s="33">
        <v>1.8</v>
      </c>
      <c r="AK61" s="33">
        <v>1.2</v>
      </c>
      <c r="AL61" s="33">
        <v>0.7</v>
      </c>
      <c r="AM61" s="191">
        <f t="shared" si="7"/>
        <v>6.9999999999999993E-2</v>
      </c>
      <c r="AP61" s="57">
        <f t="shared" si="8"/>
        <v>0.7</v>
      </c>
      <c r="AQ61" s="57">
        <f t="shared" si="9"/>
        <v>0.7</v>
      </c>
    </row>
    <row r="62" spans="1:43" x14ac:dyDescent="0.25"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Q62" s="17"/>
      <c r="R62" s="17"/>
      <c r="S62" s="17"/>
      <c r="T62" s="17"/>
      <c r="U62" s="17"/>
      <c r="V62" s="17"/>
      <c r="W62" s="17"/>
      <c r="X62" s="17"/>
      <c r="Y62" s="17"/>
      <c r="Z62" s="17"/>
      <c r="AF62" s="190" t="s">
        <v>375</v>
      </c>
      <c r="AG62" s="33" t="s">
        <v>71</v>
      </c>
      <c r="AH62" s="33" t="s">
        <v>414</v>
      </c>
      <c r="AI62" s="192">
        <v>0.4</v>
      </c>
      <c r="AJ62" s="33">
        <v>0</v>
      </c>
      <c r="AK62" s="33">
        <v>-0.4</v>
      </c>
      <c r="AL62" s="33">
        <v>-0.4</v>
      </c>
      <c r="AM62" s="191">
        <f t="shared" si="7"/>
        <v>-4.0000000000000008E-2</v>
      </c>
      <c r="AP62" s="57">
        <f t="shared" si="8"/>
        <v>-0.4</v>
      </c>
      <c r="AQ62" s="56">
        <f>AP62</f>
        <v>-0.4</v>
      </c>
    </row>
    <row r="63" spans="1:43" x14ac:dyDescent="0.25"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Q63" s="17"/>
      <c r="R63" s="17"/>
      <c r="S63" s="17"/>
      <c r="T63" s="17"/>
      <c r="U63" s="17"/>
      <c r="V63" s="17"/>
      <c r="W63" s="17"/>
      <c r="X63" s="17"/>
      <c r="Y63" s="17"/>
      <c r="Z63" s="17"/>
      <c r="AF63" s="190" t="s">
        <v>375</v>
      </c>
      <c r="AG63" s="33" t="s">
        <v>124</v>
      </c>
      <c r="AH63" s="33" t="s">
        <v>415</v>
      </c>
      <c r="AI63" s="192">
        <v>-0.6</v>
      </c>
      <c r="AJ63" s="33">
        <v>-0.5</v>
      </c>
      <c r="AK63" s="33">
        <v>-1.3</v>
      </c>
      <c r="AL63" s="33">
        <v>-1.5</v>
      </c>
      <c r="AM63" s="191">
        <f t="shared" si="7"/>
        <v>-0.15000000000000002</v>
      </c>
      <c r="AP63" s="57">
        <f t="shared" si="8"/>
        <v>-1.5</v>
      </c>
      <c r="AQ63" s="56">
        <f t="shared" ref="AQ63:AQ69" si="17">AP63</f>
        <v>-1.5</v>
      </c>
    </row>
    <row r="64" spans="1:43" x14ac:dyDescent="0.25"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Q64" s="17"/>
      <c r="R64" s="17"/>
      <c r="S64" s="17"/>
      <c r="T64" s="17"/>
      <c r="U64" s="17"/>
      <c r="V64" s="17"/>
      <c r="W64" s="17"/>
      <c r="X64" s="17"/>
      <c r="Y64" s="17"/>
      <c r="Z64" s="17"/>
      <c r="AF64" s="194" t="str">
        <f t="shared" ref="AF64:AF75" si="18">AF63</f>
        <v>20 yrs</v>
      </c>
      <c r="AH64" s="33" t="s">
        <v>416</v>
      </c>
      <c r="AI64" s="192">
        <v>-0.6</v>
      </c>
      <c r="AJ64" s="33">
        <v>-0.5</v>
      </c>
      <c r="AK64" s="33">
        <v>-1.3</v>
      </c>
      <c r="AL64" s="33">
        <v>-1.5</v>
      </c>
      <c r="AM64" s="191">
        <f t="shared" si="7"/>
        <v>-0.15000000000000002</v>
      </c>
      <c r="AP64" s="57">
        <f t="shared" si="8"/>
        <v>-1.5</v>
      </c>
      <c r="AQ64" s="56">
        <f t="shared" si="17"/>
        <v>-1.5</v>
      </c>
    </row>
    <row r="65" spans="3:43" x14ac:dyDescent="0.25"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Q65" s="17"/>
      <c r="R65" s="17"/>
      <c r="S65" s="17"/>
      <c r="T65" s="17"/>
      <c r="U65" s="17"/>
      <c r="V65" s="17"/>
      <c r="W65" s="17"/>
      <c r="X65" s="17"/>
      <c r="Y65" s="17"/>
      <c r="Z65" s="17"/>
      <c r="AF65" s="190" t="s">
        <v>375</v>
      </c>
      <c r="AH65" s="33" t="s">
        <v>417</v>
      </c>
      <c r="AI65" s="192">
        <v>-0.6</v>
      </c>
      <c r="AJ65" s="33">
        <v>-0.5</v>
      </c>
      <c r="AK65" s="33">
        <v>-1.3</v>
      </c>
      <c r="AL65" s="33">
        <v>-1.5</v>
      </c>
      <c r="AM65" s="191">
        <f t="shared" si="7"/>
        <v>-0.15000000000000002</v>
      </c>
      <c r="AP65" s="57">
        <f t="shared" si="8"/>
        <v>-1.5</v>
      </c>
      <c r="AQ65" s="56">
        <f t="shared" si="17"/>
        <v>-1.5</v>
      </c>
    </row>
    <row r="66" spans="3:43" x14ac:dyDescent="0.25"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Q66" s="17"/>
      <c r="R66" s="17"/>
      <c r="S66" s="17"/>
      <c r="T66" s="17"/>
      <c r="U66" s="17"/>
      <c r="V66" s="17"/>
      <c r="W66" s="17"/>
      <c r="X66" s="17"/>
      <c r="Y66" s="17"/>
      <c r="Z66" s="17"/>
      <c r="AF66" s="194" t="str">
        <f t="shared" si="18"/>
        <v>20 yrs</v>
      </c>
      <c r="AH66" s="33" t="s">
        <v>418</v>
      </c>
      <c r="AI66" s="192">
        <v>-0.6</v>
      </c>
      <c r="AJ66" s="33">
        <v>-0.5</v>
      </c>
      <c r="AK66" s="33">
        <v>-1.3</v>
      </c>
      <c r="AL66" s="33">
        <v>-1.5</v>
      </c>
      <c r="AM66" s="191">
        <f t="shared" si="7"/>
        <v>-0.15000000000000002</v>
      </c>
      <c r="AP66" s="57">
        <f t="shared" si="8"/>
        <v>-1.5</v>
      </c>
      <c r="AQ66" s="56">
        <f t="shared" si="17"/>
        <v>-1.5</v>
      </c>
    </row>
    <row r="67" spans="3:43" x14ac:dyDescent="0.25"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Q67" s="17"/>
      <c r="R67" s="17"/>
      <c r="S67" s="17"/>
      <c r="T67" s="17"/>
      <c r="U67" s="17"/>
      <c r="V67" s="17"/>
      <c r="W67" s="17"/>
      <c r="X67" s="17"/>
      <c r="Y67" s="17"/>
      <c r="Z67" s="17"/>
      <c r="AF67" s="194" t="str">
        <f t="shared" si="18"/>
        <v>20 yrs</v>
      </c>
      <c r="AH67" s="33" t="s">
        <v>419</v>
      </c>
      <c r="AI67" s="192">
        <v>-0.6</v>
      </c>
      <c r="AJ67" s="33">
        <v>-0.5</v>
      </c>
      <c r="AK67" s="33">
        <v>-1.3</v>
      </c>
      <c r="AL67" s="33">
        <v>-1.5</v>
      </c>
      <c r="AM67" s="191">
        <f t="shared" si="7"/>
        <v>-0.15000000000000002</v>
      </c>
      <c r="AP67" s="57">
        <f t="shared" si="8"/>
        <v>-1.5</v>
      </c>
      <c r="AQ67" s="56">
        <f t="shared" si="17"/>
        <v>-1.5</v>
      </c>
    </row>
    <row r="68" spans="3:43" x14ac:dyDescent="0.25"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Q68" s="17"/>
      <c r="R68" s="17"/>
      <c r="S68" s="17"/>
      <c r="T68" s="17"/>
      <c r="U68" s="17"/>
      <c r="V68" s="17"/>
      <c r="W68" s="17"/>
      <c r="X68" s="17"/>
      <c r="Y68" s="17"/>
      <c r="Z68" s="17"/>
      <c r="AF68" s="194" t="str">
        <f t="shared" si="18"/>
        <v>20 yrs</v>
      </c>
      <c r="AH68" s="33" t="s">
        <v>420</v>
      </c>
      <c r="AI68" s="192">
        <v>-0.6</v>
      </c>
      <c r="AJ68" s="33">
        <v>-0.5</v>
      </c>
      <c r="AK68" s="33">
        <v>-1.3</v>
      </c>
      <c r="AL68" s="33">
        <v>-1.5</v>
      </c>
      <c r="AM68" s="191">
        <f t="shared" si="7"/>
        <v>-0.15000000000000002</v>
      </c>
      <c r="AP68" s="57">
        <f t="shared" si="8"/>
        <v>-1.5</v>
      </c>
      <c r="AQ68" s="56">
        <f t="shared" si="17"/>
        <v>-1.5</v>
      </c>
    </row>
    <row r="69" spans="3:43" x14ac:dyDescent="0.25"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Q69" s="17"/>
      <c r="R69" s="17"/>
      <c r="S69" s="17"/>
      <c r="T69" s="17"/>
      <c r="U69" s="17"/>
      <c r="V69" s="17"/>
      <c r="W69" s="17"/>
      <c r="X69" s="17"/>
      <c r="Y69" s="17"/>
      <c r="Z69" s="17"/>
      <c r="AF69" s="194" t="str">
        <f t="shared" si="18"/>
        <v>20 yrs</v>
      </c>
      <c r="AH69" s="33" t="s">
        <v>421</v>
      </c>
      <c r="AI69" s="192">
        <v>-0.6</v>
      </c>
      <c r="AJ69" s="33">
        <v>-0.5</v>
      </c>
      <c r="AK69" s="33">
        <v>-1.3</v>
      </c>
      <c r="AL69" s="33">
        <v>-1.5</v>
      </c>
      <c r="AM69" s="191">
        <f t="shared" si="7"/>
        <v>-0.15000000000000002</v>
      </c>
      <c r="AP69" s="57">
        <f t="shared" si="8"/>
        <v>-1.5</v>
      </c>
      <c r="AQ69" s="56">
        <f t="shared" si="17"/>
        <v>-1.5</v>
      </c>
    </row>
    <row r="70" spans="3:43" x14ac:dyDescent="0.25"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Q70" s="17"/>
      <c r="R70" s="17"/>
      <c r="S70" s="17"/>
      <c r="T70" s="17"/>
      <c r="U70" s="17"/>
      <c r="V70" s="17"/>
      <c r="W70" s="17"/>
      <c r="X70" s="17"/>
      <c r="Y70" s="17"/>
      <c r="Z70" s="17"/>
      <c r="AF70" s="194" t="str">
        <f t="shared" si="18"/>
        <v>20 yrs</v>
      </c>
    </row>
    <row r="71" spans="3:43" x14ac:dyDescent="0.25"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Q71" s="17"/>
      <c r="R71" s="17"/>
      <c r="S71" s="17"/>
      <c r="T71" s="17"/>
      <c r="U71" s="17"/>
      <c r="V71" s="17"/>
      <c r="W71" s="17"/>
      <c r="X71" s="17"/>
      <c r="Y71" s="17"/>
      <c r="Z71" s="17"/>
      <c r="AF71" s="194" t="str">
        <f t="shared" si="18"/>
        <v>20 yrs</v>
      </c>
    </row>
    <row r="72" spans="3:43" x14ac:dyDescent="0.25">
      <c r="C72" s="197"/>
      <c r="D72" s="197"/>
      <c r="E72" s="197"/>
      <c r="F72" s="197"/>
      <c r="G72" s="197"/>
      <c r="H72" s="197"/>
      <c r="I72" s="197"/>
      <c r="J72" s="197"/>
      <c r="K72" s="197"/>
      <c r="L72" s="197"/>
      <c r="Q72" s="17"/>
      <c r="R72" s="17"/>
      <c r="S72" s="17"/>
      <c r="T72" s="17"/>
      <c r="U72" s="17"/>
      <c r="V72" s="17"/>
      <c r="W72" s="17"/>
      <c r="X72" s="17"/>
      <c r="Y72" s="17"/>
      <c r="Z72" s="17"/>
      <c r="AF72" s="194" t="str">
        <f t="shared" si="18"/>
        <v>20 yrs</v>
      </c>
    </row>
    <row r="73" spans="3:43" x14ac:dyDescent="0.25">
      <c r="C73" s="197"/>
      <c r="D73" s="197"/>
      <c r="E73" s="197"/>
      <c r="F73" s="197"/>
      <c r="G73" s="197"/>
      <c r="H73" s="197"/>
      <c r="I73" s="197"/>
      <c r="J73" s="197"/>
      <c r="K73" s="197"/>
      <c r="L73" s="197"/>
      <c r="Q73" s="17"/>
      <c r="R73" s="17"/>
      <c r="S73" s="17"/>
      <c r="T73" s="17"/>
      <c r="U73" s="17"/>
      <c r="V73" s="17"/>
      <c r="W73" s="17"/>
      <c r="X73" s="17"/>
      <c r="Y73" s="17"/>
      <c r="Z73" s="17"/>
      <c r="AF73" s="194" t="str">
        <f t="shared" si="18"/>
        <v>20 yrs</v>
      </c>
    </row>
    <row r="74" spans="3:43" x14ac:dyDescent="0.25"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Q74" s="17"/>
      <c r="R74" s="17"/>
      <c r="S74" s="17"/>
      <c r="T74" s="17"/>
      <c r="U74" s="17"/>
      <c r="V74" s="17"/>
      <c r="W74" s="17"/>
      <c r="X74" s="17"/>
      <c r="Y74" s="17"/>
      <c r="Z74" s="17"/>
      <c r="AF74" s="194" t="str">
        <f t="shared" si="18"/>
        <v>20 yrs</v>
      </c>
    </row>
    <row r="75" spans="3:43" x14ac:dyDescent="0.25"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Q75" s="17"/>
      <c r="R75" s="17"/>
      <c r="S75" s="17"/>
      <c r="T75" s="17"/>
      <c r="U75" s="17"/>
      <c r="V75" s="17"/>
      <c r="W75" s="17"/>
      <c r="X75" s="17"/>
      <c r="Y75" s="17"/>
      <c r="Z75" s="17"/>
      <c r="AF75" s="194" t="str">
        <f t="shared" si="18"/>
        <v>20 yrs</v>
      </c>
    </row>
    <row r="76" spans="3:43" x14ac:dyDescent="0.25"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Q76" s="17"/>
      <c r="R76" s="17"/>
      <c r="S76" s="17"/>
      <c r="T76" s="17"/>
      <c r="U76" s="17"/>
      <c r="V76" s="17"/>
      <c r="W76" s="17"/>
      <c r="X76" s="17"/>
      <c r="Y76" s="17"/>
      <c r="Z76" s="17"/>
      <c r="AF76" s="190" t="s">
        <v>375</v>
      </c>
    </row>
    <row r="77" spans="3:43" x14ac:dyDescent="0.25"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Q77" s="17"/>
      <c r="R77" s="17"/>
      <c r="S77" s="17"/>
      <c r="T77" s="17"/>
      <c r="U77" s="17"/>
      <c r="V77" s="17"/>
      <c r="W77" s="17"/>
      <c r="X77" s="17"/>
      <c r="Y77" s="17"/>
      <c r="Z77" s="17"/>
      <c r="AF77" s="194" t="str">
        <f>AF76</f>
        <v>20 yrs</v>
      </c>
    </row>
    <row r="78" spans="3:43" x14ac:dyDescent="0.25"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Q78" s="17"/>
      <c r="R78" s="17"/>
      <c r="S78" s="17"/>
      <c r="T78" s="17"/>
      <c r="U78" s="17"/>
      <c r="V78" s="17"/>
      <c r="W78" s="17"/>
      <c r="X78" s="17"/>
      <c r="Y78" s="17"/>
      <c r="Z78" s="17"/>
      <c r="AF78" s="194" t="str">
        <f>AF77</f>
        <v>20 yrs</v>
      </c>
    </row>
    <row r="79" spans="3:43" x14ac:dyDescent="0.25">
      <c r="C79" s="197"/>
      <c r="D79" s="197"/>
      <c r="E79" s="197"/>
      <c r="F79" s="197"/>
      <c r="G79" s="197"/>
      <c r="H79" s="197"/>
      <c r="I79" s="197"/>
      <c r="J79" s="197"/>
      <c r="K79" s="197"/>
      <c r="L79" s="197"/>
      <c r="Q79" s="17"/>
      <c r="R79" s="17"/>
      <c r="S79" s="17"/>
      <c r="T79" s="17"/>
      <c r="U79" s="17"/>
      <c r="V79" s="17"/>
      <c r="W79" s="17"/>
      <c r="X79" s="17"/>
      <c r="Y79" s="17"/>
      <c r="Z79" s="17"/>
      <c r="AF79" s="194" t="str">
        <f>AF78</f>
        <v>20 yrs</v>
      </c>
    </row>
    <row r="80" spans="3:43" x14ac:dyDescent="0.25">
      <c r="AF80" s="194" t="str">
        <f>AF43</f>
        <v>20 yrs</v>
      </c>
    </row>
  </sheetData>
  <conditionalFormatting sqref="Q61:Z79 Q8:Z58 D7:L58 C8:C58 C61:L79">
    <cfRule type="cellIs" dxfId="138" priority="56" operator="equal">
      <formula>"eps"</formula>
    </cfRule>
  </conditionalFormatting>
  <conditionalFormatting sqref="C66:L66">
    <cfRule type="cellIs" dxfId="137" priority="55" operator="equal">
      <formula>"eps"</formula>
    </cfRule>
  </conditionalFormatting>
  <conditionalFormatting sqref="R66:Z66">
    <cfRule type="cellIs" dxfId="136" priority="54" operator="equal">
      <formula>"eps"</formula>
    </cfRule>
  </conditionalFormatting>
  <conditionalFormatting sqref="R66:Z66">
    <cfRule type="cellIs" dxfId="135" priority="53" operator="equal">
      <formula>"eps"</formula>
    </cfRule>
  </conditionalFormatting>
  <conditionalFormatting sqref="C7">
    <cfRule type="cellIs" dxfId="134" priority="52" operator="equal">
      <formula>"eps"</formula>
    </cfRule>
  </conditionalFormatting>
  <conditionalFormatting sqref="C24:L24 R24:Z24">
    <cfRule type="cellIs" dxfId="133" priority="51" operator="equal">
      <formula>"eps"</formula>
    </cfRule>
  </conditionalFormatting>
  <conditionalFormatting sqref="R24:Z24">
    <cfRule type="cellIs" dxfId="132" priority="50" operator="equal">
      <formula>"eps"</formula>
    </cfRule>
  </conditionalFormatting>
  <conditionalFormatting sqref="C45:L45 R45:Z45">
    <cfRule type="cellIs" dxfId="131" priority="49" operator="equal">
      <formula>"eps"</formula>
    </cfRule>
  </conditionalFormatting>
  <conditionalFormatting sqref="R45:Z45">
    <cfRule type="cellIs" dxfId="130" priority="48" operator="equal">
      <formula>"eps"</formula>
    </cfRule>
  </conditionalFormatting>
  <conditionalFormatting sqref="C53">
    <cfRule type="cellIs" dxfId="129" priority="42" operator="equal">
      <formula>"eps"</formula>
    </cfRule>
  </conditionalFormatting>
  <conditionalFormatting sqref="C47">
    <cfRule type="cellIs" dxfId="128" priority="47" operator="equal">
      <formula>"eps"</formula>
    </cfRule>
  </conditionalFormatting>
  <conditionalFormatting sqref="C48">
    <cfRule type="cellIs" dxfId="127" priority="46" operator="equal">
      <formula>"eps"</formula>
    </cfRule>
  </conditionalFormatting>
  <conditionalFormatting sqref="C49">
    <cfRule type="cellIs" dxfId="126" priority="45" operator="equal">
      <formula>"eps"</formula>
    </cfRule>
  </conditionalFormatting>
  <conditionalFormatting sqref="C51">
    <cfRule type="cellIs" dxfId="125" priority="44" operator="equal">
      <formula>"eps"</formula>
    </cfRule>
  </conditionalFormatting>
  <conditionalFormatting sqref="C52">
    <cfRule type="cellIs" dxfId="124" priority="43" operator="equal">
      <formula>"eps"</formula>
    </cfRule>
  </conditionalFormatting>
  <conditionalFormatting sqref="R67:Z79">
    <cfRule type="cellIs" dxfId="123" priority="41" operator="equal">
      <formula>"eps"</formula>
    </cfRule>
  </conditionalFormatting>
  <conditionalFormatting sqref="R67:Z79">
    <cfRule type="cellIs" dxfId="122" priority="40" operator="equal">
      <formula>"eps"</formula>
    </cfRule>
  </conditionalFormatting>
  <conditionalFormatting sqref="AI8:AI69">
    <cfRule type="cellIs" dxfId="121" priority="39" operator="equal">
      <formula>"eps"</formula>
    </cfRule>
  </conditionalFormatting>
  <conditionalFormatting sqref="C69:L69">
    <cfRule type="cellIs" dxfId="120" priority="38" operator="equal">
      <formula>"eps"</formula>
    </cfRule>
  </conditionalFormatting>
  <conditionalFormatting sqref="C72:L72">
    <cfRule type="cellIs" dxfId="119" priority="37" operator="equal">
      <formula>"eps"</formula>
    </cfRule>
  </conditionalFormatting>
  <conditionalFormatting sqref="AL9">
    <cfRule type="cellIs" dxfId="118" priority="36" operator="equal">
      <formula>"eps"</formula>
    </cfRule>
  </conditionalFormatting>
  <conditionalFormatting sqref="AL9">
    <cfRule type="cellIs" dxfId="117" priority="35" operator="equal">
      <formula>"eps"</formula>
    </cfRule>
  </conditionalFormatting>
  <conditionalFormatting sqref="C67:L67">
    <cfRule type="cellIs" dxfId="116" priority="34" operator="equal">
      <formula>"eps"</formula>
    </cfRule>
  </conditionalFormatting>
  <conditionalFormatting sqref="C69">
    <cfRule type="cellIs" dxfId="115" priority="33" operator="equal">
      <formula>"eps"</formula>
    </cfRule>
  </conditionalFormatting>
  <conditionalFormatting sqref="C70">
    <cfRule type="cellIs" dxfId="114" priority="32" operator="equal">
      <formula>"eps"</formula>
    </cfRule>
  </conditionalFormatting>
  <conditionalFormatting sqref="C69:L69">
    <cfRule type="cellIs" dxfId="113" priority="31" operator="equal">
      <formula>"eps"</formula>
    </cfRule>
  </conditionalFormatting>
  <conditionalFormatting sqref="C70:L70">
    <cfRule type="cellIs" dxfId="112" priority="30" operator="equal">
      <formula>"eps"</formula>
    </cfRule>
  </conditionalFormatting>
  <conditionalFormatting sqref="C72:L72">
    <cfRule type="cellIs" dxfId="111" priority="29" operator="equal">
      <formula>"eps"</formula>
    </cfRule>
  </conditionalFormatting>
  <conditionalFormatting sqref="C73:L73">
    <cfRule type="cellIs" dxfId="110" priority="28" operator="equal">
      <formula>"eps"</formula>
    </cfRule>
  </conditionalFormatting>
  <conditionalFormatting sqref="D53:L53">
    <cfRule type="cellIs" dxfId="109" priority="21" operator="equal">
      <formula>"eps"</formula>
    </cfRule>
  </conditionalFormatting>
  <conditionalFormatting sqref="D47:L47">
    <cfRule type="cellIs" dxfId="108" priority="27" operator="equal">
      <formula>"eps"</formula>
    </cfRule>
  </conditionalFormatting>
  <conditionalFormatting sqref="D48:L48">
    <cfRule type="cellIs" dxfId="107" priority="26" operator="equal">
      <formula>"eps"</formula>
    </cfRule>
  </conditionalFormatting>
  <conditionalFormatting sqref="D49:L49">
    <cfRule type="cellIs" dxfId="106" priority="25" operator="equal">
      <formula>"eps"</formula>
    </cfRule>
  </conditionalFormatting>
  <conditionalFormatting sqref="D50:L50">
    <cfRule type="cellIs" dxfId="105" priority="24" operator="equal">
      <formula>"eps"</formula>
    </cfRule>
  </conditionalFormatting>
  <conditionalFormatting sqref="D51:L51">
    <cfRule type="cellIs" dxfId="104" priority="23" operator="equal">
      <formula>"eps"</formula>
    </cfRule>
  </conditionalFormatting>
  <conditionalFormatting sqref="D52:L52">
    <cfRule type="cellIs" dxfId="103" priority="22" operator="equal">
      <formula>"eps"</formula>
    </cfRule>
  </conditionalFormatting>
  <conditionalFormatting sqref="D69:L69">
    <cfRule type="cellIs" dxfId="102" priority="20" operator="equal">
      <formula>"eps"</formula>
    </cfRule>
  </conditionalFormatting>
  <conditionalFormatting sqref="D70:L70">
    <cfRule type="cellIs" dxfId="101" priority="19" operator="equal">
      <formula>"eps"</formula>
    </cfRule>
  </conditionalFormatting>
  <conditionalFormatting sqref="C67">
    <cfRule type="cellIs" dxfId="100" priority="18" operator="equal">
      <formula>"eps"</formula>
    </cfRule>
  </conditionalFormatting>
  <conditionalFormatting sqref="C69">
    <cfRule type="cellIs" dxfId="99" priority="17" operator="equal">
      <formula>"eps"</formula>
    </cfRule>
  </conditionalFormatting>
  <conditionalFormatting sqref="C70">
    <cfRule type="cellIs" dxfId="98" priority="16" operator="equal">
      <formula>"eps"</formula>
    </cfRule>
  </conditionalFormatting>
  <conditionalFormatting sqref="C72">
    <cfRule type="cellIs" dxfId="97" priority="15" operator="equal">
      <formula>"eps"</formula>
    </cfRule>
  </conditionalFormatting>
  <conditionalFormatting sqref="C73">
    <cfRule type="cellIs" dxfId="96" priority="14" operator="equal">
      <formula>"eps"</formula>
    </cfRule>
  </conditionalFormatting>
  <conditionalFormatting sqref="C11">
    <cfRule type="cellIs" dxfId="95" priority="13" operator="equal">
      <formula>"eps"</formula>
    </cfRule>
  </conditionalFormatting>
  <conditionalFormatting sqref="C11">
    <cfRule type="cellIs" dxfId="94" priority="12" operator="equal">
      <formula>"eps"</formula>
    </cfRule>
  </conditionalFormatting>
  <conditionalFormatting sqref="C11">
    <cfRule type="cellIs" dxfId="93" priority="11" operator="equal">
      <formula>"eps"</formula>
    </cfRule>
  </conditionalFormatting>
  <conditionalFormatting sqref="C11">
    <cfRule type="cellIs" dxfId="92" priority="10" operator="equal">
      <formula>"eps"</formula>
    </cfRule>
  </conditionalFormatting>
  <conditionalFormatting sqref="C67">
    <cfRule type="cellIs" dxfId="91" priority="9" operator="equal">
      <formula>"eps"</formula>
    </cfRule>
  </conditionalFormatting>
  <conditionalFormatting sqref="C69:L69">
    <cfRule type="cellIs" dxfId="90" priority="8" operator="equal">
      <formula>"eps"</formula>
    </cfRule>
  </conditionalFormatting>
  <conditionalFormatting sqref="C70:L70">
    <cfRule type="cellIs" dxfId="89" priority="7" operator="equal">
      <formula>"eps"</formula>
    </cfRule>
  </conditionalFormatting>
  <conditionalFormatting sqref="C70">
    <cfRule type="cellIs" dxfId="88" priority="6" operator="equal">
      <formula>"eps"</formula>
    </cfRule>
  </conditionalFormatting>
  <conditionalFormatting sqref="C70">
    <cfRule type="cellIs" dxfId="87" priority="5" operator="equal">
      <formula>"eps"</formula>
    </cfRule>
  </conditionalFormatting>
  <conditionalFormatting sqref="C72:L72">
    <cfRule type="cellIs" dxfId="86" priority="4" operator="equal">
      <formula>"eps"</formula>
    </cfRule>
  </conditionalFormatting>
  <conditionalFormatting sqref="C73:L73">
    <cfRule type="cellIs" dxfId="85" priority="3" operator="equal">
      <formula>"eps"</formula>
    </cfRule>
  </conditionalFormatting>
  <conditionalFormatting sqref="C73">
    <cfRule type="cellIs" dxfId="84" priority="2" operator="equal">
      <formula>"eps"</formula>
    </cfRule>
  </conditionalFormatting>
  <conditionalFormatting sqref="C73">
    <cfRule type="cellIs" dxfId="83" priority="1" operator="equal">
      <formula>"eps"</formula>
    </cfRule>
  </conditionalFormatting>
  <dataValidations count="1">
    <dataValidation type="list" allowBlank="1" showInputMessage="1" showErrorMessage="1" sqref="AF8 AF10:AF14 AF18:AF79 AF4" xr:uid="{DAEE5352-48B6-40D3-B72C-48B5FE427D0D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K38" sqref="K38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158</v>
      </c>
      <c r="N5" s="2" t="s">
        <v>151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2">
        <f>TFPgr!D7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25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25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25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25">
      <c r="A13" t="s">
        <v>368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82" priority="11" operator="equal">
      <formula>"eps"</formula>
    </cfRule>
  </conditionalFormatting>
  <conditionalFormatting sqref="O8:X13">
    <cfRule type="cellIs" dxfId="81" priority="3" operator="equal">
      <formula>"eps"</formula>
    </cfRule>
  </conditionalFormatting>
  <conditionalFormatting sqref="P8:X13">
    <cfRule type="cellIs" dxfId="80" priority="2" operator="equal">
      <formula>"eps"</formula>
    </cfRule>
  </conditionalFormatting>
  <conditionalFormatting sqref="P8:X13">
    <cfRule type="cellIs" dxfId="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tabSelected="1"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I22" sqref="I22"/>
    </sheetView>
  </sheetViews>
  <sheetFormatPr defaultRowHeight="15" x14ac:dyDescent="0.25"/>
  <cols>
    <col min="27" max="37" width="8.85546875" style="57"/>
    <col min="41" max="41" width="9.28515625" style="15"/>
  </cols>
  <sheetData>
    <row r="1" spans="1:46" ht="18.75" x14ac:dyDescent="0.3">
      <c r="A1" s="1" t="s">
        <v>77</v>
      </c>
    </row>
    <row r="5" spans="1:46" x14ac:dyDescent="0.25">
      <c r="A5" s="2" t="s">
        <v>158</v>
      </c>
      <c r="N5" s="2" t="s">
        <v>151</v>
      </c>
      <c r="AA5" s="2" t="s">
        <v>151</v>
      </c>
      <c r="AN5" t="s">
        <v>220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224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221</v>
      </c>
      <c r="AR7" s="6" t="s">
        <v>223</v>
      </c>
      <c r="AT7" s="6" t="s">
        <v>222</v>
      </c>
    </row>
    <row r="8" spans="1:46" x14ac:dyDescent="0.25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4" t="s">
        <v>232</v>
      </c>
      <c r="AO8" s="15" t="s">
        <v>100</v>
      </c>
      <c r="AP8" t="s">
        <v>225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25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4"/>
      <c r="AO9" s="15" t="s">
        <v>101</v>
      </c>
      <c r="AP9" t="s">
        <v>226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25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4"/>
      <c r="AO10" s="15" t="s">
        <v>102</v>
      </c>
      <c r="AP10" t="s">
        <v>227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25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4"/>
      <c r="AP11" s="34" t="s">
        <v>228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25">
      <c r="A12" t="s">
        <v>368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4"/>
      <c r="AO12" s="35"/>
      <c r="AP12" s="34" t="s">
        <v>229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25">
      <c r="AN13" s="204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25">
      <c r="AN14" s="204"/>
      <c r="AO14" s="35"/>
      <c r="AP14" t="s">
        <v>230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25">
      <c r="AN15" s="204" t="s">
        <v>231</v>
      </c>
      <c r="AO15" s="15" t="s">
        <v>100</v>
      </c>
      <c r="AP15" t="s">
        <v>225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25">
      <c r="AN16" s="204"/>
      <c r="AO16" s="15" t="s">
        <v>101</v>
      </c>
      <c r="AP16" t="s">
        <v>226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25">
      <c r="AN17" s="204"/>
      <c r="AO17" s="15" t="s">
        <v>102</v>
      </c>
      <c r="AP17" t="s">
        <v>227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25">
      <c r="AN18" s="204"/>
      <c r="AP18" s="34" t="s">
        <v>228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25">
      <c r="AN19" s="204"/>
      <c r="AO19" s="35"/>
      <c r="AP19" s="34" t="s">
        <v>229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25">
      <c r="AN20" s="204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25">
      <c r="AN21" s="204"/>
      <c r="AO21" s="35"/>
      <c r="AP21" t="s">
        <v>230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78" priority="17" operator="equal">
      <formula>"eps"</formula>
    </cfRule>
  </conditionalFormatting>
  <conditionalFormatting sqref="O8:X12">
    <cfRule type="cellIs" dxfId="77" priority="11" operator="equal">
      <formula>"eps"</formula>
    </cfRule>
  </conditionalFormatting>
  <conditionalFormatting sqref="P8:X12">
    <cfRule type="cellIs" dxfId="76" priority="10" operator="equal">
      <formula>"eps"</formula>
    </cfRule>
  </conditionalFormatting>
  <conditionalFormatting sqref="P8:X12">
    <cfRule type="cellIs" dxfId="75" priority="9" operator="equal">
      <formula>"eps"</formula>
    </cfRule>
  </conditionalFormatting>
  <conditionalFormatting sqref="P8:X12">
    <cfRule type="cellIs" dxfId="74" priority="8" operator="equal">
      <formula>"eps"</formula>
    </cfRule>
  </conditionalFormatting>
  <conditionalFormatting sqref="P8:X12">
    <cfRule type="cellIs" dxfId="73" priority="7" operator="equal">
      <formula>"eps"</formula>
    </cfRule>
  </conditionalFormatting>
  <conditionalFormatting sqref="AB8:AK12">
    <cfRule type="cellIs" dxfId="72" priority="6" operator="equal">
      <formula>"eps"</formula>
    </cfRule>
  </conditionalFormatting>
  <conditionalFormatting sqref="AB8:AK12">
    <cfRule type="cellIs" dxfId="71" priority="5" operator="equal">
      <formula>"eps"</formula>
    </cfRule>
  </conditionalFormatting>
  <conditionalFormatting sqref="AC8:AK12">
    <cfRule type="cellIs" dxfId="70" priority="4" operator="equal">
      <formula>"eps"</formula>
    </cfRule>
  </conditionalFormatting>
  <conditionalFormatting sqref="AC8:AK12">
    <cfRule type="cellIs" dxfId="69" priority="3" operator="equal">
      <formula>"eps"</formula>
    </cfRule>
  </conditionalFormatting>
  <conditionalFormatting sqref="AC8:AK12">
    <cfRule type="cellIs" dxfId="68" priority="2" operator="equal">
      <formula>"eps"</formula>
    </cfRule>
  </conditionalFormatting>
  <conditionalFormatting sqref="AC8:AK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A14" sqref="A14"/>
    </sheetView>
  </sheetViews>
  <sheetFormatPr defaultRowHeight="15" x14ac:dyDescent="0.25"/>
  <sheetData>
    <row r="1" spans="1:24" ht="18.75" x14ac:dyDescent="0.3">
      <c r="A1" s="1" t="s">
        <v>169</v>
      </c>
    </row>
    <row r="5" spans="1:24" x14ac:dyDescent="0.25">
      <c r="A5" s="2" t="s">
        <v>158</v>
      </c>
      <c r="N5" s="2" t="s">
        <v>151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163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368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1"/>
  <sheetViews>
    <sheetView zoomScale="80" zoomScaleNormal="80" workbookViewId="0">
      <pane xSplit="2" ySplit="7" topLeftCell="C74" activePane="bottomRight" state="frozen"/>
      <selection activeCell="F8" sqref="F8"/>
      <selection pane="topRight" activeCell="F8" sqref="F8"/>
      <selection pane="bottomLeft" activeCell="F8" sqref="F8"/>
      <selection pane="bottomRight" activeCell="A81" sqref="A8:A81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158</v>
      </c>
      <c r="O5" s="2" t="s">
        <v>151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TFPgr!A8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57" t="str">
        <f>TFPgr!A9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aamai</v>
      </c>
      <c r="P9" s="15" t="str">
        <f t="shared" ref="P9:P59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57" t="str">
        <f>TFPgr!A10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57" t="str">
        <f>TFPgr!A11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57" t="str">
        <f>TFPgr!A12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57" t="str">
        <f>TFPgr!A13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57" t="str">
        <f>TFPgr!A14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57" t="str">
        <f>TFPgr!A15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57" t="str">
        <f>TFPgr!A16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57" t="str">
        <f>TFPgr!A17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57" t="str">
        <f>TFPgr!A18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57" t="str">
        <f>TFPgr!A19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57" t="str">
        <f>TFPgr!A20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57" t="str">
        <f>TFPgr!A21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57" t="str">
        <f>TFPgr!A22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57" t="str">
        <f>TFPgr!A23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57" t="str">
        <f>TFPgr!A24</f>
        <v>acoil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acoil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57" t="str">
        <f>TFPgr!A25</f>
        <v>angas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angas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57" t="str">
        <f>TFPgr!A26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57" t="str">
        <f>TFPgr!A27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57" t="str">
        <f>TFPgr!A28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57" t="str">
        <f>TFPgr!A29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57" t="str">
        <f>TFPgr!A30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57" t="str">
        <f>TFPgr!A31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57" t="str">
        <f>TFPgr!A32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57" t="str">
        <f>TFPgr!A33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57" t="str">
        <f>TFPgr!A34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57" t="str">
        <f>TFPgr!A35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57" t="str">
        <f>TFPgr!A36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57" t="str">
        <f>TFPgr!A37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57" t="str">
        <f>TFPgr!A38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57" t="str">
        <f>TFPgr!A39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57" t="str">
        <f>TFPgr!A40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57" t="str">
        <f>TFPgr!A41</f>
        <v>abevt</v>
      </c>
      <c r="B41" s="57" t="s">
        <v>72</v>
      </c>
      <c r="C41" s="11" t="s">
        <v>75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57" t="str">
        <f>TFPgr!A42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57" t="str">
        <f>TFPgr!A43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57" t="str">
        <f>TFPgr!A44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57" t="str">
        <f>TFPgr!A45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57" t="str">
        <f>TFPgr!A46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57" t="str">
        <f>TFPgr!A47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57" t="str">
        <f>TFPgr!A48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57" t="str">
        <f>TFPgr!A49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57" t="str">
        <f>TFPgr!A50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57" t="str">
        <f>TFPgr!A51</f>
        <v>abchm</v>
      </c>
      <c r="B51" s="57" t="s">
        <v>72</v>
      </c>
      <c r="C51" s="11" t="s">
        <v>75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abchm</v>
      </c>
      <c r="P51" s="15" t="str">
        <f t="shared" si="5"/>
        <v>nat</v>
      </c>
      <c r="Q51" s="11" t="s">
        <v>75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57" t="str">
        <f>TFPgr!A52</f>
        <v>aochm</v>
      </c>
      <c r="B52" s="57" t="s">
        <v>72</v>
      </c>
      <c r="C52" s="11" t="s">
        <v>75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aochm</v>
      </c>
      <c r="P52" s="15" t="str">
        <f t="shared" si="5"/>
        <v>nat</v>
      </c>
      <c r="Q52" s="11" t="s">
        <v>75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57" t="str">
        <f>TFPgr!A53</f>
        <v>arubb</v>
      </c>
      <c r="B53" s="57" t="s">
        <v>72</v>
      </c>
      <c r="C53" s="11" t="s">
        <v>75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arubb</v>
      </c>
      <c r="P53" s="15" t="str">
        <f t="shared" si="5"/>
        <v>nat</v>
      </c>
      <c r="Q53" s="11" t="s">
        <v>75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57" t="str">
        <f>TFPgr!A54</f>
        <v>aplas</v>
      </c>
      <c r="B54" s="57" t="s">
        <v>72</v>
      </c>
      <c r="C54" s="11" t="s">
        <v>75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aplas</v>
      </c>
      <c r="P54" s="15" t="str">
        <f t="shared" si="5"/>
        <v>nat</v>
      </c>
      <c r="Q54" s="11" t="s">
        <v>75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57" t="str">
        <f>TFPgr!A55</f>
        <v>anmet</v>
      </c>
      <c r="B55" s="57" t="s">
        <v>72</v>
      </c>
      <c r="C55" s="11" t="s">
        <v>75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anmet</v>
      </c>
      <c r="P55" s="15" t="str">
        <f t="shared" si="5"/>
        <v>nat</v>
      </c>
      <c r="Q55" s="11" t="s">
        <v>75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57" t="str">
        <f>TFPgr!A56</f>
        <v>airon</v>
      </c>
      <c r="B56" s="57" t="s">
        <v>72</v>
      </c>
      <c r="C56" s="11" t="s">
        <v>75</v>
      </c>
      <c r="D56" s="11" t="str">
        <f t="shared" ref="D56:L71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airon</v>
      </c>
      <c r="P56" s="15" t="str">
        <f t="shared" si="5"/>
        <v>nat</v>
      </c>
      <c r="Q56" s="11" t="s">
        <v>75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57" t="str">
        <f>TFPgr!A57</f>
        <v>anfrm</v>
      </c>
      <c r="B57" s="57" t="s">
        <v>72</v>
      </c>
      <c r="C57" s="11" t="s">
        <v>75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anfrm</v>
      </c>
      <c r="P57" s="15" t="str">
        <f t="shared" si="5"/>
        <v>nat</v>
      </c>
      <c r="Q57" s="11" t="s">
        <v>75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57" t="str">
        <f>TFPgr!A58</f>
        <v>ametp</v>
      </c>
      <c r="B58" s="57" t="s">
        <v>72</v>
      </c>
      <c r="C58" s="11" t="s">
        <v>75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ametp</v>
      </c>
      <c r="P58" s="15" t="str">
        <f t="shared" si="5"/>
        <v>nat</v>
      </c>
      <c r="Q58" s="11" t="s">
        <v>75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57" t="str">
        <f>TFPgr!A59</f>
        <v>amach</v>
      </c>
      <c r="B59" s="57" t="s">
        <v>72</v>
      </c>
      <c r="C59" s="17" t="s">
        <v>75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5" t="str">
        <f t="shared" si="4"/>
        <v>amach</v>
      </c>
      <c r="P59" s="15" t="str">
        <f t="shared" si="5"/>
        <v>nat</v>
      </c>
      <c r="Q59" s="17" t="s">
        <v>75</v>
      </c>
      <c r="R59" s="17" t="str">
        <f t="shared" ref="R59:Z74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57" t="str">
        <f>TFPgr!A60</f>
        <v>aemch</v>
      </c>
      <c r="B60" s="57" t="s">
        <v>72</v>
      </c>
      <c r="C60" s="17" t="s">
        <v>75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M60" s="57"/>
      <c r="N60" s="57"/>
      <c r="O60" s="57" t="str">
        <f t="shared" ref="O60:O81" si="13">A60</f>
        <v>aemch</v>
      </c>
      <c r="P60" s="57" t="str">
        <f t="shared" ref="P60:P81" si="14">B60</f>
        <v>nat</v>
      </c>
      <c r="Q60" s="17" t="s">
        <v>75</v>
      </c>
      <c r="R60" s="17" t="str">
        <f t="shared" si="12"/>
        <v>eps</v>
      </c>
      <c r="S60" s="17" t="str">
        <f t="shared" si="12"/>
        <v>eps</v>
      </c>
      <c r="T60" s="17" t="str">
        <f t="shared" si="12"/>
        <v>eps</v>
      </c>
      <c r="U60" s="17" t="str">
        <f t="shared" si="12"/>
        <v>eps</v>
      </c>
      <c r="V60" s="17" t="str">
        <f t="shared" si="12"/>
        <v>eps</v>
      </c>
      <c r="W60" s="17" t="str">
        <f t="shared" si="12"/>
        <v>eps</v>
      </c>
      <c r="X60" s="17" t="str">
        <f t="shared" si="12"/>
        <v>eps</v>
      </c>
      <c r="Y60" s="17" t="str">
        <f t="shared" si="12"/>
        <v>eps</v>
      </c>
      <c r="Z60" s="17" t="str">
        <f t="shared" si="12"/>
        <v>eps</v>
      </c>
    </row>
    <row r="61" spans="1:26" x14ac:dyDescent="0.25">
      <c r="A61" s="57" t="str">
        <f>TFPgr!A61</f>
        <v>asequ</v>
      </c>
      <c r="B61" s="57" t="s">
        <v>72</v>
      </c>
      <c r="C61" s="17" t="s">
        <v>75</v>
      </c>
      <c r="D61" s="17" t="str">
        <f t="shared" si="11"/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M61" s="57"/>
      <c r="N61" s="57"/>
      <c r="O61" s="57" t="str">
        <f t="shared" si="13"/>
        <v>asequ</v>
      </c>
      <c r="P61" s="57" t="str">
        <f t="shared" si="14"/>
        <v>nat</v>
      </c>
      <c r="Q61" s="17" t="s">
        <v>75</v>
      </c>
      <c r="R61" s="17" t="str">
        <f t="shared" si="12"/>
        <v>eps</v>
      </c>
      <c r="S61" s="17" t="str">
        <f t="shared" si="12"/>
        <v>eps</v>
      </c>
      <c r="T61" s="17" t="str">
        <f t="shared" si="12"/>
        <v>eps</v>
      </c>
      <c r="U61" s="17" t="str">
        <f t="shared" si="12"/>
        <v>eps</v>
      </c>
      <c r="V61" s="17" t="str">
        <f t="shared" si="12"/>
        <v>eps</v>
      </c>
      <c r="W61" s="17" t="str">
        <f t="shared" si="12"/>
        <v>eps</v>
      </c>
      <c r="X61" s="17" t="str">
        <f t="shared" si="12"/>
        <v>eps</v>
      </c>
      <c r="Y61" s="17" t="str">
        <f t="shared" si="12"/>
        <v>eps</v>
      </c>
      <c r="Z61" s="17" t="str">
        <f t="shared" si="12"/>
        <v>eps</v>
      </c>
    </row>
    <row r="62" spans="1:26" x14ac:dyDescent="0.25">
      <c r="A62" s="57" t="str">
        <f>TFPgr!A62</f>
        <v>avehi</v>
      </c>
      <c r="B62" s="57" t="s">
        <v>72</v>
      </c>
      <c r="C62" s="17" t="s">
        <v>75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M62" s="57"/>
      <c r="N62" s="57"/>
      <c r="O62" s="57" t="str">
        <f t="shared" si="13"/>
        <v>avehi</v>
      </c>
      <c r="P62" s="57" t="str">
        <f t="shared" si="14"/>
        <v>nat</v>
      </c>
      <c r="Q62" s="17" t="s">
        <v>75</v>
      </c>
      <c r="R62" s="17" t="str">
        <f t="shared" si="12"/>
        <v>eps</v>
      </c>
      <c r="S62" s="17" t="str">
        <f t="shared" si="12"/>
        <v>eps</v>
      </c>
      <c r="T62" s="17" t="str">
        <f t="shared" si="12"/>
        <v>eps</v>
      </c>
      <c r="U62" s="17" t="str">
        <f t="shared" si="12"/>
        <v>eps</v>
      </c>
      <c r="V62" s="17" t="str">
        <f t="shared" si="12"/>
        <v>eps</v>
      </c>
      <c r="W62" s="17" t="str">
        <f t="shared" si="12"/>
        <v>eps</v>
      </c>
      <c r="X62" s="17" t="str">
        <f t="shared" si="12"/>
        <v>eps</v>
      </c>
      <c r="Y62" s="17" t="str">
        <f t="shared" si="12"/>
        <v>eps</v>
      </c>
      <c r="Z62" s="17" t="str">
        <f t="shared" si="12"/>
        <v>eps</v>
      </c>
    </row>
    <row r="63" spans="1:26" x14ac:dyDescent="0.25">
      <c r="A63" s="57" t="str">
        <f>TFPgr!A63</f>
        <v>atequ</v>
      </c>
      <c r="B63" s="57" t="s">
        <v>72</v>
      </c>
      <c r="C63" s="17" t="s">
        <v>75</v>
      </c>
      <c r="D63" s="17" t="str">
        <f t="shared" si="11"/>
        <v>eps</v>
      </c>
      <c r="E63" s="17" t="str">
        <f t="shared" si="11"/>
        <v>eps</v>
      </c>
      <c r="F63" s="17" t="str">
        <f t="shared" si="11"/>
        <v>eps</v>
      </c>
      <c r="G63" s="17" t="str">
        <f t="shared" si="11"/>
        <v>eps</v>
      </c>
      <c r="H63" s="17" t="str">
        <f t="shared" si="11"/>
        <v>eps</v>
      </c>
      <c r="I63" s="17" t="str">
        <f t="shared" si="11"/>
        <v>eps</v>
      </c>
      <c r="J63" s="17" t="str">
        <f t="shared" si="11"/>
        <v>eps</v>
      </c>
      <c r="K63" s="17" t="str">
        <f t="shared" si="11"/>
        <v>eps</v>
      </c>
      <c r="L63" s="17" t="str">
        <f t="shared" si="11"/>
        <v>eps</v>
      </c>
      <c r="M63" s="57"/>
      <c r="N63" s="57"/>
      <c r="O63" s="57" t="str">
        <f t="shared" si="13"/>
        <v>atequ</v>
      </c>
      <c r="P63" s="57" t="str">
        <f t="shared" si="14"/>
        <v>nat</v>
      </c>
      <c r="Q63" s="17" t="s">
        <v>75</v>
      </c>
      <c r="R63" s="17" t="str">
        <f t="shared" si="12"/>
        <v>eps</v>
      </c>
      <c r="S63" s="17" t="str">
        <f t="shared" si="12"/>
        <v>eps</v>
      </c>
      <c r="T63" s="17" t="str">
        <f t="shared" si="12"/>
        <v>eps</v>
      </c>
      <c r="U63" s="17" t="str">
        <f t="shared" si="12"/>
        <v>eps</v>
      </c>
      <c r="V63" s="17" t="str">
        <f t="shared" si="12"/>
        <v>eps</v>
      </c>
      <c r="W63" s="17" t="str">
        <f t="shared" si="12"/>
        <v>eps</v>
      </c>
      <c r="X63" s="17" t="str">
        <f t="shared" si="12"/>
        <v>eps</v>
      </c>
      <c r="Y63" s="17" t="str">
        <f t="shared" si="12"/>
        <v>eps</v>
      </c>
      <c r="Z63" s="17" t="str">
        <f t="shared" si="12"/>
        <v>eps</v>
      </c>
    </row>
    <row r="64" spans="1:26" x14ac:dyDescent="0.25">
      <c r="A64" s="57" t="str">
        <f>TFPgr!A64</f>
        <v>afurn</v>
      </c>
      <c r="B64" s="57" t="s">
        <v>72</v>
      </c>
      <c r="C64" s="17" t="s">
        <v>75</v>
      </c>
      <c r="D64" s="17" t="str">
        <f t="shared" si="11"/>
        <v>eps</v>
      </c>
      <c r="E64" s="17" t="str">
        <f t="shared" si="11"/>
        <v>eps</v>
      </c>
      <c r="F64" s="17" t="str">
        <f t="shared" si="11"/>
        <v>eps</v>
      </c>
      <c r="G64" s="17" t="str">
        <f t="shared" si="11"/>
        <v>eps</v>
      </c>
      <c r="H64" s="17" t="str">
        <f t="shared" si="11"/>
        <v>eps</v>
      </c>
      <c r="I64" s="17" t="str">
        <f t="shared" si="11"/>
        <v>eps</v>
      </c>
      <c r="J64" s="17" t="str">
        <f t="shared" si="11"/>
        <v>eps</v>
      </c>
      <c r="K64" s="17" t="str">
        <f t="shared" si="11"/>
        <v>eps</v>
      </c>
      <c r="L64" s="17" t="str">
        <f t="shared" si="11"/>
        <v>eps</v>
      </c>
      <c r="M64" s="57"/>
      <c r="N64" s="57"/>
      <c r="O64" s="57" t="str">
        <f t="shared" si="13"/>
        <v>afurn</v>
      </c>
      <c r="P64" s="57" t="str">
        <f t="shared" si="14"/>
        <v>nat</v>
      </c>
      <c r="Q64" s="17" t="s">
        <v>75</v>
      </c>
      <c r="R64" s="17" t="str">
        <f t="shared" si="12"/>
        <v>eps</v>
      </c>
      <c r="S64" s="17" t="str">
        <f t="shared" si="12"/>
        <v>eps</v>
      </c>
      <c r="T64" s="17" t="str">
        <f t="shared" si="12"/>
        <v>eps</v>
      </c>
      <c r="U64" s="17" t="str">
        <f t="shared" si="12"/>
        <v>eps</v>
      </c>
      <c r="V64" s="17" t="str">
        <f t="shared" si="12"/>
        <v>eps</v>
      </c>
      <c r="W64" s="17" t="str">
        <f t="shared" si="12"/>
        <v>eps</v>
      </c>
      <c r="X64" s="17" t="str">
        <f t="shared" si="12"/>
        <v>eps</v>
      </c>
      <c r="Y64" s="17" t="str">
        <f t="shared" si="12"/>
        <v>eps</v>
      </c>
      <c r="Z64" s="17" t="str">
        <f t="shared" si="12"/>
        <v>eps</v>
      </c>
    </row>
    <row r="65" spans="1:26" x14ac:dyDescent="0.25">
      <c r="A65" s="57" t="str">
        <f>TFPgr!A65</f>
        <v>aoman</v>
      </c>
      <c r="B65" s="57" t="s">
        <v>72</v>
      </c>
      <c r="C65" s="17" t="s">
        <v>75</v>
      </c>
      <c r="D65" s="17" t="str">
        <f t="shared" si="11"/>
        <v>eps</v>
      </c>
      <c r="E65" s="17" t="str">
        <f t="shared" si="11"/>
        <v>eps</v>
      </c>
      <c r="F65" s="17" t="str">
        <f t="shared" si="11"/>
        <v>eps</v>
      </c>
      <c r="G65" s="17" t="str">
        <f t="shared" si="11"/>
        <v>eps</v>
      </c>
      <c r="H65" s="17" t="str">
        <f t="shared" si="11"/>
        <v>eps</v>
      </c>
      <c r="I65" s="17" t="str">
        <f t="shared" si="11"/>
        <v>eps</v>
      </c>
      <c r="J65" s="17" t="str">
        <f t="shared" si="11"/>
        <v>eps</v>
      </c>
      <c r="K65" s="17" t="str">
        <f t="shared" si="11"/>
        <v>eps</v>
      </c>
      <c r="L65" s="17" t="str">
        <f t="shared" si="11"/>
        <v>eps</v>
      </c>
      <c r="M65" s="57"/>
      <c r="N65" s="57"/>
      <c r="O65" s="57" t="str">
        <f t="shared" si="13"/>
        <v>aoman</v>
      </c>
      <c r="P65" s="57" t="str">
        <f t="shared" si="14"/>
        <v>nat</v>
      </c>
      <c r="Q65" s="17" t="s">
        <v>75</v>
      </c>
      <c r="R65" s="17" t="str">
        <f t="shared" si="12"/>
        <v>eps</v>
      </c>
      <c r="S65" s="17" t="str">
        <f t="shared" si="12"/>
        <v>eps</v>
      </c>
      <c r="T65" s="17" t="str">
        <f t="shared" si="12"/>
        <v>eps</v>
      </c>
      <c r="U65" s="17" t="str">
        <f t="shared" si="12"/>
        <v>eps</v>
      </c>
      <c r="V65" s="17" t="str">
        <f t="shared" si="12"/>
        <v>eps</v>
      </c>
      <c r="W65" s="17" t="str">
        <f t="shared" si="12"/>
        <v>eps</v>
      </c>
      <c r="X65" s="17" t="str">
        <f t="shared" si="12"/>
        <v>eps</v>
      </c>
      <c r="Y65" s="17" t="str">
        <f t="shared" si="12"/>
        <v>eps</v>
      </c>
      <c r="Z65" s="17" t="str">
        <f t="shared" si="12"/>
        <v>eps</v>
      </c>
    </row>
    <row r="66" spans="1:26" x14ac:dyDescent="0.25">
      <c r="A66" s="57" t="str">
        <f>TFPgr!A66</f>
        <v>aelec</v>
      </c>
      <c r="B66" s="57" t="s">
        <v>72</v>
      </c>
      <c r="C66" s="17" t="s">
        <v>75</v>
      </c>
      <c r="D66" s="17" t="str">
        <f t="shared" si="11"/>
        <v>eps</v>
      </c>
      <c r="E66" s="17" t="str">
        <f t="shared" si="11"/>
        <v>eps</v>
      </c>
      <c r="F66" s="17" t="str">
        <f t="shared" si="11"/>
        <v>eps</v>
      </c>
      <c r="G66" s="17" t="str">
        <f t="shared" si="11"/>
        <v>eps</v>
      </c>
      <c r="H66" s="17" t="str">
        <f t="shared" si="11"/>
        <v>eps</v>
      </c>
      <c r="I66" s="17" t="str">
        <f t="shared" si="11"/>
        <v>eps</v>
      </c>
      <c r="J66" s="17" t="str">
        <f t="shared" si="11"/>
        <v>eps</v>
      </c>
      <c r="K66" s="17" t="str">
        <f t="shared" si="11"/>
        <v>eps</v>
      </c>
      <c r="L66" s="17" t="str">
        <f t="shared" si="11"/>
        <v>eps</v>
      </c>
      <c r="M66" s="57"/>
      <c r="N66" s="57"/>
      <c r="O66" s="57" t="str">
        <f t="shared" si="13"/>
        <v>aelec</v>
      </c>
      <c r="P66" s="57" t="str">
        <f t="shared" si="14"/>
        <v>nat</v>
      </c>
      <c r="Q66" s="17" t="s">
        <v>75</v>
      </c>
      <c r="R66" s="17" t="str">
        <f t="shared" si="12"/>
        <v>eps</v>
      </c>
      <c r="S66" s="17" t="str">
        <f t="shared" si="12"/>
        <v>eps</v>
      </c>
      <c r="T66" s="17" t="str">
        <f t="shared" si="12"/>
        <v>eps</v>
      </c>
      <c r="U66" s="17" t="str">
        <f t="shared" si="12"/>
        <v>eps</v>
      </c>
      <c r="V66" s="17" t="str">
        <f t="shared" si="12"/>
        <v>eps</v>
      </c>
      <c r="W66" s="17" t="str">
        <f t="shared" si="12"/>
        <v>eps</v>
      </c>
      <c r="X66" s="17" t="str">
        <f t="shared" si="12"/>
        <v>eps</v>
      </c>
      <c r="Y66" s="17" t="str">
        <f t="shared" si="12"/>
        <v>eps</v>
      </c>
      <c r="Z66" s="17" t="str">
        <f t="shared" si="12"/>
        <v>eps</v>
      </c>
    </row>
    <row r="67" spans="1:26" x14ac:dyDescent="0.25">
      <c r="A67" s="57" t="str">
        <f>TFPgr!A67</f>
        <v>awatr</v>
      </c>
      <c r="B67" s="57" t="s">
        <v>72</v>
      </c>
      <c r="C67" s="17" t="s">
        <v>75</v>
      </c>
      <c r="D67" s="17" t="str">
        <f t="shared" si="11"/>
        <v>eps</v>
      </c>
      <c r="E67" s="17" t="str">
        <f t="shared" si="11"/>
        <v>eps</v>
      </c>
      <c r="F67" s="17" t="str">
        <f t="shared" si="11"/>
        <v>eps</v>
      </c>
      <c r="G67" s="17" t="str">
        <f t="shared" si="11"/>
        <v>eps</v>
      </c>
      <c r="H67" s="17" t="str">
        <f t="shared" si="11"/>
        <v>eps</v>
      </c>
      <c r="I67" s="17" t="str">
        <f t="shared" si="11"/>
        <v>eps</v>
      </c>
      <c r="J67" s="17" t="str">
        <f t="shared" si="11"/>
        <v>eps</v>
      </c>
      <c r="K67" s="17" t="str">
        <f t="shared" si="11"/>
        <v>eps</v>
      </c>
      <c r="L67" s="17" t="str">
        <f t="shared" si="11"/>
        <v>eps</v>
      </c>
      <c r="M67" s="57"/>
      <c r="N67" s="57"/>
      <c r="O67" s="57" t="str">
        <f t="shared" si="13"/>
        <v>awatr</v>
      </c>
      <c r="P67" s="57" t="str">
        <f t="shared" si="14"/>
        <v>nat</v>
      </c>
      <c r="Q67" s="17" t="s">
        <v>75</v>
      </c>
      <c r="R67" s="17" t="str">
        <f t="shared" si="12"/>
        <v>eps</v>
      </c>
      <c r="S67" s="17" t="str">
        <f t="shared" si="12"/>
        <v>eps</v>
      </c>
      <c r="T67" s="17" t="str">
        <f t="shared" si="12"/>
        <v>eps</v>
      </c>
      <c r="U67" s="17" t="str">
        <f t="shared" si="12"/>
        <v>eps</v>
      </c>
      <c r="V67" s="17" t="str">
        <f t="shared" si="12"/>
        <v>eps</v>
      </c>
      <c r="W67" s="17" t="str">
        <f t="shared" si="12"/>
        <v>eps</v>
      </c>
      <c r="X67" s="17" t="str">
        <f t="shared" si="12"/>
        <v>eps</v>
      </c>
      <c r="Y67" s="17" t="str">
        <f t="shared" si="12"/>
        <v>eps</v>
      </c>
      <c r="Z67" s="17" t="str">
        <f t="shared" si="12"/>
        <v>eps</v>
      </c>
    </row>
    <row r="68" spans="1:26" x14ac:dyDescent="0.25">
      <c r="A68" s="57" t="str">
        <f>TFPgr!A68</f>
        <v>acons</v>
      </c>
      <c r="B68" s="57" t="s">
        <v>72</v>
      </c>
      <c r="C68" s="17" t="s">
        <v>75</v>
      </c>
      <c r="D68" s="17" t="str">
        <f t="shared" si="11"/>
        <v>eps</v>
      </c>
      <c r="E68" s="17" t="str">
        <f t="shared" si="11"/>
        <v>eps</v>
      </c>
      <c r="F68" s="17" t="str">
        <f t="shared" si="11"/>
        <v>eps</v>
      </c>
      <c r="G68" s="17" t="str">
        <f t="shared" si="11"/>
        <v>eps</v>
      </c>
      <c r="H68" s="17" t="str">
        <f t="shared" si="11"/>
        <v>eps</v>
      </c>
      <c r="I68" s="17" t="str">
        <f t="shared" si="11"/>
        <v>eps</v>
      </c>
      <c r="J68" s="17" t="str">
        <f t="shared" si="11"/>
        <v>eps</v>
      </c>
      <c r="K68" s="17" t="str">
        <f t="shared" si="11"/>
        <v>eps</v>
      </c>
      <c r="L68" s="17" t="str">
        <f t="shared" si="11"/>
        <v>eps</v>
      </c>
      <c r="M68" s="57"/>
      <c r="N68" s="57"/>
      <c r="O68" s="57" t="str">
        <f t="shared" si="13"/>
        <v>acons</v>
      </c>
      <c r="P68" s="57" t="str">
        <f t="shared" si="14"/>
        <v>nat</v>
      </c>
      <c r="Q68" s="17" t="s">
        <v>75</v>
      </c>
      <c r="R68" s="17" t="str">
        <f t="shared" si="12"/>
        <v>eps</v>
      </c>
      <c r="S68" s="17" t="str">
        <f t="shared" si="12"/>
        <v>eps</v>
      </c>
      <c r="T68" s="17" t="str">
        <f t="shared" si="12"/>
        <v>eps</v>
      </c>
      <c r="U68" s="17" t="str">
        <f t="shared" si="12"/>
        <v>eps</v>
      </c>
      <c r="V68" s="17" t="str">
        <f t="shared" si="12"/>
        <v>eps</v>
      </c>
      <c r="W68" s="17" t="str">
        <f t="shared" si="12"/>
        <v>eps</v>
      </c>
      <c r="X68" s="17" t="str">
        <f t="shared" si="12"/>
        <v>eps</v>
      </c>
      <c r="Y68" s="17" t="str">
        <f t="shared" si="12"/>
        <v>eps</v>
      </c>
      <c r="Z68" s="17" t="str">
        <f t="shared" si="12"/>
        <v>eps</v>
      </c>
    </row>
    <row r="69" spans="1:26" x14ac:dyDescent="0.25">
      <c r="A69" s="57" t="str">
        <f>TFPgr!A69</f>
        <v>atrad</v>
      </c>
      <c r="B69" s="57" t="s">
        <v>72</v>
      </c>
      <c r="C69" s="17" t="s">
        <v>75</v>
      </c>
      <c r="D69" s="17" t="str">
        <f t="shared" si="11"/>
        <v>eps</v>
      </c>
      <c r="E69" s="17" t="str">
        <f t="shared" si="11"/>
        <v>eps</v>
      </c>
      <c r="F69" s="17" t="str">
        <f t="shared" si="11"/>
        <v>eps</v>
      </c>
      <c r="G69" s="17" t="str">
        <f t="shared" si="11"/>
        <v>eps</v>
      </c>
      <c r="H69" s="17" t="str">
        <f t="shared" si="11"/>
        <v>eps</v>
      </c>
      <c r="I69" s="17" t="str">
        <f t="shared" si="11"/>
        <v>eps</v>
      </c>
      <c r="J69" s="17" t="str">
        <f t="shared" si="11"/>
        <v>eps</v>
      </c>
      <c r="K69" s="17" t="str">
        <f t="shared" si="11"/>
        <v>eps</v>
      </c>
      <c r="L69" s="17" t="str">
        <f t="shared" si="11"/>
        <v>eps</v>
      </c>
      <c r="M69" s="57"/>
      <c r="N69" s="57"/>
      <c r="O69" s="57" t="str">
        <f t="shared" si="13"/>
        <v>atrad</v>
      </c>
      <c r="P69" s="57" t="str">
        <f t="shared" si="14"/>
        <v>nat</v>
      </c>
      <c r="Q69" s="17" t="s">
        <v>75</v>
      </c>
      <c r="R69" s="17" t="str">
        <f t="shared" si="12"/>
        <v>eps</v>
      </c>
      <c r="S69" s="17" t="str">
        <f t="shared" si="12"/>
        <v>eps</v>
      </c>
      <c r="T69" s="17" t="str">
        <f t="shared" si="12"/>
        <v>eps</v>
      </c>
      <c r="U69" s="17" t="str">
        <f t="shared" si="12"/>
        <v>eps</v>
      </c>
      <c r="V69" s="17" t="str">
        <f t="shared" si="12"/>
        <v>eps</v>
      </c>
      <c r="W69" s="17" t="str">
        <f t="shared" si="12"/>
        <v>eps</v>
      </c>
      <c r="X69" s="17" t="str">
        <f t="shared" si="12"/>
        <v>eps</v>
      </c>
      <c r="Y69" s="17" t="str">
        <f t="shared" si="12"/>
        <v>eps</v>
      </c>
      <c r="Z69" s="17" t="str">
        <f t="shared" si="12"/>
        <v>eps</v>
      </c>
    </row>
    <row r="70" spans="1:26" x14ac:dyDescent="0.25">
      <c r="A70" s="57" t="str">
        <f>TFPgr!A70</f>
        <v>ahotl</v>
      </c>
      <c r="B70" s="57" t="s">
        <v>72</v>
      </c>
      <c r="C70" s="17" t="s">
        <v>75</v>
      </c>
      <c r="D70" s="17" t="str">
        <f t="shared" si="11"/>
        <v>eps</v>
      </c>
      <c r="E70" s="17" t="str">
        <f t="shared" si="11"/>
        <v>eps</v>
      </c>
      <c r="F70" s="17" t="str">
        <f t="shared" si="11"/>
        <v>eps</v>
      </c>
      <c r="G70" s="17" t="str">
        <f t="shared" si="11"/>
        <v>eps</v>
      </c>
      <c r="H70" s="17" t="str">
        <f t="shared" si="11"/>
        <v>eps</v>
      </c>
      <c r="I70" s="17" t="str">
        <f t="shared" si="11"/>
        <v>eps</v>
      </c>
      <c r="J70" s="17" t="str">
        <f t="shared" si="11"/>
        <v>eps</v>
      </c>
      <c r="K70" s="17" t="str">
        <f t="shared" si="11"/>
        <v>eps</v>
      </c>
      <c r="L70" s="17" t="str">
        <f t="shared" si="11"/>
        <v>eps</v>
      </c>
      <c r="M70" s="57"/>
      <c r="N70" s="57"/>
      <c r="O70" s="57" t="str">
        <f t="shared" si="13"/>
        <v>ahotl</v>
      </c>
      <c r="P70" s="57" t="str">
        <f t="shared" si="14"/>
        <v>nat</v>
      </c>
      <c r="Q70" s="17" t="s">
        <v>75</v>
      </c>
      <c r="R70" s="17" t="str">
        <f t="shared" si="12"/>
        <v>eps</v>
      </c>
      <c r="S70" s="17" t="str">
        <f t="shared" si="12"/>
        <v>eps</v>
      </c>
      <c r="T70" s="17" t="str">
        <f t="shared" si="12"/>
        <v>eps</v>
      </c>
      <c r="U70" s="17" t="str">
        <f t="shared" si="12"/>
        <v>eps</v>
      </c>
      <c r="V70" s="17" t="str">
        <f t="shared" si="12"/>
        <v>eps</v>
      </c>
      <c r="W70" s="17" t="str">
        <f t="shared" si="12"/>
        <v>eps</v>
      </c>
      <c r="X70" s="17" t="str">
        <f t="shared" si="12"/>
        <v>eps</v>
      </c>
      <c r="Y70" s="17" t="str">
        <f t="shared" si="12"/>
        <v>eps</v>
      </c>
      <c r="Z70" s="17" t="str">
        <f t="shared" si="12"/>
        <v>eps</v>
      </c>
    </row>
    <row r="71" spans="1:26" x14ac:dyDescent="0.25">
      <c r="A71" s="57" t="str">
        <f>TFPgr!A71</f>
        <v>altrp-p</v>
      </c>
      <c r="B71" s="57" t="s">
        <v>72</v>
      </c>
      <c r="C71" s="17" t="s">
        <v>75</v>
      </c>
      <c r="D71" s="17" t="str">
        <f t="shared" si="11"/>
        <v>eps</v>
      </c>
      <c r="E71" s="17" t="str">
        <f t="shared" si="11"/>
        <v>eps</v>
      </c>
      <c r="F71" s="17" t="str">
        <f t="shared" si="11"/>
        <v>eps</v>
      </c>
      <c r="G71" s="17" t="str">
        <f t="shared" si="11"/>
        <v>eps</v>
      </c>
      <c r="H71" s="17" t="str">
        <f t="shared" si="11"/>
        <v>eps</v>
      </c>
      <c r="I71" s="17" t="str">
        <f t="shared" si="11"/>
        <v>eps</v>
      </c>
      <c r="J71" s="17" t="str">
        <f t="shared" si="11"/>
        <v>eps</v>
      </c>
      <c r="K71" s="17" t="str">
        <f t="shared" si="11"/>
        <v>eps</v>
      </c>
      <c r="L71" s="17" t="str">
        <f t="shared" si="11"/>
        <v>eps</v>
      </c>
      <c r="M71" s="57"/>
      <c r="N71" s="57"/>
      <c r="O71" s="57" t="str">
        <f t="shared" si="13"/>
        <v>altrp-p</v>
      </c>
      <c r="P71" s="57" t="str">
        <f t="shared" si="14"/>
        <v>nat</v>
      </c>
      <c r="Q71" s="17" t="s">
        <v>75</v>
      </c>
      <c r="R71" s="17" t="str">
        <f t="shared" si="12"/>
        <v>eps</v>
      </c>
      <c r="S71" s="17" t="str">
        <f t="shared" si="12"/>
        <v>eps</v>
      </c>
      <c r="T71" s="17" t="str">
        <f t="shared" si="12"/>
        <v>eps</v>
      </c>
      <c r="U71" s="17" t="str">
        <f t="shared" si="12"/>
        <v>eps</v>
      </c>
      <c r="V71" s="17" t="str">
        <f t="shared" si="12"/>
        <v>eps</v>
      </c>
      <c r="W71" s="17" t="str">
        <f t="shared" si="12"/>
        <v>eps</v>
      </c>
      <c r="X71" s="17" t="str">
        <f t="shared" si="12"/>
        <v>eps</v>
      </c>
      <c r="Y71" s="17" t="str">
        <f t="shared" si="12"/>
        <v>eps</v>
      </c>
      <c r="Z71" s="17" t="str">
        <f t="shared" si="12"/>
        <v>eps</v>
      </c>
    </row>
    <row r="72" spans="1:26" x14ac:dyDescent="0.25">
      <c r="A72" s="57" t="str">
        <f>TFPgr!A72</f>
        <v>altrp-f</v>
      </c>
      <c r="B72" s="57" t="s">
        <v>72</v>
      </c>
      <c r="C72" s="17" t="s">
        <v>75</v>
      </c>
      <c r="D72" s="17" t="str">
        <f t="shared" ref="D72:L81" si="15">$C72</f>
        <v>eps</v>
      </c>
      <c r="E72" s="17" t="str">
        <f t="shared" si="15"/>
        <v>eps</v>
      </c>
      <c r="F72" s="17" t="str">
        <f t="shared" si="15"/>
        <v>eps</v>
      </c>
      <c r="G72" s="17" t="str">
        <f t="shared" si="15"/>
        <v>eps</v>
      </c>
      <c r="H72" s="17" t="str">
        <f t="shared" si="15"/>
        <v>eps</v>
      </c>
      <c r="I72" s="17" t="str">
        <f t="shared" si="15"/>
        <v>eps</v>
      </c>
      <c r="J72" s="17" t="str">
        <f t="shared" si="15"/>
        <v>eps</v>
      </c>
      <c r="K72" s="17" t="str">
        <f t="shared" si="15"/>
        <v>eps</v>
      </c>
      <c r="L72" s="17" t="str">
        <f t="shared" si="15"/>
        <v>eps</v>
      </c>
      <c r="M72" s="57"/>
      <c r="N72" s="57"/>
      <c r="O72" s="57" t="str">
        <f t="shared" si="13"/>
        <v>altrp-f</v>
      </c>
      <c r="P72" s="57" t="str">
        <f t="shared" si="14"/>
        <v>nat</v>
      </c>
      <c r="Q72" s="17" t="s">
        <v>75</v>
      </c>
      <c r="R72" s="17" t="str">
        <f t="shared" si="12"/>
        <v>eps</v>
      </c>
      <c r="S72" s="17" t="str">
        <f t="shared" si="12"/>
        <v>eps</v>
      </c>
      <c r="T72" s="17" t="str">
        <f t="shared" si="12"/>
        <v>eps</v>
      </c>
      <c r="U72" s="17" t="str">
        <f t="shared" si="12"/>
        <v>eps</v>
      </c>
      <c r="V72" s="17" t="str">
        <f t="shared" si="12"/>
        <v>eps</v>
      </c>
      <c r="W72" s="17" t="str">
        <f t="shared" si="12"/>
        <v>eps</v>
      </c>
      <c r="X72" s="17" t="str">
        <f t="shared" si="12"/>
        <v>eps</v>
      </c>
      <c r="Y72" s="17" t="str">
        <f t="shared" si="12"/>
        <v>eps</v>
      </c>
      <c r="Z72" s="17" t="str">
        <f t="shared" si="12"/>
        <v>eps</v>
      </c>
    </row>
    <row r="73" spans="1:26" x14ac:dyDescent="0.25">
      <c r="A73" s="57" t="str">
        <f>TFPgr!A73</f>
        <v>aotrp-p</v>
      </c>
      <c r="B73" s="57" t="s">
        <v>72</v>
      </c>
      <c r="C73" s="17" t="s">
        <v>75</v>
      </c>
      <c r="D73" s="17" t="str">
        <f t="shared" si="15"/>
        <v>eps</v>
      </c>
      <c r="E73" s="17" t="str">
        <f t="shared" si="15"/>
        <v>eps</v>
      </c>
      <c r="F73" s="17" t="str">
        <f t="shared" si="15"/>
        <v>eps</v>
      </c>
      <c r="G73" s="17" t="str">
        <f t="shared" si="15"/>
        <v>eps</v>
      </c>
      <c r="H73" s="17" t="str">
        <f t="shared" si="15"/>
        <v>eps</v>
      </c>
      <c r="I73" s="17" t="str">
        <f t="shared" si="15"/>
        <v>eps</v>
      </c>
      <c r="J73" s="17" t="str">
        <f t="shared" si="15"/>
        <v>eps</v>
      </c>
      <c r="K73" s="17" t="str">
        <f t="shared" si="15"/>
        <v>eps</v>
      </c>
      <c r="L73" s="17" t="str">
        <f t="shared" si="15"/>
        <v>eps</v>
      </c>
      <c r="M73" s="57"/>
      <c r="N73" s="57"/>
      <c r="O73" s="57" t="str">
        <f t="shared" si="13"/>
        <v>aotrp-p</v>
      </c>
      <c r="P73" s="57" t="str">
        <f t="shared" si="14"/>
        <v>nat</v>
      </c>
      <c r="Q73" s="17" t="s">
        <v>75</v>
      </c>
      <c r="R73" s="17" t="str">
        <f t="shared" si="12"/>
        <v>eps</v>
      </c>
      <c r="S73" s="17" t="str">
        <f t="shared" si="12"/>
        <v>eps</v>
      </c>
      <c r="T73" s="17" t="str">
        <f t="shared" si="12"/>
        <v>eps</v>
      </c>
      <c r="U73" s="17" t="str">
        <f t="shared" si="12"/>
        <v>eps</v>
      </c>
      <c r="V73" s="17" t="str">
        <f t="shared" si="12"/>
        <v>eps</v>
      </c>
      <c r="W73" s="17" t="str">
        <f t="shared" si="12"/>
        <v>eps</v>
      </c>
      <c r="X73" s="17" t="str">
        <f t="shared" si="12"/>
        <v>eps</v>
      </c>
      <c r="Y73" s="17" t="str">
        <f t="shared" si="12"/>
        <v>eps</v>
      </c>
      <c r="Z73" s="17" t="str">
        <f t="shared" si="12"/>
        <v>eps</v>
      </c>
    </row>
    <row r="74" spans="1:26" x14ac:dyDescent="0.25">
      <c r="A74" s="57" t="str">
        <f>TFPgr!A74</f>
        <v>aotrp-f</v>
      </c>
      <c r="B74" s="57" t="s">
        <v>72</v>
      </c>
      <c r="C74" s="17" t="s">
        <v>75</v>
      </c>
      <c r="D74" s="17" t="str">
        <f t="shared" si="15"/>
        <v>eps</v>
      </c>
      <c r="E74" s="17" t="str">
        <f t="shared" si="15"/>
        <v>eps</v>
      </c>
      <c r="F74" s="17" t="str">
        <f t="shared" si="15"/>
        <v>eps</v>
      </c>
      <c r="G74" s="17" t="str">
        <f t="shared" si="15"/>
        <v>eps</v>
      </c>
      <c r="H74" s="17" t="str">
        <f t="shared" si="15"/>
        <v>eps</v>
      </c>
      <c r="I74" s="17" t="str">
        <f t="shared" si="15"/>
        <v>eps</v>
      </c>
      <c r="J74" s="17" t="str">
        <f t="shared" si="15"/>
        <v>eps</v>
      </c>
      <c r="K74" s="17" t="str">
        <f t="shared" si="15"/>
        <v>eps</v>
      </c>
      <c r="L74" s="17" t="str">
        <f t="shared" si="15"/>
        <v>eps</v>
      </c>
      <c r="M74" s="57"/>
      <c r="N74" s="57"/>
      <c r="O74" s="57" t="str">
        <f t="shared" si="13"/>
        <v>aotrp-f</v>
      </c>
      <c r="P74" s="57" t="str">
        <f t="shared" si="14"/>
        <v>nat</v>
      </c>
      <c r="Q74" s="17" t="s">
        <v>75</v>
      </c>
      <c r="R74" s="17" t="str">
        <f t="shared" si="12"/>
        <v>eps</v>
      </c>
      <c r="S74" s="17" t="str">
        <f t="shared" si="12"/>
        <v>eps</v>
      </c>
      <c r="T74" s="17" t="str">
        <f t="shared" si="12"/>
        <v>eps</v>
      </c>
      <c r="U74" s="17" t="str">
        <f t="shared" si="12"/>
        <v>eps</v>
      </c>
      <c r="V74" s="17" t="str">
        <f t="shared" si="12"/>
        <v>eps</v>
      </c>
      <c r="W74" s="17" t="str">
        <f t="shared" si="12"/>
        <v>eps</v>
      </c>
      <c r="X74" s="17" t="str">
        <f t="shared" si="12"/>
        <v>eps</v>
      </c>
      <c r="Y74" s="17" t="str">
        <f t="shared" si="12"/>
        <v>eps</v>
      </c>
      <c r="Z74" s="17" t="str">
        <f t="shared" si="12"/>
        <v>eps</v>
      </c>
    </row>
    <row r="75" spans="1:26" x14ac:dyDescent="0.25">
      <c r="A75" s="57" t="str">
        <f>TFPgr!A75</f>
        <v>aprtr</v>
      </c>
      <c r="B75" s="57" t="s">
        <v>72</v>
      </c>
      <c r="C75" s="17" t="s">
        <v>75</v>
      </c>
      <c r="D75" s="17" t="str">
        <f t="shared" si="15"/>
        <v>eps</v>
      </c>
      <c r="E75" s="17" t="str">
        <f t="shared" si="15"/>
        <v>eps</v>
      </c>
      <c r="F75" s="17" t="str">
        <f t="shared" si="15"/>
        <v>eps</v>
      </c>
      <c r="G75" s="17" t="str">
        <f t="shared" si="15"/>
        <v>eps</v>
      </c>
      <c r="H75" s="17" t="str">
        <f t="shared" si="15"/>
        <v>eps</v>
      </c>
      <c r="I75" s="17" t="str">
        <f t="shared" si="15"/>
        <v>eps</v>
      </c>
      <c r="J75" s="17" t="str">
        <f t="shared" si="15"/>
        <v>eps</v>
      </c>
      <c r="K75" s="17" t="str">
        <f t="shared" si="15"/>
        <v>eps</v>
      </c>
      <c r="L75" s="17" t="str">
        <f t="shared" si="15"/>
        <v>eps</v>
      </c>
      <c r="M75" s="57"/>
      <c r="N75" s="57"/>
      <c r="O75" s="57" t="str">
        <f t="shared" si="13"/>
        <v>aprtr</v>
      </c>
      <c r="P75" s="57" t="str">
        <f t="shared" si="14"/>
        <v>nat</v>
      </c>
      <c r="Q75" s="17" t="s">
        <v>75</v>
      </c>
      <c r="R75" s="17" t="str">
        <f t="shared" ref="R75:Z81" si="16">$C75</f>
        <v>eps</v>
      </c>
      <c r="S75" s="17" t="str">
        <f t="shared" si="16"/>
        <v>eps</v>
      </c>
      <c r="T75" s="17" t="str">
        <f t="shared" si="16"/>
        <v>eps</v>
      </c>
      <c r="U75" s="17" t="str">
        <f t="shared" si="16"/>
        <v>eps</v>
      </c>
      <c r="V75" s="17" t="str">
        <f t="shared" si="16"/>
        <v>eps</v>
      </c>
      <c r="W75" s="17" t="str">
        <f t="shared" si="16"/>
        <v>eps</v>
      </c>
      <c r="X75" s="17" t="str">
        <f t="shared" si="16"/>
        <v>eps</v>
      </c>
      <c r="Y75" s="17" t="str">
        <f t="shared" si="16"/>
        <v>eps</v>
      </c>
      <c r="Z75" s="17" t="str">
        <f t="shared" si="16"/>
        <v>eps</v>
      </c>
    </row>
    <row r="76" spans="1:26" x14ac:dyDescent="0.25">
      <c r="A76" s="57" t="str">
        <f>TFPgr!A76</f>
        <v>atrps</v>
      </c>
      <c r="B76" s="57" t="s">
        <v>72</v>
      </c>
      <c r="C76" s="17" t="s">
        <v>75</v>
      </c>
      <c r="D76" s="17" t="str">
        <f t="shared" si="15"/>
        <v>eps</v>
      </c>
      <c r="E76" s="17" t="str">
        <f t="shared" si="15"/>
        <v>eps</v>
      </c>
      <c r="F76" s="17" t="str">
        <f t="shared" si="15"/>
        <v>eps</v>
      </c>
      <c r="G76" s="17" t="str">
        <f t="shared" si="15"/>
        <v>eps</v>
      </c>
      <c r="H76" s="17" t="str">
        <f t="shared" si="15"/>
        <v>eps</v>
      </c>
      <c r="I76" s="17" t="str">
        <f t="shared" si="15"/>
        <v>eps</v>
      </c>
      <c r="J76" s="17" t="str">
        <f t="shared" si="15"/>
        <v>eps</v>
      </c>
      <c r="K76" s="17" t="str">
        <f t="shared" si="15"/>
        <v>eps</v>
      </c>
      <c r="L76" s="17" t="str">
        <f t="shared" si="15"/>
        <v>eps</v>
      </c>
      <c r="M76" s="57"/>
      <c r="N76" s="57"/>
      <c r="O76" s="57" t="str">
        <f t="shared" si="13"/>
        <v>atrps</v>
      </c>
      <c r="P76" s="57" t="str">
        <f t="shared" si="14"/>
        <v>nat</v>
      </c>
      <c r="Q76" s="17" t="s">
        <v>75</v>
      </c>
      <c r="R76" s="17" t="str">
        <f t="shared" si="16"/>
        <v>eps</v>
      </c>
      <c r="S76" s="17" t="str">
        <f t="shared" si="16"/>
        <v>eps</v>
      </c>
      <c r="T76" s="17" t="str">
        <f t="shared" si="16"/>
        <v>eps</v>
      </c>
      <c r="U76" s="17" t="str">
        <f t="shared" si="16"/>
        <v>eps</v>
      </c>
      <c r="V76" s="17" t="str">
        <f t="shared" si="16"/>
        <v>eps</v>
      </c>
      <c r="W76" s="17" t="str">
        <f t="shared" si="16"/>
        <v>eps</v>
      </c>
      <c r="X76" s="17" t="str">
        <f t="shared" si="16"/>
        <v>eps</v>
      </c>
      <c r="Y76" s="17" t="str">
        <f t="shared" si="16"/>
        <v>eps</v>
      </c>
      <c r="Z76" s="17" t="str">
        <f t="shared" si="16"/>
        <v>eps</v>
      </c>
    </row>
    <row r="77" spans="1:26" x14ac:dyDescent="0.25">
      <c r="A77" s="57" t="str">
        <f>TFPgr!A77</f>
        <v>acomm</v>
      </c>
      <c r="B77" s="57" t="s">
        <v>72</v>
      </c>
      <c r="C77" s="17" t="s">
        <v>75</v>
      </c>
      <c r="D77" s="17" t="str">
        <f t="shared" si="15"/>
        <v>eps</v>
      </c>
      <c r="E77" s="17" t="str">
        <f t="shared" si="15"/>
        <v>eps</v>
      </c>
      <c r="F77" s="17" t="str">
        <f t="shared" si="15"/>
        <v>eps</v>
      </c>
      <c r="G77" s="17" t="str">
        <f t="shared" si="15"/>
        <v>eps</v>
      </c>
      <c r="H77" s="17" t="str">
        <f t="shared" si="15"/>
        <v>eps</v>
      </c>
      <c r="I77" s="17" t="str">
        <f t="shared" si="15"/>
        <v>eps</v>
      </c>
      <c r="J77" s="17" t="str">
        <f t="shared" si="15"/>
        <v>eps</v>
      </c>
      <c r="K77" s="17" t="str">
        <f t="shared" si="15"/>
        <v>eps</v>
      </c>
      <c r="L77" s="17" t="str">
        <f t="shared" si="15"/>
        <v>eps</v>
      </c>
      <c r="M77" s="57"/>
      <c r="N77" s="57"/>
      <c r="O77" s="57" t="str">
        <f t="shared" si="13"/>
        <v>acomm</v>
      </c>
      <c r="P77" s="57" t="str">
        <f t="shared" si="14"/>
        <v>nat</v>
      </c>
      <c r="Q77" s="17" t="s">
        <v>75</v>
      </c>
      <c r="R77" s="17" t="str">
        <f t="shared" si="16"/>
        <v>eps</v>
      </c>
      <c r="S77" s="17" t="str">
        <f t="shared" si="16"/>
        <v>eps</v>
      </c>
      <c r="T77" s="17" t="str">
        <f t="shared" si="16"/>
        <v>eps</v>
      </c>
      <c r="U77" s="17" t="str">
        <f t="shared" si="16"/>
        <v>eps</v>
      </c>
      <c r="V77" s="17" t="str">
        <f t="shared" si="16"/>
        <v>eps</v>
      </c>
      <c r="W77" s="17" t="str">
        <f t="shared" si="16"/>
        <v>eps</v>
      </c>
      <c r="X77" s="17" t="str">
        <f t="shared" si="16"/>
        <v>eps</v>
      </c>
      <c r="Y77" s="17" t="str">
        <f t="shared" si="16"/>
        <v>eps</v>
      </c>
      <c r="Z77" s="17" t="str">
        <f t="shared" si="16"/>
        <v>eps</v>
      </c>
    </row>
    <row r="78" spans="1:26" x14ac:dyDescent="0.25">
      <c r="A78" s="57" t="str">
        <f>TFPgr!A78</f>
        <v>afsrv</v>
      </c>
      <c r="B78" s="57" t="s">
        <v>72</v>
      </c>
      <c r="C78" s="17" t="s">
        <v>75</v>
      </c>
      <c r="D78" s="17" t="str">
        <f t="shared" si="15"/>
        <v>eps</v>
      </c>
      <c r="E78" s="17" t="str">
        <f t="shared" si="15"/>
        <v>eps</v>
      </c>
      <c r="F78" s="17" t="str">
        <f t="shared" si="15"/>
        <v>eps</v>
      </c>
      <c r="G78" s="17" t="str">
        <f t="shared" si="15"/>
        <v>eps</v>
      </c>
      <c r="H78" s="17" t="str">
        <f t="shared" si="15"/>
        <v>eps</v>
      </c>
      <c r="I78" s="17" t="str">
        <f t="shared" si="15"/>
        <v>eps</v>
      </c>
      <c r="J78" s="17" t="str">
        <f t="shared" si="15"/>
        <v>eps</v>
      </c>
      <c r="K78" s="17" t="str">
        <f t="shared" si="15"/>
        <v>eps</v>
      </c>
      <c r="L78" s="17" t="str">
        <f t="shared" si="15"/>
        <v>eps</v>
      </c>
      <c r="M78" s="57"/>
      <c r="N78" s="57"/>
      <c r="O78" s="57" t="str">
        <f t="shared" si="13"/>
        <v>afsrv</v>
      </c>
      <c r="P78" s="57" t="str">
        <f t="shared" si="14"/>
        <v>nat</v>
      </c>
      <c r="Q78" s="17" t="s">
        <v>75</v>
      </c>
      <c r="R78" s="17" t="str">
        <f t="shared" si="16"/>
        <v>eps</v>
      </c>
      <c r="S78" s="17" t="str">
        <f t="shared" si="16"/>
        <v>eps</v>
      </c>
      <c r="T78" s="17" t="str">
        <f t="shared" si="16"/>
        <v>eps</v>
      </c>
      <c r="U78" s="17" t="str">
        <f t="shared" si="16"/>
        <v>eps</v>
      </c>
      <c r="V78" s="17" t="str">
        <f t="shared" si="16"/>
        <v>eps</v>
      </c>
      <c r="W78" s="17" t="str">
        <f t="shared" si="16"/>
        <v>eps</v>
      </c>
      <c r="X78" s="17" t="str">
        <f t="shared" si="16"/>
        <v>eps</v>
      </c>
      <c r="Y78" s="17" t="str">
        <f t="shared" si="16"/>
        <v>eps</v>
      </c>
      <c r="Z78" s="17" t="str">
        <f t="shared" si="16"/>
        <v>eps</v>
      </c>
    </row>
    <row r="79" spans="1:26" x14ac:dyDescent="0.25">
      <c r="A79" s="57" t="str">
        <f>TFPgr!A79</f>
        <v>absrv</v>
      </c>
      <c r="B79" s="57" t="s">
        <v>72</v>
      </c>
      <c r="C79" s="17" t="s">
        <v>75</v>
      </c>
      <c r="D79" s="17" t="str">
        <f t="shared" si="15"/>
        <v>eps</v>
      </c>
      <c r="E79" s="17" t="str">
        <f t="shared" si="15"/>
        <v>eps</v>
      </c>
      <c r="F79" s="17" t="str">
        <f t="shared" si="15"/>
        <v>eps</v>
      </c>
      <c r="G79" s="17" t="str">
        <f t="shared" si="15"/>
        <v>eps</v>
      </c>
      <c r="H79" s="17" t="str">
        <f t="shared" si="15"/>
        <v>eps</v>
      </c>
      <c r="I79" s="17" t="str">
        <f t="shared" si="15"/>
        <v>eps</v>
      </c>
      <c r="J79" s="17" t="str">
        <f t="shared" si="15"/>
        <v>eps</v>
      </c>
      <c r="K79" s="17" t="str">
        <f t="shared" si="15"/>
        <v>eps</v>
      </c>
      <c r="L79" s="17" t="str">
        <f t="shared" si="15"/>
        <v>eps</v>
      </c>
      <c r="M79" s="57"/>
      <c r="N79" s="57"/>
      <c r="O79" s="57" t="str">
        <f t="shared" si="13"/>
        <v>absrv</v>
      </c>
      <c r="P79" s="57" t="str">
        <f t="shared" si="14"/>
        <v>nat</v>
      </c>
      <c r="Q79" s="17" t="s">
        <v>75</v>
      </c>
      <c r="R79" s="17" t="str">
        <f t="shared" si="16"/>
        <v>eps</v>
      </c>
      <c r="S79" s="17" t="str">
        <f t="shared" si="16"/>
        <v>eps</v>
      </c>
      <c r="T79" s="17" t="str">
        <f t="shared" si="16"/>
        <v>eps</v>
      </c>
      <c r="U79" s="17" t="str">
        <f t="shared" si="16"/>
        <v>eps</v>
      </c>
      <c r="V79" s="17" t="str">
        <f t="shared" si="16"/>
        <v>eps</v>
      </c>
      <c r="W79" s="17" t="str">
        <f t="shared" si="16"/>
        <v>eps</v>
      </c>
      <c r="X79" s="17" t="str">
        <f t="shared" si="16"/>
        <v>eps</v>
      </c>
      <c r="Y79" s="17" t="str">
        <f t="shared" si="16"/>
        <v>eps</v>
      </c>
      <c r="Z79" s="17" t="str">
        <f t="shared" si="16"/>
        <v>eps</v>
      </c>
    </row>
    <row r="80" spans="1:26" x14ac:dyDescent="0.25">
      <c r="A80" s="57" t="str">
        <f>TFPgr!A80</f>
        <v>agsrv</v>
      </c>
      <c r="B80" s="57" t="s">
        <v>72</v>
      </c>
      <c r="C80" s="17" t="s">
        <v>75</v>
      </c>
      <c r="D80" s="17" t="str">
        <f t="shared" si="15"/>
        <v>eps</v>
      </c>
      <c r="E80" s="17" t="str">
        <f t="shared" si="15"/>
        <v>eps</v>
      </c>
      <c r="F80" s="17" t="str">
        <f t="shared" si="15"/>
        <v>eps</v>
      </c>
      <c r="G80" s="17" t="str">
        <f t="shared" si="15"/>
        <v>eps</v>
      </c>
      <c r="H80" s="17" t="str">
        <f t="shared" si="15"/>
        <v>eps</v>
      </c>
      <c r="I80" s="17" t="str">
        <f t="shared" si="15"/>
        <v>eps</v>
      </c>
      <c r="J80" s="17" t="str">
        <f t="shared" si="15"/>
        <v>eps</v>
      </c>
      <c r="K80" s="17" t="str">
        <f t="shared" si="15"/>
        <v>eps</v>
      </c>
      <c r="L80" s="17" t="str">
        <f t="shared" si="15"/>
        <v>eps</v>
      </c>
      <c r="M80" s="57"/>
      <c r="N80" s="57"/>
      <c r="O80" s="57" t="str">
        <f t="shared" si="13"/>
        <v>agsrv</v>
      </c>
      <c r="P80" s="57" t="str">
        <f t="shared" si="14"/>
        <v>nat</v>
      </c>
      <c r="Q80" s="17" t="s">
        <v>75</v>
      </c>
      <c r="R80" s="17" t="str">
        <f t="shared" si="16"/>
        <v>eps</v>
      </c>
      <c r="S80" s="17" t="str">
        <f t="shared" si="16"/>
        <v>eps</v>
      </c>
      <c r="T80" s="17" t="str">
        <f t="shared" si="16"/>
        <v>eps</v>
      </c>
      <c r="U80" s="17" t="str">
        <f t="shared" si="16"/>
        <v>eps</v>
      </c>
      <c r="V80" s="17" t="str">
        <f t="shared" si="16"/>
        <v>eps</v>
      </c>
      <c r="W80" s="17" t="str">
        <f t="shared" si="16"/>
        <v>eps</v>
      </c>
      <c r="X80" s="17" t="str">
        <f t="shared" si="16"/>
        <v>eps</v>
      </c>
      <c r="Y80" s="17" t="str">
        <f t="shared" si="16"/>
        <v>eps</v>
      </c>
      <c r="Z80" s="17" t="str">
        <f t="shared" si="16"/>
        <v>eps</v>
      </c>
    </row>
    <row r="81" spans="1:26" x14ac:dyDescent="0.25">
      <c r="A81" s="57" t="str">
        <f>TFPgr!A81</f>
        <v>aosrv</v>
      </c>
      <c r="B81" s="57" t="s">
        <v>72</v>
      </c>
      <c r="C81" s="17" t="s">
        <v>75</v>
      </c>
      <c r="D81" s="17" t="str">
        <f t="shared" si="15"/>
        <v>eps</v>
      </c>
      <c r="E81" s="17" t="str">
        <f t="shared" si="15"/>
        <v>eps</v>
      </c>
      <c r="F81" s="17" t="str">
        <f t="shared" si="15"/>
        <v>eps</v>
      </c>
      <c r="G81" s="17" t="str">
        <f t="shared" si="15"/>
        <v>eps</v>
      </c>
      <c r="H81" s="17" t="str">
        <f t="shared" si="15"/>
        <v>eps</v>
      </c>
      <c r="I81" s="17" t="str">
        <f t="shared" si="15"/>
        <v>eps</v>
      </c>
      <c r="J81" s="17" t="str">
        <f t="shared" si="15"/>
        <v>eps</v>
      </c>
      <c r="K81" s="17" t="str">
        <f t="shared" si="15"/>
        <v>eps</v>
      </c>
      <c r="L81" s="17" t="str">
        <f t="shared" si="15"/>
        <v>eps</v>
      </c>
      <c r="M81" s="57"/>
      <c r="N81" s="57"/>
      <c r="O81" s="57" t="str">
        <f t="shared" si="13"/>
        <v>aosrv</v>
      </c>
      <c r="P81" s="57" t="str">
        <f t="shared" si="14"/>
        <v>nat</v>
      </c>
      <c r="Q81" s="17" t="s">
        <v>75</v>
      </c>
      <c r="R81" s="17" t="str">
        <f t="shared" si="16"/>
        <v>eps</v>
      </c>
      <c r="S81" s="17" t="str">
        <f t="shared" si="16"/>
        <v>eps</v>
      </c>
      <c r="T81" s="17" t="str">
        <f t="shared" si="16"/>
        <v>eps</v>
      </c>
      <c r="U81" s="17" t="str">
        <f t="shared" si="16"/>
        <v>eps</v>
      </c>
      <c r="V81" s="17" t="str">
        <f t="shared" si="16"/>
        <v>eps</v>
      </c>
      <c r="W81" s="17" t="str">
        <f t="shared" si="16"/>
        <v>eps</v>
      </c>
      <c r="X81" s="17" t="str">
        <f t="shared" si="16"/>
        <v>eps</v>
      </c>
      <c r="Y81" s="17" t="str">
        <f t="shared" si="16"/>
        <v>eps</v>
      </c>
      <c r="Z81" s="17" t="str">
        <f t="shared" si="16"/>
        <v>eps</v>
      </c>
    </row>
  </sheetData>
  <conditionalFormatting sqref="D7:L7 Q25:Z44 C25:L44 C8:L23 Q8:Z23 C46:L81 Q46:Z81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17"/>
      <c r="AG1" t="s">
        <v>237</v>
      </c>
    </row>
    <row r="5" spans="1:51" x14ac:dyDescent="0.25">
      <c r="A5" s="2" t="s">
        <v>158</v>
      </c>
      <c r="O5" s="2" t="s">
        <v>151</v>
      </c>
      <c r="AA5" s="2" t="s">
        <v>338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235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233</v>
      </c>
      <c r="AW7" t="s">
        <v>234</v>
      </c>
      <c r="AX7" t="s">
        <v>236</v>
      </c>
      <c r="AY7" t="s">
        <v>159</v>
      </c>
    </row>
    <row r="8" spans="1:51" x14ac:dyDescent="0.25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240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25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238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25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239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25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4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241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25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25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242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25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25">
      <c r="A15" t="s">
        <v>160</v>
      </c>
      <c r="B15" t="s">
        <v>159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159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159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25">
      <c r="A16" t="s">
        <v>161</v>
      </c>
      <c r="B16" t="s">
        <v>162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162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162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133</v>
      </c>
    </row>
    <row r="5" spans="1:38" x14ac:dyDescent="0.25">
      <c r="A5" s="2" t="s">
        <v>158</v>
      </c>
      <c r="N5" s="2" t="s">
        <v>151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243</v>
      </c>
    </row>
    <row r="8" spans="1:38" x14ac:dyDescent="0.25">
      <c r="A8" t="s">
        <v>134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134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244</v>
      </c>
      <c r="AH8" s="50">
        <v>5.0000000000000001E-3</v>
      </c>
    </row>
    <row r="9" spans="1:38" x14ac:dyDescent="0.25">
      <c r="A9" t="s">
        <v>135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135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301</v>
      </c>
      <c r="AH9" s="50">
        <f>((('[4]POP(S)'!$AS$14/'[4]POP(S)'!$G$14)^(1/('[4]POP(S)'!$AS$5-'[4]POP(S)'!$G$5)))-1)</f>
        <v>9.2317729474005183E-3</v>
      </c>
      <c r="AL9" s="15"/>
    </row>
    <row r="10" spans="1:38" x14ac:dyDescent="0.25">
      <c r="A10" t="s">
        <v>136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136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25">
      <c r="A11" t="s">
        <v>137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137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25">
      <c r="A12" t="s">
        <v>138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138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139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139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140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140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141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141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142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142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326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326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0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Q44" sqref="Q44"/>
    </sheetView>
  </sheetViews>
  <sheetFormatPr defaultColWidth="9.28515625" defaultRowHeight="15" x14ac:dyDescent="0.25"/>
  <cols>
    <col min="1" max="1" width="11.42578125" style="57" bestFit="1" customWidth="1"/>
    <col min="2" max="2" width="32.140625" style="57" bestFit="1" customWidth="1"/>
    <col min="3" max="3" width="7.7109375" style="57" bestFit="1" customWidth="1"/>
    <col min="4" max="33" width="6.7109375" style="57" bestFit="1" customWidth="1"/>
    <col min="34" max="38" width="3" style="57" bestFit="1" customWidth="1"/>
    <col min="39" max="16384" width="9.28515625" style="57"/>
  </cols>
  <sheetData>
    <row r="1" spans="1:38" ht="18.75" x14ac:dyDescent="0.3">
      <c r="B1" s="1" t="s">
        <v>282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25">
      <c r="B2" s="4" t="s">
        <v>283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25">
      <c r="B6" s="2" t="s">
        <v>284</v>
      </c>
    </row>
    <row r="7" spans="1:38" x14ac:dyDescent="0.25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25">
      <c r="A8" s="86" t="s">
        <v>197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25">
      <c r="A9" s="32" t="s">
        <v>197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25">
      <c r="A10" s="32" t="s">
        <v>197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25">
      <c r="A11" s="32" t="s">
        <v>197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25">
      <c r="A12" s="32" t="s">
        <v>197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25">
      <c r="A13" s="32" t="s">
        <v>197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25">
      <c r="A14" s="32" t="s">
        <v>197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25">
      <c r="A15" s="32" t="s">
        <v>197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25">
      <c r="A16" s="32" t="s">
        <v>197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25">
      <c r="A17" s="3" t="s">
        <v>197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25">
      <c r="A18" s="57" t="s">
        <v>132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25">
      <c r="A19" s="57" t="s">
        <v>132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25">
      <c r="A20" s="57" t="s">
        <v>132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25">
      <c r="A21" s="57" t="s">
        <v>132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25">
      <c r="A22" s="57" t="s">
        <v>132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25">
      <c r="A23" s="57" t="s">
        <v>132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25">
      <c r="A24" s="57" t="s">
        <v>132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25">
      <c r="A25" s="57" t="s">
        <v>132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25">
      <c r="A26" s="57" t="s">
        <v>132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25">
      <c r="A27" s="57" t="s">
        <v>132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25">
      <c r="A28" s="86" t="s">
        <v>128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25">
      <c r="A29" s="32" t="s">
        <v>128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25">
      <c r="A30" s="32" t="s">
        <v>128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25">
      <c r="A31" s="32" t="s">
        <v>128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25">
      <c r="A32" s="32" t="s">
        <v>128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25">
      <c r="A33" s="32" t="s">
        <v>128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25">
      <c r="A34" s="32" t="s">
        <v>128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25">
      <c r="A35" s="32" t="s">
        <v>128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25">
      <c r="A36" s="32" t="s">
        <v>128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25">
      <c r="A37" s="3" t="s">
        <v>128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25">
      <c r="A38" s="57" t="s">
        <v>340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25">
      <c r="A39" s="57" t="str">
        <f>A38</f>
        <v>aawhe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25">
      <c r="A40" s="57" t="str">
        <f t="shared" ref="A40:A47" si="8">A39</f>
        <v>aawhe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25">
      <c r="A41" s="57" t="str">
        <f t="shared" si="8"/>
        <v>aawhe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25">
      <c r="A42" s="57" t="str">
        <f t="shared" si="8"/>
        <v>aawhe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25">
      <c r="A43" s="57" t="str">
        <f t="shared" si="8"/>
        <v>aawhe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25">
      <c r="A44" s="57" t="str">
        <f t="shared" si="8"/>
        <v>aawhe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25">
      <c r="A45" s="57" t="str">
        <f t="shared" si="8"/>
        <v>aawhe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25">
      <c r="A46" s="57" t="str">
        <f t="shared" si="8"/>
        <v>aawhe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25">
      <c r="A47" s="57" t="str">
        <f t="shared" si="8"/>
        <v>aawhe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25">
      <c r="A48" s="86" t="s">
        <v>367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25">
      <c r="A49" s="57" t="str">
        <f>A48</f>
        <v>aamaiz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25">
      <c r="A50" s="57" t="str">
        <f t="shared" ref="A50:A57" si="9">A49</f>
        <v>aamaiz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25">
      <c r="A51" s="57" t="str">
        <f t="shared" si="9"/>
        <v>aamaiz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25">
      <c r="A52" s="57" t="str">
        <f t="shared" si="9"/>
        <v>aamaiz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25">
      <c r="A53" s="57" t="str">
        <f t="shared" si="9"/>
        <v>aamaiz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25">
      <c r="A54" s="57" t="str">
        <f t="shared" si="9"/>
        <v>aamaiz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25">
      <c r="A55" s="57" t="str">
        <f t="shared" si="9"/>
        <v>aamaiz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25">
      <c r="A56" s="57" t="str">
        <f t="shared" si="9"/>
        <v>aamaiz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25">
      <c r="A57" s="57" t="str">
        <f t="shared" si="9"/>
        <v>aamaiz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25">
      <c r="A58" s="86" t="s">
        <v>342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25">
      <c r="A59" s="32" t="str">
        <f>A58</f>
        <v>aaoce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25">
      <c r="A60" s="32" t="str">
        <f t="shared" ref="A60:A67" si="10">A59</f>
        <v>aaoce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25">
      <c r="A61" s="32" t="str">
        <f t="shared" si="10"/>
        <v>aaoce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25">
      <c r="A62" s="32" t="str">
        <f t="shared" si="10"/>
        <v>aaoce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25">
      <c r="A63" s="32" t="str">
        <f t="shared" si="10"/>
        <v>aaoce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25">
      <c r="A64" s="32" t="str">
        <f t="shared" si="10"/>
        <v>aaoce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25">
      <c r="A65" s="32" t="str">
        <f t="shared" si="10"/>
        <v>aaoce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25">
      <c r="A66" s="32" t="str">
        <f t="shared" si="10"/>
        <v>aaoce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25">
      <c r="A67" s="3" t="str">
        <f t="shared" si="10"/>
        <v>aaoce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25">
      <c r="A68" s="57" t="s">
        <v>343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25">
      <c r="A69" s="57" t="str">
        <f>A68</f>
        <v>aaveg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25">
      <c r="A70" s="57" t="str">
        <f t="shared" ref="A70:A77" si="11">A69</f>
        <v>aaveg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25">
      <c r="A71" s="57" t="str">
        <f t="shared" si="11"/>
        <v>aaveg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25">
      <c r="A72" s="57" t="str">
        <f t="shared" si="11"/>
        <v>aaveg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25">
      <c r="A73" s="57" t="str">
        <f t="shared" si="11"/>
        <v>aaveg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25">
      <c r="A74" s="57" t="str">
        <f t="shared" si="11"/>
        <v>aaveg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25">
      <c r="A75" s="57" t="str">
        <f t="shared" si="11"/>
        <v>aaveg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25">
      <c r="A76" s="57" t="str">
        <f t="shared" si="11"/>
        <v>aaveg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25">
      <c r="A77" s="57" t="str">
        <f t="shared" si="11"/>
        <v>aaveg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25">
      <c r="A78" s="86" t="s">
        <v>344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25">
      <c r="A79" s="32" t="str">
        <f>A78</f>
        <v>aaofr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25">
      <c r="A80" s="32" t="str">
        <f t="shared" ref="A80:A87" si="12">A79</f>
        <v>aaofr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25">
      <c r="A81" s="32" t="str">
        <f t="shared" si="12"/>
        <v>aaofr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25">
      <c r="A82" s="32" t="str">
        <f t="shared" si="12"/>
        <v>aaofr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25">
      <c r="A83" s="32" t="str">
        <f t="shared" si="12"/>
        <v>aaofr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25">
      <c r="A84" s="32" t="str">
        <f t="shared" si="12"/>
        <v>aaofr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25">
      <c r="A85" s="32" t="str">
        <f t="shared" si="12"/>
        <v>aaofr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25">
      <c r="A86" s="32" t="str">
        <f t="shared" si="12"/>
        <v>aaofr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25">
      <c r="A87" s="3" t="str">
        <f t="shared" si="12"/>
        <v>aaofr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25">
      <c r="A88" s="57" t="s">
        <v>346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25">
      <c r="A89" s="57" t="str">
        <f>A88</f>
        <v>aaoil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25">
      <c r="A90" s="57" t="str">
        <f t="shared" ref="A90:A97" si="13">A89</f>
        <v>aaoil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25">
      <c r="A91" s="57" t="str">
        <f t="shared" si="13"/>
        <v>aaoil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25">
      <c r="A92" s="57" t="str">
        <f t="shared" si="13"/>
        <v>aaoil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25">
      <c r="A93" s="57" t="str">
        <f t="shared" si="13"/>
        <v>aaoil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25">
      <c r="A94" s="57" t="str">
        <f t="shared" si="13"/>
        <v>aaoil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25">
      <c r="A95" s="57" t="str">
        <f t="shared" si="13"/>
        <v>aaoil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25">
      <c r="A96" s="57" t="str">
        <f t="shared" si="13"/>
        <v>aaoil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25">
      <c r="A97" s="57" t="str">
        <f t="shared" si="13"/>
        <v>aaoil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25">
      <c r="A98" s="86" t="s">
        <v>347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25">
      <c r="A99" s="32" t="str">
        <f>A98</f>
        <v>aatub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25">
      <c r="A100" s="32" t="str">
        <f t="shared" ref="A100:A107" si="14">A99</f>
        <v>aatub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25">
      <c r="A101" s="32" t="str">
        <f t="shared" si="14"/>
        <v>aatub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25">
      <c r="A102" s="32" t="str">
        <f t="shared" si="14"/>
        <v>aatub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25">
      <c r="A103" s="32" t="str">
        <f t="shared" si="14"/>
        <v>aatub</v>
      </c>
      <c r="B103" s="57" t="str">
        <f t="shared" ref="B103:B117" si="15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25">
      <c r="A104" s="32" t="str">
        <f t="shared" si="14"/>
        <v>aatub</v>
      </c>
      <c r="B104" s="57" t="str">
        <f t="shared" si="15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25">
      <c r="A105" s="32" t="str">
        <f t="shared" si="14"/>
        <v>aatub</v>
      </c>
      <c r="B105" s="57" t="str">
        <f t="shared" si="15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25">
      <c r="A106" s="32" t="str">
        <f t="shared" si="14"/>
        <v>aatub</v>
      </c>
      <c r="B106" s="57" t="str">
        <f t="shared" si="15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25">
      <c r="A107" s="3" t="str">
        <f t="shared" si="14"/>
        <v>aatub</v>
      </c>
      <c r="B107" s="57" t="str">
        <f t="shared" si="15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25">
      <c r="A108" s="57" t="s">
        <v>348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25">
      <c r="A109" s="57" t="str">
        <f>A108</f>
        <v>aapul</v>
      </c>
      <c r="B109" s="57" t="str">
        <f t="shared" si="15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25">
      <c r="A110" s="57" t="str">
        <f t="shared" ref="A110:A117" si="16">A109</f>
        <v>aapul</v>
      </c>
      <c r="B110" s="57" t="str">
        <f t="shared" si="15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25">
      <c r="A111" s="57" t="str">
        <f t="shared" si="16"/>
        <v>aapul</v>
      </c>
      <c r="B111" s="57" t="str">
        <f t="shared" si="15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25">
      <c r="A112" s="57" t="str">
        <f t="shared" si="16"/>
        <v>aapul</v>
      </c>
      <c r="B112" s="57" t="str">
        <f t="shared" si="15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25">
      <c r="A113" s="57" t="str">
        <f t="shared" si="16"/>
        <v>aapul</v>
      </c>
      <c r="B113" s="57" t="str">
        <f t="shared" si="15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25">
      <c r="A114" s="57" t="str">
        <f t="shared" si="16"/>
        <v>aapul</v>
      </c>
      <c r="B114" s="57" t="str">
        <f t="shared" si="15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25">
      <c r="A115" s="57" t="str">
        <f t="shared" si="16"/>
        <v>aapul</v>
      </c>
      <c r="B115" s="57" t="str">
        <f t="shared" si="15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25">
      <c r="A116" s="57" t="str">
        <f t="shared" si="16"/>
        <v>aapul</v>
      </c>
      <c r="B116" s="57" t="str">
        <f t="shared" si="15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25">
      <c r="A117" s="57" t="str">
        <f t="shared" si="16"/>
        <v>aapul</v>
      </c>
      <c r="B117" s="57" t="str">
        <f t="shared" si="15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25">
      <c r="A118" s="86" t="s">
        <v>349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25">
      <c r="A119" s="32" t="str">
        <f>A118</f>
        <v>aasug</v>
      </c>
      <c r="B119" s="57" t="str">
        <f t="shared" ref="B119:B147" si="17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25">
      <c r="A120" s="32" t="str">
        <f t="shared" ref="A120:A127" si="18">A119</f>
        <v>aasug</v>
      </c>
      <c r="B120" s="57" t="str">
        <f t="shared" si="17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25">
      <c r="A121" s="32" t="str">
        <f t="shared" si="18"/>
        <v>aasug</v>
      </c>
      <c r="B121" s="57" t="str">
        <f t="shared" si="17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25">
      <c r="A122" s="32" t="str">
        <f t="shared" si="18"/>
        <v>aasug</v>
      </c>
      <c r="B122" s="57" t="str">
        <f t="shared" si="17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25">
      <c r="A123" s="32" t="str">
        <f t="shared" si="18"/>
        <v>aasug</v>
      </c>
      <c r="B123" s="57" t="str">
        <f t="shared" si="17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25">
      <c r="A124" s="32" t="str">
        <f t="shared" si="18"/>
        <v>aasug</v>
      </c>
      <c r="B124" s="57" t="str">
        <f t="shared" si="17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25">
      <c r="A125" s="32" t="str">
        <f t="shared" si="18"/>
        <v>aasug</v>
      </c>
      <c r="B125" s="57" t="str">
        <f t="shared" si="17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25">
      <c r="A126" s="32" t="str">
        <f t="shared" si="18"/>
        <v>aasug</v>
      </c>
      <c r="B126" s="57" t="str">
        <f t="shared" si="17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25">
      <c r="A127" s="3" t="str">
        <f t="shared" si="18"/>
        <v>aasug</v>
      </c>
      <c r="B127" s="57" t="str">
        <f t="shared" si="17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25">
      <c r="A128" s="57" t="s">
        <v>350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25">
      <c r="A129" s="57" t="str">
        <f>A128</f>
        <v>aaoth</v>
      </c>
      <c r="B129" s="57" t="str">
        <f t="shared" si="17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25">
      <c r="A130" s="57" t="str">
        <f t="shared" ref="A130:A137" si="19">A129</f>
        <v>aaoth</v>
      </c>
      <c r="B130" s="57" t="str">
        <f t="shared" si="17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25">
      <c r="A131" s="57" t="str">
        <f t="shared" si="19"/>
        <v>aaoth</v>
      </c>
      <c r="B131" s="57" t="str">
        <f t="shared" si="17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25">
      <c r="A132" s="57" t="str">
        <f t="shared" si="19"/>
        <v>aaoth</v>
      </c>
      <c r="B132" s="57" t="str">
        <f t="shared" si="17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25">
      <c r="A133" s="57" t="str">
        <f t="shared" si="19"/>
        <v>aaoth</v>
      </c>
      <c r="B133" s="57" t="str">
        <f t="shared" si="17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25">
      <c r="A134" s="57" t="str">
        <f t="shared" si="19"/>
        <v>aaoth</v>
      </c>
      <c r="B134" s="57" t="str">
        <f t="shared" si="17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25">
      <c r="A135" s="57" t="str">
        <f t="shared" si="19"/>
        <v>aaoth</v>
      </c>
      <c r="B135" s="57" t="str">
        <f t="shared" si="17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25">
      <c r="A136" s="57" t="str">
        <f t="shared" si="19"/>
        <v>aaoth</v>
      </c>
      <c r="B136" s="57" t="str">
        <f t="shared" si="17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25">
      <c r="A137" s="57" t="str">
        <f t="shared" si="19"/>
        <v>aaoth</v>
      </c>
      <c r="B137" s="57" t="str">
        <f t="shared" si="17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25">
      <c r="A138" s="86" t="s">
        <v>351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25">
      <c r="A139" s="57" t="str">
        <f>A138</f>
        <v>alani</v>
      </c>
      <c r="B139" s="57" t="str">
        <f t="shared" si="17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25">
      <c r="A140" s="57" t="str">
        <f t="shared" ref="A140:A147" si="20">A139</f>
        <v>alani</v>
      </c>
      <c r="B140" s="57" t="str">
        <f t="shared" si="17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25">
      <c r="A141" s="57" t="str">
        <f t="shared" si="20"/>
        <v>alani</v>
      </c>
      <c r="B141" s="57" t="str">
        <f t="shared" si="17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25">
      <c r="A142" s="57" t="str">
        <f t="shared" si="20"/>
        <v>alani</v>
      </c>
      <c r="B142" s="57" t="str">
        <f t="shared" si="17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25">
      <c r="A143" s="57" t="str">
        <f t="shared" si="20"/>
        <v>alani</v>
      </c>
      <c r="B143" s="57" t="str">
        <f t="shared" si="17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25">
      <c r="A144" s="57" t="str">
        <f t="shared" si="20"/>
        <v>alani</v>
      </c>
      <c r="B144" s="57" t="str">
        <f t="shared" si="17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25">
      <c r="A145" s="57" t="str">
        <f t="shared" si="20"/>
        <v>alani</v>
      </c>
      <c r="B145" s="57" t="str">
        <f t="shared" si="17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25">
      <c r="A146" s="57" t="str">
        <f t="shared" si="20"/>
        <v>alani</v>
      </c>
      <c r="B146" s="57" t="str">
        <f t="shared" si="17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25">
      <c r="A147" s="57" t="str">
        <f t="shared" si="20"/>
        <v>alani</v>
      </c>
      <c r="B147" s="57" t="str">
        <f t="shared" si="17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25">
      <c r="A148" s="86" t="s">
        <v>285</v>
      </c>
      <c r="B148" s="86" t="str">
        <f t="shared" ref="B148:B157" si="21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25">
      <c r="A149" s="32" t="s">
        <v>285</v>
      </c>
      <c r="B149" s="32" t="str">
        <f t="shared" si="21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25">
      <c r="A150" s="32" t="s">
        <v>285</v>
      </c>
      <c r="B150" s="32" t="str">
        <f t="shared" si="21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25">
      <c r="A151" s="32" t="s">
        <v>285</v>
      </c>
      <c r="B151" s="32" t="str">
        <f t="shared" si="21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25">
      <c r="A152" s="32" t="s">
        <v>285</v>
      </c>
      <c r="B152" s="32" t="str">
        <f t="shared" si="21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25">
      <c r="A153" s="32" t="s">
        <v>285</v>
      </c>
      <c r="B153" s="32" t="str">
        <f t="shared" si="21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25">
      <c r="A154" s="32" t="s">
        <v>285</v>
      </c>
      <c r="B154" s="32" t="str">
        <f t="shared" si="21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25">
      <c r="A155" s="32" t="s">
        <v>285</v>
      </c>
      <c r="B155" s="32" t="str">
        <f t="shared" si="21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25">
      <c r="A156" s="32" t="s">
        <v>285</v>
      </c>
      <c r="B156" s="32" t="str">
        <f t="shared" si="21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25">
      <c r="A157" s="3" t="s">
        <v>285</v>
      </c>
      <c r="B157" s="3" t="str">
        <f t="shared" si="21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25">
      <c r="A158" s="57" t="s">
        <v>352</v>
      </c>
      <c r="B158" s="57" t="str">
        <f t="shared" ref="B158:B221" si="22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25">
      <c r="A159" s="57" t="str">
        <f>A158</f>
        <v>ameat</v>
      </c>
      <c r="B159" s="57" t="str">
        <f t="shared" si="22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25">
      <c r="A160" s="57" t="str">
        <f t="shared" ref="A160:A223" si="23">A159</f>
        <v>ameat</v>
      </c>
      <c r="B160" s="57" t="str">
        <f t="shared" si="22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25">
      <c r="A161" s="57" t="str">
        <f t="shared" si="23"/>
        <v>ameat</v>
      </c>
      <c r="B161" s="57" t="str">
        <f t="shared" si="22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25">
      <c r="A162" s="57" t="str">
        <f t="shared" si="23"/>
        <v>ameat</v>
      </c>
      <c r="B162" s="57" t="str">
        <f t="shared" si="22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25">
      <c r="A163" s="57" t="str">
        <f t="shared" si="23"/>
        <v>ameat</v>
      </c>
      <c r="B163" s="57" t="str">
        <f t="shared" si="22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25">
      <c r="A164" s="57" t="str">
        <f t="shared" si="23"/>
        <v>ameat</v>
      </c>
      <c r="B164" s="57" t="str">
        <f t="shared" si="22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25">
      <c r="A165" s="57" t="str">
        <f t="shared" si="23"/>
        <v>ameat</v>
      </c>
      <c r="B165" s="57" t="str">
        <f t="shared" si="22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25">
      <c r="A166" s="57" t="str">
        <f t="shared" si="23"/>
        <v>ameat</v>
      </c>
      <c r="B166" s="57" t="str">
        <f t="shared" si="22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25">
      <c r="A167" s="57" t="str">
        <f t="shared" si="23"/>
        <v>ameat</v>
      </c>
      <c r="B167" s="57" t="str">
        <f t="shared" si="22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25">
      <c r="A168" s="86" t="s">
        <v>353</v>
      </c>
      <c r="B168" s="86" t="str">
        <f t="shared" si="22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25">
      <c r="A169" s="57" t="str">
        <f>A168</f>
        <v>apfis</v>
      </c>
      <c r="B169" s="57" t="str">
        <f t="shared" si="22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25">
      <c r="A170" s="57" t="str">
        <f t="shared" si="23"/>
        <v>apfis</v>
      </c>
      <c r="B170" s="57" t="str">
        <f t="shared" si="22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25">
      <c r="A171" s="57" t="str">
        <f t="shared" si="23"/>
        <v>apfis</v>
      </c>
      <c r="B171" s="57" t="str">
        <f t="shared" si="22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25">
      <c r="A172" s="57" t="str">
        <f t="shared" si="23"/>
        <v>apfis</v>
      </c>
      <c r="B172" s="57" t="str">
        <f t="shared" si="22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25">
      <c r="A173" s="57" t="str">
        <f t="shared" si="23"/>
        <v>apfis</v>
      </c>
      <c r="B173" s="57" t="str">
        <f t="shared" si="22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25">
      <c r="A174" s="57" t="str">
        <f t="shared" si="23"/>
        <v>apfis</v>
      </c>
      <c r="B174" s="57" t="str">
        <f t="shared" si="22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25">
      <c r="A175" s="57" t="str">
        <f t="shared" si="23"/>
        <v>apfis</v>
      </c>
      <c r="B175" s="57" t="str">
        <f t="shared" si="22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25">
      <c r="A176" s="57" t="str">
        <f t="shared" si="23"/>
        <v>apfis</v>
      </c>
      <c r="B176" s="57" t="str">
        <f t="shared" si="22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25">
      <c r="A177" s="57" t="str">
        <f t="shared" si="23"/>
        <v>apfis</v>
      </c>
      <c r="B177" s="57" t="str">
        <f t="shared" si="22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25">
      <c r="A178" s="86" t="s">
        <v>354</v>
      </c>
      <c r="B178" s="86" t="str">
        <f t="shared" si="22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25">
      <c r="A179" s="57" t="str">
        <f t="shared" si="23"/>
        <v>avege</v>
      </c>
      <c r="B179" s="57" t="str">
        <f t="shared" si="22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25">
      <c r="A180" s="57" t="str">
        <f t="shared" si="23"/>
        <v>avege</v>
      </c>
      <c r="B180" s="57" t="str">
        <f t="shared" si="22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25">
      <c r="A181" s="57" t="str">
        <f t="shared" si="23"/>
        <v>avege</v>
      </c>
      <c r="B181" s="57" t="str">
        <f t="shared" si="22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25">
      <c r="A182" s="57" t="str">
        <f t="shared" si="23"/>
        <v>avege</v>
      </c>
      <c r="B182" s="57" t="str">
        <f t="shared" si="22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25">
      <c r="A183" s="57" t="str">
        <f t="shared" si="23"/>
        <v>avege</v>
      </c>
      <c r="B183" s="57" t="str">
        <f t="shared" si="22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25">
      <c r="A184" s="57" t="str">
        <f t="shared" si="23"/>
        <v>avege</v>
      </c>
      <c r="B184" s="57" t="str">
        <f t="shared" si="22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25">
      <c r="A185" s="57" t="str">
        <f t="shared" si="23"/>
        <v>avege</v>
      </c>
      <c r="B185" s="57" t="str">
        <f t="shared" si="22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25">
      <c r="A186" s="57" t="str">
        <f t="shared" si="23"/>
        <v>avege</v>
      </c>
      <c r="B186" s="57" t="str">
        <f t="shared" si="22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25">
      <c r="A187" s="57" t="str">
        <f t="shared" si="23"/>
        <v>avege</v>
      </c>
      <c r="B187" s="57" t="str">
        <f t="shared" si="22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25">
      <c r="A188" s="86" t="s">
        <v>355</v>
      </c>
      <c r="B188" s="86" t="str">
        <f t="shared" si="22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25">
      <c r="A189" s="57" t="str">
        <f t="shared" si="23"/>
        <v>afats</v>
      </c>
      <c r="B189" s="57" t="str">
        <f t="shared" si="22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25">
      <c r="A190" s="57" t="str">
        <f t="shared" si="23"/>
        <v>afats</v>
      </c>
      <c r="B190" s="57" t="str">
        <f t="shared" si="22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25">
      <c r="A191" s="57" t="str">
        <f t="shared" si="23"/>
        <v>afats</v>
      </c>
      <c r="B191" s="57" t="str">
        <f t="shared" si="22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25">
      <c r="A192" s="57" t="str">
        <f t="shared" si="23"/>
        <v>afats</v>
      </c>
      <c r="B192" s="57" t="str">
        <f t="shared" si="22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25">
      <c r="A193" s="57" t="str">
        <f t="shared" si="23"/>
        <v>afats</v>
      </c>
      <c r="B193" s="57" t="str">
        <f t="shared" si="22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25">
      <c r="A194" s="57" t="str">
        <f t="shared" si="23"/>
        <v>afats</v>
      </c>
      <c r="B194" s="57" t="str">
        <f t="shared" si="22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25">
      <c r="A195" s="57" t="str">
        <f t="shared" si="23"/>
        <v>afats</v>
      </c>
      <c r="B195" s="57" t="str">
        <f t="shared" si="22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25">
      <c r="A196" s="57" t="str">
        <f t="shared" si="23"/>
        <v>afats</v>
      </c>
      <c r="B196" s="57" t="str">
        <f t="shared" si="22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25">
      <c r="A197" s="57" t="str">
        <f t="shared" si="23"/>
        <v>afats</v>
      </c>
      <c r="B197" s="57" t="str">
        <f t="shared" si="22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25">
      <c r="A198" s="86" t="s">
        <v>356</v>
      </c>
      <c r="B198" s="86" t="str">
        <f t="shared" si="22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25">
      <c r="A199" s="57" t="str">
        <f t="shared" si="23"/>
        <v>adair</v>
      </c>
      <c r="B199" s="57" t="str">
        <f t="shared" si="22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25">
      <c r="A200" s="57" t="str">
        <f t="shared" si="23"/>
        <v>adair</v>
      </c>
      <c r="B200" s="57" t="str">
        <f t="shared" si="22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25">
      <c r="A201" s="57" t="str">
        <f t="shared" si="23"/>
        <v>adair</v>
      </c>
      <c r="B201" s="57" t="str">
        <f t="shared" si="22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25">
      <c r="A202" s="57" t="str">
        <f t="shared" si="23"/>
        <v>adair</v>
      </c>
      <c r="B202" s="57" t="str">
        <f t="shared" si="22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25">
      <c r="A203" s="57" t="str">
        <f t="shared" si="23"/>
        <v>adair</v>
      </c>
      <c r="B203" s="57" t="str">
        <f t="shared" si="22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25">
      <c r="A204" s="57" t="str">
        <f t="shared" si="23"/>
        <v>adair</v>
      </c>
      <c r="B204" s="57" t="str">
        <f t="shared" si="22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25">
      <c r="A205" s="57" t="str">
        <f t="shared" si="23"/>
        <v>adair</v>
      </c>
      <c r="B205" s="57" t="str">
        <f t="shared" si="22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25">
      <c r="A206" s="57" t="str">
        <f t="shared" si="23"/>
        <v>adair</v>
      </c>
      <c r="B206" s="57" t="str">
        <f t="shared" si="22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25">
      <c r="A207" s="57" t="str">
        <f t="shared" si="23"/>
        <v>adair</v>
      </c>
      <c r="B207" s="57" t="str">
        <f t="shared" si="22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25">
      <c r="A208" s="86" t="s">
        <v>357</v>
      </c>
      <c r="B208" s="86" t="str">
        <f t="shared" si="22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25">
      <c r="A209" s="57" t="str">
        <f t="shared" si="23"/>
        <v>agrai</v>
      </c>
      <c r="B209" s="57" t="str">
        <f t="shared" si="22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25">
      <c r="A210" s="57" t="str">
        <f t="shared" si="23"/>
        <v>agrai</v>
      </c>
      <c r="B210" s="57" t="str">
        <f t="shared" si="22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25">
      <c r="A211" s="57" t="str">
        <f t="shared" si="23"/>
        <v>agrai</v>
      </c>
      <c r="B211" s="57" t="str">
        <f t="shared" si="22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25">
      <c r="A212" s="57" t="str">
        <f t="shared" si="23"/>
        <v>agrai</v>
      </c>
      <c r="B212" s="57" t="str">
        <f t="shared" si="22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25">
      <c r="A213" s="57" t="str">
        <f t="shared" si="23"/>
        <v>agrai</v>
      </c>
      <c r="B213" s="57" t="str">
        <f t="shared" si="22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25">
      <c r="A214" s="57" t="str">
        <f t="shared" si="23"/>
        <v>agrai</v>
      </c>
      <c r="B214" s="57" t="str">
        <f t="shared" si="22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25">
      <c r="A215" s="57" t="str">
        <f t="shared" si="23"/>
        <v>agrai</v>
      </c>
      <c r="B215" s="57" t="str">
        <f t="shared" si="22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25">
      <c r="A216" s="57" t="str">
        <f t="shared" si="23"/>
        <v>agrai</v>
      </c>
      <c r="B216" s="57" t="str">
        <f t="shared" si="22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25">
      <c r="A217" s="57" t="str">
        <f t="shared" si="23"/>
        <v>agrai</v>
      </c>
      <c r="B217" s="57" t="str">
        <f t="shared" si="22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25">
      <c r="A218" s="86" t="s">
        <v>358</v>
      </c>
      <c r="B218" s="86" t="str">
        <f t="shared" si="22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25">
      <c r="A219" s="57" t="str">
        <f t="shared" si="23"/>
        <v>astar</v>
      </c>
      <c r="B219" s="57" t="str">
        <f t="shared" si="22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25">
      <c r="A220" s="57" t="str">
        <f t="shared" si="23"/>
        <v>astar</v>
      </c>
      <c r="B220" s="57" t="str">
        <f t="shared" si="22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25">
      <c r="A221" s="57" t="str">
        <f t="shared" si="23"/>
        <v>astar</v>
      </c>
      <c r="B221" s="57" t="str">
        <f t="shared" si="22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25">
      <c r="A222" s="57" t="str">
        <f t="shared" si="23"/>
        <v>astar</v>
      </c>
      <c r="B222" s="57" t="str">
        <f t="shared" ref="B222:B285" si="24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25">
      <c r="A223" s="57" t="str">
        <f t="shared" si="23"/>
        <v>astar</v>
      </c>
      <c r="B223" s="57" t="str">
        <f t="shared" si="24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25">
      <c r="A224" s="57" t="str">
        <f t="shared" ref="A224:A287" si="25">A223</f>
        <v>astar</v>
      </c>
      <c r="B224" s="57" t="str">
        <f t="shared" si="24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25">
      <c r="A225" s="57" t="str">
        <f t="shared" si="25"/>
        <v>astar</v>
      </c>
      <c r="B225" s="57" t="str">
        <f t="shared" si="24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25">
      <c r="A226" s="57" t="str">
        <f t="shared" si="25"/>
        <v>astar</v>
      </c>
      <c r="B226" s="57" t="str">
        <f t="shared" si="24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25">
      <c r="A227" s="57" t="str">
        <f t="shared" si="25"/>
        <v>astar</v>
      </c>
      <c r="B227" s="57" t="str">
        <f t="shared" si="24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25">
      <c r="A228" s="86" t="s">
        <v>359</v>
      </c>
      <c r="B228" s="86" t="str">
        <f t="shared" si="24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25">
      <c r="A229" s="57" t="str">
        <f t="shared" si="25"/>
        <v>afeed</v>
      </c>
      <c r="B229" s="57" t="str">
        <f t="shared" si="24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25">
      <c r="A230" s="57" t="str">
        <f t="shared" si="25"/>
        <v>afeed</v>
      </c>
      <c r="B230" s="57" t="str">
        <f t="shared" si="24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25">
      <c r="A231" s="57" t="str">
        <f t="shared" si="25"/>
        <v>afeed</v>
      </c>
      <c r="B231" s="57" t="str">
        <f t="shared" si="24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25">
      <c r="A232" s="57" t="str">
        <f t="shared" si="25"/>
        <v>afeed</v>
      </c>
      <c r="B232" s="57" t="str">
        <f t="shared" si="24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25">
      <c r="A233" s="57" t="str">
        <f t="shared" si="25"/>
        <v>afeed</v>
      </c>
      <c r="B233" s="57" t="str">
        <f t="shared" si="24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25">
      <c r="A234" s="57" t="str">
        <f t="shared" si="25"/>
        <v>afeed</v>
      </c>
      <c r="B234" s="57" t="str">
        <f t="shared" si="24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25">
      <c r="A235" s="57" t="str">
        <f t="shared" si="25"/>
        <v>afeed</v>
      </c>
      <c r="B235" s="57" t="str">
        <f t="shared" si="24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25">
      <c r="A236" s="57" t="str">
        <f t="shared" si="25"/>
        <v>afeed</v>
      </c>
      <c r="B236" s="57" t="str">
        <f t="shared" si="24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25">
      <c r="A237" s="57" t="str">
        <f t="shared" si="25"/>
        <v>afeed</v>
      </c>
      <c r="B237" s="57" t="str">
        <f t="shared" si="24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25">
      <c r="A238" s="86" t="s">
        <v>360</v>
      </c>
      <c r="B238" s="86" t="str">
        <f t="shared" si="24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25">
      <c r="A239" s="57" t="str">
        <f t="shared" si="25"/>
        <v>abake</v>
      </c>
      <c r="B239" s="57" t="str">
        <f t="shared" si="24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25">
      <c r="A240" s="57" t="str">
        <f t="shared" si="25"/>
        <v>abake</v>
      </c>
      <c r="B240" s="57" t="str">
        <f t="shared" si="24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25">
      <c r="A241" s="57" t="str">
        <f t="shared" si="25"/>
        <v>abake</v>
      </c>
      <c r="B241" s="57" t="str">
        <f t="shared" si="24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25">
      <c r="A242" s="57" t="str">
        <f t="shared" si="25"/>
        <v>abake</v>
      </c>
      <c r="B242" s="57" t="str">
        <f t="shared" si="24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25">
      <c r="A243" s="57" t="str">
        <f t="shared" si="25"/>
        <v>abake</v>
      </c>
      <c r="B243" s="57" t="str">
        <f t="shared" si="24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25">
      <c r="A244" s="57" t="str">
        <f t="shared" si="25"/>
        <v>abake</v>
      </c>
      <c r="B244" s="57" t="str">
        <f t="shared" si="24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25">
      <c r="A245" s="57" t="str">
        <f t="shared" si="25"/>
        <v>abake</v>
      </c>
      <c r="B245" s="57" t="str">
        <f t="shared" si="24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25">
      <c r="A246" s="57" t="str">
        <f t="shared" si="25"/>
        <v>abake</v>
      </c>
      <c r="B246" s="57" t="str">
        <f t="shared" si="24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25">
      <c r="A247" s="57" t="str">
        <f t="shared" si="25"/>
        <v>abake</v>
      </c>
      <c r="B247" s="57" t="str">
        <f t="shared" si="24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25">
      <c r="A248" s="86" t="s">
        <v>361</v>
      </c>
      <c r="B248" s="86" t="str">
        <f t="shared" si="24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25">
      <c r="A249" s="57" t="str">
        <f t="shared" si="25"/>
        <v>asuga</v>
      </c>
      <c r="B249" s="57" t="str">
        <f t="shared" si="24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25">
      <c r="A250" s="57" t="str">
        <f t="shared" si="25"/>
        <v>asuga</v>
      </c>
      <c r="B250" s="57" t="str">
        <f t="shared" si="24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25">
      <c r="A251" s="57" t="str">
        <f t="shared" si="25"/>
        <v>asuga</v>
      </c>
      <c r="B251" s="57" t="str">
        <f t="shared" si="24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25">
      <c r="A252" s="57" t="str">
        <f t="shared" si="25"/>
        <v>asuga</v>
      </c>
      <c r="B252" s="57" t="str">
        <f t="shared" si="24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25">
      <c r="A253" s="57" t="str">
        <f t="shared" si="25"/>
        <v>asuga</v>
      </c>
      <c r="B253" s="57" t="str">
        <f t="shared" si="24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25">
      <c r="A254" s="57" t="str">
        <f t="shared" si="25"/>
        <v>asuga</v>
      </c>
      <c r="B254" s="57" t="str">
        <f t="shared" si="24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25">
      <c r="A255" s="57" t="str">
        <f t="shared" si="25"/>
        <v>asuga</v>
      </c>
      <c r="B255" s="57" t="str">
        <f t="shared" si="24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25">
      <c r="A256" s="57" t="str">
        <f t="shared" si="25"/>
        <v>asuga</v>
      </c>
      <c r="B256" s="57" t="str">
        <f t="shared" si="24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25">
      <c r="A257" s="57" t="str">
        <f t="shared" si="25"/>
        <v>asuga</v>
      </c>
      <c r="B257" s="57" t="str">
        <f t="shared" si="24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25">
      <c r="A258" s="86" t="s">
        <v>362</v>
      </c>
      <c r="B258" s="86" t="str">
        <f t="shared" si="24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25">
      <c r="A259" s="57" t="str">
        <f t="shared" si="25"/>
        <v>aconf</v>
      </c>
      <c r="B259" s="57" t="str">
        <f t="shared" si="24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25">
      <c r="A260" s="57" t="str">
        <f t="shared" si="25"/>
        <v>aconf</v>
      </c>
      <c r="B260" s="57" t="str">
        <f t="shared" si="24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25">
      <c r="A261" s="57" t="str">
        <f t="shared" si="25"/>
        <v>aconf</v>
      </c>
      <c r="B261" s="57" t="str">
        <f t="shared" si="24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25">
      <c r="A262" s="57" t="str">
        <f t="shared" si="25"/>
        <v>aconf</v>
      </c>
      <c r="B262" s="57" t="str">
        <f t="shared" si="24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25">
      <c r="A263" s="57" t="str">
        <f t="shared" si="25"/>
        <v>aconf</v>
      </c>
      <c r="B263" s="57" t="str">
        <f t="shared" si="24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25">
      <c r="A264" s="57" t="str">
        <f t="shared" si="25"/>
        <v>aconf</v>
      </c>
      <c r="B264" s="57" t="str">
        <f t="shared" si="24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25">
      <c r="A265" s="57" t="str">
        <f t="shared" si="25"/>
        <v>aconf</v>
      </c>
      <c r="B265" s="57" t="str">
        <f t="shared" si="24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25">
      <c r="A266" s="57" t="str">
        <f t="shared" si="25"/>
        <v>aconf</v>
      </c>
      <c r="B266" s="57" t="str">
        <f t="shared" si="24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25">
      <c r="A267" s="57" t="str">
        <f t="shared" si="25"/>
        <v>aconf</v>
      </c>
      <c r="B267" s="57" t="str">
        <f t="shared" si="24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25">
      <c r="A268" s="86" t="s">
        <v>363</v>
      </c>
      <c r="B268" s="86" t="str">
        <f t="shared" si="24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25">
      <c r="A269" s="57" t="str">
        <f t="shared" si="25"/>
        <v>apast</v>
      </c>
      <c r="B269" s="57" t="str">
        <f t="shared" si="24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25">
      <c r="A270" s="57" t="str">
        <f t="shared" si="25"/>
        <v>apast</v>
      </c>
      <c r="B270" s="57" t="str">
        <f t="shared" si="24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25">
      <c r="A271" s="57" t="str">
        <f t="shared" si="25"/>
        <v>apast</v>
      </c>
      <c r="B271" s="57" t="str">
        <f t="shared" si="24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25">
      <c r="A272" s="57" t="str">
        <f t="shared" si="25"/>
        <v>apast</v>
      </c>
      <c r="B272" s="57" t="str">
        <f t="shared" si="24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25">
      <c r="A273" s="57" t="str">
        <f t="shared" si="25"/>
        <v>apast</v>
      </c>
      <c r="B273" s="57" t="str">
        <f t="shared" si="24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25">
      <c r="A274" s="57" t="str">
        <f t="shared" si="25"/>
        <v>apast</v>
      </c>
      <c r="B274" s="57" t="str">
        <f t="shared" si="24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25">
      <c r="A275" s="57" t="str">
        <f t="shared" si="25"/>
        <v>apast</v>
      </c>
      <c r="B275" s="57" t="str">
        <f t="shared" si="24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25">
      <c r="A276" s="57" t="str">
        <f t="shared" si="25"/>
        <v>apast</v>
      </c>
      <c r="B276" s="57" t="str">
        <f t="shared" si="24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25">
      <c r="A277" s="57" t="str">
        <f t="shared" si="25"/>
        <v>apast</v>
      </c>
      <c r="B277" s="57" t="str">
        <f t="shared" si="24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25">
      <c r="A278" s="86" t="s">
        <v>364</v>
      </c>
      <c r="B278" s="86" t="str">
        <f t="shared" si="24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25">
      <c r="A279" s="57" t="str">
        <f t="shared" si="25"/>
        <v>aofoo</v>
      </c>
      <c r="B279" s="57" t="str">
        <f t="shared" si="24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25">
      <c r="A280" s="57" t="str">
        <f t="shared" si="25"/>
        <v>aofoo</v>
      </c>
      <c r="B280" s="57" t="str">
        <f t="shared" si="24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25">
      <c r="A281" s="57" t="str">
        <f t="shared" si="25"/>
        <v>aofoo</v>
      </c>
      <c r="B281" s="57" t="str">
        <f t="shared" si="24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25">
      <c r="A282" s="57" t="str">
        <f t="shared" si="25"/>
        <v>aofoo</v>
      </c>
      <c r="B282" s="57" t="str">
        <f t="shared" si="24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25">
      <c r="A283" s="57" t="str">
        <f t="shared" si="25"/>
        <v>aofoo</v>
      </c>
      <c r="B283" s="57" t="str">
        <f t="shared" si="24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25">
      <c r="A284" s="57" t="str">
        <f t="shared" si="25"/>
        <v>aofoo</v>
      </c>
      <c r="B284" s="57" t="str">
        <f t="shared" si="24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25">
      <c r="A285" s="57" t="str">
        <f t="shared" si="25"/>
        <v>aofoo</v>
      </c>
      <c r="B285" s="57" t="str">
        <f t="shared" si="24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25">
      <c r="A286" s="57" t="str">
        <f t="shared" si="25"/>
        <v>aofoo</v>
      </c>
      <c r="B286" s="57" t="str">
        <f t="shared" ref="B286:B287" si="26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25">
      <c r="A287" s="57" t="str">
        <f t="shared" si="25"/>
        <v>aofoo</v>
      </c>
      <c r="B287" s="57" t="str">
        <f t="shared" si="26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25">
      <c r="A288" s="86" t="s">
        <v>286</v>
      </c>
      <c r="B288" s="86" t="str">
        <f t="shared" ref="B288:B297" si="27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25">
      <c r="A289" s="32" t="s">
        <v>286</v>
      </c>
      <c r="B289" s="32" t="str">
        <f t="shared" si="27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25">
      <c r="A290" s="32" t="s">
        <v>286</v>
      </c>
      <c r="B290" s="32" t="str">
        <f t="shared" si="27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25">
      <c r="A291" s="32" t="s">
        <v>286</v>
      </c>
      <c r="B291" s="32" t="str">
        <f t="shared" si="27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25">
      <c r="A292" s="32" t="s">
        <v>286</v>
      </c>
      <c r="B292" s="32" t="str">
        <f t="shared" si="27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25">
      <c r="A293" s="32" t="s">
        <v>286</v>
      </c>
      <c r="B293" s="32" t="str">
        <f t="shared" si="27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25">
      <c r="A294" s="32" t="s">
        <v>286</v>
      </c>
      <c r="B294" s="32" t="str">
        <f t="shared" si="27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25">
      <c r="A295" s="32" t="s">
        <v>286</v>
      </c>
      <c r="B295" s="32" t="str">
        <f t="shared" si="27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25">
      <c r="A296" s="32" t="s">
        <v>286</v>
      </c>
      <c r="B296" s="32" t="str">
        <f t="shared" si="27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25">
      <c r="A297" s="3" t="s">
        <v>286</v>
      </c>
      <c r="B297" s="3" t="str">
        <f t="shared" si="27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25">
      <c r="A298" s="86" t="s">
        <v>324</v>
      </c>
      <c r="B298" s="86" t="str">
        <f t="shared" ref="B298:B328" si="28">B288</f>
        <v>Ucon7-75-L</v>
      </c>
      <c r="C298" s="90">
        <f t="shared" ref="C298:AG298" si="29">C28</f>
        <v>0</v>
      </c>
      <c r="D298" s="90">
        <f t="shared" si="29"/>
        <v>0</v>
      </c>
      <c r="E298" s="90">
        <f t="shared" si="29"/>
        <v>0</v>
      </c>
      <c r="F298" s="90">
        <f t="shared" si="29"/>
        <v>0</v>
      </c>
      <c r="G298" s="90">
        <f t="shared" si="29"/>
        <v>0</v>
      </c>
      <c r="H298" s="90">
        <f t="shared" si="29"/>
        <v>0</v>
      </c>
      <c r="I298" s="90">
        <f t="shared" si="29"/>
        <v>0</v>
      </c>
      <c r="J298" s="90">
        <f t="shared" si="29"/>
        <v>0</v>
      </c>
      <c r="K298" s="90">
        <f t="shared" si="29"/>
        <v>0</v>
      </c>
      <c r="L298" s="90">
        <f t="shared" si="29"/>
        <v>0</v>
      </c>
      <c r="M298" s="90">
        <f t="shared" si="29"/>
        <v>0</v>
      </c>
      <c r="N298" s="90">
        <f t="shared" si="29"/>
        <v>0</v>
      </c>
      <c r="O298" s="90">
        <f t="shared" si="29"/>
        <v>0</v>
      </c>
      <c r="P298" s="90">
        <f t="shared" si="29"/>
        <v>0</v>
      </c>
      <c r="Q298" s="90">
        <f t="shared" si="29"/>
        <v>0</v>
      </c>
      <c r="R298" s="90">
        <f t="shared" si="29"/>
        <v>0</v>
      </c>
      <c r="S298" s="90">
        <f t="shared" si="29"/>
        <v>0</v>
      </c>
      <c r="T298" s="90">
        <f t="shared" si="29"/>
        <v>0</v>
      </c>
      <c r="U298" s="90">
        <f t="shared" si="29"/>
        <v>0</v>
      </c>
      <c r="V298" s="90">
        <f t="shared" si="29"/>
        <v>0</v>
      </c>
      <c r="W298" s="90">
        <f t="shared" si="29"/>
        <v>0</v>
      </c>
      <c r="X298" s="90">
        <f t="shared" si="29"/>
        <v>0</v>
      </c>
      <c r="Y298" s="90">
        <f t="shared" si="29"/>
        <v>0</v>
      </c>
      <c r="Z298" s="90">
        <f t="shared" si="29"/>
        <v>0</v>
      </c>
      <c r="AA298" s="90">
        <f t="shared" si="29"/>
        <v>0</v>
      </c>
      <c r="AB298" s="90">
        <f t="shared" si="29"/>
        <v>0</v>
      </c>
      <c r="AC298" s="90">
        <f t="shared" si="29"/>
        <v>0</v>
      </c>
      <c r="AD298" s="90">
        <f t="shared" si="29"/>
        <v>0</v>
      </c>
      <c r="AE298" s="90">
        <f t="shared" si="29"/>
        <v>0</v>
      </c>
      <c r="AF298" s="90">
        <f t="shared" si="29"/>
        <v>0</v>
      </c>
      <c r="AG298" s="90">
        <f t="shared" si="29"/>
        <v>0</v>
      </c>
    </row>
    <row r="299" spans="1:38" x14ac:dyDescent="0.25">
      <c r="A299" s="32" t="str">
        <f>A298</f>
        <v>cpetr_p</v>
      </c>
      <c r="B299" s="32" t="str">
        <f t="shared" si="28"/>
        <v>Con7-75-L</v>
      </c>
      <c r="C299" s="91">
        <f t="shared" ref="C299:AG299" si="30">C29</f>
        <v>0</v>
      </c>
      <c r="D299" s="91">
        <f t="shared" si="30"/>
        <v>0</v>
      </c>
      <c r="E299" s="91">
        <f t="shared" si="30"/>
        <v>0</v>
      </c>
      <c r="F299" s="91">
        <f t="shared" si="30"/>
        <v>0</v>
      </c>
      <c r="G299" s="91">
        <f t="shared" si="30"/>
        <v>0</v>
      </c>
      <c r="H299" s="91">
        <f t="shared" si="30"/>
        <v>0</v>
      </c>
      <c r="I299" s="91">
        <f t="shared" si="30"/>
        <v>0</v>
      </c>
      <c r="J299" s="91">
        <f t="shared" si="30"/>
        <v>0</v>
      </c>
      <c r="K299" s="91">
        <f t="shared" si="30"/>
        <v>0</v>
      </c>
      <c r="L299" s="91">
        <f t="shared" si="30"/>
        <v>0</v>
      </c>
      <c r="M299" s="91">
        <f t="shared" si="30"/>
        <v>0</v>
      </c>
      <c r="N299" s="91">
        <f t="shared" si="30"/>
        <v>0</v>
      </c>
      <c r="O299" s="91">
        <f t="shared" si="30"/>
        <v>0</v>
      </c>
      <c r="P299" s="91">
        <f t="shared" si="30"/>
        <v>0</v>
      </c>
      <c r="Q299" s="91">
        <f t="shared" si="30"/>
        <v>0</v>
      </c>
      <c r="R299" s="91">
        <f t="shared" si="30"/>
        <v>0</v>
      </c>
      <c r="S299" s="91">
        <f t="shared" si="30"/>
        <v>0</v>
      </c>
      <c r="T299" s="91">
        <f t="shared" si="30"/>
        <v>0</v>
      </c>
      <c r="U299" s="91">
        <f t="shared" si="30"/>
        <v>0</v>
      </c>
      <c r="V299" s="91">
        <f t="shared" si="30"/>
        <v>0</v>
      </c>
      <c r="W299" s="91">
        <f t="shared" si="30"/>
        <v>0</v>
      </c>
      <c r="X299" s="91">
        <f t="shared" si="30"/>
        <v>0</v>
      </c>
      <c r="Y299" s="91">
        <f t="shared" si="30"/>
        <v>0</v>
      </c>
      <c r="Z299" s="91">
        <f t="shared" si="30"/>
        <v>0</v>
      </c>
      <c r="AA299" s="91">
        <f t="shared" si="30"/>
        <v>0</v>
      </c>
      <c r="AB299" s="91">
        <f t="shared" si="30"/>
        <v>0</v>
      </c>
      <c r="AC299" s="91">
        <f t="shared" si="30"/>
        <v>0</v>
      </c>
      <c r="AD299" s="91">
        <f t="shared" si="30"/>
        <v>0</v>
      </c>
      <c r="AE299" s="91">
        <f t="shared" si="30"/>
        <v>0</v>
      </c>
      <c r="AF299" s="91">
        <f t="shared" si="30"/>
        <v>0</v>
      </c>
      <c r="AG299" s="91">
        <f t="shared" si="30"/>
        <v>0</v>
      </c>
    </row>
    <row r="300" spans="1:38" x14ac:dyDescent="0.25">
      <c r="A300" s="32" t="str">
        <f t="shared" ref="A300:A307" si="31">A299</f>
        <v>cpetr_p</v>
      </c>
      <c r="B300" s="32" t="str">
        <f t="shared" si="28"/>
        <v>Ucon_NB-UCE-L</v>
      </c>
      <c r="C300" s="91">
        <f t="shared" ref="C300:AG300" si="32">C30</f>
        <v>0</v>
      </c>
      <c r="D300" s="91">
        <f t="shared" si="32"/>
        <v>0</v>
      </c>
      <c r="E300" s="91">
        <f t="shared" si="32"/>
        <v>0</v>
      </c>
      <c r="F300" s="91">
        <f t="shared" si="32"/>
        <v>0</v>
      </c>
      <c r="G300" s="91">
        <f t="shared" si="32"/>
        <v>0</v>
      </c>
      <c r="H300" s="91">
        <f t="shared" si="32"/>
        <v>0</v>
      </c>
      <c r="I300" s="91">
        <f t="shared" si="32"/>
        <v>0</v>
      </c>
      <c r="J300" s="91">
        <f t="shared" si="32"/>
        <v>0</v>
      </c>
      <c r="K300" s="91">
        <f t="shared" si="32"/>
        <v>0</v>
      </c>
      <c r="L300" s="91">
        <f t="shared" si="32"/>
        <v>0</v>
      </c>
      <c r="M300" s="91">
        <f t="shared" si="32"/>
        <v>0</v>
      </c>
      <c r="N300" s="91">
        <f t="shared" si="32"/>
        <v>0</v>
      </c>
      <c r="O300" s="91">
        <f t="shared" si="32"/>
        <v>0</v>
      </c>
      <c r="P300" s="91">
        <f t="shared" si="32"/>
        <v>0</v>
      </c>
      <c r="Q300" s="91">
        <f t="shared" si="32"/>
        <v>0</v>
      </c>
      <c r="R300" s="91">
        <f t="shared" si="32"/>
        <v>0</v>
      </c>
      <c r="S300" s="91">
        <f t="shared" si="32"/>
        <v>0</v>
      </c>
      <c r="T300" s="91">
        <f t="shared" si="32"/>
        <v>0</v>
      </c>
      <c r="U300" s="91">
        <f t="shared" si="32"/>
        <v>0</v>
      </c>
      <c r="V300" s="91">
        <f t="shared" si="32"/>
        <v>0</v>
      </c>
      <c r="W300" s="91">
        <f t="shared" si="32"/>
        <v>0</v>
      </c>
      <c r="X300" s="91">
        <f t="shared" si="32"/>
        <v>0</v>
      </c>
      <c r="Y300" s="91">
        <f t="shared" si="32"/>
        <v>0</v>
      </c>
      <c r="Z300" s="91">
        <f t="shared" si="32"/>
        <v>0</v>
      </c>
      <c r="AA300" s="91">
        <f t="shared" si="32"/>
        <v>0</v>
      </c>
      <c r="AB300" s="91">
        <f t="shared" si="32"/>
        <v>0</v>
      </c>
      <c r="AC300" s="91">
        <f t="shared" si="32"/>
        <v>0</v>
      </c>
      <c r="AD300" s="91">
        <f t="shared" si="32"/>
        <v>0</v>
      </c>
      <c r="AE300" s="91">
        <f t="shared" si="32"/>
        <v>0</v>
      </c>
      <c r="AF300" s="91">
        <f t="shared" si="32"/>
        <v>0</v>
      </c>
      <c r="AG300" s="91">
        <f t="shared" si="32"/>
        <v>0</v>
      </c>
    </row>
    <row r="301" spans="1:38" x14ac:dyDescent="0.25">
      <c r="A301" s="32" t="str">
        <f t="shared" si="31"/>
        <v>cpetr_p</v>
      </c>
      <c r="B301" s="32" t="str">
        <f t="shared" si="28"/>
        <v>Con_NB-UCE</v>
      </c>
      <c r="C301" s="91">
        <f t="shared" ref="C301:AG301" si="33">C31</f>
        <v>0</v>
      </c>
      <c r="D301" s="91">
        <f t="shared" si="33"/>
        <v>0</v>
      </c>
      <c r="E301" s="91">
        <f t="shared" si="33"/>
        <v>0</v>
      </c>
      <c r="F301" s="91">
        <f t="shared" si="33"/>
        <v>0</v>
      </c>
      <c r="G301" s="91">
        <f t="shared" si="33"/>
        <v>0</v>
      </c>
      <c r="H301" s="91">
        <f t="shared" si="33"/>
        <v>0</v>
      </c>
      <c r="I301" s="91">
        <f t="shared" si="33"/>
        <v>0</v>
      </c>
      <c r="J301" s="91">
        <f t="shared" si="33"/>
        <v>0</v>
      </c>
      <c r="K301" s="91">
        <f t="shared" si="33"/>
        <v>0</v>
      </c>
      <c r="L301" s="91">
        <f t="shared" si="33"/>
        <v>0</v>
      </c>
      <c r="M301" s="91">
        <f t="shared" si="33"/>
        <v>0</v>
      </c>
      <c r="N301" s="91">
        <f t="shared" si="33"/>
        <v>0</v>
      </c>
      <c r="O301" s="91">
        <f t="shared" si="33"/>
        <v>0</v>
      </c>
      <c r="P301" s="91">
        <f t="shared" si="33"/>
        <v>0</v>
      </c>
      <c r="Q301" s="91">
        <f t="shared" si="33"/>
        <v>0</v>
      </c>
      <c r="R301" s="91">
        <f t="shared" si="33"/>
        <v>0</v>
      </c>
      <c r="S301" s="91">
        <f t="shared" si="33"/>
        <v>0</v>
      </c>
      <c r="T301" s="91">
        <f t="shared" si="33"/>
        <v>0</v>
      </c>
      <c r="U301" s="91">
        <f t="shared" si="33"/>
        <v>0</v>
      </c>
      <c r="V301" s="91">
        <f t="shared" si="33"/>
        <v>0</v>
      </c>
      <c r="W301" s="91">
        <f t="shared" si="33"/>
        <v>0</v>
      </c>
      <c r="X301" s="91">
        <f t="shared" si="33"/>
        <v>0</v>
      </c>
      <c r="Y301" s="91">
        <f t="shared" si="33"/>
        <v>0</v>
      </c>
      <c r="Z301" s="91">
        <f t="shared" si="33"/>
        <v>0</v>
      </c>
      <c r="AA301" s="91">
        <f t="shared" si="33"/>
        <v>0</v>
      </c>
      <c r="AB301" s="91">
        <f t="shared" si="33"/>
        <v>0</v>
      </c>
      <c r="AC301" s="91">
        <f t="shared" si="33"/>
        <v>0</v>
      </c>
      <c r="AD301" s="91">
        <f t="shared" si="33"/>
        <v>0</v>
      </c>
      <c r="AE301" s="91">
        <f t="shared" si="33"/>
        <v>0</v>
      </c>
      <c r="AF301" s="91">
        <f t="shared" si="33"/>
        <v>0</v>
      </c>
      <c r="AG301" s="91">
        <f t="shared" si="33"/>
        <v>0</v>
      </c>
    </row>
    <row r="302" spans="1:38" x14ac:dyDescent="0.25">
      <c r="A302" s="32" t="str">
        <f t="shared" si="31"/>
        <v>cpetr_p</v>
      </c>
      <c r="B302" s="32" t="str">
        <f t="shared" si="28"/>
        <v>Ucon_NB9-5</v>
      </c>
      <c r="C302" s="91">
        <f t="shared" ref="C302:AG302" si="34">C32</f>
        <v>0</v>
      </c>
      <c r="D302" s="91">
        <f t="shared" si="34"/>
        <v>0</v>
      </c>
      <c r="E302" s="91">
        <f t="shared" si="34"/>
        <v>0</v>
      </c>
      <c r="F302" s="91">
        <f t="shared" si="34"/>
        <v>0</v>
      </c>
      <c r="G302" s="91">
        <f t="shared" si="34"/>
        <v>0</v>
      </c>
      <c r="H302" s="91">
        <f t="shared" si="34"/>
        <v>0</v>
      </c>
      <c r="I302" s="91">
        <f t="shared" si="34"/>
        <v>0</v>
      </c>
      <c r="J302" s="91">
        <f t="shared" si="34"/>
        <v>0</v>
      </c>
      <c r="K302" s="91">
        <f t="shared" si="34"/>
        <v>0</v>
      </c>
      <c r="L302" s="91">
        <f t="shared" si="34"/>
        <v>0</v>
      </c>
      <c r="M302" s="91">
        <f t="shared" si="34"/>
        <v>0</v>
      </c>
      <c r="N302" s="91">
        <f t="shared" si="34"/>
        <v>0</v>
      </c>
      <c r="O302" s="91">
        <f t="shared" si="34"/>
        <v>0</v>
      </c>
      <c r="P302" s="91">
        <f t="shared" si="34"/>
        <v>0</v>
      </c>
      <c r="Q302" s="91">
        <f t="shared" si="34"/>
        <v>0</v>
      </c>
      <c r="R302" s="91">
        <f t="shared" si="34"/>
        <v>0</v>
      </c>
      <c r="S302" s="91">
        <f t="shared" si="34"/>
        <v>0</v>
      </c>
      <c r="T302" s="91">
        <f t="shared" si="34"/>
        <v>0</v>
      </c>
      <c r="U302" s="91">
        <f t="shared" si="34"/>
        <v>0</v>
      </c>
      <c r="V302" s="91">
        <f t="shared" si="34"/>
        <v>0</v>
      </c>
      <c r="W302" s="91">
        <f t="shared" si="34"/>
        <v>0</v>
      </c>
      <c r="X302" s="91">
        <f t="shared" si="34"/>
        <v>0</v>
      </c>
      <c r="Y302" s="91">
        <f t="shared" si="34"/>
        <v>0</v>
      </c>
      <c r="Z302" s="91">
        <f t="shared" si="34"/>
        <v>0</v>
      </c>
      <c r="AA302" s="91">
        <f t="shared" si="34"/>
        <v>0</v>
      </c>
      <c r="AB302" s="91">
        <f t="shared" si="34"/>
        <v>0</v>
      </c>
      <c r="AC302" s="91">
        <f t="shared" si="34"/>
        <v>0</v>
      </c>
      <c r="AD302" s="91">
        <f t="shared" si="34"/>
        <v>0</v>
      </c>
      <c r="AE302" s="91">
        <f t="shared" si="34"/>
        <v>0</v>
      </c>
      <c r="AF302" s="91">
        <f t="shared" si="34"/>
        <v>0</v>
      </c>
      <c r="AG302" s="91">
        <f t="shared" si="34"/>
        <v>0</v>
      </c>
    </row>
    <row r="303" spans="1:38" x14ac:dyDescent="0.25">
      <c r="A303" s="32" t="str">
        <f t="shared" si="31"/>
        <v>cpetr_p</v>
      </c>
      <c r="B303" s="32" t="str">
        <f t="shared" si="28"/>
        <v>RE_CON-UCE-L</v>
      </c>
      <c r="C303" s="91">
        <f t="shared" ref="C303:AG303" si="35">C33</f>
        <v>0</v>
      </c>
      <c r="D303" s="91">
        <f t="shared" si="35"/>
        <v>0</v>
      </c>
      <c r="E303" s="91">
        <f t="shared" si="35"/>
        <v>0</v>
      </c>
      <c r="F303" s="91">
        <f t="shared" si="35"/>
        <v>0</v>
      </c>
      <c r="G303" s="91">
        <f t="shared" si="35"/>
        <v>0</v>
      </c>
      <c r="H303" s="91">
        <f t="shared" si="35"/>
        <v>0</v>
      </c>
      <c r="I303" s="91">
        <f t="shared" si="35"/>
        <v>0</v>
      </c>
      <c r="J303" s="91">
        <f t="shared" si="35"/>
        <v>0</v>
      </c>
      <c r="K303" s="91">
        <f t="shared" si="35"/>
        <v>0</v>
      </c>
      <c r="L303" s="91">
        <f t="shared" si="35"/>
        <v>0</v>
      </c>
      <c r="M303" s="91">
        <f t="shared" si="35"/>
        <v>0</v>
      </c>
      <c r="N303" s="91">
        <f t="shared" si="35"/>
        <v>0</v>
      </c>
      <c r="O303" s="91">
        <f t="shared" si="35"/>
        <v>0</v>
      </c>
      <c r="P303" s="91">
        <f t="shared" si="35"/>
        <v>0</v>
      </c>
      <c r="Q303" s="91">
        <f t="shared" si="35"/>
        <v>0</v>
      </c>
      <c r="R303" s="91">
        <f t="shared" si="35"/>
        <v>0</v>
      </c>
      <c r="S303" s="91">
        <f t="shared" si="35"/>
        <v>0</v>
      </c>
      <c r="T303" s="91">
        <f t="shared" si="35"/>
        <v>0</v>
      </c>
      <c r="U303" s="91">
        <f t="shared" si="35"/>
        <v>0</v>
      </c>
      <c r="V303" s="91">
        <f t="shared" si="35"/>
        <v>0</v>
      </c>
      <c r="W303" s="91">
        <f t="shared" si="35"/>
        <v>0</v>
      </c>
      <c r="X303" s="91">
        <f t="shared" si="35"/>
        <v>0</v>
      </c>
      <c r="Y303" s="91">
        <f t="shared" si="35"/>
        <v>0</v>
      </c>
      <c r="Z303" s="91">
        <f t="shared" si="35"/>
        <v>0</v>
      </c>
      <c r="AA303" s="91">
        <f t="shared" si="35"/>
        <v>0</v>
      </c>
      <c r="AB303" s="91">
        <f t="shared" si="35"/>
        <v>0</v>
      </c>
      <c r="AC303" s="91">
        <f t="shared" si="35"/>
        <v>0</v>
      </c>
      <c r="AD303" s="91">
        <f t="shared" si="35"/>
        <v>0</v>
      </c>
      <c r="AE303" s="91">
        <f t="shared" si="35"/>
        <v>0</v>
      </c>
      <c r="AF303" s="91">
        <f t="shared" si="35"/>
        <v>0</v>
      </c>
      <c r="AG303" s="91">
        <f t="shared" si="35"/>
        <v>0</v>
      </c>
    </row>
    <row r="304" spans="1:38" x14ac:dyDescent="0.25">
      <c r="A304" s="32" t="str">
        <f t="shared" si="31"/>
        <v>cpetr_p</v>
      </c>
      <c r="B304" s="32" t="str">
        <f t="shared" si="28"/>
        <v>TRAPES-UCE-L</v>
      </c>
      <c r="C304" s="91">
        <f t="shared" ref="C304:AG304" si="36">C34</f>
        <v>0</v>
      </c>
      <c r="D304" s="91">
        <f t="shared" si="36"/>
        <v>0</v>
      </c>
      <c r="E304" s="91">
        <f t="shared" si="36"/>
        <v>0</v>
      </c>
      <c r="F304" s="91">
        <f t="shared" si="36"/>
        <v>0</v>
      </c>
      <c r="G304" s="91">
        <f t="shared" si="36"/>
        <v>0</v>
      </c>
      <c r="H304" s="91">
        <f t="shared" si="36"/>
        <v>0</v>
      </c>
      <c r="I304" s="91">
        <f t="shared" si="36"/>
        <v>0</v>
      </c>
      <c r="J304" s="91">
        <f t="shared" si="36"/>
        <v>0</v>
      </c>
      <c r="K304" s="91">
        <f t="shared" si="36"/>
        <v>0</v>
      </c>
      <c r="L304" s="91">
        <f t="shared" si="36"/>
        <v>0</v>
      </c>
      <c r="M304" s="91">
        <f t="shared" si="36"/>
        <v>0</v>
      </c>
      <c r="N304" s="91">
        <f t="shared" si="36"/>
        <v>0</v>
      </c>
      <c r="O304" s="91">
        <f t="shared" si="36"/>
        <v>0</v>
      </c>
      <c r="P304" s="91">
        <f t="shared" si="36"/>
        <v>0</v>
      </c>
      <c r="Q304" s="91">
        <f t="shared" si="36"/>
        <v>0</v>
      </c>
      <c r="R304" s="91">
        <f t="shared" si="36"/>
        <v>0</v>
      </c>
      <c r="S304" s="91">
        <f t="shared" si="36"/>
        <v>0</v>
      </c>
      <c r="T304" s="91">
        <f t="shared" si="36"/>
        <v>0</v>
      </c>
      <c r="U304" s="91">
        <f t="shared" si="36"/>
        <v>0</v>
      </c>
      <c r="V304" s="91">
        <f t="shared" si="36"/>
        <v>0</v>
      </c>
      <c r="W304" s="91">
        <f t="shared" si="36"/>
        <v>0</v>
      </c>
      <c r="X304" s="91">
        <f t="shared" si="36"/>
        <v>0</v>
      </c>
      <c r="Y304" s="91">
        <f t="shared" si="36"/>
        <v>0</v>
      </c>
      <c r="Z304" s="91">
        <f t="shared" si="36"/>
        <v>0</v>
      </c>
      <c r="AA304" s="91">
        <f t="shared" si="36"/>
        <v>0</v>
      </c>
      <c r="AB304" s="91">
        <f t="shared" si="36"/>
        <v>0</v>
      </c>
      <c r="AC304" s="91">
        <f t="shared" si="36"/>
        <v>0</v>
      </c>
      <c r="AD304" s="91">
        <f t="shared" si="36"/>
        <v>0</v>
      </c>
      <c r="AE304" s="91">
        <f t="shared" si="36"/>
        <v>0</v>
      </c>
      <c r="AF304" s="91">
        <f t="shared" si="36"/>
        <v>0</v>
      </c>
      <c r="AG304" s="91">
        <f t="shared" si="36"/>
        <v>0</v>
      </c>
    </row>
    <row r="305" spans="1:33" x14ac:dyDescent="0.25">
      <c r="A305" s="32" t="str">
        <f t="shared" si="31"/>
        <v>cpetr_p</v>
      </c>
      <c r="B305" s="32" t="str">
        <f t="shared" si="28"/>
        <v>REF2019-UCE-L</v>
      </c>
      <c r="C305" s="91">
        <f t="shared" ref="C305:AG305" si="37">C35</f>
        <v>0</v>
      </c>
      <c r="D305" s="91">
        <f t="shared" si="37"/>
        <v>0</v>
      </c>
      <c r="E305" s="91">
        <f t="shared" si="37"/>
        <v>0</v>
      </c>
      <c r="F305" s="91">
        <f t="shared" si="37"/>
        <v>0</v>
      </c>
      <c r="G305" s="91">
        <f t="shared" si="37"/>
        <v>0</v>
      </c>
      <c r="H305" s="91">
        <f t="shared" si="37"/>
        <v>0</v>
      </c>
      <c r="I305" s="91">
        <f t="shared" si="37"/>
        <v>0</v>
      </c>
      <c r="J305" s="91">
        <f t="shared" si="37"/>
        <v>0</v>
      </c>
      <c r="K305" s="91">
        <f t="shared" si="37"/>
        <v>0</v>
      </c>
      <c r="L305" s="91">
        <f t="shared" si="37"/>
        <v>0</v>
      </c>
      <c r="M305" s="91">
        <f t="shared" si="37"/>
        <v>0</v>
      </c>
      <c r="N305" s="91">
        <f t="shared" si="37"/>
        <v>0</v>
      </c>
      <c r="O305" s="91">
        <f t="shared" si="37"/>
        <v>0</v>
      </c>
      <c r="P305" s="91">
        <f t="shared" si="37"/>
        <v>0</v>
      </c>
      <c r="Q305" s="91">
        <f t="shared" si="37"/>
        <v>0</v>
      </c>
      <c r="R305" s="91">
        <f t="shared" si="37"/>
        <v>0</v>
      </c>
      <c r="S305" s="91">
        <f t="shared" si="37"/>
        <v>0</v>
      </c>
      <c r="T305" s="91">
        <f t="shared" si="37"/>
        <v>0</v>
      </c>
      <c r="U305" s="91">
        <f t="shared" si="37"/>
        <v>0</v>
      </c>
      <c r="V305" s="91">
        <f t="shared" si="37"/>
        <v>0</v>
      </c>
      <c r="W305" s="91">
        <f t="shared" si="37"/>
        <v>0</v>
      </c>
      <c r="X305" s="91">
        <f t="shared" si="37"/>
        <v>0</v>
      </c>
      <c r="Y305" s="91">
        <f t="shared" si="37"/>
        <v>0</v>
      </c>
      <c r="Z305" s="91">
        <f t="shared" si="37"/>
        <v>0</v>
      </c>
      <c r="AA305" s="91">
        <f t="shared" si="37"/>
        <v>0</v>
      </c>
      <c r="AB305" s="91">
        <f t="shared" si="37"/>
        <v>0</v>
      </c>
      <c r="AC305" s="91">
        <f t="shared" si="37"/>
        <v>0</v>
      </c>
      <c r="AD305" s="91">
        <f t="shared" si="37"/>
        <v>0</v>
      </c>
      <c r="AE305" s="91">
        <f t="shared" si="37"/>
        <v>0</v>
      </c>
      <c r="AF305" s="91">
        <f t="shared" si="37"/>
        <v>0</v>
      </c>
      <c r="AG305" s="91">
        <f t="shared" si="37"/>
        <v>0</v>
      </c>
    </row>
    <row r="306" spans="1:33" x14ac:dyDescent="0.25">
      <c r="A306" s="32" t="str">
        <f t="shared" si="31"/>
        <v>cpetr_p</v>
      </c>
      <c r="B306" s="32" t="str">
        <f t="shared" si="28"/>
        <v>REF20195-L</v>
      </c>
      <c r="C306" s="91">
        <f t="shared" ref="C306:AG306" si="38">C36</f>
        <v>0</v>
      </c>
      <c r="D306" s="91">
        <f t="shared" si="38"/>
        <v>0</v>
      </c>
      <c r="E306" s="91">
        <f t="shared" si="38"/>
        <v>0</v>
      </c>
      <c r="F306" s="91">
        <f t="shared" si="38"/>
        <v>0</v>
      </c>
      <c r="G306" s="91">
        <f t="shared" si="38"/>
        <v>0</v>
      </c>
      <c r="H306" s="91">
        <f t="shared" si="38"/>
        <v>0</v>
      </c>
      <c r="I306" s="91">
        <f t="shared" si="38"/>
        <v>0</v>
      </c>
      <c r="J306" s="91">
        <f t="shared" si="38"/>
        <v>0</v>
      </c>
      <c r="K306" s="91">
        <f t="shared" si="38"/>
        <v>0</v>
      </c>
      <c r="L306" s="91">
        <f t="shared" si="38"/>
        <v>0</v>
      </c>
      <c r="M306" s="91">
        <f t="shared" si="38"/>
        <v>0</v>
      </c>
      <c r="N306" s="91">
        <f t="shared" si="38"/>
        <v>0</v>
      </c>
      <c r="O306" s="91">
        <f t="shared" si="38"/>
        <v>0</v>
      </c>
      <c r="P306" s="91">
        <f t="shared" si="38"/>
        <v>0</v>
      </c>
      <c r="Q306" s="91">
        <f t="shared" si="38"/>
        <v>0</v>
      </c>
      <c r="R306" s="91">
        <f t="shared" si="38"/>
        <v>0</v>
      </c>
      <c r="S306" s="91">
        <f t="shared" si="38"/>
        <v>0</v>
      </c>
      <c r="T306" s="91">
        <f t="shared" si="38"/>
        <v>0</v>
      </c>
      <c r="U306" s="91">
        <f t="shared" si="38"/>
        <v>0</v>
      </c>
      <c r="V306" s="91">
        <f t="shared" si="38"/>
        <v>0</v>
      </c>
      <c r="W306" s="91">
        <f t="shared" si="38"/>
        <v>0</v>
      </c>
      <c r="X306" s="91">
        <f t="shared" si="38"/>
        <v>0</v>
      </c>
      <c r="Y306" s="91">
        <f t="shared" si="38"/>
        <v>0</v>
      </c>
      <c r="Z306" s="91">
        <f t="shared" si="38"/>
        <v>0</v>
      </c>
      <c r="AA306" s="91">
        <f t="shared" si="38"/>
        <v>0</v>
      </c>
      <c r="AB306" s="91">
        <f t="shared" si="38"/>
        <v>0</v>
      </c>
      <c r="AC306" s="91">
        <f t="shared" si="38"/>
        <v>0</v>
      </c>
      <c r="AD306" s="91">
        <f t="shared" si="38"/>
        <v>0</v>
      </c>
      <c r="AE306" s="91">
        <f t="shared" si="38"/>
        <v>0</v>
      </c>
      <c r="AF306" s="91">
        <f t="shared" si="38"/>
        <v>0</v>
      </c>
      <c r="AG306" s="91">
        <f t="shared" si="38"/>
        <v>0</v>
      </c>
    </row>
    <row r="307" spans="1:33" s="3" customFormat="1" x14ac:dyDescent="0.25">
      <c r="A307" s="3" t="str">
        <f t="shared" si="31"/>
        <v>cpetr_p</v>
      </c>
      <c r="B307" s="3" t="str">
        <f t="shared" si="28"/>
        <v>T3P2S8RL-UCE</v>
      </c>
      <c r="C307" s="92">
        <f t="shared" ref="C307:AG307" si="39">C37</f>
        <v>0</v>
      </c>
      <c r="D307" s="92">
        <f t="shared" si="39"/>
        <v>0</v>
      </c>
      <c r="E307" s="92">
        <f t="shared" si="39"/>
        <v>0</v>
      </c>
      <c r="F307" s="92">
        <f t="shared" si="39"/>
        <v>0</v>
      </c>
      <c r="G307" s="92">
        <f t="shared" si="39"/>
        <v>0</v>
      </c>
      <c r="H307" s="92">
        <f t="shared" si="39"/>
        <v>0</v>
      </c>
      <c r="I307" s="92">
        <f t="shared" si="39"/>
        <v>0</v>
      </c>
      <c r="J307" s="92">
        <f t="shared" si="39"/>
        <v>0</v>
      </c>
      <c r="K307" s="92">
        <f t="shared" si="39"/>
        <v>0</v>
      </c>
      <c r="L307" s="92">
        <f t="shared" si="39"/>
        <v>0</v>
      </c>
      <c r="M307" s="92">
        <f t="shared" si="39"/>
        <v>0</v>
      </c>
      <c r="N307" s="92">
        <f t="shared" si="39"/>
        <v>0</v>
      </c>
      <c r="O307" s="92">
        <f t="shared" si="39"/>
        <v>0</v>
      </c>
      <c r="P307" s="92">
        <f t="shared" si="39"/>
        <v>0</v>
      </c>
      <c r="Q307" s="92">
        <f t="shared" si="39"/>
        <v>0</v>
      </c>
      <c r="R307" s="92">
        <f t="shared" si="39"/>
        <v>0</v>
      </c>
      <c r="S307" s="92">
        <f t="shared" si="39"/>
        <v>0</v>
      </c>
      <c r="T307" s="92">
        <f t="shared" si="39"/>
        <v>0</v>
      </c>
      <c r="U307" s="92">
        <f t="shared" si="39"/>
        <v>0</v>
      </c>
      <c r="V307" s="92">
        <f t="shared" si="39"/>
        <v>0</v>
      </c>
      <c r="W307" s="92">
        <f t="shared" si="39"/>
        <v>0</v>
      </c>
      <c r="X307" s="92">
        <f t="shared" si="39"/>
        <v>0</v>
      </c>
      <c r="Y307" s="92">
        <f t="shared" si="39"/>
        <v>0</v>
      </c>
      <c r="Z307" s="92">
        <f t="shared" si="39"/>
        <v>0</v>
      </c>
      <c r="AA307" s="92">
        <f t="shared" si="39"/>
        <v>0</v>
      </c>
      <c r="AB307" s="92">
        <f t="shared" si="39"/>
        <v>0</v>
      </c>
      <c r="AC307" s="92">
        <f t="shared" si="39"/>
        <v>0</v>
      </c>
      <c r="AD307" s="92">
        <f t="shared" si="39"/>
        <v>0</v>
      </c>
      <c r="AE307" s="92">
        <f t="shared" si="39"/>
        <v>0</v>
      </c>
      <c r="AF307" s="92">
        <f t="shared" si="39"/>
        <v>0</v>
      </c>
      <c r="AG307" s="92">
        <f t="shared" si="39"/>
        <v>0</v>
      </c>
    </row>
    <row r="308" spans="1:33" x14ac:dyDescent="0.25">
      <c r="A308" s="86" t="s">
        <v>321</v>
      </c>
      <c r="B308" s="86" t="str">
        <f t="shared" si="28"/>
        <v>Ucon7-75-L</v>
      </c>
      <c r="C308" s="90">
        <f t="shared" ref="C308:AG315" si="40">C298</f>
        <v>0</v>
      </c>
      <c r="D308" s="90">
        <f t="shared" si="40"/>
        <v>0</v>
      </c>
      <c r="E308" s="90">
        <f t="shared" si="40"/>
        <v>0</v>
      </c>
      <c r="F308" s="90">
        <f t="shared" si="40"/>
        <v>0</v>
      </c>
      <c r="G308" s="90">
        <f t="shared" si="40"/>
        <v>0</v>
      </c>
      <c r="H308" s="90">
        <f t="shared" si="40"/>
        <v>0</v>
      </c>
      <c r="I308" s="90">
        <f t="shared" si="40"/>
        <v>0</v>
      </c>
      <c r="J308" s="90">
        <f t="shared" si="40"/>
        <v>0</v>
      </c>
      <c r="K308" s="90">
        <f t="shared" si="40"/>
        <v>0</v>
      </c>
      <c r="L308" s="90">
        <f t="shared" si="40"/>
        <v>0</v>
      </c>
      <c r="M308" s="90">
        <f t="shared" si="40"/>
        <v>0</v>
      </c>
      <c r="N308" s="90">
        <f t="shared" si="40"/>
        <v>0</v>
      </c>
      <c r="O308" s="90">
        <f t="shared" si="40"/>
        <v>0</v>
      </c>
      <c r="P308" s="90">
        <f t="shared" si="40"/>
        <v>0</v>
      </c>
      <c r="Q308" s="90">
        <f t="shared" si="40"/>
        <v>0</v>
      </c>
      <c r="R308" s="90">
        <f t="shared" si="40"/>
        <v>0</v>
      </c>
      <c r="S308" s="90">
        <f t="shared" si="40"/>
        <v>0</v>
      </c>
      <c r="T308" s="90">
        <f t="shared" si="40"/>
        <v>0</v>
      </c>
      <c r="U308" s="90">
        <f t="shared" si="40"/>
        <v>0</v>
      </c>
      <c r="V308" s="90">
        <f t="shared" si="40"/>
        <v>0</v>
      </c>
      <c r="W308" s="90">
        <f t="shared" si="40"/>
        <v>0</v>
      </c>
      <c r="X308" s="90">
        <f t="shared" si="40"/>
        <v>0</v>
      </c>
      <c r="Y308" s="90">
        <f t="shared" si="40"/>
        <v>0</v>
      </c>
      <c r="Z308" s="90">
        <f t="shared" si="40"/>
        <v>0</v>
      </c>
      <c r="AA308" s="90">
        <f t="shared" si="40"/>
        <v>0</v>
      </c>
      <c r="AB308" s="90">
        <f t="shared" si="40"/>
        <v>0</v>
      </c>
      <c r="AC308" s="90">
        <f t="shared" si="40"/>
        <v>0</v>
      </c>
      <c r="AD308" s="90">
        <f t="shared" si="40"/>
        <v>0</v>
      </c>
      <c r="AE308" s="90">
        <f t="shared" si="40"/>
        <v>0</v>
      </c>
      <c r="AF308" s="90">
        <f t="shared" si="40"/>
        <v>0</v>
      </c>
      <c r="AG308" s="90">
        <f t="shared" si="40"/>
        <v>0</v>
      </c>
    </row>
    <row r="309" spans="1:33" x14ac:dyDescent="0.25">
      <c r="A309" s="32" t="str">
        <f>A308</f>
        <v>cpetr_o</v>
      </c>
      <c r="B309" s="32" t="str">
        <f t="shared" si="28"/>
        <v>Con7-75-L</v>
      </c>
      <c r="C309" s="91">
        <f t="shared" ref="C309:M309" si="41">C299</f>
        <v>0</v>
      </c>
      <c r="D309" s="91">
        <f t="shared" si="41"/>
        <v>0</v>
      </c>
      <c r="E309" s="91">
        <f t="shared" si="41"/>
        <v>0</v>
      </c>
      <c r="F309" s="91">
        <f t="shared" si="41"/>
        <v>0</v>
      </c>
      <c r="G309" s="91">
        <f t="shared" si="41"/>
        <v>0</v>
      </c>
      <c r="H309" s="91">
        <f t="shared" si="41"/>
        <v>0</v>
      </c>
      <c r="I309" s="91">
        <f t="shared" si="41"/>
        <v>0</v>
      </c>
      <c r="J309" s="91">
        <f t="shared" si="41"/>
        <v>0</v>
      </c>
      <c r="K309" s="91">
        <f t="shared" si="41"/>
        <v>0</v>
      </c>
      <c r="L309" s="91">
        <f t="shared" si="41"/>
        <v>0</v>
      </c>
      <c r="M309" s="91">
        <f t="shared" si="41"/>
        <v>0</v>
      </c>
      <c r="N309" s="91">
        <f t="shared" si="40"/>
        <v>0</v>
      </c>
      <c r="O309" s="91">
        <f t="shared" si="40"/>
        <v>0</v>
      </c>
      <c r="P309" s="91">
        <f t="shared" si="40"/>
        <v>0</v>
      </c>
      <c r="Q309" s="91">
        <f t="shared" si="40"/>
        <v>0</v>
      </c>
      <c r="R309" s="91">
        <f t="shared" si="40"/>
        <v>0</v>
      </c>
      <c r="S309" s="91">
        <f t="shared" si="40"/>
        <v>0</v>
      </c>
      <c r="T309" s="91">
        <f t="shared" si="40"/>
        <v>0</v>
      </c>
      <c r="U309" s="91">
        <f t="shared" si="40"/>
        <v>0</v>
      </c>
      <c r="V309" s="91">
        <f t="shared" si="40"/>
        <v>0</v>
      </c>
      <c r="W309" s="91">
        <f t="shared" si="40"/>
        <v>0</v>
      </c>
      <c r="X309" s="91">
        <f t="shared" si="40"/>
        <v>0</v>
      </c>
      <c r="Y309" s="91">
        <f t="shared" si="40"/>
        <v>0</v>
      </c>
      <c r="Z309" s="91">
        <f t="shared" si="40"/>
        <v>0</v>
      </c>
      <c r="AA309" s="91">
        <f t="shared" si="40"/>
        <v>0</v>
      </c>
      <c r="AB309" s="91">
        <f t="shared" si="40"/>
        <v>0</v>
      </c>
      <c r="AC309" s="91">
        <f t="shared" si="40"/>
        <v>0</v>
      </c>
      <c r="AD309" s="91">
        <f t="shared" si="40"/>
        <v>0</v>
      </c>
      <c r="AE309" s="91">
        <f t="shared" si="40"/>
        <v>0</v>
      </c>
      <c r="AF309" s="91">
        <f t="shared" si="40"/>
        <v>0</v>
      </c>
      <c r="AG309" s="91">
        <f t="shared" si="40"/>
        <v>0</v>
      </c>
    </row>
    <row r="310" spans="1:33" x14ac:dyDescent="0.25">
      <c r="A310" s="32" t="str">
        <f t="shared" ref="A310:A317" si="42">A309</f>
        <v>cpetr_o</v>
      </c>
      <c r="B310" s="32" t="str">
        <f t="shared" si="28"/>
        <v>Ucon_NB-UCE-L</v>
      </c>
      <c r="C310" s="91">
        <f t="shared" si="40"/>
        <v>0</v>
      </c>
      <c r="D310" s="91">
        <f t="shared" si="40"/>
        <v>0</v>
      </c>
      <c r="E310" s="91">
        <f t="shared" si="40"/>
        <v>0</v>
      </c>
      <c r="F310" s="91">
        <f t="shared" si="40"/>
        <v>0</v>
      </c>
      <c r="G310" s="91">
        <f t="shared" si="40"/>
        <v>0</v>
      </c>
      <c r="H310" s="91">
        <f t="shared" si="40"/>
        <v>0</v>
      </c>
      <c r="I310" s="91">
        <f t="shared" si="40"/>
        <v>0</v>
      </c>
      <c r="J310" s="91">
        <f t="shared" si="40"/>
        <v>0</v>
      </c>
      <c r="K310" s="91">
        <f t="shared" si="40"/>
        <v>0</v>
      </c>
      <c r="L310" s="91">
        <f t="shared" si="40"/>
        <v>0</v>
      </c>
      <c r="M310" s="91">
        <f t="shared" si="40"/>
        <v>0</v>
      </c>
      <c r="N310" s="91">
        <f t="shared" si="40"/>
        <v>0</v>
      </c>
      <c r="O310" s="91">
        <f t="shared" si="40"/>
        <v>0</v>
      </c>
      <c r="P310" s="91">
        <f t="shared" si="40"/>
        <v>0</v>
      </c>
      <c r="Q310" s="91">
        <f t="shared" si="40"/>
        <v>0</v>
      </c>
      <c r="R310" s="91">
        <f t="shared" si="40"/>
        <v>0</v>
      </c>
      <c r="S310" s="91">
        <f t="shared" si="40"/>
        <v>0</v>
      </c>
      <c r="T310" s="91">
        <f t="shared" si="40"/>
        <v>0</v>
      </c>
      <c r="U310" s="91">
        <f t="shared" si="40"/>
        <v>0</v>
      </c>
      <c r="V310" s="91">
        <f t="shared" si="40"/>
        <v>0</v>
      </c>
      <c r="W310" s="91">
        <f t="shared" si="40"/>
        <v>0</v>
      </c>
      <c r="X310" s="91">
        <f t="shared" si="40"/>
        <v>0</v>
      </c>
      <c r="Y310" s="91">
        <f t="shared" si="40"/>
        <v>0</v>
      </c>
      <c r="Z310" s="91">
        <f t="shared" si="40"/>
        <v>0</v>
      </c>
      <c r="AA310" s="91">
        <f t="shared" si="40"/>
        <v>0</v>
      </c>
      <c r="AB310" s="91">
        <f t="shared" si="40"/>
        <v>0</v>
      </c>
      <c r="AC310" s="91">
        <f t="shared" si="40"/>
        <v>0</v>
      </c>
      <c r="AD310" s="91">
        <f t="shared" si="40"/>
        <v>0</v>
      </c>
      <c r="AE310" s="91">
        <f t="shared" si="40"/>
        <v>0</v>
      </c>
      <c r="AF310" s="91">
        <f t="shared" si="40"/>
        <v>0</v>
      </c>
      <c r="AG310" s="91">
        <f t="shared" si="40"/>
        <v>0</v>
      </c>
    </row>
    <row r="311" spans="1:33" x14ac:dyDescent="0.25">
      <c r="A311" s="32" t="str">
        <f t="shared" si="42"/>
        <v>cpetr_o</v>
      </c>
      <c r="B311" s="32" t="str">
        <f t="shared" si="28"/>
        <v>Con_NB-UCE</v>
      </c>
      <c r="C311" s="91">
        <f t="shared" si="40"/>
        <v>0</v>
      </c>
      <c r="D311" s="91">
        <f t="shared" si="40"/>
        <v>0</v>
      </c>
      <c r="E311" s="91">
        <f t="shared" si="40"/>
        <v>0</v>
      </c>
      <c r="F311" s="91">
        <f t="shared" si="40"/>
        <v>0</v>
      </c>
      <c r="G311" s="91">
        <f t="shared" si="40"/>
        <v>0</v>
      </c>
      <c r="H311" s="91">
        <f t="shared" si="40"/>
        <v>0</v>
      </c>
      <c r="I311" s="91">
        <f t="shared" si="40"/>
        <v>0</v>
      </c>
      <c r="J311" s="91">
        <f t="shared" si="40"/>
        <v>0</v>
      </c>
      <c r="K311" s="91">
        <f t="shared" si="40"/>
        <v>0</v>
      </c>
      <c r="L311" s="91">
        <f t="shared" si="40"/>
        <v>0</v>
      </c>
      <c r="M311" s="91">
        <f t="shared" si="40"/>
        <v>0</v>
      </c>
      <c r="N311" s="91">
        <f t="shared" si="40"/>
        <v>0</v>
      </c>
      <c r="O311" s="91">
        <f t="shared" si="40"/>
        <v>0</v>
      </c>
      <c r="P311" s="91">
        <f t="shared" si="40"/>
        <v>0</v>
      </c>
      <c r="Q311" s="91">
        <f t="shared" si="40"/>
        <v>0</v>
      </c>
      <c r="R311" s="91">
        <f t="shared" si="40"/>
        <v>0</v>
      </c>
      <c r="S311" s="91">
        <f t="shared" si="40"/>
        <v>0</v>
      </c>
      <c r="T311" s="91">
        <f t="shared" si="40"/>
        <v>0</v>
      </c>
      <c r="U311" s="91">
        <f t="shared" si="40"/>
        <v>0</v>
      </c>
      <c r="V311" s="91">
        <f t="shared" si="40"/>
        <v>0</v>
      </c>
      <c r="W311" s="91">
        <f t="shared" si="40"/>
        <v>0</v>
      </c>
      <c r="X311" s="91">
        <f t="shared" si="40"/>
        <v>0</v>
      </c>
      <c r="Y311" s="91">
        <f t="shared" si="40"/>
        <v>0</v>
      </c>
      <c r="Z311" s="91">
        <f t="shared" si="40"/>
        <v>0</v>
      </c>
      <c r="AA311" s="91">
        <f t="shared" si="40"/>
        <v>0</v>
      </c>
      <c r="AB311" s="91">
        <f t="shared" si="40"/>
        <v>0</v>
      </c>
      <c r="AC311" s="91">
        <f t="shared" si="40"/>
        <v>0</v>
      </c>
      <c r="AD311" s="91">
        <f t="shared" si="40"/>
        <v>0</v>
      </c>
      <c r="AE311" s="91">
        <f t="shared" si="40"/>
        <v>0</v>
      </c>
      <c r="AF311" s="91">
        <f t="shared" si="40"/>
        <v>0</v>
      </c>
      <c r="AG311" s="91">
        <f t="shared" si="40"/>
        <v>0</v>
      </c>
    </row>
    <row r="312" spans="1:33" x14ac:dyDescent="0.25">
      <c r="A312" s="32" t="str">
        <f t="shared" si="42"/>
        <v>cpetr_o</v>
      </c>
      <c r="B312" s="32" t="str">
        <f t="shared" si="28"/>
        <v>Ucon_NB9-5</v>
      </c>
      <c r="C312" s="91">
        <f t="shared" si="40"/>
        <v>0</v>
      </c>
      <c r="D312" s="91">
        <f t="shared" si="40"/>
        <v>0</v>
      </c>
      <c r="E312" s="91">
        <f t="shared" si="40"/>
        <v>0</v>
      </c>
      <c r="F312" s="91">
        <f t="shared" si="40"/>
        <v>0</v>
      </c>
      <c r="G312" s="91">
        <f t="shared" si="40"/>
        <v>0</v>
      </c>
      <c r="H312" s="91">
        <f t="shared" si="40"/>
        <v>0</v>
      </c>
      <c r="I312" s="91">
        <f t="shared" si="40"/>
        <v>0</v>
      </c>
      <c r="J312" s="91">
        <f t="shared" si="40"/>
        <v>0</v>
      </c>
      <c r="K312" s="91">
        <f t="shared" si="40"/>
        <v>0</v>
      </c>
      <c r="L312" s="91">
        <f t="shared" si="40"/>
        <v>0</v>
      </c>
      <c r="M312" s="91">
        <f t="shared" si="40"/>
        <v>0</v>
      </c>
      <c r="N312" s="91">
        <f t="shared" si="40"/>
        <v>0</v>
      </c>
      <c r="O312" s="91">
        <f t="shared" si="40"/>
        <v>0</v>
      </c>
      <c r="P312" s="91">
        <f t="shared" si="40"/>
        <v>0</v>
      </c>
      <c r="Q312" s="91">
        <f t="shared" si="40"/>
        <v>0</v>
      </c>
      <c r="R312" s="91">
        <f t="shared" si="40"/>
        <v>0</v>
      </c>
      <c r="S312" s="91">
        <f t="shared" si="40"/>
        <v>0</v>
      </c>
      <c r="T312" s="91">
        <f t="shared" si="40"/>
        <v>0</v>
      </c>
      <c r="U312" s="91">
        <f t="shared" si="40"/>
        <v>0</v>
      </c>
      <c r="V312" s="91">
        <f t="shared" si="40"/>
        <v>0</v>
      </c>
      <c r="W312" s="91">
        <f t="shared" si="40"/>
        <v>0</v>
      </c>
      <c r="X312" s="91">
        <f t="shared" si="40"/>
        <v>0</v>
      </c>
      <c r="Y312" s="91">
        <f t="shared" si="40"/>
        <v>0</v>
      </c>
      <c r="Z312" s="91">
        <f t="shared" si="40"/>
        <v>0</v>
      </c>
      <c r="AA312" s="91">
        <f t="shared" si="40"/>
        <v>0</v>
      </c>
      <c r="AB312" s="91">
        <f t="shared" si="40"/>
        <v>0</v>
      </c>
      <c r="AC312" s="91">
        <f t="shared" si="40"/>
        <v>0</v>
      </c>
      <c r="AD312" s="91">
        <f t="shared" si="40"/>
        <v>0</v>
      </c>
      <c r="AE312" s="91">
        <f t="shared" si="40"/>
        <v>0</v>
      </c>
      <c r="AF312" s="91">
        <f t="shared" si="40"/>
        <v>0</v>
      </c>
      <c r="AG312" s="91">
        <f t="shared" si="40"/>
        <v>0</v>
      </c>
    </row>
    <row r="313" spans="1:33" x14ac:dyDescent="0.25">
      <c r="A313" s="32" t="str">
        <f t="shared" si="42"/>
        <v>cpetr_o</v>
      </c>
      <c r="B313" s="32" t="str">
        <f t="shared" si="28"/>
        <v>RE_CON-UCE-L</v>
      </c>
      <c r="C313" s="91">
        <f t="shared" si="40"/>
        <v>0</v>
      </c>
      <c r="D313" s="91">
        <f t="shared" si="40"/>
        <v>0</v>
      </c>
      <c r="E313" s="91">
        <f t="shared" si="40"/>
        <v>0</v>
      </c>
      <c r="F313" s="91">
        <f t="shared" si="40"/>
        <v>0</v>
      </c>
      <c r="G313" s="91">
        <f t="shared" si="40"/>
        <v>0</v>
      </c>
      <c r="H313" s="91">
        <f t="shared" si="40"/>
        <v>0</v>
      </c>
      <c r="I313" s="91">
        <f t="shared" si="40"/>
        <v>0</v>
      </c>
      <c r="J313" s="91">
        <f t="shared" si="40"/>
        <v>0</v>
      </c>
      <c r="K313" s="91">
        <f t="shared" si="40"/>
        <v>0</v>
      </c>
      <c r="L313" s="91">
        <f t="shared" si="40"/>
        <v>0</v>
      </c>
      <c r="M313" s="91">
        <f t="shared" si="40"/>
        <v>0</v>
      </c>
      <c r="N313" s="91">
        <f t="shared" si="40"/>
        <v>0</v>
      </c>
      <c r="O313" s="91">
        <f t="shared" si="40"/>
        <v>0</v>
      </c>
      <c r="P313" s="91">
        <f t="shared" si="40"/>
        <v>0</v>
      </c>
      <c r="Q313" s="91">
        <f t="shared" si="40"/>
        <v>0</v>
      </c>
      <c r="R313" s="91">
        <f t="shared" si="40"/>
        <v>0</v>
      </c>
      <c r="S313" s="91">
        <f t="shared" si="40"/>
        <v>0</v>
      </c>
      <c r="T313" s="91">
        <f t="shared" si="40"/>
        <v>0</v>
      </c>
      <c r="U313" s="91">
        <f t="shared" si="40"/>
        <v>0</v>
      </c>
      <c r="V313" s="91">
        <f t="shared" si="40"/>
        <v>0</v>
      </c>
      <c r="W313" s="91">
        <f t="shared" si="40"/>
        <v>0</v>
      </c>
      <c r="X313" s="91">
        <f t="shared" si="40"/>
        <v>0</v>
      </c>
      <c r="Y313" s="91">
        <f t="shared" si="40"/>
        <v>0</v>
      </c>
      <c r="Z313" s="91">
        <f t="shared" si="40"/>
        <v>0</v>
      </c>
      <c r="AA313" s="91">
        <f t="shared" si="40"/>
        <v>0</v>
      </c>
      <c r="AB313" s="91">
        <f t="shared" si="40"/>
        <v>0</v>
      </c>
      <c r="AC313" s="91">
        <f t="shared" si="40"/>
        <v>0</v>
      </c>
      <c r="AD313" s="91">
        <f t="shared" si="40"/>
        <v>0</v>
      </c>
      <c r="AE313" s="91">
        <f t="shared" si="40"/>
        <v>0</v>
      </c>
      <c r="AF313" s="91">
        <f t="shared" si="40"/>
        <v>0</v>
      </c>
      <c r="AG313" s="91">
        <f t="shared" si="40"/>
        <v>0</v>
      </c>
    </row>
    <row r="314" spans="1:33" x14ac:dyDescent="0.25">
      <c r="A314" s="32" t="str">
        <f t="shared" si="42"/>
        <v>cpetr_o</v>
      </c>
      <c r="B314" s="32" t="str">
        <f t="shared" si="28"/>
        <v>TRAPES-UCE-L</v>
      </c>
      <c r="C314" s="91">
        <f t="shared" si="40"/>
        <v>0</v>
      </c>
      <c r="D314" s="91">
        <f t="shared" si="40"/>
        <v>0</v>
      </c>
      <c r="E314" s="91">
        <f t="shared" si="40"/>
        <v>0</v>
      </c>
      <c r="F314" s="91">
        <f t="shared" si="40"/>
        <v>0</v>
      </c>
      <c r="G314" s="91">
        <f t="shared" si="40"/>
        <v>0</v>
      </c>
      <c r="H314" s="91">
        <f t="shared" si="40"/>
        <v>0</v>
      </c>
      <c r="I314" s="91">
        <f t="shared" si="40"/>
        <v>0</v>
      </c>
      <c r="J314" s="91">
        <f t="shared" si="40"/>
        <v>0</v>
      </c>
      <c r="K314" s="91">
        <f t="shared" si="40"/>
        <v>0</v>
      </c>
      <c r="L314" s="91">
        <f t="shared" si="40"/>
        <v>0</v>
      </c>
      <c r="M314" s="91">
        <f t="shared" si="40"/>
        <v>0</v>
      </c>
      <c r="N314" s="91">
        <f t="shared" si="40"/>
        <v>0</v>
      </c>
      <c r="O314" s="91">
        <f t="shared" si="40"/>
        <v>0</v>
      </c>
      <c r="P314" s="91">
        <f t="shared" si="40"/>
        <v>0</v>
      </c>
      <c r="Q314" s="91">
        <f t="shared" si="40"/>
        <v>0</v>
      </c>
      <c r="R314" s="91">
        <f t="shared" si="40"/>
        <v>0</v>
      </c>
      <c r="S314" s="91">
        <f t="shared" si="40"/>
        <v>0</v>
      </c>
      <c r="T314" s="91">
        <f t="shared" si="40"/>
        <v>0</v>
      </c>
      <c r="U314" s="91">
        <f t="shared" si="40"/>
        <v>0</v>
      </c>
      <c r="V314" s="91">
        <f t="shared" si="40"/>
        <v>0</v>
      </c>
      <c r="W314" s="91">
        <f t="shared" si="40"/>
        <v>0</v>
      </c>
      <c r="X314" s="91">
        <f t="shared" si="40"/>
        <v>0</v>
      </c>
      <c r="Y314" s="91">
        <f t="shared" si="40"/>
        <v>0</v>
      </c>
      <c r="Z314" s="91">
        <f t="shared" si="40"/>
        <v>0</v>
      </c>
      <c r="AA314" s="91">
        <f t="shared" si="40"/>
        <v>0</v>
      </c>
      <c r="AB314" s="91">
        <f t="shared" si="40"/>
        <v>0</v>
      </c>
      <c r="AC314" s="91">
        <f t="shared" si="40"/>
        <v>0</v>
      </c>
      <c r="AD314" s="91">
        <f t="shared" si="40"/>
        <v>0</v>
      </c>
      <c r="AE314" s="91">
        <f t="shared" si="40"/>
        <v>0</v>
      </c>
      <c r="AF314" s="91">
        <f t="shared" si="40"/>
        <v>0</v>
      </c>
      <c r="AG314" s="91">
        <f t="shared" si="40"/>
        <v>0</v>
      </c>
    </row>
    <row r="315" spans="1:33" x14ac:dyDescent="0.25">
      <c r="A315" s="32" t="str">
        <f t="shared" si="42"/>
        <v>cpetr_o</v>
      </c>
      <c r="B315" s="32" t="str">
        <f t="shared" si="28"/>
        <v>REF2019-UCE-L</v>
      </c>
      <c r="C315" s="91">
        <f t="shared" si="40"/>
        <v>0</v>
      </c>
      <c r="D315" s="91">
        <f t="shared" si="40"/>
        <v>0</v>
      </c>
      <c r="E315" s="91">
        <f t="shared" si="40"/>
        <v>0</v>
      </c>
      <c r="F315" s="91">
        <f t="shared" si="40"/>
        <v>0</v>
      </c>
      <c r="G315" s="91">
        <f t="shared" si="40"/>
        <v>0</v>
      </c>
      <c r="H315" s="91">
        <f t="shared" si="40"/>
        <v>0</v>
      </c>
      <c r="I315" s="91">
        <f t="shared" si="40"/>
        <v>0</v>
      </c>
      <c r="J315" s="91">
        <f t="shared" si="40"/>
        <v>0</v>
      </c>
      <c r="K315" s="91">
        <f t="shared" si="40"/>
        <v>0</v>
      </c>
      <c r="L315" s="91">
        <f t="shared" si="40"/>
        <v>0</v>
      </c>
      <c r="M315" s="91">
        <f t="shared" si="40"/>
        <v>0</v>
      </c>
      <c r="N315" s="91">
        <f t="shared" si="40"/>
        <v>0</v>
      </c>
      <c r="O315" s="91">
        <f t="shared" si="40"/>
        <v>0</v>
      </c>
      <c r="P315" s="91">
        <f t="shared" si="40"/>
        <v>0</v>
      </c>
      <c r="Q315" s="91">
        <f t="shared" si="40"/>
        <v>0</v>
      </c>
      <c r="R315" s="91">
        <f t="shared" si="40"/>
        <v>0</v>
      </c>
      <c r="S315" s="91">
        <f t="shared" si="40"/>
        <v>0</v>
      </c>
      <c r="T315" s="91">
        <f t="shared" si="40"/>
        <v>0</v>
      </c>
      <c r="U315" s="91">
        <f t="shared" si="40"/>
        <v>0</v>
      </c>
      <c r="V315" s="91">
        <f t="shared" si="40"/>
        <v>0</v>
      </c>
      <c r="W315" s="91">
        <f t="shared" si="40"/>
        <v>0</v>
      </c>
      <c r="X315" s="91">
        <f t="shared" ref="C315:AG322" si="43">X305</f>
        <v>0</v>
      </c>
      <c r="Y315" s="91">
        <f t="shared" si="43"/>
        <v>0</v>
      </c>
      <c r="Z315" s="91">
        <f t="shared" si="43"/>
        <v>0</v>
      </c>
      <c r="AA315" s="91">
        <f t="shared" si="43"/>
        <v>0</v>
      </c>
      <c r="AB315" s="91">
        <f t="shared" si="43"/>
        <v>0</v>
      </c>
      <c r="AC315" s="91">
        <f t="shared" si="43"/>
        <v>0</v>
      </c>
      <c r="AD315" s="91">
        <f t="shared" si="43"/>
        <v>0</v>
      </c>
      <c r="AE315" s="91">
        <f t="shared" si="43"/>
        <v>0</v>
      </c>
      <c r="AF315" s="91">
        <f t="shared" si="43"/>
        <v>0</v>
      </c>
      <c r="AG315" s="91">
        <f t="shared" si="43"/>
        <v>0</v>
      </c>
    </row>
    <row r="316" spans="1:33" x14ac:dyDescent="0.25">
      <c r="A316" s="32" t="str">
        <f t="shared" si="42"/>
        <v>cpetr_o</v>
      </c>
      <c r="B316" s="32" t="str">
        <f t="shared" si="28"/>
        <v>REF20195-L</v>
      </c>
      <c r="C316" s="91">
        <f t="shared" si="43"/>
        <v>0</v>
      </c>
      <c r="D316" s="91">
        <f t="shared" si="43"/>
        <v>0</v>
      </c>
      <c r="E316" s="91">
        <f t="shared" si="43"/>
        <v>0</v>
      </c>
      <c r="F316" s="91">
        <f t="shared" si="43"/>
        <v>0</v>
      </c>
      <c r="G316" s="91">
        <f t="shared" si="43"/>
        <v>0</v>
      </c>
      <c r="H316" s="91">
        <f t="shared" si="43"/>
        <v>0</v>
      </c>
      <c r="I316" s="91">
        <f t="shared" si="43"/>
        <v>0</v>
      </c>
      <c r="J316" s="91">
        <f t="shared" si="43"/>
        <v>0</v>
      </c>
      <c r="K316" s="91">
        <f t="shared" si="43"/>
        <v>0</v>
      </c>
      <c r="L316" s="91">
        <f t="shared" si="43"/>
        <v>0</v>
      </c>
      <c r="M316" s="91">
        <f t="shared" si="43"/>
        <v>0</v>
      </c>
      <c r="N316" s="91">
        <f t="shared" si="43"/>
        <v>0</v>
      </c>
      <c r="O316" s="91">
        <f t="shared" si="43"/>
        <v>0</v>
      </c>
      <c r="P316" s="91">
        <f t="shared" si="43"/>
        <v>0</v>
      </c>
      <c r="Q316" s="91">
        <f t="shared" si="43"/>
        <v>0</v>
      </c>
      <c r="R316" s="91">
        <f t="shared" si="43"/>
        <v>0</v>
      </c>
      <c r="S316" s="91">
        <f t="shared" si="43"/>
        <v>0</v>
      </c>
      <c r="T316" s="91">
        <f t="shared" si="43"/>
        <v>0</v>
      </c>
      <c r="U316" s="91">
        <f t="shared" si="43"/>
        <v>0</v>
      </c>
      <c r="V316" s="91">
        <f t="shared" si="43"/>
        <v>0</v>
      </c>
      <c r="W316" s="91">
        <f t="shared" si="43"/>
        <v>0</v>
      </c>
      <c r="X316" s="91">
        <f t="shared" si="43"/>
        <v>0</v>
      </c>
      <c r="Y316" s="91">
        <f t="shared" si="43"/>
        <v>0</v>
      </c>
      <c r="Z316" s="91">
        <f t="shared" si="43"/>
        <v>0</v>
      </c>
      <c r="AA316" s="91">
        <f t="shared" si="43"/>
        <v>0</v>
      </c>
      <c r="AB316" s="91">
        <f t="shared" si="43"/>
        <v>0</v>
      </c>
      <c r="AC316" s="91">
        <f t="shared" si="43"/>
        <v>0</v>
      </c>
      <c r="AD316" s="91">
        <f t="shared" si="43"/>
        <v>0</v>
      </c>
      <c r="AE316" s="91">
        <f t="shared" si="43"/>
        <v>0</v>
      </c>
      <c r="AF316" s="91">
        <f t="shared" si="43"/>
        <v>0</v>
      </c>
      <c r="AG316" s="91">
        <f t="shared" si="43"/>
        <v>0</v>
      </c>
    </row>
    <row r="317" spans="1:33" s="3" customFormat="1" x14ac:dyDescent="0.25">
      <c r="A317" s="3" t="str">
        <f t="shared" si="42"/>
        <v>cpetr_o</v>
      </c>
      <c r="B317" s="3" t="str">
        <f t="shared" si="28"/>
        <v>T3P2S8RL-UCE</v>
      </c>
      <c r="C317" s="92">
        <f t="shared" si="43"/>
        <v>0</v>
      </c>
      <c r="D317" s="92">
        <f t="shared" si="43"/>
        <v>0</v>
      </c>
      <c r="E317" s="92">
        <f t="shared" si="43"/>
        <v>0</v>
      </c>
      <c r="F317" s="92">
        <f t="shared" si="43"/>
        <v>0</v>
      </c>
      <c r="G317" s="92">
        <f t="shared" si="43"/>
        <v>0</v>
      </c>
      <c r="H317" s="92">
        <f t="shared" si="43"/>
        <v>0</v>
      </c>
      <c r="I317" s="92">
        <f t="shared" si="43"/>
        <v>0</v>
      </c>
      <c r="J317" s="92">
        <f t="shared" si="43"/>
        <v>0</v>
      </c>
      <c r="K317" s="92">
        <f t="shared" si="43"/>
        <v>0</v>
      </c>
      <c r="L317" s="92">
        <f t="shared" si="43"/>
        <v>0</v>
      </c>
      <c r="M317" s="92">
        <f t="shared" si="43"/>
        <v>0</v>
      </c>
      <c r="N317" s="92">
        <f t="shared" si="43"/>
        <v>0</v>
      </c>
      <c r="O317" s="92">
        <f t="shared" si="43"/>
        <v>0</v>
      </c>
      <c r="P317" s="92">
        <f t="shared" si="43"/>
        <v>0</v>
      </c>
      <c r="Q317" s="92">
        <f t="shared" si="43"/>
        <v>0</v>
      </c>
      <c r="R317" s="92">
        <f t="shared" si="43"/>
        <v>0</v>
      </c>
      <c r="S317" s="92">
        <f t="shared" si="43"/>
        <v>0</v>
      </c>
      <c r="T317" s="92">
        <f t="shared" si="43"/>
        <v>0</v>
      </c>
      <c r="U317" s="92">
        <f t="shared" si="43"/>
        <v>0</v>
      </c>
      <c r="V317" s="92">
        <f t="shared" si="43"/>
        <v>0</v>
      </c>
      <c r="W317" s="92">
        <f t="shared" si="43"/>
        <v>0</v>
      </c>
      <c r="X317" s="92">
        <f t="shared" si="43"/>
        <v>0</v>
      </c>
      <c r="Y317" s="92">
        <f t="shared" si="43"/>
        <v>0</v>
      </c>
      <c r="Z317" s="92">
        <f t="shared" si="43"/>
        <v>0</v>
      </c>
      <c r="AA317" s="92">
        <f t="shared" si="43"/>
        <v>0</v>
      </c>
      <c r="AB317" s="92">
        <f t="shared" si="43"/>
        <v>0</v>
      </c>
      <c r="AC317" s="92">
        <f t="shared" si="43"/>
        <v>0</v>
      </c>
      <c r="AD317" s="92">
        <f t="shared" si="43"/>
        <v>0</v>
      </c>
      <c r="AE317" s="92">
        <f t="shared" si="43"/>
        <v>0</v>
      </c>
      <c r="AF317" s="92">
        <f t="shared" si="43"/>
        <v>0</v>
      </c>
      <c r="AG317" s="92">
        <f t="shared" si="43"/>
        <v>0</v>
      </c>
    </row>
    <row r="318" spans="1:33" x14ac:dyDescent="0.25">
      <c r="A318" s="86" t="s">
        <v>325</v>
      </c>
      <c r="B318" s="86" t="str">
        <f t="shared" si="28"/>
        <v>Ucon7-75-L</v>
      </c>
      <c r="C318" s="90">
        <f t="shared" si="43"/>
        <v>0</v>
      </c>
      <c r="D318" s="90">
        <f t="shared" si="43"/>
        <v>0</v>
      </c>
      <c r="E318" s="90">
        <f t="shared" si="43"/>
        <v>0</v>
      </c>
      <c r="F318" s="90">
        <f t="shared" si="43"/>
        <v>0</v>
      </c>
      <c r="G318" s="90">
        <f t="shared" si="43"/>
        <v>0</v>
      </c>
      <c r="H318" s="90">
        <f t="shared" si="43"/>
        <v>0</v>
      </c>
      <c r="I318" s="90">
        <f t="shared" si="43"/>
        <v>0</v>
      </c>
      <c r="J318" s="90">
        <f t="shared" si="43"/>
        <v>0</v>
      </c>
      <c r="K318" s="90">
        <f t="shared" si="43"/>
        <v>0</v>
      </c>
      <c r="L318" s="90">
        <f t="shared" si="43"/>
        <v>0</v>
      </c>
      <c r="M318" s="90">
        <f t="shared" si="43"/>
        <v>0</v>
      </c>
      <c r="N318" s="90">
        <f t="shared" si="43"/>
        <v>0</v>
      </c>
      <c r="O318" s="90">
        <f t="shared" si="43"/>
        <v>0</v>
      </c>
      <c r="P318" s="90">
        <f t="shared" si="43"/>
        <v>0</v>
      </c>
      <c r="Q318" s="90">
        <f t="shared" si="43"/>
        <v>0</v>
      </c>
      <c r="R318" s="90">
        <f t="shared" si="43"/>
        <v>0</v>
      </c>
      <c r="S318" s="90">
        <f t="shared" si="43"/>
        <v>0</v>
      </c>
      <c r="T318" s="90">
        <f t="shared" si="43"/>
        <v>0</v>
      </c>
      <c r="U318" s="90">
        <f t="shared" si="43"/>
        <v>0</v>
      </c>
      <c r="V318" s="90">
        <f t="shared" si="43"/>
        <v>0</v>
      </c>
      <c r="W318" s="90">
        <f t="shared" si="43"/>
        <v>0</v>
      </c>
      <c r="X318" s="90">
        <f t="shared" si="43"/>
        <v>0</v>
      </c>
      <c r="Y318" s="90">
        <f t="shared" si="43"/>
        <v>0</v>
      </c>
      <c r="Z318" s="90">
        <f t="shared" si="43"/>
        <v>0</v>
      </c>
      <c r="AA318" s="90">
        <f t="shared" si="43"/>
        <v>0</v>
      </c>
      <c r="AB318" s="90">
        <f t="shared" si="43"/>
        <v>0</v>
      </c>
      <c r="AC318" s="90">
        <f t="shared" si="43"/>
        <v>0</v>
      </c>
      <c r="AD318" s="90">
        <f t="shared" si="43"/>
        <v>0</v>
      </c>
      <c r="AE318" s="90">
        <f t="shared" si="43"/>
        <v>0</v>
      </c>
      <c r="AF318" s="90">
        <f t="shared" si="43"/>
        <v>0</v>
      </c>
      <c r="AG318" s="90">
        <f t="shared" si="43"/>
        <v>0</v>
      </c>
    </row>
    <row r="319" spans="1:33" x14ac:dyDescent="0.25">
      <c r="A319" s="32" t="str">
        <f>A318</f>
        <v>cpetr_d</v>
      </c>
      <c r="B319" s="32" t="str">
        <f t="shared" si="28"/>
        <v>Con7-75-L</v>
      </c>
      <c r="C319" s="91">
        <f t="shared" si="43"/>
        <v>0</v>
      </c>
      <c r="D319" s="91">
        <f t="shared" si="43"/>
        <v>0</v>
      </c>
      <c r="E319" s="91">
        <f t="shared" si="43"/>
        <v>0</v>
      </c>
      <c r="F319" s="91">
        <f t="shared" si="43"/>
        <v>0</v>
      </c>
      <c r="G319" s="91">
        <f t="shared" si="43"/>
        <v>0</v>
      </c>
      <c r="H319" s="91">
        <f t="shared" si="43"/>
        <v>0</v>
      </c>
      <c r="I319" s="91">
        <f t="shared" si="43"/>
        <v>0</v>
      </c>
      <c r="J319" s="91">
        <f t="shared" si="43"/>
        <v>0</v>
      </c>
      <c r="K319" s="91">
        <f t="shared" si="43"/>
        <v>0</v>
      </c>
      <c r="L319" s="91">
        <f t="shared" si="43"/>
        <v>0</v>
      </c>
      <c r="M319" s="91">
        <f t="shared" si="43"/>
        <v>0</v>
      </c>
      <c r="N319" s="91">
        <f t="shared" si="43"/>
        <v>0</v>
      </c>
      <c r="O319" s="91">
        <f t="shared" si="43"/>
        <v>0</v>
      </c>
      <c r="P319" s="91">
        <f t="shared" si="43"/>
        <v>0</v>
      </c>
      <c r="Q319" s="91">
        <f t="shared" si="43"/>
        <v>0</v>
      </c>
      <c r="R319" s="91">
        <f t="shared" si="43"/>
        <v>0</v>
      </c>
      <c r="S319" s="91">
        <f t="shared" si="43"/>
        <v>0</v>
      </c>
      <c r="T319" s="91">
        <f t="shared" si="43"/>
        <v>0</v>
      </c>
      <c r="U319" s="91">
        <f t="shared" si="43"/>
        <v>0</v>
      </c>
      <c r="V319" s="91">
        <f t="shared" si="43"/>
        <v>0</v>
      </c>
      <c r="W319" s="91">
        <f t="shared" si="43"/>
        <v>0</v>
      </c>
      <c r="X319" s="91">
        <f t="shared" si="43"/>
        <v>0</v>
      </c>
      <c r="Y319" s="91">
        <f t="shared" si="43"/>
        <v>0</v>
      </c>
      <c r="Z319" s="91">
        <f t="shared" si="43"/>
        <v>0</v>
      </c>
      <c r="AA319" s="91">
        <f t="shared" si="43"/>
        <v>0</v>
      </c>
      <c r="AB319" s="91">
        <f t="shared" si="43"/>
        <v>0</v>
      </c>
      <c r="AC319" s="91">
        <f t="shared" si="43"/>
        <v>0</v>
      </c>
      <c r="AD319" s="91">
        <f t="shared" si="43"/>
        <v>0</v>
      </c>
      <c r="AE319" s="91">
        <f t="shared" si="43"/>
        <v>0</v>
      </c>
      <c r="AF319" s="91">
        <f t="shared" si="43"/>
        <v>0</v>
      </c>
      <c r="AG319" s="91">
        <f t="shared" si="43"/>
        <v>0</v>
      </c>
    </row>
    <row r="320" spans="1:33" x14ac:dyDescent="0.25">
      <c r="A320" s="32" t="str">
        <f t="shared" ref="A320:A327" si="44">A319</f>
        <v>cpetr_d</v>
      </c>
      <c r="B320" s="32" t="str">
        <f t="shared" si="28"/>
        <v>Ucon_NB-UCE-L</v>
      </c>
      <c r="C320" s="91">
        <f t="shared" si="43"/>
        <v>0</v>
      </c>
      <c r="D320" s="91">
        <f t="shared" si="43"/>
        <v>0</v>
      </c>
      <c r="E320" s="91">
        <f t="shared" si="43"/>
        <v>0</v>
      </c>
      <c r="F320" s="91">
        <f t="shared" si="43"/>
        <v>0</v>
      </c>
      <c r="G320" s="91">
        <f t="shared" si="43"/>
        <v>0</v>
      </c>
      <c r="H320" s="91">
        <f t="shared" si="43"/>
        <v>0</v>
      </c>
      <c r="I320" s="91">
        <f t="shared" si="43"/>
        <v>0</v>
      </c>
      <c r="J320" s="91">
        <f t="shared" si="43"/>
        <v>0</v>
      </c>
      <c r="K320" s="91">
        <f t="shared" si="43"/>
        <v>0</v>
      </c>
      <c r="L320" s="91">
        <f t="shared" si="43"/>
        <v>0</v>
      </c>
      <c r="M320" s="91">
        <f t="shared" si="43"/>
        <v>0</v>
      </c>
      <c r="N320" s="91">
        <f t="shared" si="43"/>
        <v>0</v>
      </c>
      <c r="O320" s="91">
        <f t="shared" si="43"/>
        <v>0</v>
      </c>
      <c r="P320" s="91">
        <f t="shared" si="43"/>
        <v>0</v>
      </c>
      <c r="Q320" s="91">
        <f t="shared" si="43"/>
        <v>0</v>
      </c>
      <c r="R320" s="91">
        <f t="shared" si="43"/>
        <v>0</v>
      </c>
      <c r="S320" s="91">
        <f t="shared" si="43"/>
        <v>0</v>
      </c>
      <c r="T320" s="91">
        <f t="shared" si="43"/>
        <v>0</v>
      </c>
      <c r="U320" s="91">
        <f t="shared" si="43"/>
        <v>0</v>
      </c>
      <c r="V320" s="91">
        <f t="shared" si="43"/>
        <v>0</v>
      </c>
      <c r="W320" s="91">
        <f t="shared" si="43"/>
        <v>0</v>
      </c>
      <c r="X320" s="91">
        <f t="shared" si="43"/>
        <v>0</v>
      </c>
      <c r="Y320" s="91">
        <f t="shared" si="43"/>
        <v>0</v>
      </c>
      <c r="Z320" s="91">
        <f t="shared" si="43"/>
        <v>0</v>
      </c>
      <c r="AA320" s="91">
        <f t="shared" si="43"/>
        <v>0</v>
      </c>
      <c r="AB320" s="91">
        <f t="shared" si="43"/>
        <v>0</v>
      </c>
      <c r="AC320" s="91">
        <f t="shared" si="43"/>
        <v>0</v>
      </c>
      <c r="AD320" s="91">
        <f t="shared" si="43"/>
        <v>0</v>
      </c>
      <c r="AE320" s="91">
        <f t="shared" si="43"/>
        <v>0</v>
      </c>
      <c r="AF320" s="91">
        <f t="shared" si="43"/>
        <v>0</v>
      </c>
      <c r="AG320" s="91">
        <f t="shared" si="43"/>
        <v>0</v>
      </c>
    </row>
    <row r="321" spans="1:33" x14ac:dyDescent="0.25">
      <c r="A321" s="32" t="str">
        <f t="shared" si="44"/>
        <v>cpetr_d</v>
      </c>
      <c r="B321" s="32" t="str">
        <f t="shared" si="28"/>
        <v>Con_NB-UCE</v>
      </c>
      <c r="C321" s="91">
        <f t="shared" si="43"/>
        <v>0</v>
      </c>
      <c r="D321" s="91">
        <f t="shared" si="43"/>
        <v>0</v>
      </c>
      <c r="E321" s="91">
        <f t="shared" si="43"/>
        <v>0</v>
      </c>
      <c r="F321" s="91">
        <f t="shared" si="43"/>
        <v>0</v>
      </c>
      <c r="G321" s="91">
        <f t="shared" si="43"/>
        <v>0</v>
      </c>
      <c r="H321" s="91">
        <f t="shared" si="43"/>
        <v>0</v>
      </c>
      <c r="I321" s="91">
        <f t="shared" si="43"/>
        <v>0</v>
      </c>
      <c r="J321" s="91">
        <f t="shared" si="43"/>
        <v>0</v>
      </c>
      <c r="K321" s="91">
        <f t="shared" si="43"/>
        <v>0</v>
      </c>
      <c r="L321" s="91">
        <f t="shared" si="43"/>
        <v>0</v>
      </c>
      <c r="M321" s="91">
        <f t="shared" si="43"/>
        <v>0</v>
      </c>
      <c r="N321" s="91">
        <f t="shared" si="43"/>
        <v>0</v>
      </c>
      <c r="O321" s="91">
        <f t="shared" si="43"/>
        <v>0</v>
      </c>
      <c r="P321" s="91">
        <f t="shared" si="43"/>
        <v>0</v>
      </c>
      <c r="Q321" s="91">
        <f t="shared" si="43"/>
        <v>0</v>
      </c>
      <c r="R321" s="91">
        <f t="shared" si="43"/>
        <v>0</v>
      </c>
      <c r="S321" s="91">
        <f t="shared" si="43"/>
        <v>0</v>
      </c>
      <c r="T321" s="91">
        <f t="shared" si="43"/>
        <v>0</v>
      </c>
      <c r="U321" s="91">
        <f t="shared" si="43"/>
        <v>0</v>
      </c>
      <c r="V321" s="91">
        <f t="shared" si="43"/>
        <v>0</v>
      </c>
      <c r="W321" s="91">
        <f t="shared" si="43"/>
        <v>0</v>
      </c>
      <c r="X321" s="91">
        <f t="shared" si="43"/>
        <v>0</v>
      </c>
      <c r="Y321" s="91">
        <f t="shared" si="43"/>
        <v>0</v>
      </c>
      <c r="Z321" s="91">
        <f t="shared" si="43"/>
        <v>0</v>
      </c>
      <c r="AA321" s="91">
        <f t="shared" si="43"/>
        <v>0</v>
      </c>
      <c r="AB321" s="91">
        <f t="shared" si="43"/>
        <v>0</v>
      </c>
      <c r="AC321" s="91">
        <f t="shared" si="43"/>
        <v>0</v>
      </c>
      <c r="AD321" s="91">
        <f t="shared" si="43"/>
        <v>0</v>
      </c>
      <c r="AE321" s="91">
        <f t="shared" si="43"/>
        <v>0</v>
      </c>
      <c r="AF321" s="91">
        <f t="shared" si="43"/>
        <v>0</v>
      </c>
      <c r="AG321" s="91">
        <f t="shared" si="43"/>
        <v>0</v>
      </c>
    </row>
    <row r="322" spans="1:33" x14ac:dyDescent="0.25">
      <c r="A322" s="32" t="str">
        <f t="shared" si="44"/>
        <v>cpetr_d</v>
      </c>
      <c r="B322" s="32" t="str">
        <f t="shared" si="28"/>
        <v>Ucon_NB9-5</v>
      </c>
      <c r="C322" s="91">
        <f t="shared" si="43"/>
        <v>0</v>
      </c>
      <c r="D322" s="91">
        <f t="shared" si="43"/>
        <v>0</v>
      </c>
      <c r="E322" s="91">
        <f t="shared" si="43"/>
        <v>0</v>
      </c>
      <c r="F322" s="91">
        <f t="shared" si="43"/>
        <v>0</v>
      </c>
      <c r="G322" s="91">
        <f t="shared" si="43"/>
        <v>0</v>
      </c>
      <c r="H322" s="91">
        <f t="shared" si="43"/>
        <v>0</v>
      </c>
      <c r="I322" s="91">
        <f t="shared" si="43"/>
        <v>0</v>
      </c>
      <c r="J322" s="91">
        <f t="shared" si="43"/>
        <v>0</v>
      </c>
      <c r="K322" s="91">
        <f t="shared" si="43"/>
        <v>0</v>
      </c>
      <c r="L322" s="91">
        <f t="shared" si="43"/>
        <v>0</v>
      </c>
      <c r="M322" s="91">
        <f t="shared" si="43"/>
        <v>0</v>
      </c>
      <c r="N322" s="91">
        <f t="shared" si="43"/>
        <v>0</v>
      </c>
      <c r="O322" s="91">
        <f t="shared" si="43"/>
        <v>0</v>
      </c>
      <c r="P322" s="91">
        <f t="shared" si="43"/>
        <v>0</v>
      </c>
      <c r="Q322" s="91">
        <f t="shared" si="43"/>
        <v>0</v>
      </c>
      <c r="R322" s="91">
        <f t="shared" si="43"/>
        <v>0</v>
      </c>
      <c r="S322" s="91">
        <f t="shared" si="43"/>
        <v>0</v>
      </c>
      <c r="T322" s="91">
        <f t="shared" si="43"/>
        <v>0</v>
      </c>
      <c r="U322" s="91">
        <f t="shared" si="43"/>
        <v>0</v>
      </c>
      <c r="V322" s="91">
        <f t="shared" si="43"/>
        <v>0</v>
      </c>
      <c r="W322" s="91">
        <f t="shared" si="43"/>
        <v>0</v>
      </c>
      <c r="X322" s="91">
        <f t="shared" si="43"/>
        <v>0</v>
      </c>
      <c r="Y322" s="91">
        <f t="shared" si="43"/>
        <v>0</v>
      </c>
      <c r="Z322" s="91">
        <f t="shared" si="43"/>
        <v>0</v>
      </c>
      <c r="AA322" s="91">
        <f t="shared" si="43"/>
        <v>0</v>
      </c>
      <c r="AB322" s="91">
        <f t="shared" si="43"/>
        <v>0</v>
      </c>
      <c r="AC322" s="91">
        <f t="shared" si="43"/>
        <v>0</v>
      </c>
      <c r="AD322" s="91">
        <f t="shared" si="43"/>
        <v>0</v>
      </c>
      <c r="AE322" s="91">
        <f t="shared" si="43"/>
        <v>0</v>
      </c>
      <c r="AF322" s="91">
        <f t="shared" si="43"/>
        <v>0</v>
      </c>
      <c r="AG322" s="91">
        <f t="shared" si="43"/>
        <v>0</v>
      </c>
    </row>
    <row r="323" spans="1:33" x14ac:dyDescent="0.25">
      <c r="A323" s="32" t="str">
        <f t="shared" si="44"/>
        <v>cpetr_d</v>
      </c>
      <c r="B323" s="32" t="str">
        <f t="shared" si="28"/>
        <v>RE_CON-UCE-L</v>
      </c>
      <c r="C323" s="91">
        <f t="shared" ref="C323:AG327" si="45">C313</f>
        <v>0</v>
      </c>
      <c r="D323" s="91">
        <f t="shared" si="45"/>
        <v>0</v>
      </c>
      <c r="E323" s="91">
        <f t="shared" si="45"/>
        <v>0</v>
      </c>
      <c r="F323" s="91">
        <f t="shared" si="45"/>
        <v>0</v>
      </c>
      <c r="G323" s="91">
        <f t="shared" si="45"/>
        <v>0</v>
      </c>
      <c r="H323" s="91">
        <f t="shared" si="45"/>
        <v>0</v>
      </c>
      <c r="I323" s="91">
        <f t="shared" si="45"/>
        <v>0</v>
      </c>
      <c r="J323" s="91">
        <f t="shared" si="45"/>
        <v>0</v>
      </c>
      <c r="K323" s="91">
        <f t="shared" si="45"/>
        <v>0</v>
      </c>
      <c r="L323" s="91">
        <f t="shared" si="45"/>
        <v>0</v>
      </c>
      <c r="M323" s="91">
        <f t="shared" si="45"/>
        <v>0</v>
      </c>
      <c r="N323" s="91">
        <f t="shared" si="45"/>
        <v>0</v>
      </c>
      <c r="O323" s="91">
        <f t="shared" si="45"/>
        <v>0</v>
      </c>
      <c r="P323" s="91">
        <f t="shared" si="45"/>
        <v>0</v>
      </c>
      <c r="Q323" s="91">
        <f t="shared" si="45"/>
        <v>0</v>
      </c>
      <c r="R323" s="91">
        <f t="shared" si="45"/>
        <v>0</v>
      </c>
      <c r="S323" s="91">
        <f t="shared" si="45"/>
        <v>0</v>
      </c>
      <c r="T323" s="91">
        <f t="shared" si="45"/>
        <v>0</v>
      </c>
      <c r="U323" s="91">
        <f t="shared" si="45"/>
        <v>0</v>
      </c>
      <c r="V323" s="91">
        <f t="shared" si="45"/>
        <v>0</v>
      </c>
      <c r="W323" s="91">
        <f t="shared" si="45"/>
        <v>0</v>
      </c>
      <c r="X323" s="91">
        <f t="shared" si="45"/>
        <v>0</v>
      </c>
      <c r="Y323" s="91">
        <f t="shared" si="45"/>
        <v>0</v>
      </c>
      <c r="Z323" s="91">
        <f t="shared" si="45"/>
        <v>0</v>
      </c>
      <c r="AA323" s="91">
        <f t="shared" si="45"/>
        <v>0</v>
      </c>
      <c r="AB323" s="91">
        <f t="shared" si="45"/>
        <v>0</v>
      </c>
      <c r="AC323" s="91">
        <f t="shared" si="45"/>
        <v>0</v>
      </c>
      <c r="AD323" s="91">
        <f t="shared" si="45"/>
        <v>0</v>
      </c>
      <c r="AE323" s="91">
        <f t="shared" si="45"/>
        <v>0</v>
      </c>
      <c r="AF323" s="91">
        <f t="shared" si="45"/>
        <v>0</v>
      </c>
      <c r="AG323" s="91">
        <f t="shared" si="45"/>
        <v>0</v>
      </c>
    </row>
    <row r="324" spans="1:33" x14ac:dyDescent="0.25">
      <c r="A324" s="32" t="str">
        <f t="shared" si="44"/>
        <v>cpetr_d</v>
      </c>
      <c r="B324" s="32" t="str">
        <f t="shared" si="28"/>
        <v>TRAPES-UCE-L</v>
      </c>
      <c r="C324" s="91">
        <f t="shared" si="45"/>
        <v>0</v>
      </c>
      <c r="D324" s="91">
        <f t="shared" si="45"/>
        <v>0</v>
      </c>
      <c r="E324" s="91">
        <f t="shared" si="45"/>
        <v>0</v>
      </c>
      <c r="F324" s="91">
        <f t="shared" si="45"/>
        <v>0</v>
      </c>
      <c r="G324" s="91">
        <f t="shared" si="45"/>
        <v>0</v>
      </c>
      <c r="H324" s="91">
        <f t="shared" si="45"/>
        <v>0</v>
      </c>
      <c r="I324" s="91">
        <f t="shared" si="45"/>
        <v>0</v>
      </c>
      <c r="J324" s="91">
        <f t="shared" si="45"/>
        <v>0</v>
      </c>
      <c r="K324" s="91">
        <f t="shared" si="45"/>
        <v>0</v>
      </c>
      <c r="L324" s="91">
        <f t="shared" si="45"/>
        <v>0</v>
      </c>
      <c r="M324" s="91">
        <f t="shared" si="45"/>
        <v>0</v>
      </c>
      <c r="N324" s="91">
        <f t="shared" si="45"/>
        <v>0</v>
      </c>
      <c r="O324" s="91">
        <f t="shared" si="45"/>
        <v>0</v>
      </c>
      <c r="P324" s="91">
        <f t="shared" si="45"/>
        <v>0</v>
      </c>
      <c r="Q324" s="91">
        <f t="shared" si="45"/>
        <v>0</v>
      </c>
      <c r="R324" s="91">
        <f t="shared" si="45"/>
        <v>0</v>
      </c>
      <c r="S324" s="91">
        <f t="shared" si="45"/>
        <v>0</v>
      </c>
      <c r="T324" s="91">
        <f t="shared" si="45"/>
        <v>0</v>
      </c>
      <c r="U324" s="91">
        <f t="shared" si="45"/>
        <v>0</v>
      </c>
      <c r="V324" s="91">
        <f t="shared" si="45"/>
        <v>0</v>
      </c>
      <c r="W324" s="91">
        <f t="shared" si="45"/>
        <v>0</v>
      </c>
      <c r="X324" s="91">
        <f t="shared" si="45"/>
        <v>0</v>
      </c>
      <c r="Y324" s="91">
        <f t="shared" si="45"/>
        <v>0</v>
      </c>
      <c r="Z324" s="91">
        <f t="shared" si="45"/>
        <v>0</v>
      </c>
      <c r="AA324" s="91">
        <f t="shared" si="45"/>
        <v>0</v>
      </c>
      <c r="AB324" s="91">
        <f t="shared" si="45"/>
        <v>0</v>
      </c>
      <c r="AC324" s="91">
        <f t="shared" si="45"/>
        <v>0</v>
      </c>
      <c r="AD324" s="91">
        <f t="shared" si="45"/>
        <v>0</v>
      </c>
      <c r="AE324" s="91">
        <f t="shared" si="45"/>
        <v>0</v>
      </c>
      <c r="AF324" s="91">
        <f t="shared" si="45"/>
        <v>0</v>
      </c>
      <c r="AG324" s="91">
        <f t="shared" si="45"/>
        <v>0</v>
      </c>
    </row>
    <row r="325" spans="1:33" x14ac:dyDescent="0.25">
      <c r="A325" s="32" t="str">
        <f t="shared" si="44"/>
        <v>cpetr_d</v>
      </c>
      <c r="B325" s="32" t="str">
        <f t="shared" si="28"/>
        <v>REF2019-UCE-L</v>
      </c>
      <c r="C325" s="91">
        <f t="shared" si="45"/>
        <v>0</v>
      </c>
      <c r="D325" s="91">
        <f t="shared" si="45"/>
        <v>0</v>
      </c>
      <c r="E325" s="91">
        <f t="shared" si="45"/>
        <v>0</v>
      </c>
      <c r="F325" s="91">
        <f t="shared" si="45"/>
        <v>0</v>
      </c>
      <c r="G325" s="91">
        <f t="shared" si="45"/>
        <v>0</v>
      </c>
      <c r="H325" s="91">
        <f t="shared" si="45"/>
        <v>0</v>
      </c>
      <c r="I325" s="91">
        <f t="shared" si="45"/>
        <v>0</v>
      </c>
      <c r="J325" s="91">
        <f t="shared" si="45"/>
        <v>0</v>
      </c>
      <c r="K325" s="91">
        <f t="shared" si="45"/>
        <v>0</v>
      </c>
      <c r="L325" s="91">
        <f t="shared" si="45"/>
        <v>0</v>
      </c>
      <c r="M325" s="91">
        <f t="shared" si="45"/>
        <v>0</v>
      </c>
      <c r="N325" s="91">
        <f t="shared" si="45"/>
        <v>0</v>
      </c>
      <c r="O325" s="91">
        <f t="shared" si="45"/>
        <v>0</v>
      </c>
      <c r="P325" s="91">
        <f t="shared" si="45"/>
        <v>0</v>
      </c>
      <c r="Q325" s="91">
        <f t="shared" si="45"/>
        <v>0</v>
      </c>
      <c r="R325" s="91">
        <f t="shared" si="45"/>
        <v>0</v>
      </c>
      <c r="S325" s="91">
        <f t="shared" si="45"/>
        <v>0</v>
      </c>
      <c r="T325" s="91">
        <f t="shared" si="45"/>
        <v>0</v>
      </c>
      <c r="U325" s="91">
        <f t="shared" si="45"/>
        <v>0</v>
      </c>
      <c r="V325" s="91">
        <f t="shared" si="45"/>
        <v>0</v>
      </c>
      <c r="W325" s="91">
        <f t="shared" si="45"/>
        <v>0</v>
      </c>
      <c r="X325" s="91">
        <f t="shared" si="45"/>
        <v>0</v>
      </c>
      <c r="Y325" s="91">
        <f t="shared" si="45"/>
        <v>0</v>
      </c>
      <c r="Z325" s="91">
        <f t="shared" si="45"/>
        <v>0</v>
      </c>
      <c r="AA325" s="91">
        <f t="shared" si="45"/>
        <v>0</v>
      </c>
      <c r="AB325" s="91">
        <f t="shared" si="45"/>
        <v>0</v>
      </c>
      <c r="AC325" s="91">
        <f t="shared" si="45"/>
        <v>0</v>
      </c>
      <c r="AD325" s="91">
        <f t="shared" si="45"/>
        <v>0</v>
      </c>
      <c r="AE325" s="91">
        <f t="shared" si="45"/>
        <v>0</v>
      </c>
      <c r="AF325" s="91">
        <f t="shared" si="45"/>
        <v>0</v>
      </c>
      <c r="AG325" s="91">
        <f t="shared" si="45"/>
        <v>0</v>
      </c>
    </row>
    <row r="326" spans="1:33" x14ac:dyDescent="0.25">
      <c r="A326" s="32" t="str">
        <f t="shared" si="44"/>
        <v>cpetr_d</v>
      </c>
      <c r="B326" s="32" t="str">
        <f t="shared" si="28"/>
        <v>REF20195-L</v>
      </c>
      <c r="C326" s="91">
        <f t="shared" si="45"/>
        <v>0</v>
      </c>
      <c r="D326" s="91">
        <f t="shared" si="45"/>
        <v>0</v>
      </c>
      <c r="E326" s="91">
        <f t="shared" si="45"/>
        <v>0</v>
      </c>
      <c r="F326" s="91">
        <f t="shared" si="45"/>
        <v>0</v>
      </c>
      <c r="G326" s="91">
        <f t="shared" si="45"/>
        <v>0</v>
      </c>
      <c r="H326" s="91">
        <f t="shared" si="45"/>
        <v>0</v>
      </c>
      <c r="I326" s="91">
        <f t="shared" si="45"/>
        <v>0</v>
      </c>
      <c r="J326" s="91">
        <f t="shared" si="45"/>
        <v>0</v>
      </c>
      <c r="K326" s="91">
        <f t="shared" si="45"/>
        <v>0</v>
      </c>
      <c r="L326" s="91">
        <f t="shared" si="45"/>
        <v>0</v>
      </c>
      <c r="M326" s="91">
        <f t="shared" si="45"/>
        <v>0</v>
      </c>
      <c r="N326" s="91">
        <f t="shared" si="45"/>
        <v>0</v>
      </c>
      <c r="O326" s="91">
        <f t="shared" si="45"/>
        <v>0</v>
      </c>
      <c r="P326" s="91">
        <f t="shared" si="45"/>
        <v>0</v>
      </c>
      <c r="Q326" s="91">
        <f t="shared" si="45"/>
        <v>0</v>
      </c>
      <c r="R326" s="91">
        <f t="shared" si="45"/>
        <v>0</v>
      </c>
      <c r="S326" s="91">
        <f t="shared" si="45"/>
        <v>0</v>
      </c>
      <c r="T326" s="91">
        <f t="shared" si="45"/>
        <v>0</v>
      </c>
      <c r="U326" s="91">
        <f t="shared" si="45"/>
        <v>0</v>
      </c>
      <c r="V326" s="91">
        <f t="shared" si="45"/>
        <v>0</v>
      </c>
      <c r="W326" s="91">
        <f t="shared" si="45"/>
        <v>0</v>
      </c>
      <c r="X326" s="91">
        <f t="shared" si="45"/>
        <v>0</v>
      </c>
      <c r="Y326" s="91">
        <f t="shared" si="45"/>
        <v>0</v>
      </c>
      <c r="Z326" s="91">
        <f t="shared" si="45"/>
        <v>0</v>
      </c>
      <c r="AA326" s="91">
        <f t="shared" si="45"/>
        <v>0</v>
      </c>
      <c r="AB326" s="91">
        <f t="shared" si="45"/>
        <v>0</v>
      </c>
      <c r="AC326" s="91">
        <f t="shared" si="45"/>
        <v>0</v>
      </c>
      <c r="AD326" s="91">
        <f t="shared" si="45"/>
        <v>0</v>
      </c>
      <c r="AE326" s="91">
        <f t="shared" si="45"/>
        <v>0</v>
      </c>
      <c r="AF326" s="91">
        <f t="shared" si="45"/>
        <v>0</v>
      </c>
      <c r="AG326" s="91">
        <f t="shared" si="45"/>
        <v>0</v>
      </c>
    </row>
    <row r="327" spans="1:33" s="3" customFormat="1" x14ac:dyDescent="0.25">
      <c r="A327" s="3" t="str">
        <f t="shared" si="44"/>
        <v>cpetr_d</v>
      </c>
      <c r="B327" s="3" t="str">
        <f t="shared" si="28"/>
        <v>T3P2S8RL-UCE</v>
      </c>
      <c r="C327" s="92">
        <f t="shared" si="45"/>
        <v>0</v>
      </c>
      <c r="D327" s="92">
        <f t="shared" si="45"/>
        <v>0</v>
      </c>
      <c r="E327" s="92">
        <f t="shared" si="45"/>
        <v>0</v>
      </c>
      <c r="F327" s="92">
        <f t="shared" si="45"/>
        <v>0</v>
      </c>
      <c r="G327" s="92">
        <f t="shared" si="45"/>
        <v>0</v>
      </c>
      <c r="H327" s="92">
        <f t="shared" si="45"/>
        <v>0</v>
      </c>
      <c r="I327" s="92">
        <f t="shared" si="45"/>
        <v>0</v>
      </c>
      <c r="J327" s="92">
        <f t="shared" si="45"/>
        <v>0</v>
      </c>
      <c r="K327" s="92">
        <f t="shared" si="45"/>
        <v>0</v>
      </c>
      <c r="L327" s="92">
        <f t="shared" si="45"/>
        <v>0</v>
      </c>
      <c r="M327" s="92">
        <f t="shared" si="45"/>
        <v>0</v>
      </c>
      <c r="N327" s="92">
        <f t="shared" si="45"/>
        <v>0</v>
      </c>
      <c r="O327" s="92">
        <f t="shared" si="45"/>
        <v>0</v>
      </c>
      <c r="P327" s="92">
        <f t="shared" si="45"/>
        <v>0</v>
      </c>
      <c r="Q327" s="92">
        <f t="shared" si="45"/>
        <v>0</v>
      </c>
      <c r="R327" s="92">
        <f t="shared" si="45"/>
        <v>0</v>
      </c>
      <c r="S327" s="92">
        <f t="shared" si="45"/>
        <v>0</v>
      </c>
      <c r="T327" s="92">
        <f t="shared" si="45"/>
        <v>0</v>
      </c>
      <c r="U327" s="92">
        <f t="shared" si="45"/>
        <v>0</v>
      </c>
      <c r="V327" s="92">
        <f t="shared" si="45"/>
        <v>0</v>
      </c>
      <c r="W327" s="92">
        <f t="shared" si="45"/>
        <v>0</v>
      </c>
      <c r="X327" s="92">
        <f t="shared" si="45"/>
        <v>0</v>
      </c>
      <c r="Y327" s="92">
        <f t="shared" si="45"/>
        <v>0</v>
      </c>
      <c r="Z327" s="92">
        <f t="shared" si="45"/>
        <v>0</v>
      </c>
      <c r="AA327" s="92">
        <f t="shared" si="45"/>
        <v>0</v>
      </c>
      <c r="AB327" s="92">
        <f t="shared" si="45"/>
        <v>0</v>
      </c>
      <c r="AC327" s="92">
        <f t="shared" si="45"/>
        <v>0</v>
      </c>
      <c r="AD327" s="92">
        <f t="shared" si="45"/>
        <v>0</v>
      </c>
      <c r="AE327" s="92">
        <f t="shared" si="45"/>
        <v>0</v>
      </c>
      <c r="AF327" s="92">
        <f t="shared" si="45"/>
        <v>0</v>
      </c>
      <c r="AG327" s="92">
        <f t="shared" si="45"/>
        <v>0</v>
      </c>
    </row>
    <row r="328" spans="1:33" x14ac:dyDescent="0.25">
      <c r="A328" s="86" t="s">
        <v>315</v>
      </c>
      <c r="B328" s="86" t="str">
        <f t="shared" si="28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25">
      <c r="A329" s="32" t="str">
        <f>A328</f>
        <v>cvehi</v>
      </c>
      <c r="B329" s="32" t="str">
        <f t="shared" ref="B329:B337" si="46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25">
      <c r="A330" s="32" t="str">
        <f t="shared" ref="A330:A337" si="47">A329</f>
        <v>cvehi</v>
      </c>
      <c r="B330" s="32" t="str">
        <f t="shared" si="46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25">
      <c r="A331" s="32" t="str">
        <f t="shared" si="47"/>
        <v>cvehi</v>
      </c>
      <c r="B331" s="32" t="str">
        <f t="shared" si="46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25">
      <c r="A332" s="32" t="str">
        <f t="shared" si="47"/>
        <v>cvehi</v>
      </c>
      <c r="B332" s="32" t="str">
        <f t="shared" si="46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25">
      <c r="A333" s="32" t="str">
        <f t="shared" si="47"/>
        <v>cvehi</v>
      </c>
      <c r="B333" s="32" t="str">
        <f t="shared" si="46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25">
      <c r="A334" s="32" t="str">
        <f t="shared" si="47"/>
        <v>cvehi</v>
      </c>
      <c r="B334" s="32" t="str">
        <f t="shared" si="46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25">
      <c r="A335" s="32" t="str">
        <f t="shared" si="47"/>
        <v>cvehi</v>
      </c>
      <c r="B335" s="32" t="str">
        <f t="shared" si="46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25">
      <c r="A336" s="32" t="str">
        <f t="shared" si="47"/>
        <v>cvehi</v>
      </c>
      <c r="B336" s="32" t="str">
        <f t="shared" si="46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25">
      <c r="A337" s="3" t="str">
        <f t="shared" si="47"/>
        <v>cvehi</v>
      </c>
      <c r="B337" s="3" t="str">
        <f t="shared" si="46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40625" defaultRowHeight="15" x14ac:dyDescent="0.25"/>
  <cols>
    <col min="1" max="2" width="9.140625" style="57"/>
    <col min="3" max="3" width="22.42578125" style="57" bestFit="1" customWidth="1"/>
    <col min="4" max="16384" width="9.140625" style="57"/>
  </cols>
  <sheetData>
    <row r="1" spans="1:35" x14ac:dyDescent="0.25">
      <c r="A1" s="57" t="s">
        <v>314</v>
      </c>
    </row>
    <row r="7" spans="1:35" x14ac:dyDescent="0.25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25">
      <c r="A8" s="57" t="s">
        <v>315</v>
      </c>
      <c r="B8" s="57" t="s">
        <v>316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25">
      <c r="A9" s="57" t="s">
        <v>315</v>
      </c>
      <c r="B9" s="57" t="s">
        <v>316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25">
      <c r="A10" s="57" t="s">
        <v>315</v>
      </c>
      <c r="B10" s="57" t="s">
        <v>316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25">
      <c r="A11" s="57" t="s">
        <v>315</v>
      </c>
      <c r="B11" s="57" t="s">
        <v>316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25">
      <c r="A12" s="57" t="s">
        <v>315</v>
      </c>
      <c r="B12" s="57" t="s">
        <v>316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25">
      <c r="A13" s="57" t="s">
        <v>315</v>
      </c>
      <c r="B13" s="57" t="s">
        <v>316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25">
      <c r="A14" s="57" t="s">
        <v>315</v>
      </c>
      <c r="B14" s="57" t="s">
        <v>316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25">
      <c r="A15" s="57" t="s">
        <v>315</v>
      </c>
      <c r="B15" s="57" t="s">
        <v>316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25">
      <c r="A16" s="57" t="s">
        <v>315</v>
      </c>
      <c r="B16" s="57" t="s">
        <v>316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25">
      <c r="A17" s="57" t="s">
        <v>315</v>
      </c>
      <c r="B17" s="57" t="s">
        <v>316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25">
      <c r="C20" s="40"/>
    </row>
    <row r="21" spans="1:35" x14ac:dyDescent="0.25">
      <c r="C21" s="40"/>
    </row>
    <row r="22" spans="1:35" x14ac:dyDescent="0.25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25">
      <c r="C23" s="40"/>
    </row>
    <row r="24" spans="1:35" x14ac:dyDescent="0.25">
      <c r="C24" s="40"/>
    </row>
    <row r="25" spans="1:35" x14ac:dyDescent="0.25">
      <c r="C25" s="40"/>
    </row>
    <row r="26" spans="1:35" x14ac:dyDescent="0.25">
      <c r="C26" s="97"/>
    </row>
    <row r="27" spans="1:35" x14ac:dyDescent="0.25">
      <c r="C27" s="97"/>
    </row>
    <row r="28" spans="1:35" x14ac:dyDescent="0.25">
      <c r="C28" s="97"/>
    </row>
    <row r="29" spans="1:35" x14ac:dyDescent="0.25">
      <c r="C29" s="97"/>
    </row>
    <row r="30" spans="1:35" x14ac:dyDescent="0.25">
      <c r="C30" s="97"/>
    </row>
    <row r="31" spans="1:35" x14ac:dyDescent="0.25">
      <c r="C31" s="97"/>
    </row>
    <row r="32" spans="1:35" x14ac:dyDescent="0.25">
      <c r="C32" s="97"/>
    </row>
    <row r="33" spans="3:45" x14ac:dyDescent="0.25">
      <c r="C33" s="97"/>
    </row>
    <row r="34" spans="3:45" x14ac:dyDescent="0.25">
      <c r="C34" s="97"/>
      <c r="AS34" s="83"/>
    </row>
    <row r="35" spans="3:45" x14ac:dyDescent="0.25">
      <c r="C35" s="97"/>
      <c r="AS35" s="83"/>
    </row>
    <row r="36" spans="3:45" x14ac:dyDescent="0.25">
      <c r="C36" s="97"/>
      <c r="AS36" s="83"/>
    </row>
    <row r="37" spans="3:45" x14ac:dyDescent="0.25">
      <c r="C37" s="97"/>
      <c r="AS37" s="83"/>
    </row>
    <row r="38" spans="3:45" x14ac:dyDescent="0.25">
      <c r="C38" s="97"/>
      <c r="AS38" s="83"/>
    </row>
    <row r="39" spans="3:45" x14ac:dyDescent="0.25">
      <c r="C39" s="97"/>
    </row>
    <row r="40" spans="3:45" x14ac:dyDescent="0.25">
      <c r="C40" s="97"/>
    </row>
    <row r="41" spans="3:45" x14ac:dyDescent="0.25">
      <c r="C41" s="97"/>
    </row>
    <row r="42" spans="3:45" x14ac:dyDescent="0.25">
      <c r="C42" s="97"/>
    </row>
    <row r="43" spans="3:45" x14ac:dyDescent="0.25">
      <c r="C43" s="97"/>
    </row>
    <row r="44" spans="3:45" x14ac:dyDescent="0.25">
      <c r="C44" s="97"/>
    </row>
    <row r="45" spans="3:45" x14ac:dyDescent="0.25">
      <c r="C45" s="97"/>
    </row>
    <row r="46" spans="3:45" x14ac:dyDescent="0.25">
      <c r="C46" s="97"/>
    </row>
    <row r="47" spans="3:45" x14ac:dyDescent="0.25">
      <c r="C47" s="97"/>
    </row>
    <row r="48" spans="3:45" x14ac:dyDescent="0.25">
      <c r="C48" s="97"/>
    </row>
    <row r="49" spans="3:3" x14ac:dyDescent="0.25">
      <c r="C49" s="97"/>
    </row>
    <row r="50" spans="3:3" x14ac:dyDescent="0.25">
      <c r="C50" s="97"/>
    </row>
    <row r="51" spans="3:3" x14ac:dyDescent="0.25">
      <c r="C51" s="97"/>
    </row>
    <row r="52" spans="3:3" x14ac:dyDescent="0.25">
      <c r="C52" s="97"/>
    </row>
    <row r="53" spans="3:3" x14ac:dyDescent="0.25">
      <c r="C53" s="97"/>
    </row>
    <row r="54" spans="3:3" x14ac:dyDescent="0.25">
      <c r="C54" s="97"/>
    </row>
    <row r="55" spans="3:3" x14ac:dyDescent="0.25">
      <c r="C55" s="97"/>
    </row>
    <row r="56" spans="3:3" x14ac:dyDescent="0.25">
      <c r="C56" s="97"/>
    </row>
    <row r="57" spans="3:3" x14ac:dyDescent="0.25">
      <c r="C57" s="97"/>
    </row>
    <row r="58" spans="3:3" x14ac:dyDescent="0.25">
      <c r="C58" s="97"/>
    </row>
    <row r="59" spans="3:3" x14ac:dyDescent="0.25">
      <c r="C59" s="97"/>
    </row>
    <row r="60" spans="3:3" x14ac:dyDescent="0.25">
      <c r="C60" s="97"/>
    </row>
    <row r="61" spans="3:3" x14ac:dyDescent="0.25">
      <c r="C61" s="97"/>
    </row>
    <row r="62" spans="3:3" x14ac:dyDescent="0.25">
      <c r="C62" s="97"/>
    </row>
    <row r="63" spans="3:3" x14ac:dyDescent="0.25">
      <c r="C63" s="97"/>
    </row>
    <row r="64" spans="3:3" x14ac:dyDescent="0.25">
      <c r="C64" s="97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40625" defaultRowHeight="15" x14ac:dyDescent="0.25"/>
  <cols>
    <col min="1" max="2" width="9.140625" style="57"/>
    <col min="3" max="3" width="25.28515625" style="57" customWidth="1"/>
    <col min="4" max="5" width="9.140625" style="33"/>
    <col min="6" max="16384" width="9.140625" style="57"/>
  </cols>
  <sheetData>
    <row r="1" spans="1:44" x14ac:dyDescent="0.25">
      <c r="A1" s="57" t="s">
        <v>314</v>
      </c>
    </row>
    <row r="7" spans="1:44" x14ac:dyDescent="0.25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25">
      <c r="A8" s="57" t="s">
        <v>315</v>
      </c>
      <c r="B8" s="57" t="s">
        <v>316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25">
      <c r="A9" s="57" t="s">
        <v>315</v>
      </c>
      <c r="B9" s="57" t="s">
        <v>316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25">
      <c r="A10" s="57" t="s">
        <v>315</v>
      </c>
      <c r="B10" s="57" t="s">
        <v>316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25">
      <c r="A11" s="57" t="s">
        <v>315</v>
      </c>
      <c r="B11" s="57" t="s">
        <v>316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25">
      <c r="A12" s="57" t="s">
        <v>315</v>
      </c>
      <c r="B12" s="57" t="s">
        <v>316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25">
      <c r="A13" s="57" t="s">
        <v>315</v>
      </c>
      <c r="B13" s="57" t="s">
        <v>316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25">
      <c r="A14" s="57" t="s">
        <v>315</v>
      </c>
      <c r="B14" s="57" t="s">
        <v>316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25">
      <c r="A15" s="57" t="s">
        <v>315</v>
      </c>
      <c r="B15" s="57" t="s">
        <v>316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25">
      <c r="A16" s="57" t="s">
        <v>315</v>
      </c>
      <c r="B16" s="57" t="s">
        <v>316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25">
      <c r="A17" s="57" t="s">
        <v>315</v>
      </c>
      <c r="B17" s="57" t="s">
        <v>316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25">
      <c r="AQ18" s="84"/>
      <c r="AR18" s="49"/>
    </row>
    <row r="19" spans="1:44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25">
      <c r="AQ20" s="84"/>
      <c r="AR20" s="49"/>
    </row>
    <row r="21" spans="1:44" x14ac:dyDescent="0.25">
      <c r="L21" s="99"/>
      <c r="AQ21" s="84"/>
      <c r="AR21" s="49"/>
    </row>
    <row r="22" spans="1:44" x14ac:dyDescent="0.25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25">
      <c r="L23" s="99"/>
      <c r="AQ23" s="84"/>
      <c r="AR23" s="49"/>
    </row>
    <row r="24" spans="1:44" x14ac:dyDescent="0.25">
      <c r="C24" s="95"/>
      <c r="L24" s="99"/>
      <c r="AQ24" s="84"/>
      <c r="AR24" s="49"/>
    </row>
    <row r="25" spans="1:44" x14ac:dyDescent="0.25">
      <c r="C25" s="95"/>
      <c r="L25" s="99"/>
      <c r="AQ25" s="84"/>
      <c r="AR25" s="49"/>
    </row>
    <row r="26" spans="1:44" x14ac:dyDescent="0.25">
      <c r="C26" s="95"/>
      <c r="L26" s="99"/>
      <c r="AQ26" s="84"/>
      <c r="AR26" s="49"/>
    </row>
    <row r="27" spans="1:44" x14ac:dyDescent="0.25">
      <c r="C27" s="95"/>
      <c r="L27" s="99"/>
      <c r="M27" s="98"/>
      <c r="AQ27" s="84"/>
      <c r="AR27" s="49"/>
    </row>
    <row r="28" spans="1:44" x14ac:dyDescent="0.25">
      <c r="C28" s="95"/>
      <c r="L28" s="99"/>
      <c r="M28" s="98"/>
      <c r="AQ28" s="84"/>
      <c r="AR28" s="49"/>
    </row>
    <row r="29" spans="1:44" x14ac:dyDescent="0.25">
      <c r="C29" s="95"/>
      <c r="L29" s="99"/>
      <c r="M29" s="98"/>
      <c r="AQ29" s="84"/>
      <c r="AR29" s="49"/>
    </row>
    <row r="30" spans="1:44" x14ac:dyDescent="0.25">
      <c r="C30" s="95"/>
      <c r="L30" s="99"/>
      <c r="M30" s="98"/>
      <c r="AQ30" s="84"/>
      <c r="AR30" s="49"/>
    </row>
    <row r="31" spans="1:44" x14ac:dyDescent="0.25">
      <c r="C31" s="95"/>
      <c r="L31" s="99"/>
      <c r="M31" s="98"/>
      <c r="AQ31" s="84"/>
      <c r="AR31" s="49"/>
    </row>
    <row r="32" spans="1:44" x14ac:dyDescent="0.25">
      <c r="C32" s="95"/>
      <c r="L32" s="99"/>
      <c r="M32" s="98"/>
      <c r="AQ32" s="84"/>
      <c r="AR32" s="49"/>
    </row>
    <row r="33" spans="3:44" x14ac:dyDescent="0.25">
      <c r="C33" s="95"/>
      <c r="L33" s="99"/>
      <c r="M33" s="98"/>
      <c r="AQ33" s="84"/>
      <c r="AR33" s="49"/>
    </row>
    <row r="34" spans="3:44" x14ac:dyDescent="0.25">
      <c r="C34" s="95"/>
      <c r="L34" s="99"/>
      <c r="M34" s="98"/>
      <c r="AQ34" s="84"/>
      <c r="AR34" s="49"/>
    </row>
    <row r="35" spans="3:44" x14ac:dyDescent="0.25">
      <c r="C35" s="95"/>
      <c r="L35" s="99"/>
      <c r="M35" s="98"/>
      <c r="AQ35" s="84"/>
      <c r="AR35" s="49"/>
    </row>
    <row r="36" spans="3:44" x14ac:dyDescent="0.25">
      <c r="C36" s="95"/>
      <c r="L36" s="99"/>
      <c r="M36" s="98"/>
      <c r="AQ36" s="84"/>
      <c r="AR36" s="49"/>
    </row>
    <row r="37" spans="3:44" x14ac:dyDescent="0.25">
      <c r="C37" s="95"/>
      <c r="L37" s="99"/>
      <c r="M37" s="98"/>
      <c r="AQ37" s="84"/>
      <c r="AR37" s="49"/>
    </row>
    <row r="38" spans="3:44" x14ac:dyDescent="0.25">
      <c r="C38" s="95"/>
      <c r="L38" s="99"/>
      <c r="M38" s="98"/>
      <c r="AQ38" s="84"/>
      <c r="AR38" s="49"/>
    </row>
    <row r="39" spans="3:44" x14ac:dyDescent="0.25">
      <c r="C39" s="95"/>
      <c r="L39" s="99"/>
      <c r="M39" s="98"/>
      <c r="AQ39" s="84"/>
      <c r="AR39" s="49"/>
    </row>
    <row r="40" spans="3:44" x14ac:dyDescent="0.25">
      <c r="C40" s="95"/>
      <c r="L40" s="99"/>
      <c r="M40" s="98"/>
      <c r="AQ40" s="84"/>
      <c r="AR40" s="49"/>
    </row>
    <row r="41" spans="3:44" x14ac:dyDescent="0.25">
      <c r="C41" s="95"/>
      <c r="L41" s="99"/>
      <c r="M41" s="98"/>
      <c r="AQ41" s="84"/>
      <c r="AR41" s="49"/>
    </row>
    <row r="42" spans="3:44" x14ac:dyDescent="0.25">
      <c r="C42" s="95"/>
      <c r="L42" s="99"/>
      <c r="M42" s="98"/>
      <c r="AQ42" s="84"/>
      <c r="AR42" s="49"/>
    </row>
    <row r="43" spans="3:44" x14ac:dyDescent="0.25">
      <c r="C43" s="95"/>
      <c r="L43" s="99"/>
      <c r="M43" s="98"/>
      <c r="AQ43" s="84"/>
      <c r="AR43" s="49"/>
    </row>
    <row r="44" spans="3:44" x14ac:dyDescent="0.25">
      <c r="C44" s="95"/>
      <c r="L44" s="99"/>
      <c r="M44" s="98"/>
      <c r="AQ44" s="84"/>
      <c r="AR44" s="49"/>
    </row>
    <row r="45" spans="3:44" x14ac:dyDescent="0.25">
      <c r="C45" s="95"/>
      <c r="L45" s="99"/>
      <c r="M45" s="98"/>
      <c r="AQ45" s="84"/>
      <c r="AR45" s="49"/>
    </row>
    <row r="46" spans="3:44" x14ac:dyDescent="0.25">
      <c r="C46" s="95"/>
      <c r="L46" s="99"/>
      <c r="M46" s="98"/>
      <c r="AQ46" s="84"/>
      <c r="AR46" s="49"/>
    </row>
    <row r="47" spans="3:44" x14ac:dyDescent="0.25">
      <c r="C47" s="95"/>
      <c r="L47" s="99"/>
      <c r="M47" s="98"/>
    </row>
    <row r="48" spans="3:44" x14ac:dyDescent="0.25">
      <c r="C48" s="95"/>
      <c r="L48" s="99"/>
      <c r="M48" s="98"/>
    </row>
    <row r="49" spans="3:13" x14ac:dyDescent="0.25">
      <c r="C49" s="95"/>
      <c r="L49" s="99"/>
      <c r="M49" s="98"/>
    </row>
    <row r="50" spans="3:13" x14ac:dyDescent="0.25">
      <c r="C50" s="95"/>
      <c r="L50" s="99"/>
      <c r="M50" s="98"/>
    </row>
    <row r="51" spans="3:13" x14ac:dyDescent="0.25">
      <c r="C51" s="95"/>
      <c r="L51" s="99"/>
      <c r="M51" s="98"/>
    </row>
    <row r="52" spans="3:13" x14ac:dyDescent="0.25">
      <c r="C52" s="95"/>
      <c r="L52" s="99"/>
      <c r="M52" s="98"/>
    </row>
    <row r="53" spans="3:13" x14ac:dyDescent="0.25">
      <c r="C53" s="95"/>
      <c r="L53" s="99"/>
      <c r="M53" s="98"/>
    </row>
    <row r="54" spans="3:13" x14ac:dyDescent="0.25">
      <c r="C54" s="95"/>
      <c r="L54" s="99"/>
      <c r="M54" s="98"/>
    </row>
    <row r="55" spans="3:13" x14ac:dyDescent="0.25">
      <c r="C55" s="95"/>
      <c r="L55" s="99"/>
      <c r="M55" s="98"/>
    </row>
    <row r="56" spans="3:13" x14ac:dyDescent="0.25">
      <c r="C56" s="95"/>
      <c r="L56" s="99"/>
      <c r="M56" s="98"/>
    </row>
    <row r="57" spans="3:13" x14ac:dyDescent="0.25">
      <c r="C57" s="95"/>
      <c r="L57" s="99"/>
      <c r="M57" s="98"/>
    </row>
    <row r="58" spans="3:13" x14ac:dyDescent="0.25">
      <c r="C58" s="95"/>
      <c r="L58" s="99"/>
      <c r="M58" s="98"/>
    </row>
    <row r="59" spans="3:13" x14ac:dyDescent="0.25">
      <c r="C59" s="95"/>
      <c r="M59" s="98"/>
    </row>
    <row r="60" spans="3:13" x14ac:dyDescent="0.25">
      <c r="C60" s="95"/>
      <c r="M60" s="98"/>
    </row>
    <row r="61" spans="3:13" x14ac:dyDescent="0.25">
      <c r="C61" s="95"/>
      <c r="M61" s="98"/>
    </row>
    <row r="62" spans="3:13" x14ac:dyDescent="0.25">
      <c r="C62" s="95"/>
      <c r="M62" s="98"/>
    </row>
    <row r="63" spans="3:13" x14ac:dyDescent="0.25">
      <c r="M63" s="98"/>
    </row>
    <row r="64" spans="3:13" x14ac:dyDescent="0.25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7109375" defaultRowHeight="15" x14ac:dyDescent="0.25"/>
  <cols>
    <col min="1" max="16384" width="9.7109375" style="15"/>
  </cols>
  <sheetData>
    <row r="1" spans="1:38" ht="18.75" x14ac:dyDescent="0.3">
      <c r="A1" s="1" t="s">
        <v>290</v>
      </c>
      <c r="D1" s="15" t="s">
        <v>291</v>
      </c>
      <c r="E1" s="15">
        <f>COLUMN(WPDATA!X195)</f>
        <v>24</v>
      </c>
    </row>
    <row r="2" spans="1:38" x14ac:dyDescent="0.25">
      <c r="A2" s="4" t="s">
        <v>292</v>
      </c>
      <c r="D2" s="15">
        <v>30</v>
      </c>
    </row>
    <row r="3" spans="1:38" x14ac:dyDescent="0.25">
      <c r="D3" s="15">
        <f>D2*7</f>
        <v>210</v>
      </c>
      <c r="E3" s="15">
        <f>D3/10</f>
        <v>21</v>
      </c>
    </row>
    <row r="5" spans="1:38" x14ac:dyDescent="0.25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25">
      <c r="A6" s="2" t="s">
        <v>293</v>
      </c>
    </row>
    <row r="7" spans="1:38" x14ac:dyDescent="0.25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25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25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25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25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25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25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25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25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25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25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25">
      <c r="A22" s="2" t="s">
        <v>294</v>
      </c>
    </row>
    <row r="23" spans="1:38" x14ac:dyDescent="0.25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25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25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25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25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25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25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25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25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25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25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39" t="s">
        <v>245</v>
      </c>
    </row>
    <row r="4" spans="1:28" x14ac:dyDescent="0.25">
      <c r="A4" s="2" t="s">
        <v>246</v>
      </c>
      <c r="Y4" s="15" t="s">
        <v>247</v>
      </c>
    </row>
    <row r="5" spans="1:28" x14ac:dyDescent="0.25">
      <c r="A5" s="2" t="s">
        <v>248</v>
      </c>
      <c r="B5" s="4" t="s">
        <v>249</v>
      </c>
      <c r="G5" s="2" t="s">
        <v>250</v>
      </c>
      <c r="M5" s="2" t="s">
        <v>251</v>
      </c>
      <c r="S5" s="2" t="s">
        <v>252</v>
      </c>
      <c r="Y5" s="4" t="s">
        <v>253</v>
      </c>
    </row>
    <row r="6" spans="1:28" x14ac:dyDescent="0.25">
      <c r="B6" s="15" t="s">
        <v>254</v>
      </c>
      <c r="C6" s="15">
        <v>650</v>
      </c>
      <c r="D6" s="15">
        <v>550</v>
      </c>
      <c r="E6" s="15">
        <v>450</v>
      </c>
      <c r="G6" s="4" t="s">
        <v>255</v>
      </c>
      <c r="H6" s="15" t="s">
        <v>254</v>
      </c>
      <c r="I6" s="15">
        <v>650</v>
      </c>
      <c r="J6" s="15">
        <v>550</v>
      </c>
      <c r="K6" s="15">
        <v>450</v>
      </c>
      <c r="M6" s="4" t="s">
        <v>256</v>
      </c>
      <c r="N6" s="15" t="s">
        <v>254</v>
      </c>
      <c r="O6" s="15">
        <v>650</v>
      </c>
      <c r="P6" s="15">
        <v>550</v>
      </c>
      <c r="Q6" s="15">
        <v>450</v>
      </c>
      <c r="S6" s="4" t="s">
        <v>257</v>
      </c>
      <c r="T6" s="15" t="s">
        <v>254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25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25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25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25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25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25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25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25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25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25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25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25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25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25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25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25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25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25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25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25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25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25">
      <c r="A28" s="42" t="s">
        <v>258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25">
      <c r="A29" s="42" t="s">
        <v>259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2" t="s">
        <v>260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25">
      <c r="O32" s="45"/>
      <c r="P32" s="45"/>
    </row>
    <row r="33" spans="2:17" x14ac:dyDescent="0.25">
      <c r="D33" s="4" t="s">
        <v>261</v>
      </c>
      <c r="E33" s="4" t="s">
        <v>262</v>
      </c>
      <c r="F33" s="4" t="s">
        <v>263</v>
      </c>
      <c r="G33" s="4" t="s">
        <v>264</v>
      </c>
      <c r="O33" s="46"/>
      <c r="P33" s="46"/>
      <c r="Q33" s="33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25">
      <c r="O38" s="47"/>
      <c r="P38" s="47"/>
      <c r="Q38" s="33"/>
    </row>
    <row r="39" spans="2:17" x14ac:dyDescent="0.25">
      <c r="B39" s="15" t="s">
        <v>7</v>
      </c>
      <c r="O39" s="47"/>
      <c r="P39" s="47"/>
      <c r="Q39" s="33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25">
      <c r="O48" s="47"/>
      <c r="P48" s="47"/>
      <c r="Q48" s="33"/>
    </row>
    <row r="49" spans="2:17" x14ac:dyDescent="0.25">
      <c r="B49" s="15" t="s">
        <v>265</v>
      </c>
      <c r="O49" s="47"/>
      <c r="P49" s="47"/>
      <c r="Q49" s="33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266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48" t="s">
        <v>267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268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269</v>
      </c>
    </row>
    <row r="71" spans="1:28" x14ac:dyDescent="0.25">
      <c r="A71" s="2" t="s">
        <v>270</v>
      </c>
    </row>
    <row r="72" spans="1:28" x14ac:dyDescent="0.25">
      <c r="A72" s="2" t="s">
        <v>248</v>
      </c>
      <c r="G72" s="2" t="s">
        <v>250</v>
      </c>
      <c r="M72" s="2" t="s">
        <v>251</v>
      </c>
      <c r="S72" s="2" t="s">
        <v>252</v>
      </c>
      <c r="Y72" s="4" t="s">
        <v>253</v>
      </c>
    </row>
    <row r="73" spans="1:28" x14ac:dyDescent="0.25">
      <c r="A73" s="4" t="s">
        <v>249</v>
      </c>
      <c r="B73" s="15" t="s">
        <v>254</v>
      </c>
      <c r="C73" s="15">
        <v>650</v>
      </c>
      <c r="D73" s="15">
        <v>550</v>
      </c>
      <c r="E73" s="15">
        <v>450</v>
      </c>
      <c r="G73" s="4" t="s">
        <v>255</v>
      </c>
      <c r="H73" s="15" t="s">
        <v>254</v>
      </c>
      <c r="I73" s="15">
        <v>650</v>
      </c>
      <c r="J73" s="15">
        <v>550</v>
      </c>
      <c r="K73" s="15">
        <v>450</v>
      </c>
      <c r="M73" s="4" t="s">
        <v>256</v>
      </c>
      <c r="N73" s="15" t="s">
        <v>254</v>
      </c>
      <c r="O73" s="15">
        <v>650</v>
      </c>
      <c r="P73" s="15">
        <v>550</v>
      </c>
      <c r="Q73" s="15">
        <v>450</v>
      </c>
      <c r="S73" s="4" t="s">
        <v>257</v>
      </c>
      <c r="T73" s="15" t="s">
        <v>254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271</v>
      </c>
    </row>
    <row r="85" spans="1:28" x14ac:dyDescent="0.25">
      <c r="A85" s="2" t="s">
        <v>248</v>
      </c>
      <c r="G85" s="2" t="s">
        <v>250</v>
      </c>
      <c r="M85" s="2" t="s">
        <v>251</v>
      </c>
      <c r="S85" s="2" t="s">
        <v>252</v>
      </c>
      <c r="Y85" s="4" t="s">
        <v>253</v>
      </c>
    </row>
    <row r="86" spans="1:28" x14ac:dyDescent="0.25">
      <c r="A86" s="4" t="s">
        <v>249</v>
      </c>
      <c r="B86" s="15" t="s">
        <v>254</v>
      </c>
      <c r="C86" s="15">
        <v>650</v>
      </c>
      <c r="D86" s="15">
        <v>550</v>
      </c>
      <c r="E86" s="15">
        <v>450</v>
      </c>
      <c r="G86" s="4" t="s">
        <v>255</v>
      </c>
      <c r="H86" s="15" t="s">
        <v>254</v>
      </c>
      <c r="I86" s="15">
        <v>650</v>
      </c>
      <c r="J86" s="15">
        <v>550</v>
      </c>
      <c r="K86" s="15">
        <v>450</v>
      </c>
      <c r="M86" s="4" t="s">
        <v>256</v>
      </c>
      <c r="N86" s="15" t="s">
        <v>254</v>
      </c>
      <c r="O86" s="15">
        <v>650</v>
      </c>
      <c r="P86" s="15">
        <v>550</v>
      </c>
      <c r="Q86" s="15">
        <v>450</v>
      </c>
      <c r="S86" s="4" t="s">
        <v>257</v>
      </c>
      <c r="T86" s="15" t="s">
        <v>254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272</v>
      </c>
    </row>
    <row r="97" spans="1:28" x14ac:dyDescent="0.25">
      <c r="A97" s="2" t="s">
        <v>248</v>
      </c>
      <c r="B97" s="4" t="s">
        <v>249</v>
      </c>
      <c r="C97" s="15" t="s">
        <v>273</v>
      </c>
      <c r="G97" s="2" t="s">
        <v>250</v>
      </c>
      <c r="M97" s="2" t="s">
        <v>251</v>
      </c>
      <c r="S97" s="2" t="s">
        <v>252</v>
      </c>
      <c r="Y97" s="4" t="s">
        <v>253</v>
      </c>
    </row>
    <row r="98" spans="1:28" x14ac:dyDescent="0.25">
      <c r="B98" s="15" t="s">
        <v>254</v>
      </c>
      <c r="C98" s="15">
        <v>650</v>
      </c>
      <c r="D98" s="15">
        <v>550</v>
      </c>
      <c r="E98" s="15">
        <v>450</v>
      </c>
      <c r="G98" s="4" t="s">
        <v>255</v>
      </c>
      <c r="H98" s="15" t="s">
        <v>254</v>
      </c>
      <c r="I98" s="15">
        <v>650</v>
      </c>
      <c r="J98" s="15">
        <v>550</v>
      </c>
      <c r="K98" s="15">
        <v>450</v>
      </c>
      <c r="M98" s="4" t="s">
        <v>256</v>
      </c>
      <c r="N98" s="15" t="s">
        <v>254</v>
      </c>
      <c r="O98" s="15">
        <v>650</v>
      </c>
      <c r="P98" s="15">
        <v>550</v>
      </c>
      <c r="Q98" s="15">
        <v>450</v>
      </c>
      <c r="S98" s="4" t="s">
        <v>257</v>
      </c>
      <c r="T98" s="15" t="s">
        <v>254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25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25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25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25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25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25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25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25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25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25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25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25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25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25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25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25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25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25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25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25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25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25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25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25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25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25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25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25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25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25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25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25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25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25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25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25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25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25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25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25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25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25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25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25">
      <c r="B144" s="49"/>
      <c r="C144" s="49"/>
      <c r="D144" s="49"/>
      <c r="E144" s="49"/>
    </row>
    <row r="145" spans="1:28" x14ac:dyDescent="0.25">
      <c r="A145" s="15" t="s">
        <v>274</v>
      </c>
      <c r="AB145" s="15" t="s">
        <v>275</v>
      </c>
    </row>
    <row r="146" spans="1:28" x14ac:dyDescent="0.25">
      <c r="A146" s="2" t="s">
        <v>248</v>
      </c>
      <c r="G146" s="2" t="s">
        <v>250</v>
      </c>
      <c r="M146" s="2" t="s">
        <v>251</v>
      </c>
      <c r="S146" s="2" t="s">
        <v>252</v>
      </c>
      <c r="Y146" s="4" t="s">
        <v>276</v>
      </c>
      <c r="AB146" s="15">
        <v>7</v>
      </c>
    </row>
    <row r="147" spans="1:28" x14ac:dyDescent="0.25">
      <c r="A147" s="4" t="s">
        <v>277</v>
      </c>
      <c r="B147" s="15" t="s">
        <v>254</v>
      </c>
      <c r="C147" s="15">
        <v>650</v>
      </c>
      <c r="D147" s="15">
        <v>550</v>
      </c>
      <c r="E147" s="15">
        <v>450</v>
      </c>
      <c r="G147" s="4" t="s">
        <v>277</v>
      </c>
      <c r="H147" s="15" t="s">
        <v>254</v>
      </c>
      <c r="I147" s="15">
        <v>650</v>
      </c>
      <c r="J147" s="15">
        <v>550</v>
      </c>
      <c r="K147" s="15">
        <v>450</v>
      </c>
      <c r="M147" s="4" t="s">
        <v>277</v>
      </c>
      <c r="N147" s="15" t="s">
        <v>254</v>
      </c>
      <c r="O147" s="15">
        <v>650</v>
      </c>
      <c r="P147" s="15">
        <v>550</v>
      </c>
      <c r="Q147" s="15">
        <v>450</v>
      </c>
      <c r="S147" s="4" t="s">
        <v>277</v>
      </c>
      <c r="T147" s="15" t="s">
        <v>254</v>
      </c>
      <c r="U147" s="15">
        <v>650</v>
      </c>
      <c r="V147" s="15">
        <v>550</v>
      </c>
      <c r="W147" s="15">
        <v>450</v>
      </c>
      <c r="Y147" s="15" t="s">
        <v>278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279</v>
      </c>
      <c r="AB194" s="15" t="s">
        <v>275</v>
      </c>
    </row>
    <row r="195" spans="1:28" x14ac:dyDescent="0.25">
      <c r="A195" s="2" t="s">
        <v>248</v>
      </c>
      <c r="G195" s="2" t="s">
        <v>250</v>
      </c>
      <c r="M195" s="2" t="s">
        <v>251</v>
      </c>
      <c r="S195" s="2" t="s">
        <v>252</v>
      </c>
      <c r="Y195" s="4" t="s">
        <v>276</v>
      </c>
      <c r="AB195" s="15">
        <v>7</v>
      </c>
    </row>
    <row r="196" spans="1:28" x14ac:dyDescent="0.25">
      <c r="A196" s="4" t="s">
        <v>280</v>
      </c>
      <c r="B196" s="15" t="s">
        <v>254</v>
      </c>
      <c r="C196" s="15">
        <v>650</v>
      </c>
      <c r="D196" s="15">
        <v>550</v>
      </c>
      <c r="E196" s="15">
        <v>450</v>
      </c>
      <c r="G196" s="4" t="s">
        <v>280</v>
      </c>
      <c r="H196" s="15" t="s">
        <v>254</v>
      </c>
      <c r="I196" s="15">
        <v>650</v>
      </c>
      <c r="J196" s="15">
        <v>550</v>
      </c>
      <c r="K196" s="15">
        <v>450</v>
      </c>
      <c r="M196" s="4" t="s">
        <v>280</v>
      </c>
      <c r="N196" s="15" t="s">
        <v>254</v>
      </c>
      <c r="O196" s="15">
        <v>650</v>
      </c>
      <c r="P196" s="15">
        <v>550</v>
      </c>
      <c r="Q196" s="15">
        <v>450</v>
      </c>
      <c r="S196" s="4" t="s">
        <v>280</v>
      </c>
      <c r="T196" s="15" t="s">
        <v>254</v>
      </c>
      <c r="U196" s="15">
        <v>650</v>
      </c>
      <c r="V196" s="15">
        <v>550</v>
      </c>
      <c r="W196" s="15">
        <v>450</v>
      </c>
      <c r="Y196" s="15" t="s">
        <v>278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281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BM7" sqref="BM7"/>
    </sheetView>
  </sheetViews>
  <sheetFormatPr defaultColWidth="9.28515625" defaultRowHeight="12.75" x14ac:dyDescent="0.2"/>
  <cols>
    <col min="1" max="1" width="8.7109375" style="58" bestFit="1" customWidth="1"/>
    <col min="2" max="2" width="8.28515625" style="58" bestFit="1" customWidth="1"/>
    <col min="3" max="3" width="8" style="58" bestFit="1" customWidth="1"/>
    <col min="4" max="4" width="8.28515625" style="58" bestFit="1" customWidth="1"/>
    <col min="5" max="5" width="7.28515625" style="58" bestFit="1" customWidth="1"/>
    <col min="6" max="10" width="8.28515625" style="58" bestFit="1" customWidth="1"/>
    <col min="11" max="11" width="7.28515625" style="58" bestFit="1" customWidth="1"/>
    <col min="12" max="13" width="8.28515625" style="58" bestFit="1" customWidth="1"/>
    <col min="14" max="21" width="7.285156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28515625" style="58" bestFit="1" customWidth="1"/>
    <col min="28" max="28" width="8.28515625" style="58" bestFit="1" customWidth="1"/>
    <col min="29" max="31" width="6.85546875" style="58" bestFit="1" customWidth="1"/>
    <col min="32" max="32" width="7.28515625" style="58" bestFit="1" customWidth="1"/>
    <col min="33" max="33" width="6.85546875" style="58" bestFit="1" customWidth="1"/>
    <col min="34" max="38" width="3" style="58" bestFit="1" customWidth="1"/>
    <col min="39" max="54" width="9.28515625" style="58"/>
    <col min="55" max="55" width="9.5703125" style="58" bestFit="1" customWidth="1"/>
    <col min="56" max="16384" width="9.28515625" style="58"/>
  </cols>
  <sheetData>
    <row r="1" spans="1:62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2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2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306</v>
      </c>
    </row>
    <row r="8" spans="1:62" x14ac:dyDescent="0.2">
      <c r="A8" s="61" t="s">
        <v>312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307</v>
      </c>
      <c r="AV8" s="72">
        <v>7.75</v>
      </c>
      <c r="AW8" s="72" t="s">
        <v>308</v>
      </c>
      <c r="AX8" s="72" t="s">
        <v>309</v>
      </c>
      <c r="AY8" s="72"/>
      <c r="AZ8" s="72"/>
      <c r="BA8" s="72"/>
      <c r="BC8" s="58" t="s">
        <v>307</v>
      </c>
      <c r="BD8" s="72">
        <v>7.75</v>
      </c>
      <c r="BJ8" s="68"/>
    </row>
    <row r="9" spans="1:62" x14ac:dyDescent="0.2">
      <c r="A9" s="61" t="s">
        <v>313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2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2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2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2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2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2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2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2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2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2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2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2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2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2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2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3.5" thickBot="1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3.5" thickBot="1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3.5" thickBot="1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3.5" thickBot="1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3.5" thickBot="1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2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2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2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2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2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2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2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2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2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2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2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2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2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2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2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2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2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2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2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2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2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2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2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2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2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2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2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2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2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2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2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2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2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2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2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2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2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2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2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2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2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2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2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2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2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2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2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2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2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2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2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2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2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TFP (2)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2021-07-14T12:05:31Z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